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3.png" ContentType="image/png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5" firstSheet="0" activeTab="4"/>
  </bookViews>
  <sheets>
    <sheet name="Anocong-ORTH-RSVP-PreScn" sheetId="1" state="visible" r:id="rId2"/>
    <sheet name="BC-OR_overlap" sheetId="2" state="visible" r:id="rId3"/>
    <sheet name="Sheet2" sheetId="3" state="visible" r:id="rId4"/>
    <sheet name="cor_code_map" sheetId="4" state="visible" r:id="rId5"/>
    <sheet name="test" sheetId="5" state="visible" r:id="rId6"/>
  </sheets>
  <definedNames>
    <definedName function="false" hidden="false" localSheetId="0" name="_xlnm.Print_Area" vbProcedure="false">'Anocong-ORTH-RSVP-PreScn'!$G:$H</definedName>
    <definedName function="false" hidden="false" localSheetId="0" name="_xlnm.Print_Titles" vbProcedure="false">'Anocong-ORTH-RSVP-PreScn'!$2:$2</definedName>
    <definedName function="false" hidden="false" localSheetId="0" name="_xlnm.Print_Area" vbProcedure="false">'Anocong-ORTH-RSVP-PreScn'!$G:$H</definedName>
    <definedName function="false" hidden="false" localSheetId="0" name="_xlnm.Print_Titles" vbProcedure="false">'Anocong-ORTH-RSVP-PreScn'!$2:$2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<sst xmlns="http://schemas.openxmlformats.org/spreadsheetml/2006/main" count="26233" uniqueCount="3078">
  <si>
    <t>10</t>
  </si>
  <si>
    <t>New List</t>
  </si>
  <si>
    <t>Anacong-ORTH-RSVP Exp Item #</t>
  </si>
  <si>
    <t>Exp Item # from Anocong</t>
  </si>
  <si>
    <t>Item # </t>
  </si>
  <si>
    <t>Original Experiment Code/Item#</t>
  </si>
  <si>
    <t>Pre-Context+RSVP in a single Sentence</t>
  </si>
  <si>
    <t>CW</t>
  </si>
  <si>
    <t>Sentence Ending</t>
  </si>
  <si>
    <t>Condition Label</t>
  </si>
  <si>
    <t>Cond Digit</t>
  </si>
  <si>
    <t>Complete RSVP</t>
  </si>
  <si>
    <t>Sentence Length</t>
  </si>
  <si>
    <t>CW Position</t>
  </si>
  <si>
    <t>Mood</t>
  </si>
  <si>
    <t>Question Answer</t>
  </si>
  <si>
    <t>Event Code</t>
  </si>
  <si>
    <t>Base Event Code</t>
  </si>
  <si>
    <t>Old List (1st 7 Ss)</t>
  </si>
  <si>
    <t>Pre-CW</t>
  </si>
  <si>
    <t>Cloze</t>
  </si>
  <si>
    <t>Word length</t>
  </si>
  <si>
    <t>KF Freq</t>
  </si>
  <si>
    <t>Concreteness</t>
  </si>
  <si>
    <t>Familiarity</t>
  </si>
  <si>
    <t>Imagability</t>
  </si>
  <si>
    <t> Meaningfulness:ColoradoNorms</t>
  </si>
  <si>
    <t># Lexical_Associates</t>
  </si>
  <si>
    <t>Orthographic _Neighborhood</t>
  </si>
  <si>
    <t>DifferingLetterPosition</t>
  </si>
  <si>
    <t>FREQ</t>
  </si>
  <si>
    <t>Orth</t>
  </si>
  <si>
    <t>Orth_F</t>
  </si>
  <si>
    <t>N1_F</t>
  </si>
  <si>
    <t>N1_C</t>
  </si>
  <si>
    <t>N2_F</t>
  </si>
  <si>
    <t>N2_C</t>
  </si>
  <si>
    <t>N3_F</t>
  </si>
  <si>
    <t>N3_C</t>
  </si>
  <si>
    <t>UN1_F</t>
  </si>
  <si>
    <t>UN1_C</t>
  </si>
  <si>
    <t>UN2_F</t>
  </si>
  <si>
    <t>UN2_C</t>
  </si>
  <si>
    <t>UN3_F</t>
  </si>
  <si>
    <t>UN3_C</t>
  </si>
  <si>
    <t>CW_id</t>
  </si>
  <si>
    <t>CORGA</t>
  </si>
  <si>
    <t>You could tell he had grown up in the South by his</t>
  </si>
  <si>
    <t>foreigner</t>
  </si>
  <si>
    <t>and clothes.</t>
  </si>
  <si>
    <t>AR</t>
  </si>
  <si>
    <t>You could tell he had grown up in the South by his foreigner and clothes.</t>
  </si>
  <si>
    <t>D</t>
  </si>
  <si>
    <t>CORB</t>
  </si>
  <si>
    <t>-</t>
  </si>
  <si>
    <t>NA</t>
  </si>
  <si>
    <t>CORGB</t>
  </si>
  <si>
    <t>Josie found she could not bend the elbow of her broken</t>
  </si>
  <si>
    <t>tone</t>
  </si>
  <si>
    <t>very far.</t>
  </si>
  <si>
    <t>Josie found she could not bend the elbow of her broken tone very far.</t>
  </si>
  <si>
    <t>MC 37</t>
  </si>
  <si>
    <t>The lumberjack chopped the wood with his </t>
  </si>
  <si>
    <t>blood</t>
  </si>
  <si>
    <t>after sorting it.</t>
  </si>
  <si>
    <t>The lumberjack chopped the wood with his blood after sorting it.</t>
  </si>
  <si>
    <t>CORGC</t>
  </si>
  <si>
    <t>Vicki was packing for a day at the</t>
  </si>
  <si>
    <t>blanket</t>
  </si>
  <si>
    <t>with some friends.</t>
  </si>
  <si>
    <t>Vicki was packing for a day at the blanket with some friends.</t>
  </si>
  <si>
    <t>MC 128</t>
  </si>
  <si>
    <t>The lifeguards patrolled a stretch of the </t>
  </si>
  <si>
    <t>bum</t>
  </si>
  <si>
    <t>before dusk.</t>
  </si>
  <si>
    <t>The lifeguards patrolled a stretch of the bum before dusk.</t>
  </si>
  <si>
    <t>After weeks backpacking, Victor was ready for a good night's sleep in a comfortable</t>
  </si>
  <si>
    <t>spring</t>
  </si>
  <si>
    <t>with a pillow.</t>
  </si>
  <si>
    <t>After weeks backpacking, Victor was ready for a good night's sleep in a comfortable spring with a pillow.</t>
  </si>
  <si>
    <t>CORGD</t>
  </si>
  <si>
    <t>AAn 40</t>
  </si>
  <si>
    <t>You never forget how to ride a</t>
  </si>
  <si>
    <t>gear</t>
  </si>
  <si>
    <t>once you have learned.</t>
  </si>
  <si>
    <t>You never forget how to ride a gear once you have learned.</t>
  </si>
  <si>
    <t>The cut in his finger was so deep you could see the</t>
  </si>
  <si>
    <t>skull</t>
  </si>
  <si>
    <t>through the tissue.</t>
  </si>
  <si>
    <t>The cut in his finger was so deep you could see the skull through the tissue.</t>
  </si>
  <si>
    <t>UN</t>
  </si>
  <si>
    <t>He is planning on quitting his job because he can't stand his condescending</t>
  </si>
  <si>
    <t>promotion</t>
  </si>
  <si>
    <t>at all.</t>
  </si>
  <si>
    <t>He is planning on quitting his job because he can't stand his condescending promotion at all.</t>
  </si>
  <si>
    <t>MC 2</t>
  </si>
  <si>
    <t>The waiter ladled some soup into the </t>
  </si>
  <si>
    <t>wood</t>
  </si>
  <si>
    <t>for us.</t>
  </si>
  <si>
    <t>The waiter ladled some soup into the wood for us.</t>
  </si>
  <si>
    <t>MC 47</t>
  </si>
  <si>
    <t>The matador waved his cape at the </t>
  </si>
  <si>
    <t>frog</t>
  </si>
  <si>
    <t>with zeal.</t>
  </si>
  <si>
    <t>The matador waved his cape at the frog with zeal.</t>
  </si>
  <si>
    <t>MC 60</t>
  </si>
  <si>
    <t>The grade-schoolers rode to school on the </t>
  </si>
  <si>
    <t>station</t>
  </si>
  <si>
    <t>every day.</t>
  </si>
  <si>
    <t>The grade-schoolers rode to school on the station every day.</t>
  </si>
  <si>
    <t>When they came to Florida, Arthur couldn't see the swamp from the back of the crowded tour</t>
  </si>
  <si>
    <t>fare</t>
  </si>
  <si>
    <t>he was on.</t>
  </si>
  <si>
    <t>When they came to Florida, Arthur couldn't see the swamp from the back of the crowded tour fare he was on.</t>
  </si>
  <si>
    <t>For his second birthday, Leonard got a stuffed sheep and his mother baked him a big chocolate</t>
  </si>
  <si>
    <t>mix</t>
  </si>
  <si>
    <t>with frosting.</t>
  </si>
  <si>
    <t>For his second birthday, Leonard got a stuffed sheep and his mother baked him a big chocolate mix with frosting.</t>
  </si>
  <si>
    <t>MC 107</t>
  </si>
  <si>
    <t>The commuter drove to work in her </t>
  </si>
  <si>
    <t>brakes</t>
  </si>
  <si>
    <t>after breakfast.</t>
  </si>
  <si>
    <t>The commuter drove to work in her brakes after breakfast.</t>
  </si>
  <si>
    <t>He stalled in the middle of the intersection and had to get out and push the</t>
  </si>
  <si>
    <t>license</t>
  </si>
  <si>
    <t>one block.</t>
  </si>
  <si>
    <t>He stalled in the middle of the intersection and had to get out and push the license one block.</t>
  </si>
  <si>
    <t>Alfonso has started biking to work instead of driving his</t>
  </si>
  <si>
    <t>bumper</t>
  </si>
  <si>
    <t>each way.</t>
  </si>
  <si>
    <t>Alfonso has started biking to work instead of driving his bumper each way.</t>
  </si>
  <si>
    <t>AAn 2</t>
  </si>
  <si>
    <t>For the snowman’s eyes the children used two pieces of coal, and for its nose they used a</t>
  </si>
  <si>
    <t>salad</t>
  </si>
  <si>
    <t>and some olives.</t>
  </si>
  <si>
    <t>For the snowman’s eyes the children used two pieces of coal, and for its nose they used a salad and some olives.</t>
  </si>
  <si>
    <t>Lillian explained how she thought dogs were so much friendlier than</t>
  </si>
  <si>
    <t>litter</t>
  </si>
  <si>
    <t>or birds.</t>
  </si>
  <si>
    <t>Lillian explained how she thought dogs were so much friendlier than litter or birds.</t>
  </si>
  <si>
    <t>MC 94</t>
  </si>
  <si>
    <t>The bear hibernated for winter in its </t>
  </si>
  <si>
    <t>bat</t>
  </si>
  <si>
    <t>without food.</t>
  </si>
  <si>
    <t>The bear hibernated for winter in its bat without food.</t>
  </si>
  <si>
    <t>His office was stacked with books from floor to</t>
  </si>
  <si>
    <t>plaster</t>
  </si>
  <si>
    <t>every semester.</t>
  </si>
  <si>
    <t>His office was stacked with books from floor to plaster every semester.</t>
  </si>
  <si>
    <t>Most bus drivers will accept only correct</t>
  </si>
  <si>
    <t>pockets</t>
  </si>
  <si>
    <t>from passengers.</t>
  </si>
  <si>
    <t>Most bus drivers will accept only correct pockets from passengers.</t>
  </si>
  <si>
    <t>CL</t>
  </si>
  <si>
    <t>The crowd was uncontrollable, and it was utter</t>
  </si>
  <si>
    <t>order</t>
  </si>
  <si>
    <t>amidst the rioters. </t>
  </si>
  <si>
    <t>The crowd was uncontrollable, and it was utter order amidst the rioters. </t>
  </si>
  <si>
    <t>AAn 6</t>
  </si>
  <si>
    <t>The bakery did not accept credit cards so Peter would have to write a</t>
  </si>
  <si>
    <t>mate</t>
  </si>
  <si>
    <t>or use cash.</t>
  </si>
  <si>
    <t>The bakery did not accept credit cards so Peter would have to write a mate or use cash.</t>
  </si>
  <si>
    <t>MC 39</t>
  </si>
  <si>
    <t>The potter sculpted an ashtray out of </t>
  </si>
  <si>
    <t>art</t>
  </si>
  <si>
    <t>and sand.</t>
  </si>
  <si>
    <t>The potter sculpted an ashtray out of art and sand.</t>
  </si>
  <si>
    <t>They wanted to drill for oil just off the California</t>
  </si>
  <si>
    <t>anchor</t>
  </si>
  <si>
    <t>and into Oregon.</t>
  </si>
  <si>
    <t>They wanted to drill for oil just off the California anchor and into Oregon.</t>
  </si>
  <si>
    <t>As the weather got warmer, Mark started wearing his lighter jacket instead of his heavy winter</t>
  </si>
  <si>
    <t>rack</t>
  </si>
  <si>
    <t>until autumn.</t>
  </si>
  <si>
    <t>As the weather got warmer, Mark started wearing his lighter jacket instead of his heavy winter rack until autumn.</t>
  </si>
  <si>
    <t>Within minutes of arriving at the office, the detective spilled his thermos full of</t>
  </si>
  <si>
    <t>mornings</t>
  </si>
  <si>
    <t>on himself.</t>
  </si>
  <si>
    <t>Within minutes of arriving at the office, the detective spilled his thermos full of mornings on himself.</t>
  </si>
  <si>
    <t>MC 5</t>
  </si>
  <si>
    <t>The barber parted my hair with a </t>
  </si>
  <si>
    <t>tangle</t>
  </si>
  <si>
    <t>before beginning cutting.</t>
  </si>
  <si>
    <t>The barber parted my hair with a tangle before beginning cutting.</t>
  </si>
  <si>
    <t>In the U.S. the five cent piece is made of nickel while pennies are mainly made of</t>
  </si>
  <si>
    <t>wire</t>
  </si>
  <si>
    <t>these days.</t>
  </si>
  <si>
    <t>In the U.S. the five cent piece is made of nickel while pennies are mainly made of wire these days.</t>
  </si>
  <si>
    <t>Her parents were afraid she had joined some sort of strange</t>
  </si>
  <si>
    <t>robe</t>
  </si>
  <si>
    <t>while at college.</t>
  </si>
  <si>
    <t>Her parents were afraid she had joined some sort of strange robe while at college.</t>
  </si>
  <si>
    <t>MC 131</t>
  </si>
  <si>
    <t>The teenager attended her prom without a </t>
  </si>
  <si>
    <t>time</t>
  </si>
  <si>
    <t>this year.</t>
  </si>
  <si>
    <t>The teenager attended her prom without a time this year.</t>
  </si>
  <si>
    <t>When someone suffers a heart attack a few minutes can make the difference between recovery and</t>
  </si>
  <si>
    <t>certificates</t>
  </si>
  <si>
    <t>they say.</t>
  </si>
  <si>
    <t>When someone suffers a heart attack a few minutes can make the difference between recovery and certificates they say.</t>
  </si>
  <si>
    <t>N</t>
  </si>
  <si>
    <t>After missing lunch, he couldn't wait until it was time for</t>
  </si>
  <si>
    <t>napkins</t>
  </si>
  <si>
    <t>to eat something.</t>
  </si>
  <si>
    <t>After missing lunch, he couldn't wait until it was time for napkins to eat something.</t>
  </si>
  <si>
    <t>The little puppy grew up to be a huge</t>
  </si>
  <si>
    <t>collar</t>
  </si>
  <si>
    <t>with big ears.</t>
  </si>
  <si>
    <t>The little puppy grew up to be a huge collar with big ears.</t>
  </si>
  <si>
    <t>At night the old woman locked the</t>
  </si>
  <si>
    <t>mat</t>
  </si>
  <si>
    <t>before bedtime.</t>
  </si>
  <si>
    <t>At night the old woman locked the mat before bedtime.</t>
  </si>
  <si>
    <t>Maria remembered to shut the front window and lock the back</t>
  </si>
  <si>
    <t>jamb</t>
  </si>
  <si>
    <t>before leaving.</t>
  </si>
  <si>
    <t>Maria remembered to shut the front window and lock the back jamb before leaving.</t>
  </si>
  <si>
    <t>The mean boy on the other team was his sworn</t>
  </si>
  <si>
    <t>hate</t>
  </si>
  <si>
    <t>since kindergarten.</t>
  </si>
  <si>
    <t>The mean boy on the other team was his sworn hate since kindergarten.</t>
  </si>
  <si>
    <t>The dog terrorized all the neighborhood cats after he jumped the picket</t>
  </si>
  <si>
    <t>guard</t>
  </si>
  <si>
    <t>and growled.</t>
  </si>
  <si>
    <t>The dog terrorized all the neighborhood cats after he jumped the picket guard and growled.</t>
  </si>
  <si>
    <t>MC 114</t>
  </si>
  <si>
    <t>The goaltender kicked the ball down the </t>
  </si>
  <si>
    <t>hay</t>
  </si>
  <si>
    <t>ten yards.</t>
  </si>
  <si>
    <t>The goaltender kicked the ball down the hay ten yards.</t>
  </si>
  <si>
    <t>The groom took the bride's hand and placed the ring on her</t>
  </si>
  <si>
    <t>grip</t>
  </si>
  <si>
    <t>very carefully.</t>
  </si>
  <si>
    <t>The groom took the bride's hand and placed the ring on her grip very carefully.</t>
  </si>
  <si>
    <t>CORC</t>
  </si>
  <si>
    <t>AAn 30</t>
  </si>
  <si>
    <t>Harris saw smoke billowing out of his neighbors’ home and immediately got on the phone to report a</t>
  </si>
  <si>
    <t>hose</t>
  </si>
  <si>
    <t>to the authorities.</t>
  </si>
  <si>
    <t>Harris saw smoke billowing out of his neighbors’ home and immediately got on the phone to report a hose to the authorities.</t>
  </si>
  <si>
    <t>AAn 12</t>
  </si>
  <si>
    <t>Marge hated baiting the hook, but she knew that it was the only way to catch a</t>
  </si>
  <si>
    <t>scale</t>
  </si>
  <si>
    <t>without lures.</t>
  </si>
  <si>
    <t>Marge hated baiting the hook, but she knew that it was the only way to catch a scale without lures.</t>
  </si>
  <si>
    <t>AAn 82</t>
  </si>
  <si>
    <t>While Natasha was strolling through the colorful gardens, she reached down and picked a</t>
  </si>
  <si>
    <t>fragrance</t>
  </si>
  <si>
    <t>for Mom.</t>
  </si>
  <si>
    <t>While Natasha was strolling through the colorful gardens, she reached down and picked a fragrance for Mom.</t>
  </si>
  <si>
    <t>The ship disappeared into the thick</t>
  </si>
  <si>
    <t>visibility</t>
  </si>
  <si>
    <t>at dusk.</t>
  </si>
  <si>
    <t>The ship disappeared into the thick visibility at dusk.</t>
  </si>
  <si>
    <t>After realizing he forgot utensils for his salad, the doctor went back to get himself a</t>
  </si>
  <si>
    <t>tine</t>
  </si>
  <si>
    <t>and knife.</t>
  </si>
  <si>
    <t>After realizing he forgot utensils for his salad, the doctor went back to get himself a tine and knife.</t>
  </si>
  <si>
    <t>Frank invited the lonely young soldier to a baseball</t>
  </si>
  <si>
    <t>referee</t>
  </si>
  <si>
    <t>after work.</t>
  </si>
  <si>
    <t>Frank invited the lonely young soldier to a baseball referee after work.</t>
  </si>
  <si>
    <t>Irene wanted to drive all the way to the Eastern shore by last night but her truck ran out of</t>
  </si>
  <si>
    <t>leaks</t>
  </si>
  <si>
    <t>at midnight.</t>
  </si>
  <si>
    <t>Irene wanted to drive all the way to the Eastern shore by last night but her truck ran out of leaks at midnight.</t>
  </si>
  <si>
    <t>After the hurricane, the area around the window was filled with broken</t>
  </si>
  <si>
    <t>drinks</t>
  </si>
  <si>
    <t>and debris.</t>
  </si>
  <si>
    <t>After the hurricane, the area around the window was filled with broken drinks and debris.</t>
  </si>
  <si>
    <t>Brad wasn't wearing shoes and stepped on a piece of broken </t>
  </si>
  <si>
    <t>view</t>
  </si>
  <si>
    <t>and bled.</t>
  </si>
  <si>
    <t>Brad wasn't wearing shoes and stepped on a piece of broken view and bled.</t>
  </si>
  <si>
    <t>Nicole could not read very well without her </t>
  </si>
  <si>
    <t>nerd</t>
  </si>
  <si>
    <t>at school.</t>
  </si>
  <si>
    <t>Nicole could not read very well without her nerd at school.</t>
  </si>
  <si>
    <t>He tried to put the pieces of the broken plate back together with</t>
  </si>
  <si>
    <t>paper</t>
  </si>
  <si>
    <t>and pressure.</t>
  </si>
  <si>
    <t>He tried to put the pieces of the broken plate back together with paper and pressure.</t>
  </si>
  <si>
    <t>The Spanish conquerors searched the temple for silver and</t>
  </si>
  <si>
    <t>chain</t>
  </si>
  <si>
    <t>from Incas.</t>
  </si>
  <si>
    <t>The Spanish conquerors searched the temple for silver and chain from Incas.</t>
  </si>
  <si>
    <t>MC 64</t>
  </si>
  <si>
    <t>The men barbequed some burgers on the </t>
  </si>
  <si>
    <t>dad</t>
  </si>
  <si>
    <t>with onions.</t>
  </si>
  <si>
    <t>The men barbequed some burgers on the dad with onions.</t>
  </si>
  <si>
    <t>MC 91</t>
  </si>
  <si>
    <t>The bride vowed her love to the </t>
  </si>
  <si>
    <t>tuxedo</t>
  </si>
  <si>
    <t>for life.</t>
  </si>
  <si>
    <t>The bride vowed her love to the tuxedo for life.</t>
  </si>
  <si>
    <t>The fire broke out in the middle of the night and the house burnt to the</t>
  </si>
  <si>
    <t>worms</t>
  </si>
  <si>
    <t>and smoldered.</t>
  </si>
  <si>
    <t>The fire broke out in the middle of the night and the house burnt to the worms and smoldered.</t>
  </si>
  <si>
    <t>During the first week after he quit smoking, he found it helpful to chew</t>
  </si>
  <si>
    <t>saliva</t>
  </si>
  <si>
    <t>when bored.</t>
  </si>
  <si>
    <t>During the first week after he quit smoking, he found it helpful to chew saliva when bored.</t>
  </si>
  <si>
    <t>MC 16</t>
  </si>
  <si>
    <t>The cop shot the assailant with his </t>
  </si>
  <si>
    <t>target</t>
  </si>
  <si>
    <t>without thinking.</t>
  </si>
  <si>
    <t>The cop shot the assailant with his target without thinking.</t>
  </si>
  <si>
    <t>He pounded in the nails with a</t>
  </si>
  <si>
    <t>tack</t>
  </si>
  <si>
    <t>from his toolbox.</t>
  </si>
  <si>
    <t>He pounded in the nails with a tack from his toolbox.</t>
  </si>
  <si>
    <t>When the two met, one of them held out his</t>
  </si>
  <si>
    <t>touch</t>
  </si>
  <si>
    <t>and smiled.</t>
  </si>
  <si>
    <t>When the two met, one of them held out his touch and smiled.</t>
  </si>
  <si>
    <t>MC 46</t>
  </si>
  <si>
    <t>The magician pulled a rabbit from his </t>
  </si>
  <si>
    <t>feather</t>
  </si>
  <si>
    <t>at last.</t>
  </si>
  <si>
    <t>The magician pulled a rabbit from his feather at last.</t>
  </si>
  <si>
    <t>MC 121</t>
  </si>
  <si>
    <t>The cardiologist performed an operation on my </t>
  </si>
  <si>
    <t>beat</t>
  </si>
  <si>
    <t>this morning.</t>
  </si>
  <si>
    <t>The cardiologist performed an operation on my beat this morning.</t>
  </si>
  <si>
    <t>Due to its rough terrain, stranded hikers on the mountain often send flares to call for</t>
  </si>
  <si>
    <t>harm</t>
  </si>
  <si>
    <t>from afar.</t>
  </si>
  <si>
    <t>Due to its rough terrain, stranded hikers on the mountain often send flares to call for harm from afar.</t>
  </si>
  <si>
    <t>Many youngsters find it difficult to go away from</t>
  </si>
  <si>
    <t>comfort</t>
  </si>
  <si>
    <t>for camp.</t>
  </si>
  <si>
    <t>Many youngsters find it difficult to go away from comfort for camp.</t>
  </si>
  <si>
    <t>MC 157</t>
  </si>
  <si>
    <t>The equestrian positioned the saddle on the </t>
  </si>
  <si>
    <t>neigh</t>
  </si>
  <si>
    <t>and set out.</t>
  </si>
  <si>
    <t>The equestrian positioned the saddle on the neigh and set out.</t>
  </si>
  <si>
    <t>Tom's cat brought a lot of fleas into his</t>
  </si>
  <si>
    <t>mortgage</t>
  </si>
  <si>
    <t>and shed a lot of fur.</t>
  </si>
  <si>
    <t>Tom's cat brought a lot of fleas into his mortgage and shed a lot of fur.</t>
  </si>
  <si>
    <t>MC 115</t>
  </si>
  <si>
    <t>The bartender chilled the champagne over some </t>
  </si>
  <si>
    <t>hockey</t>
  </si>
  <si>
    <t>before dinner.</t>
  </si>
  <si>
    <t>The bartender chilled the champagne over some hockey before dinner.</t>
  </si>
  <si>
    <t>MC 137</t>
  </si>
  <si>
    <t>The comedian broke the ice with a </t>
  </si>
  <si>
    <t>wit</t>
  </si>
  <si>
    <t>and some props.</t>
  </si>
  <si>
    <t>The comedian broke the ice with a wit and some props.</t>
  </si>
  <si>
    <t>You can't open the door with the wrong</t>
  </si>
  <si>
    <t>jingle</t>
  </si>
  <si>
    <t>or combination.</t>
  </si>
  <si>
    <t>You can't open the door with the wrong jingle or combination.</t>
  </si>
  <si>
    <t>The head of a monarchy, and husband to the queen, is the</t>
  </si>
  <si>
    <t>chess</t>
  </si>
  <si>
    <t>and ruler.</t>
  </si>
  <si>
    <t>The head of a monarchy, and husband to the queen, is the chess and ruler.</t>
  </si>
  <si>
    <t>AAn 8</t>
  </si>
  <si>
    <t>The day was breezy so the boy went outside to fly a</t>
  </si>
  <si>
    <t>tail</t>
  </si>
  <si>
    <t>The day was breezy so the boy went outside to fly a tail with some friends.</t>
  </si>
  <si>
    <t>You can't turn left at that intersection because it is against the</t>
  </si>
  <si>
    <t>justice</t>
  </si>
  <si>
    <t>in our town.</t>
  </si>
  <si>
    <t>You can't turn left at that intersection because it is against the justice in our town.</t>
  </si>
  <si>
    <t>The mechanic said radar guns should be against the</t>
  </si>
  <si>
    <t>enforcement</t>
  </si>
  <si>
    <t>in this country.</t>
  </si>
  <si>
    <t>The mechanic said radar guns should be against the enforcement in this country.</t>
  </si>
  <si>
    <t>Anthony tore some cartilage in his knee and got a big cast around his whole</t>
  </si>
  <si>
    <t>drumstick</t>
  </si>
  <si>
    <t>for several months.</t>
  </si>
  <si>
    <t>Anthony tore some cartilage in his knee and got a big cast around his whole drumstick for several months.</t>
  </si>
  <si>
    <t>Angela knew she couldn't use the camera with the shattered</t>
  </si>
  <si>
    <t>eye</t>
  </si>
  <si>
    <t>to take pictures.</t>
  </si>
  <si>
    <t>Angela knew she couldn't use the camera with the shattered eye to take pictures.</t>
  </si>
  <si>
    <t>When you go to bed turn off the</t>
  </si>
  <si>
    <t>darkness</t>
  </si>
  <si>
    <t>before sleeping.</t>
  </si>
  <si>
    <t>When you go to bed turn off the darkness before sleeping.</t>
  </si>
  <si>
    <t>I added my name to the</t>
  </si>
  <si>
    <t>shopping</t>
  </si>
  <si>
    <t>at work.</t>
  </si>
  <si>
    <t>I added my name to the shopping at work.</t>
  </si>
  <si>
    <t>MC 66</t>
  </si>
  <si>
    <t>The cyclist secured her bike with a </t>
  </si>
  <si>
    <t>jail</t>
  </si>
  <si>
    <t>The cyclist secured her bike with a jail before leaving.</t>
  </si>
  <si>
    <t>He shouted at the top of his</t>
  </si>
  <si>
    <t>air</t>
  </si>
  <si>
    <t>to everyone.</t>
  </si>
  <si>
    <t>He shouted at the top of his air to everyone.</t>
  </si>
  <si>
    <t>There were no real letters, only catalogs and a lot of junk</t>
  </si>
  <si>
    <t>fraud</t>
  </si>
  <si>
    <t>this time.</t>
  </si>
  <si>
    <t>There were no real letters, only catalogs and a lot of junk fraud this time.</t>
  </si>
  <si>
    <t>MC 68</t>
  </si>
  <si>
    <t>The traveler located the sites on the </t>
  </si>
  <si>
    <t>direction</t>
  </si>
  <si>
    <t>with help.</t>
  </si>
  <si>
    <t>The traveler located the sites on the direction with help.</t>
  </si>
  <si>
    <t>CORD</t>
  </si>
  <si>
    <t>To help everyone find her house, Lilly drew a</t>
  </si>
  <si>
    <t>world</t>
  </si>
  <si>
    <t>for them.</t>
  </si>
  <si>
    <t>To help everyone find her house, Lilly drew a world for them.</t>
  </si>
  <si>
    <t>MC 69</t>
  </si>
  <si>
    <t>The partygoer disguised her face behind a </t>
  </si>
  <si>
    <t>robbery</t>
  </si>
  <si>
    <t>before entering.</t>
  </si>
  <si>
    <t>The partygoer disguised her face behind a robbery before entering.</t>
  </si>
  <si>
    <t>AAn 38</t>
  </si>
  <si>
    <t>When I called his house Nolan was not home, but his mother said she could relay a</t>
  </si>
  <si>
    <t>bottle</t>
  </si>
  <si>
    <t>to him.</t>
  </si>
  <si>
    <t>When I called his house Nolan was not home, but his mother said she could relay a bottle to him.</t>
  </si>
  <si>
    <t>Joan fed her baby some warm</t>
  </si>
  <si>
    <t>calcium</t>
  </si>
  <si>
    <t>and rocked her to sleep.</t>
  </si>
  <si>
    <t>Joan fed her baby some warm calcium and rocked her to sleep.</t>
  </si>
  <si>
    <t>The farmer said he had no use for a cow that didn't give any</t>
  </si>
  <si>
    <t>shakes</t>
  </si>
  <si>
    <t>The farmer said he had no use for a cow that didn't give any shakes at all.</t>
  </si>
  <si>
    <t>The drive only takes ten</t>
  </si>
  <si>
    <t>clocks</t>
  </si>
  <si>
    <t>with no traffic.</t>
  </si>
  <si>
    <t>The drive only takes ten clocks with no traffic.</t>
  </si>
  <si>
    <t>Polly was annoyed at the wealthy stockbroker who she saw as a man in it just for the</t>
  </si>
  <si>
    <t>wallet</t>
  </si>
  <si>
    <t>and fame.</t>
  </si>
  <si>
    <t>Polly was annoyed at the wealthy stockbroker who she saw as a man in it just for the wallet and fame.</t>
  </si>
  <si>
    <t>Marco will snap your head off when he is in a bad</t>
  </si>
  <si>
    <t>expression</t>
  </si>
  <si>
    <t>Marco will snap your head off when he is in a bad expression these days.</t>
  </si>
  <si>
    <t>MC 9</t>
  </si>
  <si>
    <t>The sailor swabbed the deck with a</t>
  </si>
  <si>
    <t>mess</t>
  </si>
  <si>
    <t>before dawn.</t>
  </si>
  <si>
    <t>The sailor swabbed the deck with a mess before dawn.</t>
  </si>
  <si>
    <t>She promised to start first thing in the</t>
  </si>
  <si>
    <t>breakfast</t>
  </si>
  <si>
    <t>on Monday.</t>
  </si>
  <si>
    <t>She promised to start first thing in the breakfast on Monday.</t>
  </si>
  <si>
    <t>Tim drove his jeep right through the swamp and his wheel got stuck in the</t>
  </si>
  <si>
    <t>pie</t>
  </si>
  <si>
    <t>and stalled.</t>
  </si>
  <si>
    <t>Tim drove his jeep right through the swamp and his wheel got stuck in the pie and stalled.</t>
  </si>
  <si>
    <t>Many people have a bad habit of chewing their</t>
  </si>
  <si>
    <t>clippers</t>
  </si>
  <si>
    <t>when nervous.</t>
  </si>
  <si>
    <t>Many people have a bad habit of chewing their clippers when nervous.</t>
  </si>
  <si>
    <t>I could not remember his</t>
  </si>
  <si>
    <t>maiden</t>
  </si>
  <si>
    <t>when asked.</t>
  </si>
  <si>
    <t>I could not remember his maiden when asked.</t>
  </si>
  <si>
    <t>The teacher saw that some students were cheating and wrote down their</t>
  </si>
  <si>
    <t>directory</t>
  </si>
  <si>
    <t>and numbers.</t>
  </si>
  <si>
    <t>The teacher saw that some students were cheating and wrote down their directory and numbers.</t>
  </si>
  <si>
    <t>Margaret thought with her new dress and fancy belt, the scarf would look marvelous around her</t>
  </si>
  <si>
    <t>pain</t>
  </si>
  <si>
    <t>with some pearls.</t>
  </si>
  <si>
    <t>Margaret thought with her new dress and fancy belt, the scarf would look marvelous around her pain with some pearls.</t>
  </si>
  <si>
    <t>MC 97</t>
  </si>
  <si>
    <t>The vampire bit his victim on the </t>
  </si>
  <si>
    <t>strain</t>
  </si>
  <si>
    <t>with glee.</t>
  </si>
  <si>
    <t>The vampire bit his victim on the strain with glee.</t>
  </si>
  <si>
    <t>MC 19</t>
  </si>
  <si>
    <t>The bird laid her eggs in the </t>
  </si>
  <si>
    <t>twig</t>
  </si>
  <si>
    <t>up high.</t>
  </si>
  <si>
    <t>The bird laid her eggs in the twig up high.</t>
  </si>
  <si>
    <t>He knew that he could call Chris even if it was the middle of the</t>
  </si>
  <si>
    <t>moon</t>
  </si>
  <si>
    <t>in London.</t>
  </si>
  <si>
    <t>He knew that he could call Chris even if it was the middle of the moon in London.</t>
  </si>
  <si>
    <t>MC 30</t>
  </si>
  <si>
    <t>The perfumer sniffed the scent with his </t>
  </si>
  <si>
    <t>sneeze</t>
  </si>
  <si>
    <t>The perfumer sniffed the scent with his sneeze and smiled.</t>
  </si>
  <si>
    <t>Paul painted the clown's suit blue and gave him a big red</t>
  </si>
  <si>
    <t>sniff</t>
  </si>
  <si>
    <t>and hat.</t>
  </si>
  <si>
    <t>Paul painted the clown's suit blue and gave him a big red sniff and hat.</t>
  </si>
  <si>
    <t>In caring for hospitalized patients, a doctor often needs the help of a</t>
  </si>
  <si>
    <t>needle</t>
  </si>
  <si>
    <t>or some aides.</t>
  </si>
  <si>
    <t>In caring for hospitalized patients, a doctor often needs the help of a needle or some aides.</t>
  </si>
  <si>
    <t>Nora couldn't take the message because she didn't have a pencil or a piece of</t>
  </si>
  <si>
    <t>clip</t>
  </si>
  <si>
    <t>close by.</t>
  </si>
  <si>
    <t>Nora couldn't take the message because she didn't have a pencil or a piece of clip close by.</t>
  </si>
  <si>
    <t>The dispute was settled by a third</t>
  </si>
  <si>
    <t>opposition</t>
  </si>
  <si>
    <t>after years in court.</t>
  </si>
  <si>
    <t>The dispute was settled by a third opposition after years in court.</t>
  </si>
  <si>
    <t>The bad thing about a banana is that somebody could come along and slip on the</t>
  </si>
  <si>
    <t>orange</t>
  </si>
  <si>
    <t>and fall.</t>
  </si>
  <si>
    <t>The bad thing about a banana is that somebody could come along and slip on the orange and fall.</t>
  </si>
  <si>
    <t>MC 70</t>
  </si>
  <si>
    <t>The actress signed her autograph with my </t>
  </si>
  <si>
    <t>cap</t>
  </si>
  <si>
    <t>and posed.</t>
  </si>
  <si>
    <t>The actress signed her autograph with my cap and posed.</t>
  </si>
  <si>
    <t>Although she heard it ringing, Nancy was too busy cleaning the chimney to get the</t>
  </si>
  <si>
    <t>booth</t>
  </si>
  <si>
    <t>right now.</t>
  </si>
  <si>
    <t>Although she heard it ringing, Nancy was too busy cleaning the chimney to get the booth right now.</t>
  </si>
  <si>
    <t>MC 135</t>
  </si>
  <si>
    <t>The thespian rehearsed a scene from the </t>
  </si>
  <si>
    <t>costume</t>
  </si>
  <si>
    <t>on Broadway.</t>
  </si>
  <si>
    <t>The thespian rehearsed a scene from the costume on Broadway.</t>
  </si>
  <si>
    <t>MC 98</t>
  </si>
  <si>
    <t>The kangaroo carries its young in a </t>
  </si>
  <si>
    <t>zipper</t>
  </si>
  <si>
    <t>for months.</t>
  </si>
  <si>
    <t>The kangaroo carries its young in a zipper for months.</t>
  </si>
  <si>
    <t>MC 76</t>
  </si>
  <si>
    <t>The woman stashed her wallet in her </t>
  </si>
  <si>
    <t>snatcher</t>
  </si>
  <si>
    <t>for safety.</t>
  </si>
  <si>
    <t>The woman stashed her wallet in her snatcher for safety.</t>
  </si>
  <si>
    <t>MC 147</t>
  </si>
  <si>
    <t>The umbrella protected the walkers from the </t>
  </si>
  <si>
    <t>tropics</t>
  </si>
  <si>
    <t>and wind.</t>
  </si>
  <si>
    <t>The umbrella protected the walkers from the tropics and wind.</t>
  </si>
  <si>
    <t>Eva put the whiskey bottle up high out of the baby's</t>
  </si>
  <si>
    <t>goal</t>
  </si>
  <si>
    <t>as a precaution.</t>
  </si>
  <si>
    <t>Eva put the whiskey bottle up high out of the baby's goal as a precaution.</t>
  </si>
  <si>
    <t>MC 156</t>
  </si>
  <si>
    <t>The contractor replaced the shingles on the </t>
  </si>
  <si>
    <t>protection</t>
  </si>
  <si>
    <t>this week.</t>
  </si>
  <si>
    <t>The contractor replaced the shingles on the protection this week.</t>
  </si>
  <si>
    <t>Not wanting to be too romantic, Arthur brought his mother a daisy instead of a beautiful red</t>
  </si>
  <si>
    <t>garden</t>
  </si>
  <si>
    <t>on Valentine's Day.</t>
  </si>
  <si>
    <t>Not wanting to be too romantic, Arthur brought his mother a daisy instead of a beautiful red garden on Valentine's Day.</t>
  </si>
  <si>
    <t>MC 34</t>
  </si>
  <si>
    <t>The homeowners kept their valuables in a </t>
  </si>
  <si>
    <t>locksmith</t>
  </si>
  <si>
    <t>out of sight.</t>
  </si>
  <si>
    <t>The homeowners kept their valuables in a locksmith out of sight.</t>
  </si>
  <si>
    <t>The rescue team found signs of the lost boy down by the river so they ardently continued their</t>
  </si>
  <si>
    <t>explorer</t>
  </si>
  <si>
    <t>until dark.</t>
  </si>
  <si>
    <t>The rescue team found signs of the lost boy down by the river so they ardently continued their explorer until dark.</t>
  </si>
  <si>
    <t>The cows moved from the sun into the</t>
  </si>
  <si>
    <t>tree</t>
  </si>
  <si>
    <t>near us.</t>
  </si>
  <si>
    <t>The cows moved from the sun into the tree near us.</t>
  </si>
  <si>
    <t>You need a sharp razor to get a good</t>
  </si>
  <si>
    <t>leg</t>
  </si>
  <si>
    <t>most of the time.</t>
  </si>
  <si>
    <t>You need a sharp razor to get a good leg most of the time.</t>
  </si>
  <si>
    <t>MC 12</t>
  </si>
  <si>
    <t>The librarian filed the books on a </t>
  </si>
  <si>
    <t>food</t>
  </si>
  <si>
    <t>The librarian filed the books on a food before leaving.</t>
  </si>
  <si>
    <t>MC 117</t>
  </si>
  <si>
    <t>The turtle tucked its head inside its </t>
  </si>
  <si>
    <t>beach</t>
  </si>
  <si>
    <t>and hid.</t>
  </si>
  <si>
    <t>The turtle tucked its head inside its beach and hid.</t>
  </si>
  <si>
    <t>Steve spilled coffee all over his clean white</t>
  </si>
  <si>
    <t>hanger</t>
  </si>
  <si>
    <t>and pants.</t>
  </si>
  <si>
    <t>Steve spilled coffee all over his clean white hanger and pants.</t>
  </si>
  <si>
    <t>CORA</t>
  </si>
  <si>
    <t>MC 159</t>
  </si>
  <si>
    <t>The slob stained the collar of his </t>
  </si>
  <si>
    <t>starch</t>
  </si>
  <si>
    <t>and jacket.</t>
  </si>
  <si>
    <t>The slob stained the collar of his starch and jacket.</t>
  </si>
  <si>
    <t>When Sandra broke her leg, she forgot the cast on her foot would allow her to wear only one</t>
  </si>
  <si>
    <t>cobbler</t>
  </si>
  <si>
    <t>to work.</t>
  </si>
  <si>
    <t>When Sandra broke her leg, she forgot the cast on her foot would allow her to wear only one cobbler to work.</t>
  </si>
  <si>
    <t>MC 82</t>
  </si>
  <si>
    <t>The cobbler patched the sole of my </t>
  </si>
  <si>
    <t>lace</t>
  </si>
  <si>
    <t>for free.</t>
  </si>
  <si>
    <t>The cobbler patched the sole of my lace for free.</t>
  </si>
  <si>
    <t>Jane had to take the bus to work since her car was in the</t>
  </si>
  <si>
    <t>customer</t>
  </si>
  <si>
    <t>until Wednesday.</t>
  </si>
  <si>
    <t>Jane had to take the bus to work since her car was in the customer until Wednesday.</t>
  </si>
  <si>
    <t>Most shark attacks occur very close to </t>
  </si>
  <si>
    <t>lines</t>
  </si>
  <si>
    <t>in Australia.</t>
  </si>
  <si>
    <t>Most shark attacks occur very close to lines in Australia.</t>
  </si>
  <si>
    <t>He crossed the street to get to the other</t>
  </si>
  <si>
    <t>back</t>
  </si>
  <si>
    <t>very quickly.</t>
  </si>
  <si>
    <t>He crossed the street to get to the other back very quickly.</t>
  </si>
  <si>
    <t>They left the dirty dishes in the</t>
  </si>
  <si>
    <t>plumbing</t>
  </si>
  <si>
    <t>and dashed.</t>
  </si>
  <si>
    <t>They left the dirty dishes in the plumbing and dashed.</t>
  </si>
  <si>
    <t>Some people need more than eight hours of</t>
  </si>
  <si>
    <t>yawns</t>
  </si>
  <si>
    <t>each night.</t>
  </si>
  <si>
    <t>Some people need more than eight hours of yawns each night.</t>
  </si>
  <si>
    <t>A dog has a good sense of</t>
  </si>
  <si>
    <t>aroma</t>
  </si>
  <si>
    <t>and loyalty.</t>
  </si>
  <si>
    <t>A dog has a good sense of aroma and loyalty.</t>
  </si>
  <si>
    <t>The chef knew how to use just the right blend of sweet and</t>
  </si>
  <si>
    <t>pucker</t>
  </si>
  <si>
    <t>when cooking Chinese.</t>
  </si>
  <si>
    <t>The chef knew how to use just the right blend of sweet and pucker when cooking Chinese.</t>
  </si>
  <si>
    <t>Bill jumped in the lake and made a big</t>
  </si>
  <si>
    <t>mermaid</t>
  </si>
  <si>
    <t>with his cannonball.</t>
  </si>
  <si>
    <t>Bill jumped in the lake and made a big mermaid with his cannonball.</t>
  </si>
  <si>
    <t>Living in the city, Alfred was surprised that in the desert you could see a bright, clear moon and millions of</t>
  </si>
  <si>
    <t>midnights</t>
  </si>
  <si>
    <t>after dark.</t>
  </si>
  <si>
    <t>Living in the city, Alfred was surprised that in the desert you could see a bright, clear moon and millions of midnights after dark.</t>
  </si>
  <si>
    <t>The young woman called the police when she saw the man with a gun walk quickly into the crowded liquor</t>
  </si>
  <si>
    <t>register</t>
  </si>
  <si>
    <t>wearing a mask.</t>
  </si>
  <si>
    <t>The young woman called the police when she saw the man with a gun walk quickly into the crowded liquor register wearing a mask.</t>
  </si>
  <si>
    <t>Maura heard thunder in the distance and knew they were in for a big</t>
  </si>
  <si>
    <t>drain</t>
  </si>
  <si>
    <t>that night.</t>
  </si>
  <si>
    <t>Maura heard thunder in the distance and knew they were in for a big drain that night.</t>
  </si>
  <si>
    <t>Joan thinks a good fiction writer first jots her ideas in pencil for her next short</t>
  </si>
  <si>
    <t>bedtime</t>
  </si>
  <si>
    <t>or article.</t>
  </si>
  <si>
    <t>Joan thinks a good fiction writer first jots her ideas in pencil for her next short bedtime or article.</t>
  </si>
  <si>
    <t>The little girl refused to go to sleep until he told her a</t>
  </si>
  <si>
    <t>newspaper</t>
  </si>
  <si>
    <t>and sang.</t>
  </si>
  <si>
    <t>The little girl refused to go to sleep until he told her a newspaper and sang.</t>
  </si>
  <si>
    <t>Jeremy took his violin in for repair because his little brother had accidentally broken a</t>
  </si>
  <si>
    <t>knot</t>
  </si>
  <si>
    <t>while playing it.</t>
  </si>
  <si>
    <t>Jeremy took his violin in for repair because his little brother had accidentally broken a knot while playing it.</t>
  </si>
  <si>
    <t>Giraffes are known for their long necks and zebras for their</t>
  </si>
  <si>
    <t>stars</t>
  </si>
  <si>
    <t>of black and white.</t>
  </si>
  <si>
    <t>Giraffes are known for their long necks and zebras for their stars of black and white.</t>
  </si>
  <si>
    <t>MC 21</t>
  </si>
  <si>
    <t>The knight slayed the dragon with his </t>
  </si>
  <si>
    <t>pirate</t>
  </si>
  <si>
    <t>and his club.</t>
  </si>
  <si>
    <t>The knight slayed the dragon with his pirate and his club.</t>
  </si>
  <si>
    <t>The Doberman stood its ground and bared its </t>
  </si>
  <si>
    <t>dentist</t>
  </si>
  <si>
    <t>to the mailman.</t>
  </si>
  <si>
    <t>The Doberman stood its ground and bared its dentist to the mailman.</t>
  </si>
  <si>
    <t>They decided to give the party a Hawaiian</t>
  </si>
  <si>
    <t>park</t>
  </si>
  <si>
    <t>with pineapples.</t>
  </si>
  <si>
    <t>They decided to give the party a Hawaiian park with pineapples.</t>
  </si>
  <si>
    <t>After Olga tore her dress, she went to the store for a needle and a spool of red</t>
  </si>
  <si>
    <t>rope</t>
  </si>
  <si>
    <t>for mending.</t>
  </si>
  <si>
    <t>After Olga tore her dress, she went to the store for a needle and a spool of red rope for mending.</t>
  </si>
  <si>
    <t>She knew he was taking the job interview seriously because it was the first time she'd ever seen him wearing a suit and</t>
  </si>
  <si>
    <t>shawl</t>
  </si>
  <si>
    <t>She knew he was taking the job interview seriously because it was the first time she'd ever seen him wearing a suit and shawl to work.</t>
  </si>
  <si>
    <t>He can't be held responsible for the killing because he was crazy at the</t>
  </si>
  <si>
    <t>watch</t>
  </si>
  <si>
    <t>of the crime.</t>
  </si>
  <si>
    <t>He can't be held responsible for the killing because he was crazy at the watch of the crime.</t>
  </si>
  <si>
    <t>The rude waiter was not given a</t>
  </si>
  <si>
    <t>calculation</t>
  </si>
  <si>
    <t>The rude waiter was not given a calculation at all.</t>
  </si>
  <si>
    <t>They were very grateful to the police officer who stopped to help change the flat</t>
  </si>
  <si>
    <t>pressure</t>
  </si>
  <si>
    <t>without asking.</t>
  </si>
  <si>
    <t>They were very grateful to the police officer who stopped to help change the flat pressure without asking.</t>
  </si>
  <si>
    <t>The guide knew they were in grizzly bear territory when he saw deep scratches on the</t>
  </si>
  <si>
    <t>sap</t>
  </si>
  <si>
    <t>up ahead.</t>
  </si>
  <si>
    <t>The guide knew they were in grizzly bear territory when he saw deep scratches on the sap up ahead.</t>
  </si>
  <si>
    <t>Unfortunately, people always get her confused with her identical but much grumpier</t>
  </si>
  <si>
    <t>bed</t>
  </si>
  <si>
    <t>who lives nearby.</t>
  </si>
  <si>
    <t>Unfortunately, people always get her confused with her identical but much grumpier bed who lives nearby.</t>
  </si>
  <si>
    <t>MC 71</t>
  </si>
  <si>
    <t>The decorator positioned the painting on the </t>
  </si>
  <si>
    <t>graffiti</t>
  </si>
  <si>
    <t>for viewing.</t>
  </si>
  <si>
    <t>The decorator positioned the painting on the graffiti for viewing.</t>
  </si>
  <si>
    <t>About three fourths of the surface of the world is covered by</t>
  </si>
  <si>
    <t>thirst</t>
  </si>
  <si>
    <t>we learned.</t>
  </si>
  <si>
    <t>About three fourths of the surface of the world is covered by thirst we learned.</t>
  </si>
  <si>
    <t>He was knocked off his surfboard by the first </t>
  </si>
  <si>
    <t>sand</t>
  </si>
  <si>
    <t>that hit.</t>
  </si>
  <si>
    <t>He was knocked off his surfboard by the first sand that hit.</t>
  </si>
  <si>
    <t>Tricia had never seen a spider get tangled up in its own</t>
  </si>
  <si>
    <t>browser</t>
  </si>
  <si>
    <t>or silk thread.</t>
  </si>
  <si>
    <t>Tricia had never seen a spider get tangled up in its own browser or silk thread.</t>
  </si>
  <si>
    <t>Jonathan doesn't think a husband should cheat on his</t>
  </si>
  <si>
    <t>ring</t>
  </si>
  <si>
    <t>Jonathan doesn't think a husband should cheat on his ring at all.</t>
  </si>
  <si>
    <t>MC 154</t>
  </si>
  <si>
    <t>The billionaire sought a divorce from his </t>
  </si>
  <si>
    <t>dowry</t>
  </si>
  <si>
    <t>after two decades.</t>
  </si>
  <si>
    <t>The billionaire sought a divorce from his dowry after two decades.</t>
  </si>
  <si>
    <t>Vivian insists she has refined her tastes and instead of beer she only drinks fine</t>
  </si>
  <si>
    <t>cork</t>
  </si>
  <si>
    <t>with dinner.</t>
  </si>
  <si>
    <t>Vivian insists she has refined her tastes and instead of beer she only drinks fine cork with dinner.</t>
  </si>
  <si>
    <t>The hunters hoped to pick off some birds that were migrating south for the</t>
  </si>
  <si>
    <t>snowman</t>
  </si>
  <si>
    <t>as usual.</t>
  </si>
  <si>
    <t>The hunters hoped to pick off some birds that were migrating south for the snowman as usual.</t>
  </si>
  <si>
    <t>Lisa gets annoyed when she reads how much more money the average man earns compared to the average</t>
  </si>
  <si>
    <t>maternity</t>
  </si>
  <si>
    <t>in industry.</t>
  </si>
  <si>
    <t>Lisa gets annoyed when she reads how much more money the average man earns compared to the average maternity in industry.</t>
  </si>
  <si>
    <t>MC 108</t>
  </si>
  <si>
    <t>The carpenter carved a table out of </t>
  </si>
  <si>
    <t>termites</t>
  </si>
  <si>
    <t>and sanded it.</t>
  </si>
  <si>
    <t>The carpenter carved a table out of termites with skill.</t>
  </si>
  <si>
    <t>MC 92</t>
  </si>
  <si>
    <t>The tourists visited the pandas at the </t>
  </si>
  <si>
    <t>zebra</t>
  </si>
  <si>
    <t>on Tuesday.</t>
  </si>
  <si>
    <t>The tourists visited the pandas at the zebra on Tuesday.</t>
  </si>
  <si>
    <t>quarter</t>
  </si>
  <si>
    <t>AU</t>
  </si>
  <si>
    <t>You could tell he had grown up in the South by his quarter and clothes.</t>
  </si>
  <si>
    <t>lunch</t>
  </si>
  <si>
    <t>Josie found she could not bend the elbow of her broken lunch very far.</t>
  </si>
  <si>
    <t>appointment</t>
  </si>
  <si>
    <t>The lumberjack chopped the wood with his appointment after sorting it.</t>
  </si>
  <si>
    <t>prune</t>
  </si>
  <si>
    <t>Vicki was packing for a day at the prune with some friends.</t>
  </si>
  <si>
    <t>fortune</t>
  </si>
  <si>
    <t>The lifeguards patrolled a stretch of the fortune before dusk.</t>
  </si>
  <si>
    <t>brain</t>
  </si>
  <si>
    <t>After weeks backpacking, Victor was ready for a good night's sleep in a comfortable brain with a pillow.</t>
  </si>
  <si>
    <t>link</t>
  </si>
  <si>
    <t>You never forget how to ride a link once you have learned.</t>
  </si>
  <si>
    <t>grade</t>
  </si>
  <si>
    <t>The cut in his finger was so deep you could see the grade through the tissue.</t>
  </si>
  <si>
    <t>curtain</t>
  </si>
  <si>
    <t>He is planning on quitting his job because he can't stand his condescending curtain at all.</t>
  </si>
  <si>
    <t>day</t>
  </si>
  <si>
    <t>The waiter ladled some soup into the day for us.</t>
  </si>
  <si>
    <t>height</t>
  </si>
  <si>
    <t>The matador waved his cape at the height with zeal.</t>
  </si>
  <si>
    <t>lotion</t>
  </si>
  <si>
    <t>The grade-schoolers rode to school on the lotion every day.</t>
  </si>
  <si>
    <t>graph</t>
  </si>
  <si>
    <t>When they came to Florida, Arthur couldn't see the swamp from the back of the crowded tour graph he was on.</t>
  </si>
  <si>
    <t>wig</t>
  </si>
  <si>
    <t>For his second birthday, Leonard got a stuffed sheep and his mother baked him a big chocolate wig with frosting.</t>
  </si>
  <si>
    <t>poetry</t>
  </si>
  <si>
    <t>The commuter drove to work in her poetry after breakfast.</t>
  </si>
  <si>
    <t>refrain</t>
  </si>
  <si>
    <t>He stalled in the middle of the intersection and had to get out and push the refrain one block.</t>
  </si>
  <si>
    <t>picture</t>
  </si>
  <si>
    <t>Alfonso has started biking to work instead of driving his picture each way.</t>
  </si>
  <si>
    <t>tornado</t>
  </si>
  <si>
    <t>For the snowman’s eyes the children used two pieces of coal, and for its nose they used a tornado and some olives.</t>
  </si>
  <si>
    <t>equipment</t>
  </si>
  <si>
    <t>Lillian explained how she thought dogs were so much friendlier than equipment or birds.</t>
  </si>
  <si>
    <t>bun</t>
  </si>
  <si>
    <t>The bear hibernated for winter in its bun without food.</t>
  </si>
  <si>
    <t>laughter</t>
  </si>
  <si>
    <t>His office was stacked with books from floor to laughter every semester.</t>
  </si>
  <si>
    <t>knees</t>
  </si>
  <si>
    <t>Most bus drivers will accept only correct knees from passengers.</t>
  </si>
  <si>
    <t>boards</t>
  </si>
  <si>
    <t>The crowd was uncontrollable, and it was utter boards amidst the rioters. </t>
  </si>
  <si>
    <t>residue</t>
  </si>
  <si>
    <t>The bakery did not accept credit cards so Peter would have to write a residue or use cash.</t>
  </si>
  <si>
    <t>rumble</t>
  </si>
  <si>
    <t>The potter sculpted an ashtray out of rumble and sand.</t>
  </si>
  <si>
    <t>witch</t>
  </si>
  <si>
    <t>They wanted to drill for oil just off the California witch and into Oregon.</t>
  </si>
  <si>
    <t>disease</t>
  </si>
  <si>
    <t>As the weather got warmer, Mark started wearing his lighter jacket instead of his heavy winter disease until autumn.</t>
  </si>
  <si>
    <t>safety</t>
  </si>
  <si>
    <t>Within minutes of arriving at the office, the detective spilled his thermos full of safety on himself.</t>
  </si>
  <si>
    <t>route</t>
  </si>
  <si>
    <t>The barber parted my hair with a route before beginning cutting.</t>
  </si>
  <si>
    <t>menus</t>
  </si>
  <si>
    <t>In the U.S. the five cent piece is made of nickel while pennies are mainly made of menus these days.</t>
  </si>
  <si>
    <t>highway</t>
  </si>
  <si>
    <t>Her parents were afraid she had joined some sort of strange highway while at college.</t>
  </si>
  <si>
    <t>majority</t>
  </si>
  <si>
    <t>The teenager attended her prom without a majority this year.</t>
  </si>
  <si>
    <t>ear</t>
  </si>
  <si>
    <t>When someone suffers a heart attack a few minutes can make the difference between recovery and ear they say.</t>
  </si>
  <si>
    <t>material</t>
  </si>
  <si>
    <t>After missing lunch, he couldn't wait until it was time for material to eat something.</t>
  </si>
  <si>
    <t>harp</t>
  </si>
  <si>
    <t>The little puppy grew up to be a huge harp with big ears.</t>
  </si>
  <si>
    <t>mountain</t>
  </si>
  <si>
    <t>At night the old woman locked the mountain before bedtime.</t>
  </si>
  <si>
    <t>gin</t>
  </si>
  <si>
    <t>Maria remembered to shut the front window and lock the back gin before leaving.</t>
  </si>
  <si>
    <t>shrub</t>
  </si>
  <si>
    <t>The mean boy on the other team was his sworn shrub since kindergarten.</t>
  </si>
  <si>
    <t>echo</t>
  </si>
  <si>
    <t>The dog terrorized all the neighborhood cats after he jumped the picket echo and growled.</t>
  </si>
  <si>
    <t>tune</t>
  </si>
  <si>
    <t>The goaltender kicked the ball down the tune ten yards.</t>
  </si>
  <si>
    <t>function</t>
  </si>
  <si>
    <t>The groom took the bride's hand and placed the ring on her function very carefully.</t>
  </si>
  <si>
    <t>niece</t>
  </si>
  <si>
    <t>Harris saw smoke billowing out of his neighbors’ home and immediately got on the phone to report a niece to the authorities.</t>
  </si>
  <si>
    <t>hurricane</t>
  </si>
  <si>
    <t>Marge hated baiting the hook, but she knew that it was the only way to catch a hurricane without lures.</t>
  </si>
  <si>
    <t>profile</t>
  </si>
  <si>
    <t>While Natasha was strolling through the colorful gardens, she reached down and picked a profile for Mom.</t>
  </si>
  <si>
    <t>punishment</t>
  </si>
  <si>
    <t>The ship disappeared into the thick punishment at dusk.</t>
  </si>
  <si>
    <t>friendship</t>
  </si>
  <si>
    <t>After realizing he forgot utensils for his salad, the doctor went back to get himself a friendship and knife.</t>
  </si>
  <si>
    <t>walnut</t>
  </si>
  <si>
    <t>Frank invited the lonely young soldier to a baseball walnut after work.</t>
  </si>
  <si>
    <t>clown</t>
  </si>
  <si>
    <t>Irene wanted to drive all the way to the Eastern shore by last night but her truck ran out of clown at midnight.</t>
  </si>
  <si>
    <t>honey</t>
  </si>
  <si>
    <t>After the hurricane, the area around the window was filled with broken honey and debris.</t>
  </si>
  <si>
    <t>job</t>
  </si>
  <si>
    <t>Brad wasn't wearing shoes and stepped on a piece of broken job and bled.</t>
  </si>
  <si>
    <t>cereal</t>
  </si>
  <si>
    <t>Nicole could not read very well without her cereal at school.</t>
  </si>
  <si>
    <t>pasture</t>
  </si>
  <si>
    <t>He tried to put the pieces of the broken plate back together with pasture and pressure.</t>
  </si>
  <si>
    <t>meeting</t>
  </si>
  <si>
    <t>The Spanish conquerors searched the temple for silver and meeting from Incas.</t>
  </si>
  <si>
    <t>uncle</t>
  </si>
  <si>
    <t>The men barbequed some burgers on the uncle with onions.</t>
  </si>
  <si>
    <t>lantern</t>
  </si>
  <si>
    <t>The bride vowed her love to the lantern for life.</t>
  </si>
  <si>
    <t>drum</t>
  </si>
  <si>
    <t>The fire broke out in the middle of the night and the house burnt to the drum and smoldered.</t>
  </si>
  <si>
    <t>stadium</t>
  </si>
  <si>
    <t>During the first week after he quit smoking, he found it helpful to chew stadium when bored.</t>
  </si>
  <si>
    <t>growth</t>
  </si>
  <si>
    <t>The cop shot the assailant with his growth without thinking.</t>
  </si>
  <si>
    <t>summer</t>
  </si>
  <si>
    <t>He pounded in the nails with a summer from his toolbox.</t>
  </si>
  <si>
    <t>gang</t>
  </si>
  <si>
    <t>When the two met, one of them held out his gang and smiled.</t>
  </si>
  <si>
    <t>protest</t>
  </si>
  <si>
    <t>The magician pulled a rabbit from his protest at last.</t>
  </si>
  <si>
    <t>weather</t>
  </si>
  <si>
    <t>The cardiologist performed an operation on my weather this morning.</t>
  </si>
  <si>
    <t>expansion</t>
  </si>
  <si>
    <t>Due to its rough terrain, stranded hikers on the mountain often send flares to call for expansion from afar.</t>
  </si>
  <si>
    <t>honeymoon</t>
  </si>
  <si>
    <t>Many youngsters find it difficult to go away from honeymoon for camp.</t>
  </si>
  <si>
    <t>episode</t>
  </si>
  <si>
    <t>The equestrian positioned the saddle on the episode and set out.</t>
  </si>
  <si>
    <t>matter</t>
  </si>
  <si>
    <t>Tom's cat brought a lot of fleas into his matter and shed a lot of fur.</t>
  </si>
  <si>
    <t>tricks</t>
  </si>
  <si>
    <t>The bartender chilled the champagne over some tricks before dinner.</t>
  </si>
  <si>
    <t>native</t>
  </si>
  <si>
    <t>The comedian broke the ice with a native and some props.</t>
  </si>
  <si>
    <t>stew</t>
  </si>
  <si>
    <t>You can't open the door with the wrong stew or combination.</t>
  </si>
  <si>
    <t>sofa</t>
  </si>
  <si>
    <t>The head of a monarchy, and husband to the queen, is the sofa and ruler.</t>
  </si>
  <si>
    <t>harvest</t>
  </si>
  <si>
    <t>The day was breezy so the boy went outside to fly a harvest with some friends.</t>
  </si>
  <si>
    <t>You can't turn left at that intersection because it is against the orange in our town.</t>
  </si>
  <si>
    <t>bargain</t>
  </si>
  <si>
    <t>The mechanic said radar guns should be against the bargain in this country.</t>
  </si>
  <si>
    <t>antenna</t>
  </si>
  <si>
    <t>Anthony tore some cartilage in his knee and got a big cast around his whole antenna for several months.</t>
  </si>
  <si>
    <t>princess</t>
  </si>
  <si>
    <t>Angela knew she couldn't use the camera with the shattered princess to take pictures.</t>
  </si>
  <si>
    <t>When you go to bed turn off the robbery before sleeping.</t>
  </si>
  <si>
    <t>peach</t>
  </si>
  <si>
    <t>I added my name to the peach at work.</t>
  </si>
  <si>
    <t>nature</t>
  </si>
  <si>
    <t>The cyclist secured her bike with a nature before leaving.</t>
  </si>
  <si>
    <t>decoration</t>
  </si>
  <si>
    <t>He shouted at the top of his decoration to everyone.</t>
  </si>
  <si>
    <t>island</t>
  </si>
  <si>
    <t>There were no real letters, only catalogs and a lot of junk island this time.</t>
  </si>
  <si>
    <t>The traveler located the sites on the pain with help.</t>
  </si>
  <si>
    <t>gust</t>
  </si>
  <si>
    <t>To help everyone find her house, Lilly drew a gust for them.</t>
  </si>
  <si>
    <t>seed</t>
  </si>
  <si>
    <t>The partygoer disguised her face behind a seed before entering.</t>
  </si>
  <si>
    <t>nation</t>
  </si>
  <si>
    <t>When I called his house Nolan was not home, but his mother said she could relay a nation to him.</t>
  </si>
  <si>
    <t>plans</t>
  </si>
  <si>
    <t>Joan fed her baby some warm plans and rocked her to sleep.</t>
  </si>
  <si>
    <t>pants</t>
  </si>
  <si>
    <t>The farmer said he had no use for a cow that didn't give any pants at all.</t>
  </si>
  <si>
    <t>shields</t>
  </si>
  <si>
    <t>The drive only takes ten shields with no traffic.</t>
  </si>
  <si>
    <t>rust</t>
  </si>
  <si>
    <t>Polly was annoyed at the wealthy stockbroker who she saw as a man in it just for the rust and fame.</t>
  </si>
  <si>
    <t>load</t>
  </si>
  <si>
    <t>Marco will snap your head off when he is in a bad load these days.</t>
  </si>
  <si>
    <t>pyramid</t>
  </si>
  <si>
    <t>The sailor swabbed the deck with a pyramid before dawn.</t>
  </si>
  <si>
    <t>sunburn</t>
  </si>
  <si>
    <t>She promised to start first thing in the sunburn on Monday.</t>
  </si>
  <si>
    <t>sound</t>
  </si>
  <si>
    <t>Tim drove his jeep right through the swamp and his wheel got stuck in the sound and stalled.</t>
  </si>
  <si>
    <t>shortage</t>
  </si>
  <si>
    <t>Many people have a bad habit of chewing their shortage when nervous.</t>
  </si>
  <si>
    <t>noon</t>
  </si>
  <si>
    <t>I could not remember his noon when asked.</t>
  </si>
  <si>
    <t>recitals</t>
  </si>
  <si>
    <t>The teacher saw that some students were cheating and wrote down their recitals and numbers.</t>
  </si>
  <si>
    <t>generation</t>
  </si>
  <si>
    <t>Margaret thought with her new dress and fancy belt, the scarf would look marvelous around her generation with some pearls.</t>
  </si>
  <si>
    <t>half</t>
  </si>
  <si>
    <t>The vampire bit his victim on the half with glee.</t>
  </si>
  <si>
    <t>inch</t>
  </si>
  <si>
    <t>The bird laid her eggs in the inch up high.</t>
  </si>
  <si>
    <t>master</t>
  </si>
  <si>
    <t>He knew that he could call Chris even if it was the middle of the master in London.</t>
  </si>
  <si>
    <t>ship</t>
  </si>
  <si>
    <t>The perfumer sniffed the scent with his ship and smiled.</t>
  </si>
  <si>
    <t>hero</t>
  </si>
  <si>
    <t>Paul painted the clown's suit blue and gave him a big red hero and hat.</t>
  </si>
  <si>
    <t>nickel</t>
  </si>
  <si>
    <t>In caring for hospitalized patients, a doctor often needs the help of a nickel or some aides.</t>
  </si>
  <si>
    <t>hotel</t>
  </si>
  <si>
    <t>Nora couldn't take the message because she didn't have a pencil or a piece of hotel close by.</t>
  </si>
  <si>
    <t>stump</t>
  </si>
  <si>
    <t>The dispute was settled by a third stump after years in court.</t>
  </si>
  <si>
    <t>lodge</t>
  </si>
  <si>
    <t>The bad thing about a banana is that somebody could come along and slip on the lodge and fall.</t>
  </si>
  <si>
    <t>diver</t>
  </si>
  <si>
    <t>The actress signed her autograph with my diver and posed.</t>
  </si>
  <si>
    <t>haul</t>
  </si>
  <si>
    <t>Although she heard it ringing, Nancy was too busy cleaning the chimney to get the haul right now.</t>
  </si>
  <si>
    <t>sauce</t>
  </si>
  <si>
    <t>The thespian rehearsed a scene from the sauce on Broadway.</t>
  </si>
  <si>
    <t>monument</t>
  </si>
  <si>
    <t>The kangaroo carries its young in a monument for months.</t>
  </si>
  <si>
    <t>guest</t>
  </si>
  <si>
    <t>The woman stashed her wallet in her guest for safety.</t>
  </si>
  <si>
    <t>payment</t>
  </si>
  <si>
    <t>The umbrella protected the walkers from the payment and wind.</t>
  </si>
  <si>
    <t>performer</t>
  </si>
  <si>
    <t>Eva put the whiskey bottle up high out of the baby's performer as a precaution.</t>
  </si>
  <si>
    <t>problem</t>
  </si>
  <si>
    <t>The contractor replaced the shingles on the problem this week.</t>
  </si>
  <si>
    <t>plot</t>
  </si>
  <si>
    <t>Not wanting to be too romantic, Arthur brought his mother a daisy instead of a beautiful red plot on Valentine's Day.</t>
  </si>
  <si>
    <t>paragraph</t>
  </si>
  <si>
    <t>The homeowners kept their valuables in a paragraph out of sight.</t>
  </si>
  <si>
    <t>quart</t>
  </si>
  <si>
    <t>The rescue team found signs of the lost boy down by the river so they ardently continued their quart until dark.</t>
  </si>
  <si>
    <t>horn</t>
  </si>
  <si>
    <t>The cows moved from the sun into the horn near us.</t>
  </si>
  <si>
    <t>dance</t>
  </si>
  <si>
    <t>You need a sharp razor to get a good dance most of the time.</t>
  </si>
  <si>
    <t>stranger</t>
  </si>
  <si>
    <t>The librarian filed the books on a stranger before leaving.</t>
  </si>
  <si>
    <t>poster</t>
  </si>
  <si>
    <t>The turtle tucked its head inside its poster and hid.</t>
  </si>
  <si>
    <t>nerve</t>
  </si>
  <si>
    <t>Steve spilled coffee all over his clean white nerve and pants.</t>
  </si>
  <si>
    <t>stool</t>
  </si>
  <si>
    <t>The slob stained the collar of his stool and jacket.</t>
  </si>
  <si>
    <t>asteroid</t>
  </si>
  <si>
    <t>When Sandra broke her leg, she forgot the cast on her foot would allow her to wear only one asteroid to work.</t>
  </si>
  <si>
    <t>occasion</t>
  </si>
  <si>
    <t>The cobbler patched the sole of my occasion for free.</t>
  </si>
  <si>
    <t>ritual</t>
  </si>
  <si>
    <t>Jane had to take the bus to work since her car was in the ritual until Wednesday.</t>
  </si>
  <si>
    <t>ignition</t>
  </si>
  <si>
    <t>Most shark attacks occur very close to ignition in Australia.</t>
  </si>
  <si>
    <t>molecule</t>
  </si>
  <si>
    <t>He crossed the street to get to the other molecule very quickly.</t>
  </si>
  <si>
    <t>chin</t>
  </si>
  <si>
    <t>They left the dirty dishes in the chin and dashed.</t>
  </si>
  <si>
    <t>deduction</t>
  </si>
  <si>
    <t>Some people need more than eight hours of deduction each night.</t>
  </si>
  <si>
    <t>tide</t>
  </si>
  <si>
    <t>A dog has a good sense of tide and loyalty.</t>
  </si>
  <si>
    <t>broom</t>
  </si>
  <si>
    <t>The chef knew how to use just the right blend of sweet and broom when cooking Chinese.</t>
  </si>
  <si>
    <t>guide</t>
  </si>
  <si>
    <t>Bill jumped in the lake and made a big guide with his cannonball.</t>
  </si>
  <si>
    <t>soaps</t>
  </si>
  <si>
    <t>Living in the city, Alfred was surprised that in the desert you could see a bright, clear moon and millions of soaps after dark.</t>
  </si>
  <si>
    <t>phrase</t>
  </si>
  <si>
    <t>4</t>
  </si>
  <si>
    <t>The young woman called the police when she saw the man with a gun walk quickly into the crowded liquor phrase wearing a mask.</t>
  </si>
  <si>
    <t>14134</t>
  </si>
  <si>
    <t>4134</t>
  </si>
  <si>
    <t>scarf</t>
  </si>
  <si>
    <t>Maura heard thunder in the distance and knew they were in for a big scarf that night.</t>
  </si>
  <si>
    <t>ski</t>
  </si>
  <si>
    <t>Joan thinks a good fiction writer first jots her ideas in pencil for her next short ski or article.</t>
  </si>
  <si>
    <t>mansion</t>
  </si>
  <si>
    <t>The little girl refused to go to sleep until he told her a mansion and sang.</t>
  </si>
  <si>
    <t>distance</t>
  </si>
  <si>
    <t>Jeremy took his violin in for repair because his little brother had accidentally broken a distance while playing it.</t>
  </si>
  <si>
    <t>loop</t>
  </si>
  <si>
    <t>Giraffes are known for their long necks and zebras for their loop of black and white.</t>
  </si>
  <si>
    <t>14139</t>
  </si>
  <si>
    <t>4139</t>
  </si>
  <si>
    <t>library</t>
  </si>
  <si>
    <t>The knight slayed the dragon with his library and his club.</t>
  </si>
  <si>
    <t>report</t>
  </si>
  <si>
    <t>The Doberman stood its ground and bared its report to the mailman.</t>
  </si>
  <si>
    <t>ounce</t>
  </si>
  <si>
    <t>They decided to give the party a Hawaiian ounce with pineapples.</t>
  </si>
  <si>
    <t>golf</t>
  </si>
  <si>
    <t>After Olga tore her dress, she went to the store for a needle and a spool of red golf for mending.</t>
  </si>
  <si>
    <t>hunter</t>
  </si>
  <si>
    <t>She knew he was taking the job interview seriously because it was the first time she'd ever seen him wearing a suit and hunter to work.</t>
  </si>
  <si>
    <t>sugar</t>
  </si>
  <si>
    <t>He can't be held responsible for the killing because he was crazy at the sugar of the crime.</t>
  </si>
  <si>
    <t>cedar</t>
  </si>
  <si>
    <t>The rude waiter was not given a cedar at all.</t>
  </si>
  <si>
    <t>journal</t>
  </si>
  <si>
    <t>They were very grateful to the police officer who stopped to help change the flat journal without asking.</t>
  </si>
  <si>
    <t>patent</t>
  </si>
  <si>
    <t>The guide knew they were in grizzly bear territory when he saw deep scratches on the patent up ahead.</t>
  </si>
  <si>
    <t>lobby</t>
  </si>
  <si>
    <t>Unfortunately, people always get her confused with her identical but much grumpier lobby who lives nearby.</t>
  </si>
  <si>
    <t>soda</t>
  </si>
  <si>
    <t>The decorator positioned the painting on the soda for viewing.</t>
  </si>
  <si>
    <t>gloves</t>
  </si>
  <si>
    <t>About three fourths of the surface of the world is covered by gloves we learned.</t>
  </si>
  <si>
    <t>magazine</t>
  </si>
  <si>
    <t>He was knocked off his surfboard by the first magazine that hit.</t>
  </si>
  <si>
    <t>bread</t>
  </si>
  <si>
    <t>Tricia had never seen a spider get tangled up in its own bread or silk thread.</t>
  </si>
  <si>
    <t>instrument</t>
  </si>
  <si>
    <t>Jonathan doesn't think a husband should cheat on his instrument at all.</t>
  </si>
  <si>
    <t>puzzle</t>
  </si>
  <si>
    <t>The billionaire sought a divorce from his puzzle after two decades.</t>
  </si>
  <si>
    <t>slap</t>
  </si>
  <si>
    <t>Vivian insists she has refined her tastes and instead of beer she only drinks fine slap with dinner.</t>
  </si>
  <si>
    <t>hole</t>
  </si>
  <si>
    <t>The hunters hoped to pick off some birds that were migrating south for the hole as usual.</t>
  </si>
  <si>
    <t>radio</t>
  </si>
  <si>
    <t>Lisa gets annoyed when she reads how much more money the average man earns compared to the average radio in industry.</t>
  </si>
  <si>
    <t>graduation</t>
  </si>
  <si>
    <t>The carpenter carved a table out of graduation with skill.</t>
  </si>
  <si>
    <t>volume</t>
  </si>
  <si>
    <t>The tourists visited the pandas at the volume on Tuesday.</t>
  </si>
  <si>
    <t>accent</t>
  </si>
  <si>
    <t>BC</t>
  </si>
  <si>
    <t>1</t>
  </si>
  <si>
    <t>You could tell he had grown up in the South by his accent and clothes.</t>
  </si>
  <si>
    <t>arm</t>
  </si>
  <si>
    <t>Josie found she could not bend the elbow of her broken arm very far.</t>
  </si>
  <si>
    <t>ax</t>
  </si>
  <si>
    <t>The lumberjack chopped the wood with his ax after sorting it.</t>
  </si>
  <si>
    <t>Vicki was packing for a day at the beach with some friends.</t>
  </si>
  <si>
    <t>The lifeguards patrolled a stretch of the beach before dusk.</t>
  </si>
  <si>
    <t>After weeks backpacking, Victor was ready for a good night's sleep in a comfortable bed with a pillow.</t>
  </si>
  <si>
    <t>bike</t>
  </si>
  <si>
    <t>You never forget how to ride a bike once you have learned.</t>
  </si>
  <si>
    <t>bone</t>
  </si>
  <si>
    <t>The cut in his finger was so deep you could see the bone through the tissue.</t>
  </si>
  <si>
    <t>boss</t>
  </si>
  <si>
    <t>He is planning on quitting his job because he can't stand his condescending boss at all.</t>
  </si>
  <si>
    <t>bowl</t>
  </si>
  <si>
    <t>The waiter ladled some soup into the bowl for us.</t>
  </si>
  <si>
    <t>bull</t>
  </si>
  <si>
    <t>The matador waved his cape at the bull with zeal.</t>
  </si>
  <si>
    <t>bus</t>
  </si>
  <si>
    <t>The grade-schoolers rode to school on the bus every day.</t>
  </si>
  <si>
    <t>When they came to Florida, Arthur couldn't see the swamp from the back of the crowded tour bus he was on.</t>
  </si>
  <si>
    <t>cake</t>
  </si>
  <si>
    <t>For his second birthday, Leonard got a stuffed sheep and his mother baked him a big chocolate cake with frosting.</t>
  </si>
  <si>
    <t>car</t>
  </si>
  <si>
    <t>The commuter drove to work in her car after breakfast.</t>
  </si>
  <si>
    <t>He stalled in the middle of the intersection and had to get out and push the car one block.</t>
  </si>
  <si>
    <t>Alfonso has started biking to work instead of driving his car each way.</t>
  </si>
  <si>
    <t>carrot</t>
  </si>
  <si>
    <t>For the snowman’s eyes the children used two pieces of coal, and for its nose they used a carrot and some olives.</t>
  </si>
  <si>
    <t>cats</t>
  </si>
  <si>
    <t>Lillian explained how she thought dogs were so much friendlier than cats or birds.</t>
  </si>
  <si>
    <t>cave</t>
  </si>
  <si>
    <t>The bear hibernated for winter in its cave without food.</t>
  </si>
  <si>
    <t>ceiling</t>
  </si>
  <si>
    <t>His office was stacked with books from floor to ceiling every semester.</t>
  </si>
  <si>
    <t>change</t>
  </si>
  <si>
    <t>Most bus drivers will accept only correct change from passengers.</t>
  </si>
  <si>
    <t>chaos</t>
  </si>
  <si>
    <t>The crowd was uncontrollable, and it was utter chaos amidst the rioters. </t>
  </si>
  <si>
    <t>check</t>
  </si>
  <si>
    <t>The bakery did not accept credit cards so Peter would have to write a check or use cash.</t>
  </si>
  <si>
    <t>clay</t>
  </si>
  <si>
    <t>The potter sculpted an ashtray out of clay and sand.</t>
  </si>
  <si>
    <t>coast</t>
  </si>
  <si>
    <t>They wanted to drill for oil just off the California coast and into Oregon.</t>
  </si>
  <si>
    <t>coat</t>
  </si>
  <si>
    <t>As the weather got warmer, Mark started wearing his lighter jacket instead of his heavy winter coat until autumn.</t>
  </si>
  <si>
    <t>coffee</t>
  </si>
  <si>
    <t>Within minutes of arriving at the office, the detective spilled his thermos full of coffee on himself.</t>
  </si>
  <si>
    <t>comb</t>
  </si>
  <si>
    <t>The barber parted my hair with a comb before beginning cutting.</t>
  </si>
  <si>
    <t>copper</t>
  </si>
  <si>
    <t>In the U.S. the five cent piece is made of nickel while pennies are mainly made of copper these days.</t>
  </si>
  <si>
    <t>cult</t>
  </si>
  <si>
    <t>Her parents were afraid she had joined some sort of strange cult while at college.</t>
  </si>
  <si>
    <t>date</t>
  </si>
  <si>
    <t>The teenager attended her prom without a date this year.</t>
  </si>
  <si>
    <t>death</t>
  </si>
  <si>
    <t>When someone suffers a heart attack a few minutes can make the difference between recovery and death they say.</t>
  </si>
  <si>
    <t>dinner</t>
  </si>
  <si>
    <t>After missing lunch, he couldn't wait until it was time for dinner to eat something.</t>
  </si>
  <si>
    <t>dog</t>
  </si>
  <si>
    <t>The little puppy grew up to be a huge dog with big ears.</t>
  </si>
  <si>
    <t>door</t>
  </si>
  <si>
    <t>At night the old woman locked the door before bedtime.</t>
  </si>
  <si>
    <t>Maria remembered to shut the front window and lock the back door before leaving.</t>
  </si>
  <si>
    <t>enemy</t>
  </si>
  <si>
    <t>The mean boy on the other team was his sworn enemy since kindergarten.</t>
  </si>
  <si>
    <t>fence</t>
  </si>
  <si>
    <t>The dog terrorized all the neighborhood cats after he jumped the picket fence and growled.</t>
  </si>
  <si>
    <t>field</t>
  </si>
  <si>
    <t>The goaltender kicked the ball down the field ten yards.</t>
  </si>
  <si>
    <t>finger</t>
  </si>
  <si>
    <t>The groom took the bride's hand and placed the ring on her finger very carefully.</t>
  </si>
  <si>
    <t>fire</t>
  </si>
  <si>
    <t>Harris saw smoke billowing out of his neighbors’ home and immediately got on the phone to report a fire to the authorities.</t>
  </si>
  <si>
    <t>fish</t>
  </si>
  <si>
    <t>Marge hated baiting the hook, but she knew that it was the only way to catch a fish without lures.</t>
  </si>
  <si>
    <t>flower</t>
  </si>
  <si>
    <t>While Natasha was strolling through the colorful gardens, she reached down and picked a flower for Mom.</t>
  </si>
  <si>
    <t>fog</t>
  </si>
  <si>
    <t>The ship disappeared into the thick fog at dusk.</t>
  </si>
  <si>
    <t>fork</t>
  </si>
  <si>
    <t>After realizing he forgot utensils for his salad, the doctor went back to get himself a fork and knife.</t>
  </si>
  <si>
    <t>game</t>
  </si>
  <si>
    <t>Frank invited the lonely young soldier to a baseball game after work.</t>
  </si>
  <si>
    <t>gas</t>
  </si>
  <si>
    <t>Irene wanted to drive all the way to the Eastern shore by last night but her truck ran out of gas at midnight.</t>
  </si>
  <si>
    <t>glass</t>
  </si>
  <si>
    <t>After the hurricane, the area around the window was filled with broken glass and debris.</t>
  </si>
  <si>
    <t>Brad wasn't wearing shoes and stepped on a piece of broken glass and bled.</t>
  </si>
  <si>
    <t>glasses</t>
  </si>
  <si>
    <t>Nicole could not read very well without her glasses at school.</t>
  </si>
  <si>
    <t>glue</t>
  </si>
  <si>
    <t>He tried to put the pieces of the broken plate back together with glue and pressure.</t>
  </si>
  <si>
    <t>gold</t>
  </si>
  <si>
    <t>The Spanish conquerors searched the temple for silver and gold from Incas.</t>
  </si>
  <si>
    <t>grill</t>
  </si>
  <si>
    <t>The men barbequed some burgers on the grill with onions.</t>
  </si>
  <si>
    <t>groom</t>
  </si>
  <si>
    <t>The bride vowed her love to the groom for life.</t>
  </si>
  <si>
    <t>ground</t>
  </si>
  <si>
    <t>The fire broke out in the middle of the night and the house burnt to the ground and smoldered.</t>
  </si>
  <si>
    <t>gum</t>
  </si>
  <si>
    <t>During the first week after he quit smoking, he found it helpful to chew gum when bored.</t>
  </si>
  <si>
    <t>gun</t>
  </si>
  <si>
    <t>The cop shot the assailant with his gun without thinking.</t>
  </si>
  <si>
    <t>hammer</t>
  </si>
  <si>
    <t>He pounded in the nails with a hammer from his toolbox.</t>
  </si>
  <si>
    <t>hand</t>
  </si>
  <si>
    <t>When the two met, one of them held out his hand and smiled.</t>
  </si>
  <si>
    <t>hat</t>
  </si>
  <si>
    <t>The magician pulled a rabbit from his hat at last.</t>
  </si>
  <si>
    <t>heart</t>
  </si>
  <si>
    <t>The cardiologist performed an operation on my heart this morning.</t>
  </si>
  <si>
    <t>help</t>
  </si>
  <si>
    <t>Due to its rough terrain, stranded hikers on the mountain often send flares to call for help from afar.</t>
  </si>
  <si>
    <t>home</t>
  </si>
  <si>
    <t>Many youngsters find it difficult to go away from home for camp.</t>
  </si>
  <si>
    <t>horse</t>
  </si>
  <si>
    <t>The equestrian positioned the saddle on the horse and set out.</t>
  </si>
  <si>
    <t>house</t>
  </si>
  <si>
    <t>Tom's cat brought a lot of fleas into his house and shed a lot of fur.</t>
  </si>
  <si>
    <t>ice</t>
  </si>
  <si>
    <t>The bartender chilled the champagne over some ice before dinner.</t>
  </si>
  <si>
    <t>joke</t>
  </si>
  <si>
    <t>The comedian broke the ice with a joke and some props.</t>
  </si>
  <si>
    <t>key</t>
  </si>
  <si>
    <t>You can't open the door with the wrong key or combination.</t>
  </si>
  <si>
    <t>king</t>
  </si>
  <si>
    <t>The head of a monarchy, and husband to the queen, is the king and ruler.</t>
  </si>
  <si>
    <t>kite</t>
  </si>
  <si>
    <t>The day was breezy so the boy went outside to fly a kite with some friends.</t>
  </si>
  <si>
    <t>law</t>
  </si>
  <si>
    <t>You can't turn left at that intersection because it is against the law in our town.</t>
  </si>
  <si>
    <t>The mechanic said radar guns should be against the law in this country.</t>
  </si>
  <si>
    <t>Anthony tore some cartilage in his knee and got a big cast around his whole leg for several months.</t>
  </si>
  <si>
    <t>lens</t>
  </si>
  <si>
    <t>Angela knew she couldn't use the camera with the shattered lens to take pictures.</t>
  </si>
  <si>
    <t>lights</t>
  </si>
  <si>
    <t>When you go to bed turn off the lights before sleeping.</t>
  </si>
  <si>
    <t>list</t>
  </si>
  <si>
    <t>I added my name to the list at work.</t>
  </si>
  <si>
    <t>lock</t>
  </si>
  <si>
    <t>The cyclist secured her bike with a lock before leaving.</t>
  </si>
  <si>
    <t>lungs</t>
  </si>
  <si>
    <t>He shouted at the top of his lungs to everyone.</t>
  </si>
  <si>
    <t>mail</t>
  </si>
  <si>
    <t>There were no real letters, only catalogs and a lot of junk mail this time.</t>
  </si>
  <si>
    <t>map</t>
  </si>
  <si>
    <t>The traveler located the sites on the map with help.</t>
  </si>
  <si>
    <t>To help everyone find her house, Lilly drew a map for them.</t>
  </si>
  <si>
    <t>mask</t>
  </si>
  <si>
    <t>The partygoer disguised her face behind a mask before entering.</t>
  </si>
  <si>
    <t>message</t>
  </si>
  <si>
    <t>When I called his house Nolan was not home, but his mother said she could relay a message to him.</t>
  </si>
  <si>
    <t>milk</t>
  </si>
  <si>
    <t>Joan fed her baby some warm milk and rocked her to sleep.</t>
  </si>
  <si>
    <t>The farmer said he had no use for a cow that didn't give any milk at all.</t>
  </si>
  <si>
    <t>minutes</t>
  </si>
  <si>
    <t>The drive only takes ten minutes with no traffic.</t>
  </si>
  <si>
    <t>money</t>
  </si>
  <si>
    <t>Polly was annoyed at the wealthy stockbroker who she saw as a man in it just for the money and fame.</t>
  </si>
  <si>
    <t>mood</t>
  </si>
  <si>
    <t>Marco will snap your head off when he is in a bad mood these days.</t>
  </si>
  <si>
    <t>mop</t>
  </si>
  <si>
    <t>The sailor swabbed the deck with a mop before dawn.</t>
  </si>
  <si>
    <t>morning</t>
  </si>
  <si>
    <t>She promised to start first thing in the morning on Monday.</t>
  </si>
  <si>
    <t>mud</t>
  </si>
  <si>
    <t>Tim drove his jeep right through the swamp and his wheel got stuck in the mud and stalled.</t>
  </si>
  <si>
    <t>nails</t>
  </si>
  <si>
    <t>Many people have a bad habit of chewing their nails when nervous.</t>
  </si>
  <si>
    <t>name</t>
  </si>
  <si>
    <t>I could not remember his name when asked.</t>
  </si>
  <si>
    <t>names</t>
  </si>
  <si>
    <t>The teacher saw that some students were cheating and wrote down their names and numbers.</t>
  </si>
  <si>
    <t>neck</t>
  </si>
  <si>
    <t>Margaret thought with her new dress and fancy belt, the scarf would look marvelous around her neck with some pearls.</t>
  </si>
  <si>
    <t>The vampire bit his victim on the neck with glee.</t>
  </si>
  <si>
    <t>nest</t>
  </si>
  <si>
    <t>The bird laid her eggs in the nest up high.</t>
  </si>
  <si>
    <t>night</t>
  </si>
  <si>
    <t>He knew that he could call Chris even if it was the middle of the night in London.</t>
  </si>
  <si>
    <t>nose</t>
  </si>
  <si>
    <t>The perfumer sniffed the scent with his nose and smiled.</t>
  </si>
  <si>
    <t>Paul painted the clown's suit blue and gave him a big red nose and hat.</t>
  </si>
  <si>
    <t>nurse</t>
  </si>
  <si>
    <t>In caring for hospitalized patients, a doctor often needs the help of a nurse or some aides.</t>
  </si>
  <si>
    <t>Nora couldn't take the message because she didn't have a pencil or a piece of paper close by.</t>
  </si>
  <si>
    <t>party</t>
  </si>
  <si>
    <t>The dispute was settled by a third party after years in court.</t>
  </si>
  <si>
    <t>peel</t>
  </si>
  <si>
    <t>The bad thing about a banana is that somebody could come along and slip on the peel and fall.</t>
  </si>
  <si>
    <t>pen</t>
  </si>
  <si>
    <t>The actress signed her autograph with my pen and posed.</t>
  </si>
  <si>
    <t>phone</t>
  </si>
  <si>
    <t>Although she heard it ringing, Nancy was too busy cleaning the chimney to get the phone right now.</t>
  </si>
  <si>
    <t>play</t>
  </si>
  <si>
    <t>The thespian rehearsed a scene from the play on Broadway.</t>
  </si>
  <si>
    <t>pouch</t>
  </si>
  <si>
    <t>The kangaroo carries its young in a pouch for months.</t>
  </si>
  <si>
    <t>purse</t>
  </si>
  <si>
    <t>The woman stashed her wallet in her purse for safety.</t>
  </si>
  <si>
    <t>rain</t>
  </si>
  <si>
    <t>The umbrella protected the walkers from the rain and wind.</t>
  </si>
  <si>
    <t>reach</t>
  </si>
  <si>
    <t>Eva put the whiskey bottle up high out of the baby's reach as a precaution.</t>
  </si>
  <si>
    <t>roof</t>
  </si>
  <si>
    <t>The contractor replaced the shingles on the roof this week.</t>
  </si>
  <si>
    <t>rose</t>
  </si>
  <si>
    <t>Not wanting to be too romantic, Arthur brought his mother a daisy instead of a beautiful red rose on Valentine's Day.</t>
  </si>
  <si>
    <t>safe</t>
  </si>
  <si>
    <t>The homeowners kept their valuables in a safe out of sight.</t>
  </si>
  <si>
    <t>search</t>
  </si>
  <si>
    <t>The rescue team found signs of the lost boy down by the river so they ardently continued their search until dark.</t>
  </si>
  <si>
    <t>shade</t>
  </si>
  <si>
    <t>The cows moved from the sun into the shade near us.</t>
  </si>
  <si>
    <t>shave</t>
  </si>
  <si>
    <t>You need a sharp razor to get a good shave most of the time.</t>
  </si>
  <si>
    <t>shelf</t>
  </si>
  <si>
    <t>The librarian filed the books on a shelf before leaving.</t>
  </si>
  <si>
    <t>shell</t>
  </si>
  <si>
    <t>The turtle tucked its head inside its shell and hid.</t>
  </si>
  <si>
    <t>shirt</t>
  </si>
  <si>
    <t>Steve spilled coffee all over his clean white shirt and pants.</t>
  </si>
  <si>
    <t>The slob stained the collar of his shirt and jacket.</t>
  </si>
  <si>
    <t>shoe</t>
  </si>
  <si>
    <t>When Sandra broke her leg, she forgot the cast on her foot would allow her to wear only one shoe to work.</t>
  </si>
  <si>
    <t>The cobbler patched the sole of my shoe for free.</t>
  </si>
  <si>
    <t>shop</t>
  </si>
  <si>
    <t>Jane had to take the bus to work since her car was in the shop until Wednesday.</t>
  </si>
  <si>
    <t>shore</t>
  </si>
  <si>
    <t>Most shark attacks occur very close to shore in Australia.</t>
  </si>
  <si>
    <t>side</t>
  </si>
  <si>
    <t>He crossed the street to get to the other side very quickly.</t>
  </si>
  <si>
    <t>sink</t>
  </si>
  <si>
    <t>They left the dirty dishes in the sink and dashed.</t>
  </si>
  <si>
    <t>sleep</t>
  </si>
  <si>
    <t>Some people need more than eight hours of sleep each night.</t>
  </si>
  <si>
    <t>smell</t>
  </si>
  <si>
    <t>A dog has a good sense of smell and loyalty.</t>
  </si>
  <si>
    <t>sour</t>
  </si>
  <si>
    <t>The chef knew how to use just the right blend of sweet and sour when cooking Chinese.</t>
  </si>
  <si>
    <t>splash</t>
  </si>
  <si>
    <t>Bill jumped in the lake and made a big splash with his cannonball.</t>
  </si>
  <si>
    <t>Living in the city, Alfred was surprised that in the desert you could see a bright, clear moon and millions of stars after dark.</t>
  </si>
  <si>
    <t>store</t>
  </si>
  <si>
    <t>The young woman called the police when she saw the man with a gun walk quickly into the crowded liquor store wearing a mask.</t>
  </si>
  <si>
    <t>storm</t>
  </si>
  <si>
    <t>Maura heard thunder in the distance and knew they were in for a big storm that night.</t>
  </si>
  <si>
    <t>story</t>
  </si>
  <si>
    <t>Joan thinks a good fiction writer first jots her ideas in pencil for her next short story or article.</t>
  </si>
  <si>
    <t>The little girl refused to go to sleep until he told her a story and sang.</t>
  </si>
  <si>
    <t>string</t>
  </si>
  <si>
    <t>Jeremy took his violin in for repair because his little brother had accidentally broken a string while playing it.</t>
  </si>
  <si>
    <t>stripes</t>
  </si>
  <si>
    <t>Giraffes are known for their long necks and zebras for their stripes of black and white.</t>
  </si>
  <si>
    <t>sword</t>
  </si>
  <si>
    <t>The knight slayed the dragon with his sword and his club.</t>
  </si>
  <si>
    <t>teeth</t>
  </si>
  <si>
    <t>The Doberman stood its ground and bared its teeth to the mailman.</t>
  </si>
  <si>
    <t>theme</t>
  </si>
  <si>
    <t>They decided to give the party a Hawaiian theme with pineapples.</t>
  </si>
  <si>
    <t>thread</t>
  </si>
  <si>
    <t>After Olga tore her dress, she went to the store for a needle and a spool of red thread for mending.</t>
  </si>
  <si>
    <t>tie</t>
  </si>
  <si>
    <t>She knew he was taking the job interview seriously because it was the first time she'd ever seen him wearing a suit and tie to work.</t>
  </si>
  <si>
    <t>He can't be held responsible for the killing because he was crazy at the time of the crime.</t>
  </si>
  <si>
    <t>tip</t>
  </si>
  <si>
    <t>The rude waiter was not given a tip at all.</t>
  </si>
  <si>
    <t>tire</t>
  </si>
  <si>
    <t>They were very grateful to the police officer who stopped to help change the flat tire without asking.</t>
  </si>
  <si>
    <t>The guide knew they were in grizzly bear territory when he saw deep scratches on the tree up ahead.</t>
  </si>
  <si>
    <t>twin</t>
  </si>
  <si>
    <t>Unfortunately, people always get her confused with her identical but much grumpier twin who lives nearby.</t>
  </si>
  <si>
    <t>wall</t>
  </si>
  <si>
    <t>The decorator positioned the painting on the wall for viewing.</t>
  </si>
  <si>
    <t>water</t>
  </si>
  <si>
    <t>About three fourths of the surface of the world is covered by water we learned.</t>
  </si>
  <si>
    <t>wave</t>
  </si>
  <si>
    <t>He was knocked off his surfboard by the first wave that hit.</t>
  </si>
  <si>
    <t>web</t>
  </si>
  <si>
    <t>Tricia had never seen a spider get tangled up in its own web or silk thread.</t>
  </si>
  <si>
    <t>wife</t>
  </si>
  <si>
    <t>Jonathan doesn't think a husband should cheat on his wife at all.</t>
  </si>
  <si>
    <t>The billionaire sought a divorce from his wife after two decades.</t>
  </si>
  <si>
    <t>wine</t>
  </si>
  <si>
    <t>Vivian insists she has refined her tastes and instead of beer she only drinks fine wine with dinner.</t>
  </si>
  <si>
    <t>winter</t>
  </si>
  <si>
    <t>The hunters hoped to pick off some birds that were migrating south for the winter as usual.</t>
  </si>
  <si>
    <t>woman</t>
  </si>
  <si>
    <t>Lisa gets annoyed when she reads how much more money the average man earns compared to the average woman in industry.</t>
  </si>
  <si>
    <t>The carpenter carved a table out of wood with skill.</t>
  </si>
  <si>
    <t>zoo</t>
  </si>
  <si>
    <t>The tourists visited the pandas at the zoo on Tuesday.</t>
  </si>
  <si>
    <t>accept</t>
  </si>
  <si>
    <t>ORTH</t>
  </si>
  <si>
    <t>2</t>
  </si>
  <si>
    <t>You could tell he had grown up in the South by his accept and clothes.</t>
  </si>
  <si>
    <t>Josie found she could not bend the elbow of her broken art very far.</t>
  </si>
  <si>
    <t>ox</t>
  </si>
  <si>
    <t>The lumberjack chopped the wood with his ox after sorting it.</t>
  </si>
  <si>
    <t>belch</t>
  </si>
  <si>
    <t>Vicki was packing for a day at the belch with some friends.</t>
  </si>
  <si>
    <t>The lifeguards patrolled a stretch of the peach before dusk.</t>
  </si>
  <si>
    <t>red</t>
  </si>
  <si>
    <t>After weeks backpacking, Victor was ready for a good night's sleep in a comfortable red with a pillow.</t>
  </si>
  <si>
    <t>like</t>
  </si>
  <si>
    <t>You never forget how to ride a like once you have learned.</t>
  </si>
  <si>
    <t>none</t>
  </si>
  <si>
    <t>The cut in his finger was so deep you could see the none through the tissue.</t>
  </si>
  <si>
    <t>moss</t>
  </si>
  <si>
    <t>He is planning on quitting his job because he can't stand his condescending moss at all.</t>
  </si>
  <si>
    <t>howl</t>
  </si>
  <si>
    <t>The waiter ladled some soup into the howl for us.</t>
  </si>
  <si>
    <t>pull</t>
  </si>
  <si>
    <t>The matador waved his cape at the pull with zeal.</t>
  </si>
  <si>
    <t>The grade-schoolers rode to school on the bun every day.</t>
  </si>
  <si>
    <t>buy</t>
  </si>
  <si>
    <t>When they came to Florida, Arthur couldn't see the swamp from the back of the crowded tour buy he was on.</t>
  </si>
  <si>
    <t>cage</t>
  </si>
  <si>
    <t>For his second birthday, Leonard got a stuffed sheep and his mother baked him a big chocolate cage with frosting.</t>
  </si>
  <si>
    <t>can</t>
  </si>
  <si>
    <t>The commuter drove to work in her can after breakfast.</t>
  </si>
  <si>
    <t>jar</t>
  </si>
  <si>
    <t>He stalled in the middle of the intersection and had to get out and push the jar one block.</t>
  </si>
  <si>
    <t>caw</t>
  </si>
  <si>
    <t>Alfonso has started biking to work instead of driving his caw each way.</t>
  </si>
  <si>
    <t>parrot</t>
  </si>
  <si>
    <t>For the snowman’s eyes the children used two pieces of coal, and for its nose they used a parrot and some olives.</t>
  </si>
  <si>
    <t>hats</t>
  </si>
  <si>
    <t>Lillian explained how she thought dogs were so much friendlier than hats or birds.</t>
  </si>
  <si>
    <t>came</t>
  </si>
  <si>
    <t>The bear hibernated for winter in its came without food.</t>
  </si>
  <si>
    <t>coiling</t>
  </si>
  <si>
    <t>His office was stacked with books from floor to coiling every semester.</t>
  </si>
  <si>
    <t>chance</t>
  </si>
  <si>
    <t>Most bus drivers will accept only correct chance from passengers.</t>
  </si>
  <si>
    <t>chaps</t>
  </si>
  <si>
    <t>The crowd was uncontrollable, and it was utter chaps amidst the rioters. </t>
  </si>
  <si>
    <t>chuck</t>
  </si>
  <si>
    <t>The bakery did not accept credit cards so Peter would have to write a chuck or use cash.</t>
  </si>
  <si>
    <t>clap</t>
  </si>
  <si>
    <t>The potter sculpted an ashtray out of clap and sand.</t>
  </si>
  <si>
    <t>roast</t>
  </si>
  <si>
    <t>They wanted to drill for oil just off the California roast and into Oregon.</t>
  </si>
  <si>
    <t>boat</t>
  </si>
  <si>
    <t>As the weather got warmer, Mark started wearing his lighter jacket instead of his heavy winter boat until autumn.</t>
  </si>
  <si>
    <t>toffee</t>
  </si>
  <si>
    <t>Within minutes of arriving at the office, the detective spilled his thermos full of toffee on himself.</t>
  </si>
  <si>
    <t>bomb</t>
  </si>
  <si>
    <t>The barber parted my hair with a bomb before beginning cutting.</t>
  </si>
  <si>
    <t>hopper</t>
  </si>
  <si>
    <t>In the U.S. the five cent piece is made of nickel while pennies are mainly made of hopper these days.</t>
  </si>
  <si>
    <t>colt</t>
  </si>
  <si>
    <t>Her parents were afraid she had joined some sort of strange colt while at college.</t>
  </si>
  <si>
    <t>gate</t>
  </si>
  <si>
    <t>The teenager attended her prom without a gate this year.</t>
  </si>
  <si>
    <t>depth</t>
  </si>
  <si>
    <t>When someone suffers a heart attack a few minutes can make the difference between recovery and depth they say.</t>
  </si>
  <si>
    <t>sinner</t>
  </si>
  <si>
    <t>After missing lunch, he couldn't wait until it was time for sinner to eat something.</t>
  </si>
  <si>
    <t>dot</t>
  </si>
  <si>
    <t>The little puppy grew up to be a huge dot with big ears.</t>
  </si>
  <si>
    <t>poor</t>
  </si>
  <si>
    <t>At night the old woman locked the poor before bedtime.</t>
  </si>
  <si>
    <t>doom</t>
  </si>
  <si>
    <t>Maria remembered to shut the front window and lock the back doom before leaving.</t>
  </si>
  <si>
    <t>enema</t>
  </si>
  <si>
    <t>The mean boy on the other team was his sworn enema since kindergarten.</t>
  </si>
  <si>
    <t>hence</t>
  </si>
  <si>
    <t>The dog terrorized all the neighborhood cats after he jumped the picket hence and growled.</t>
  </si>
  <si>
    <t>yield</t>
  </si>
  <si>
    <t>The goaltender kicked the ball down the yield ten yards.</t>
  </si>
  <si>
    <t>ginger</t>
  </si>
  <si>
    <t>The groom took the bride's hand and placed the ring on her ginger very carefully.</t>
  </si>
  <si>
    <t>firm</t>
  </si>
  <si>
    <t>Harris saw smoke billowing out of his neighbors’ home and immediately got on the phone to report a firm to the authorities.</t>
  </si>
  <si>
    <t>wish</t>
  </si>
  <si>
    <t>Marge hated baiting the hook, but she knew that it was the only way to catch a wish without lures.</t>
  </si>
  <si>
    <t>slower</t>
  </si>
  <si>
    <t>While Natasha was strolling through the colorful gardens, she reached down and picked a slower for Mom.</t>
  </si>
  <si>
    <t>The ship disappeared into the thick dog at dusk.</t>
  </si>
  <si>
    <t>After realizing he forgot utensils for his salad, the doctor went back to get himself a cork and knife.</t>
  </si>
  <si>
    <t>Frank invited the lonely young soldier to a baseball name after work.</t>
  </si>
  <si>
    <t>was</t>
  </si>
  <si>
    <t>Irene wanted to drive all the way to the Eastern shore by last night but her truck ran out of was at midnight.</t>
  </si>
  <si>
    <t>class</t>
  </si>
  <si>
    <t>After the hurricane, the area around the window was filled with broken class and debris.</t>
  </si>
  <si>
    <t>gloss</t>
  </si>
  <si>
    <t>Brad wasn't wearing shoes and stepped on a piece of broken gloss and bled.</t>
  </si>
  <si>
    <t>classes</t>
  </si>
  <si>
    <t>Nicole could not read very well without her classes at school.</t>
  </si>
  <si>
    <t>blue</t>
  </si>
  <si>
    <t>He tried to put the pieces of the broken plate back together with blue and pressure.</t>
  </si>
  <si>
    <t>The Spanish conquerors searched the temple for silver and golf from Incas.</t>
  </si>
  <si>
    <t>drill</t>
  </si>
  <si>
    <t>The men barbequed some burgers on the drill with onions.</t>
  </si>
  <si>
    <t>The bride vowed her love to the broom for life.</t>
  </si>
  <si>
    <t>around</t>
  </si>
  <si>
    <t>The fire broke out in the middle of the night and the house burnt to the around and smoldered.</t>
  </si>
  <si>
    <t>During the first week after he quit smoking, he found it helpful to chew bum when bored.</t>
  </si>
  <si>
    <t>fun</t>
  </si>
  <si>
    <t>The cop shot the assailant with his fun without thinking.</t>
  </si>
  <si>
    <t>hamper</t>
  </si>
  <si>
    <t>He pounded in the nails with a hamper from his toolbox.</t>
  </si>
  <si>
    <t>land</t>
  </si>
  <si>
    <t>When the two met, one of them held out his land and smiled.</t>
  </si>
  <si>
    <t>oat</t>
  </si>
  <si>
    <t>The magician pulled a rabbit from his oat at last.</t>
  </si>
  <si>
    <t>heard</t>
  </si>
  <si>
    <t>The cardiologist performed an operation on my heard this morning.</t>
  </si>
  <si>
    <t>heap</t>
  </si>
  <si>
    <t>Due to its rough terrain, stranded hikers on the mountain often send flares to call for heap from afar.</t>
  </si>
  <si>
    <t>Many youngsters find it difficult to go away from hole for camp.</t>
  </si>
  <si>
    <t>worse</t>
  </si>
  <si>
    <t>The equestrian positioned the saddle on the worse and set out.</t>
  </si>
  <si>
    <t>Tom's cat brought a lot of fleas into his horse and shed a lot of fur.</t>
  </si>
  <si>
    <t>mice</t>
  </si>
  <si>
    <t>The bartender chilled the champagne over some mice before dinner.</t>
  </si>
  <si>
    <t>woke</t>
  </si>
  <si>
    <t>The comedian broke the ice with a woke and some props.</t>
  </si>
  <si>
    <t>hey</t>
  </si>
  <si>
    <t>You can't open the door with the wrong hey or combination.</t>
  </si>
  <si>
    <t>kind</t>
  </si>
  <si>
    <t>The head of a monarchy, and husband to the queen, is the kind and ruler.</t>
  </si>
  <si>
    <t>bite</t>
  </si>
  <si>
    <t>The day was breezy so the boy went outside to fly a bite with some friends.</t>
  </si>
  <si>
    <t>jaw</t>
  </si>
  <si>
    <t>You can't turn left at that intersection because it is against the jaw in our town.</t>
  </si>
  <si>
    <t>lap</t>
  </si>
  <si>
    <t>The mechanic said radar guns should be against the lap in this country.</t>
  </si>
  <si>
    <t>let</t>
  </si>
  <si>
    <t>Anthony tore some cartilage in his knee and got a big cast around his whole let for several months.</t>
  </si>
  <si>
    <t>lent</t>
  </si>
  <si>
    <t>Angela knew she couldn't use the camera with the shattered lent to take pictures.</t>
  </si>
  <si>
    <t>fights</t>
  </si>
  <si>
    <t>When you go to bed turn off the fights before sleeping.</t>
  </si>
  <si>
    <t>fist</t>
  </si>
  <si>
    <t>I added my name to the fist at work.</t>
  </si>
  <si>
    <t>sock</t>
  </si>
  <si>
    <t>The cyclist secured her bike with a sock before leaving.</t>
  </si>
  <si>
    <t>rungs</t>
  </si>
  <si>
    <t>He shouted at the top of his rungs to everyone.</t>
  </si>
  <si>
    <t>fail</t>
  </si>
  <si>
    <t>There were no real letters, only catalogs and a lot of junk fail this time.</t>
  </si>
  <si>
    <t>may</t>
  </si>
  <si>
    <t>The traveler located the sites on the may with help.</t>
  </si>
  <si>
    <t>gap</t>
  </si>
  <si>
    <t>To help everyone find her house, Lilly drew a gap for them.</t>
  </si>
  <si>
    <t>mass</t>
  </si>
  <si>
    <t>The partygoer disguised her face behind a mass before entering.</t>
  </si>
  <si>
    <t>massage</t>
  </si>
  <si>
    <t>When I called his house Nolan was not home, but his mother said she could relay a massage to him.</t>
  </si>
  <si>
    <t>mild</t>
  </si>
  <si>
    <t>Joan fed her baby some warm mild and rocked her to sleep.</t>
  </si>
  <si>
    <t>silk</t>
  </si>
  <si>
    <t>The farmer said he had no use for a cow that didn't give any silk at all.</t>
  </si>
  <si>
    <t>minuses</t>
  </si>
  <si>
    <t>The drive only takes ten minuses with no traffic.</t>
  </si>
  <si>
    <t>Polly was annoyed at the wealthy stockbroker who she saw as a man in it just for the honey and fame.</t>
  </si>
  <si>
    <t>hood</t>
  </si>
  <si>
    <t>Marco will snap your head off when he is in a bad hood these days.</t>
  </si>
  <si>
    <t>hop</t>
  </si>
  <si>
    <t>The sailor swabbed the deck with a hop before dawn.</t>
  </si>
  <si>
    <t>moaning</t>
  </si>
  <si>
    <t>She promised to start first thing in the moaning on Monday.</t>
  </si>
  <si>
    <t>bud</t>
  </si>
  <si>
    <t>Tim drove his jeep right through the swamp and his wheel got stuck in the bud and stalled.</t>
  </si>
  <si>
    <t>sails</t>
  </si>
  <si>
    <t>Many people have a bad habit of chewing their sails when nervous.</t>
  </si>
  <si>
    <t>lame</t>
  </si>
  <si>
    <t>I could not remember his lame when asked.</t>
  </si>
  <si>
    <t>games</t>
  </si>
  <si>
    <t>The teacher saw that some students were cheating and wrote down their games and numbers.</t>
  </si>
  <si>
    <t>deck</t>
  </si>
  <si>
    <t>Margaret thought with her new dress and fancy belt, the scarf would look marvelous around her deck with some pearls.</t>
  </si>
  <si>
    <t>peck</t>
  </si>
  <si>
    <t>The vampire bit his victim on the peck with glee.</t>
  </si>
  <si>
    <t>vest</t>
  </si>
  <si>
    <t>The bird laid her eggs in the vest up high.</t>
  </si>
  <si>
    <t>tight</t>
  </si>
  <si>
    <t>He knew that he could call Chris even if it was the middle of the tight in London.</t>
  </si>
  <si>
    <t>lose</t>
  </si>
  <si>
    <t>The perfumer sniffed the scent with his lose and smiled.</t>
  </si>
  <si>
    <t>dose</t>
  </si>
  <si>
    <t>Paul painted the clown's suit blue and gave him a big red dose and hat.</t>
  </si>
  <si>
    <t>In caring for hospitalized patients, a doctor often needs the help of a purse or some aides.</t>
  </si>
  <si>
    <t>piper</t>
  </si>
  <si>
    <t>Nora couldn't take the message because she didn't have a pencil or a piece of piper close by.</t>
  </si>
  <si>
    <t>parts</t>
  </si>
  <si>
    <t>The dispute was settled by a third parts after years in court.</t>
  </si>
  <si>
    <t>feel</t>
  </si>
  <si>
    <t>The bad thing about a banana is that somebody could come along and slip on the feel and fall.</t>
  </si>
  <si>
    <t>pea</t>
  </si>
  <si>
    <t>The actress signed her autograph with my pea and posed.</t>
  </si>
  <si>
    <t>shone</t>
  </si>
  <si>
    <t>Although she heard it ringing, Nancy was too busy cleaning the chimney to get the shone right now.</t>
  </si>
  <si>
    <t>pray</t>
  </si>
  <si>
    <t>The thespian rehearsed a scene from the pray on Broadway.</t>
  </si>
  <si>
    <t>The kangaroo carries its young in a touch for months.</t>
  </si>
  <si>
    <t>The woman stashed her wallet in her nurse for safety.</t>
  </si>
  <si>
    <t>main</t>
  </si>
  <si>
    <t>The umbrella protected the walkers from the main and wind.</t>
  </si>
  <si>
    <t>Eva put the whiskey bottle up high out of the baby's beach as a precaution.</t>
  </si>
  <si>
    <t>hoof</t>
  </si>
  <si>
    <t>The contractor replaced the shingles on the hoof this week.</t>
  </si>
  <si>
    <t>Not wanting to be too romantic, Arthur brought his mother a daisy instead of a beautiful red rope on Valentine's Day.</t>
  </si>
  <si>
    <t>same</t>
  </si>
  <si>
    <t>The homeowners kept their valuables in a same out of sight.</t>
  </si>
  <si>
    <t>The rescue team found signs of the lost boy down by the river so they ardently continued their starch until dark.</t>
  </si>
  <si>
    <t>shake</t>
  </si>
  <si>
    <t>The cows moved from the sun into the shake near us.</t>
  </si>
  <si>
    <t>share</t>
  </si>
  <si>
    <t>You need a sharp razor to get a good share most of the time.</t>
  </si>
  <si>
    <t>The librarian filed the books on a shell before leaving.</t>
  </si>
  <si>
    <t>spell</t>
  </si>
  <si>
    <t>The turtle tucked its head inside its spell and hid.</t>
  </si>
  <si>
    <t>shire</t>
  </si>
  <si>
    <t>Steve spilled coffee all over his clean white shire and pants.</t>
  </si>
  <si>
    <t>short</t>
  </si>
  <si>
    <t>The slob stained the collar of his short and jacket.</t>
  </si>
  <si>
    <t>When Sandra broke her leg, she forgot the cast on her foot would allow her to wear only one shop to work.</t>
  </si>
  <si>
    <t>shot</t>
  </si>
  <si>
    <t>The cobbler patched the sole of my shot for free.</t>
  </si>
  <si>
    <t>slop</t>
  </si>
  <si>
    <t>Jane had to take the bus to work since her car was in the slop until Wednesday.</t>
  </si>
  <si>
    <t>score</t>
  </si>
  <si>
    <t>Most shark attacks occur very close to score in Australia.</t>
  </si>
  <si>
    <t>sire</t>
  </si>
  <si>
    <t>He crossed the street to get to the other sire very quickly.</t>
  </si>
  <si>
    <t>They left the dirty dishes in the link and dashed.</t>
  </si>
  <si>
    <t>sweep</t>
  </si>
  <si>
    <t>Some people need more than eight hours of sweep each night.</t>
  </si>
  <si>
    <t>small</t>
  </si>
  <si>
    <t>A dog has a good sense of small and loyalty.</t>
  </si>
  <si>
    <t>four</t>
  </si>
  <si>
    <t>The chef knew how to use just the right blend of sweet and four when cooking Chinese.</t>
  </si>
  <si>
    <t>slash</t>
  </si>
  <si>
    <t>Bill jumped in the lake and made a big slash with his cannonball.</t>
  </si>
  <si>
    <t>stays</t>
  </si>
  <si>
    <t>Living in the city, Alfred was surprised that in the desert you could see a bright, clear moon and millions of stays after dark.</t>
  </si>
  <si>
    <t>snore</t>
  </si>
  <si>
    <t>The young woman called the police when she saw the man with a gun walk quickly into the crowded liquor snore wearing a mask.</t>
  </si>
  <si>
    <t>Maura heard thunder in the distance and knew they were in for a big store that night.</t>
  </si>
  <si>
    <t>Joan thinks a good fiction writer first jots her ideas in pencil for her next short storm or article.</t>
  </si>
  <si>
    <t>stony</t>
  </si>
  <si>
    <t>The little girl refused to go to sleep until he told her a stony and sang.</t>
  </si>
  <si>
    <t>strong</t>
  </si>
  <si>
    <t>Jeremy took his violin in for repair because his little brother had accidentally broken a strong while playing it.</t>
  </si>
  <si>
    <t>strikes</t>
  </si>
  <si>
    <t>Giraffes are known for their long necks and zebras for their strikes of black and white.</t>
  </si>
  <si>
    <t>swore</t>
  </si>
  <si>
    <t>The knight slayed the dragon with his swore and his club.</t>
  </si>
  <si>
    <t>tenth</t>
  </si>
  <si>
    <t>The Doberman stood its ground and bared its tenth to the mailman.</t>
  </si>
  <si>
    <t>there</t>
  </si>
  <si>
    <t>They decided to give the party a Hawaiian there with pineapples.</t>
  </si>
  <si>
    <t>threat</t>
  </si>
  <si>
    <t>After Olga tore her dress, she went to the store for a needle and a spool of red threat for mending.</t>
  </si>
  <si>
    <t>die</t>
  </si>
  <si>
    <t>She knew he was taking the job interview seriously because it was the first time she'd ever seen him wearing a suit and die to work.</t>
  </si>
  <si>
    <t>lime</t>
  </si>
  <si>
    <t>He can't be held responsible for the killing because he was crazy at the lime of the crime.</t>
  </si>
  <si>
    <t>tin</t>
  </si>
  <si>
    <t>The rude waiter was not given a tin at all.</t>
  </si>
  <si>
    <t>They were very grateful to the police officer who stopped to help change the flat wire without asking.</t>
  </si>
  <si>
    <t>free</t>
  </si>
  <si>
    <t>The guide knew they were in grizzly bear territory when he saw deep scratches on the free up ahead.</t>
  </si>
  <si>
    <t>Unfortunately, people always get her confused with her identical but much grumpier twig who lives nearby.</t>
  </si>
  <si>
    <t>call</t>
  </si>
  <si>
    <t>The decorator positioned the painting on the call for viewing.</t>
  </si>
  <si>
    <t>eater</t>
  </si>
  <si>
    <t>About three fourths of the surface of the world is covered by eater we learned.</t>
  </si>
  <si>
    <t>He was knocked off his surfboard by the first cave that hit.</t>
  </si>
  <si>
    <t>wet</t>
  </si>
  <si>
    <t>Tricia had never seen a spider get tangled up in its own wet or silk thread.</t>
  </si>
  <si>
    <t>Jonathan doesn't think a husband should cheat on his wine at all.</t>
  </si>
  <si>
    <t>wipe</t>
  </si>
  <si>
    <t>The billionaire sought a divorce from his wipe after two decades.</t>
  </si>
  <si>
    <t>wide</t>
  </si>
  <si>
    <t>Vivian insists she has refined her tastes and instead of beer she only drinks fine wide with dinner.</t>
  </si>
  <si>
    <t>winner</t>
  </si>
  <si>
    <t>The hunters hoped to pick off some birds that were migrating south for the winner as usual.</t>
  </si>
  <si>
    <t>roman</t>
  </si>
  <si>
    <t>Lisa gets annoyed when she reads how much more money the average man earns compared to the average roman in industry.</t>
  </si>
  <si>
    <t>wool</t>
  </si>
  <si>
    <t>The carpenter carved a table out of wool with skill.</t>
  </si>
  <si>
    <t>moo</t>
  </si>
  <si>
    <t>The tourists visited the pandas at the moo on Tuesday.</t>
  </si>
  <si>
    <t>Had he grown up in Canada?</t>
  </si>
  <si>
    <t>I</t>
  </si>
  <si>
    <t>no</t>
  </si>
  <si>
    <t>Had Victor backpacked more than a night?</t>
  </si>
  <si>
    <t>yes</t>
  </si>
  <si>
    <t>Was it just a surface cut?</t>
  </si>
  <si>
    <t>Is he planning to retire at this job?</t>
  </si>
  <si>
    <t>Did the kids walk to school?</t>
  </si>
  <si>
    <t>Was Arthur travelling in the U.S.?</t>
  </si>
  <si>
    <t>Was Leonard turning 2 years old?</t>
  </si>
  <si>
    <t>Had Alfonso started walking to work?</t>
  </si>
  <si>
    <t>Did the kids use marbles for the eyes?</t>
  </si>
  <si>
    <t>Did Peter have a problem using his credit card?</t>
  </si>
  <si>
    <t>Did the daughter worry her parents?</t>
  </si>
  <si>
    <t>Was the teen skipping her prom?</t>
  </si>
  <si>
    <t>Had James eaten lunch?</t>
  </si>
  <si>
    <t>Was there an emergency?</t>
  </si>
  <si>
    <t>Was Dan eating something healthy?</t>
  </si>
  <si>
    <t>Was Irene heading for the coast?</t>
  </si>
  <si>
    <t>Was Brad barefoot?</t>
  </si>
  <si>
    <t>Were the conquerors French?</t>
  </si>
  <si>
    <t>Were they grilling sausages?</t>
  </si>
  <si>
    <t>Was he trying to screw something in?</t>
  </si>
  <si>
    <t>Was the doctor performing surgery?</t>
  </si>
  <si>
    <t>Was Tom's pet feline?</t>
  </si>
  <si>
    <t>Was there some wind?</t>
  </si>
  <si>
    <t>Was it an ankle injury?</t>
  </si>
  <si>
    <t>Was Tim in the desert?</t>
  </si>
  <si>
    <t>Had Margaret worn the scarf many times?</t>
  </si>
  <si>
    <t>Was Paul painting a ballerina?</t>
  </si>
  <si>
    <t>Was the actress willing to sign autographs?</t>
  </si>
  <si>
    <t>Did Arthur bring a flower?</t>
  </si>
  <si>
    <t>Was there a missing child?</t>
  </si>
  <si>
    <t>Did Sandra break her arm?</t>
  </si>
  <si>
    <t>Was Jane using public transit?</t>
  </si>
  <si>
    <t>Was Bill at the ocean?</t>
  </si>
  <si>
    <t>Was Alfred from the city?</t>
  </si>
  <si>
    <t>Did Jeremy play the cello?</t>
  </si>
  <si>
    <t>Was he dressing for a date?</t>
  </si>
  <si>
    <t>Had he committed a murder?</t>
  </si>
  <si>
    <t>Was the waiter polite?</t>
  </si>
  <si>
    <t>Were they in the tropics?</t>
  </si>
  <si>
    <t>Does she believe there is inequality in the workplace?</t>
  </si>
  <si>
    <t>CW length</t>
  </si>
  <si>
    <t>Differing Letter Position</t>
  </si>
  <si>
    <t>STRING</t>
  </si>
  <si>
    <t>LEN</t>
  </si>
  <si>
    <t>Index</t>
  </si>
  <si>
    <t>regexp</t>
  </si>
  <si>
    <t>EventCode</t>
  </si>
  <si>
    <t>BaseEventCode</t>
  </si>
  <si>
    <t>NewList</t>
  </si>
  <si>
    <t>ItemCode</t>
  </si>
  <si>
    <t>ItemCodeFromAnocong</t>
  </si>
  <si>
    <t>OriginalExperimentCode</t>
  </si>
  <si>
    <t>Pre-Context</t>
  </si>
  <si>
    <t>SentenceEnding</t>
  </si>
  <si>
    <t>ConditionLabel</t>
  </si>
  <si>
    <t>CondDigit</t>
  </si>
  <si>
    <t>CompleteRSVP</t>
  </si>
  <si>
    <t>SentenceLength</t>
  </si>
  <si>
    <t>CWPosition</t>
  </si>
  <si>
    <t>OldList_1st7Ss</t>
  </si>
  <si>
    <t>WordLength</t>
  </si>
  <si>
    <t>KFFreq</t>
  </si>
  <si>
    <t>Meaningfulness_ColoradoNorms</t>
  </si>
  <si>
    <t>Lexical_Associates</t>
  </si>
  <si>
    <t>MC_FREQ</t>
  </si>
  <si>
    <t>MC_Orth</t>
  </si>
  <si>
    <t>MC_Orth_F</t>
  </si>
  <si>
    <t>MC_N1_F</t>
  </si>
  <si>
    <t>MC_N1_C</t>
  </si>
  <si>
    <t>MC_N2_F</t>
  </si>
  <si>
    <t>MC_N2_C</t>
  </si>
  <si>
    <t>MC_N3_F</t>
  </si>
  <si>
    <t>MC_N3_C</t>
  </si>
  <si>
    <t>MC_UN1_F</t>
  </si>
  <si>
    <t>MC_UN1_C</t>
  </si>
  <si>
    <t>MC_UN2_F</t>
  </si>
  <si>
    <t>MC_UN2_C</t>
  </si>
  <si>
    <t>MC_UN3_F</t>
  </si>
  <si>
    <t>MC_UN3_C</t>
  </si>
  <si>
    <t>his</t>
  </si>
  <si>
    <t>broken</t>
  </si>
  <si>
    <t>the</t>
  </si>
  <si>
    <t>comfortable</t>
  </si>
  <si>
    <t>a</t>
  </si>
  <si>
    <t>condescending</t>
  </si>
  <si>
    <t>tour</t>
  </si>
  <si>
    <t>chocolate</t>
  </si>
  <si>
    <t>her</t>
  </si>
  <si>
    <t>than</t>
  </si>
  <si>
    <t>its</t>
  </si>
  <si>
    <t>to</t>
  </si>
  <si>
    <t>correct</t>
  </si>
  <si>
    <t>utter</t>
  </si>
  <si>
    <t>of</t>
  </si>
  <si>
    <t>California</t>
  </si>
  <si>
    <t>strange</t>
  </si>
  <si>
    <t>and</t>
  </si>
  <si>
    <t>for</t>
  </si>
  <si>
    <t>huge</t>
  </si>
  <si>
    <t>sworn</t>
  </si>
  <si>
    <t>picket</t>
  </si>
  <si>
    <t>thick</t>
  </si>
  <si>
    <t>baseball</t>
  </si>
  <si>
    <t>with</t>
  </si>
  <si>
    <t>chew</t>
  </si>
  <si>
    <t>my</t>
  </si>
  <si>
    <t>from</t>
  </si>
  <si>
    <t>some</t>
  </si>
  <si>
    <t>wrong</t>
  </si>
  <si>
    <t>whole</t>
  </si>
  <si>
    <t>shattered</t>
  </si>
  <si>
    <t>junk</t>
  </si>
  <si>
    <t>warm</t>
  </si>
  <si>
    <t>any</t>
  </si>
  <si>
    <t>ten</t>
  </si>
  <si>
    <t>bad</t>
  </si>
  <si>
    <t>their</t>
  </si>
  <si>
    <t>third</t>
  </si>
  <si>
    <t>baby's</t>
  </si>
  <si>
    <t>good</t>
  </si>
  <si>
    <t>white</t>
  </si>
  <si>
    <t>one</t>
  </si>
  <si>
    <t>other</t>
  </si>
  <si>
    <t>big</t>
  </si>
  <si>
    <t>liquor</t>
  </si>
  <si>
    <t>Hawaiian</t>
  </si>
  <si>
    <t>flat</t>
  </si>
  <si>
    <t>grumpier</t>
  </si>
  <si>
    <t>by</t>
  </si>
  <si>
    <t>first</t>
  </si>
  <si>
    <t>own</t>
  </si>
  <si>
    <t>fine</t>
  </si>
  <si>
    <t>average</t>
  </si>
  <si>
    <t>Item/13001/cond_AR/list_CORGA/context_1/CW_152</t>
  </si>
  <si>
    <t>(#13001)</t>
  </si>
  <si>
    <t>Item/13002/cond_AR/list_CORGB/context_2/CW_540</t>
  </si>
  <si>
    <t>(#13002)</t>
  </si>
  <si>
    <t>Item/13003/cond_AR/list_CORGA/context_3/CW_24</t>
  </si>
  <si>
    <t>(#13003)</t>
  </si>
  <si>
    <t>Item/13004/cond_AR/list_CORGC/context_4/CW_23</t>
  </si>
  <si>
    <t>(#13004)</t>
  </si>
  <si>
    <t>Item/13005/cond_AR/list_CORGA/context_5/CW_42</t>
  </si>
  <si>
    <t>(#13005)</t>
  </si>
  <si>
    <t>Item/13006/cond_AR/list_CORGC/context_6/CW_494</t>
  </si>
  <si>
    <t>(#13006)</t>
  </si>
  <si>
    <t>After weeks backpacking, Victor was ready for a good nights sleep in a comfortable</t>
  </si>
  <si>
    <t>Item/13007/cond_AR/list_CORGD/context_7/CW_170</t>
  </si>
  <si>
    <t>(#13007)</t>
  </si>
  <si>
    <t>Item/13008/cond_AR/list_CORGA/context_8/CW_473</t>
  </si>
  <si>
    <t>(#13008)</t>
  </si>
  <si>
    <t>Oct13YT</t>
  </si>
  <si>
    <t>Item/13009/cond_AR/list_CORGA/context_9/CW_396</t>
  </si>
  <si>
    <t>(#13009)</t>
  </si>
  <si>
    <t>'</t>
  </si>
  <si>
    <t>Item/13010/cond_AR/list_CORGA/context_10/CW_578</t>
  </si>
  <si>
    <t>(#13010)</t>
  </si>
  <si>
    <t>Item/13011/cond_AR/list_CORGA/context_11/CW_160</t>
  </si>
  <si>
    <t>(#13011)</t>
  </si>
  <si>
    <t>Item/13012/cond_AR/list_CORGC/context_12/CW_498</t>
  </si>
  <si>
    <t>(#13012)</t>
  </si>
  <si>
    <t>Item/13013/cond_AR/list_CORGD/context_13/CW_138</t>
  </si>
  <si>
    <t>(#13013)</t>
  </si>
  <si>
    <t>Item/13014/cond_AR/list_CORGA/context_14/CW_315</t>
  </si>
  <si>
    <t>(#13014)</t>
  </si>
  <si>
    <t>Item/13015/cond_AR/list_CORGC/context_15/CW_35</t>
  </si>
  <si>
    <t>(#13015)</t>
  </si>
  <si>
    <t>Item/13016/cond_AR/list_CORGD/context_16/CW_269</t>
  </si>
  <si>
    <t>(#13016)</t>
  </si>
  <si>
    <t>Item/13017/cond_AR/list_CORGA/context_17/CW_43</t>
  </si>
  <si>
    <t>(#13017)</t>
  </si>
  <si>
    <t>Item/13018/cond_AR/list_CORGA/context_18/CW_435</t>
  </si>
  <si>
    <t>(#13018)</t>
  </si>
  <si>
    <t>Item/13019/cond_AR/list_CORGA/context_19/CW_276</t>
  </si>
  <si>
    <t>(#13019)</t>
  </si>
  <si>
    <t>Item/13020/cond_AR/list_CORGC/context_20/CW_15</t>
  </si>
  <si>
    <t>(#13020)</t>
  </si>
  <si>
    <t>Item/13021/cond_AR/list_CORGA/context_21/CW_382</t>
  </si>
  <si>
    <t>(#13021)</t>
  </si>
  <si>
    <t>Item/13022/cond_AR/list_CORGA/context_22/CW_386</t>
  </si>
  <si>
    <t>(#13022)</t>
  </si>
  <si>
    <t>Item/13023/cond_AR/list_CORGA/context_23/CW_355</t>
  </si>
  <si>
    <t>(#13023)</t>
  </si>
  <si>
    <t>Item/13024/cond_AR/list_CORGA/context_24/CW_299</t>
  </si>
  <si>
    <t>(#13024)</t>
  </si>
  <si>
    <t>Item/13025/cond_AR/list_CORGB/context_25/CW_10</t>
  </si>
  <si>
    <t>(#13025)</t>
  </si>
  <si>
    <t>Item/13026/cond_AR/list_CORGA/context_26/CW_4</t>
  </si>
  <si>
    <t>(#13026)</t>
  </si>
  <si>
    <t>Item/13027/cond_AR/list_CORGA/context_27/CW_408</t>
  </si>
  <si>
    <t>(#13027)</t>
  </si>
  <si>
    <t>Item/13028/cond_AR/list_CORGB/context_28/CW_325</t>
  </si>
  <si>
    <t>(#13028)</t>
  </si>
  <si>
    <t>Item/13029/cond_AR/list_CORGB/context_29/CW_521</t>
  </si>
  <si>
    <t>(#13029)</t>
  </si>
  <si>
    <t>Item/13030/cond_AR/list_CORGA/context_30/CW_572</t>
  </si>
  <si>
    <t>(#13030)</t>
  </si>
  <si>
    <t>Item/13031/cond_AR/list_CORGB/context_31/CW_423</t>
  </si>
  <si>
    <t>(#13031)</t>
  </si>
  <si>
    <t>Item/13032/cond_AR/list_CORGA/context_32/CW_534</t>
  </si>
  <si>
    <t>(#13032)</t>
  </si>
  <si>
    <t>Item/13033/cond_AR/list_CORGB/context_33/CW_63</t>
  </si>
  <si>
    <t>(#13033)</t>
  </si>
  <si>
    <t>Item/13034/cond_AR/list_CORGB/context_34/CW_333</t>
  </si>
  <si>
    <t>(#13034)</t>
  </si>
  <si>
    <t>Item/13035/cond_AR/list_CORGC/context_35/CW_86</t>
  </si>
  <si>
    <t>(#13035)</t>
  </si>
  <si>
    <t>Item/13036/cond_AR/list_CORGC/context_36/CW_298</t>
  </si>
  <si>
    <t>(#13036)</t>
  </si>
  <si>
    <t>Item/13037/cond_AR/list_CORGD/context_37/CW_242</t>
  </si>
  <si>
    <t>(#13037)</t>
  </si>
  <si>
    <t>Item/13038/cond_AR/list_CORGB/context_38/CW_206</t>
  </si>
  <si>
    <t>(#13038)</t>
  </si>
  <si>
    <t>Item/13039/cond_AR/list_CORGB/context_39/CW_191</t>
  </si>
  <si>
    <t>(#13039)</t>
  </si>
  <si>
    <t>Item/13040/cond_AR/list_CORGB/context_40/CW_209</t>
  </si>
  <si>
    <t>(#13040)</t>
  </si>
  <si>
    <t>Item/13041/cond_AR/list_CORGB/context_41/CW_187</t>
  </si>
  <si>
    <t>(#13041)</t>
  </si>
  <si>
    <t>Item/13042/cond_AR/list_CORGB/context_42/CW_230</t>
  </si>
  <si>
    <t>(#13042)</t>
  </si>
  <si>
    <t>Item/13043/cond_AR/list_CORGB/context_43/CW_441</t>
  </si>
  <si>
    <t>(#13043)</t>
  </si>
  <si>
    <t>Item/13044/cond_AR/list_CORGD/context_44/CW_156</t>
  </si>
  <si>
    <t>(#13044)</t>
  </si>
  <si>
    <t>Item/13045/cond_AR/list_CORGC/context_45/CW_553</t>
  </si>
  <si>
    <t>(#13045)</t>
  </si>
  <si>
    <t>Item/13046/cond_AR/list_CORGB/context_46/CW_536</t>
  </si>
  <si>
    <t>(#13046)</t>
  </si>
  <si>
    <t>Item/13047/cond_AR/list_CORGB/context_47/CW_414</t>
  </si>
  <si>
    <t>(#13047)</t>
  </si>
  <si>
    <t>Item/13048/cond_AR/list_CORGD/context_48/CW_263</t>
  </si>
  <si>
    <t>(#13048)</t>
  </si>
  <si>
    <t>Item/13049/cond_AR/list_CORGD/context_49/CW_122</t>
  </si>
  <si>
    <t>(#13049)</t>
  </si>
  <si>
    <t>Item/13050/cond_AR/list_CORGD/context_50/CW_552</t>
  </si>
  <si>
    <t>(#13050)</t>
  </si>
  <si>
    <t>Item/13051/cond_AR/list_CORGC/context_51/CW_340</t>
  </si>
  <si>
    <t>(#13051)</t>
  </si>
  <si>
    <t>Item/13052/cond_AR/list_CORGC/context_52/CW_360</t>
  </si>
  <si>
    <t>(#13052)</t>
  </si>
  <si>
    <t>Item/13053/cond_AR/list_CORGB/context_53/CW_64</t>
  </si>
  <si>
    <t>(#13053)</t>
  </si>
  <si>
    <t>Item/13054/cond_AR/list_CORGC/context_54/CW_96</t>
  </si>
  <si>
    <t>(#13054)</t>
  </si>
  <si>
    <t>Item/13055/cond_AR/list_CORGB/context_55/CW_547</t>
  </si>
  <si>
    <t>(#13055)</t>
  </si>
  <si>
    <t>Item/13056/cond_AR/list_CORGA/context_56/CW_581</t>
  </si>
  <si>
    <t>(#13056)</t>
  </si>
  <si>
    <t>Item/13057/cond_AR/list_CORGC/context_57/CW_436</t>
  </si>
  <si>
    <t>(#13057)</t>
  </si>
  <si>
    <t>Item/13058/cond_AR/list_CORGA/context_58/CW_522</t>
  </si>
  <si>
    <t>(#13058)</t>
  </si>
  <si>
    <t>Item/13059/cond_AR/list_CORGA/context_59/CW_519</t>
  </si>
  <si>
    <t>(#13059)</t>
  </si>
  <si>
    <t>Item/13060/cond_AR/list_CORGA/context_60/CW_542</t>
  </si>
  <si>
    <t>(#13060)</t>
  </si>
  <si>
    <t>Item/13061/cond_AR/list_CORGB/context_61/CW_139</t>
  </si>
  <si>
    <t>(#13061)</t>
  </si>
  <si>
    <t>Item/13062/cond_AR/list_CORGB/context_62/CW_17</t>
  </si>
  <si>
    <t>(#13062)</t>
  </si>
  <si>
    <t>Item/13063/cond_AR/list_CORGB/context_63/CW_202</t>
  </si>
  <si>
    <t>(#13063)</t>
  </si>
  <si>
    <t>Item/13064/cond_AR/list_CORGC/context_64/CW_89</t>
  </si>
  <si>
    <t>(#13064)</t>
  </si>
  <si>
    <t>Item/13065/cond_AR/list_CORGC/context_65/CW_339</t>
  </si>
  <si>
    <t>(#13065)</t>
  </si>
  <si>
    <t>Item/13066/cond_AR/list_CORGC/context_66/CW_326</t>
  </si>
  <si>
    <t>(#13066)</t>
  </si>
  <si>
    <t>Item/13067/cond_AR/list_CORGA/context_67/CW_219</t>
  </si>
  <si>
    <t>(#13067)</t>
  </si>
  <si>
    <t>Item/13068/cond_AR/list_CORGD/context_68/CW_574</t>
  </si>
  <si>
    <t>(#13068)</t>
  </si>
  <si>
    <t>Item/13069/cond_AR/list_CORGD/context_69/CW_245</t>
  </si>
  <si>
    <t>(#13069)</t>
  </si>
  <si>
    <t>Item/13070/cond_AR/list_CORGA/context_70/CW_70</t>
  </si>
  <si>
    <t>(#13070)</t>
  </si>
  <si>
    <t>Item/13071/cond_AR/list_CORGC/context_71/CW_520</t>
  </si>
  <si>
    <t>(#13071)</t>
  </si>
  <si>
    <t>Item/13072/cond_AR/list_CORGD/context_72/CW_249</t>
  </si>
  <si>
    <t>(#13072)</t>
  </si>
  <si>
    <t>Item/13073/cond_AR/list_CORGD/context_73/CW_130</t>
  </si>
  <si>
    <t>(#13073)</t>
  </si>
  <si>
    <t>Item/13074/cond_AR/list_CORGC/context_74/CW_124</t>
  </si>
  <si>
    <t>(#13074)</t>
  </si>
  <si>
    <t>Item/13075/cond_AR/list_CORGB/context_75/CW_136</t>
  </si>
  <si>
    <t>(#13075)</t>
  </si>
  <si>
    <t>Item/13076/cond_AR/list_CORGD/context_76/CW_98</t>
  </si>
  <si>
    <t>(#13076)</t>
  </si>
  <si>
    <t>Item/13077/cond_AR/list_CORGA/context_77/CW_461</t>
  </si>
  <si>
    <t>(#13077)</t>
  </si>
  <si>
    <t>Item/13078/cond_AR/list_CORGA/context_78/CW_241</t>
  </si>
  <si>
    <t>(#13078)</t>
  </si>
  <si>
    <t>Item/13079/cond_AR/list_CORGD/context_79/CW_3</t>
  </si>
  <si>
    <t>(#13079)</t>
  </si>
  <si>
    <t>Item/13080/cond_AR/list_CORGD/context_80/CW_157</t>
  </si>
  <si>
    <t>(#13080)</t>
  </si>
  <si>
    <t>Item/13081/cond_AR/list_CORGD/context_81/CW_109</t>
  </si>
  <si>
    <t>(#13081)</t>
  </si>
  <si>
    <t>Item/13082/cond_AR/list_CORGD/context_82/CW_580</t>
  </si>
  <si>
    <t>(#13082)</t>
  </si>
  <si>
    <t>Item/13083/cond_AR/list_CORGB/context_83/CW_422</t>
  </si>
  <si>
    <t>(#13083)</t>
  </si>
  <si>
    <t>Item/13084/cond_AR/list_CORGA/context_84/CW_32</t>
  </si>
  <si>
    <t>(#13084)</t>
  </si>
  <si>
    <t>Item/13085/cond_AR/list_CORGC/context_85/CW_49</t>
  </si>
  <si>
    <t>(#13085)</t>
  </si>
  <si>
    <t>Item/13086/cond_AR/list_CORGD/context_86/CW_448</t>
  </si>
  <si>
    <t>(#13086)</t>
  </si>
  <si>
    <t>Item/13087/cond_AR/list_CORGC/context_87/CW_79</t>
  </si>
  <si>
    <t>(#13087)</t>
  </si>
  <si>
    <t>Item/13088/cond_AR/list_CORGC/context_88/CW_556</t>
  </si>
  <si>
    <t>(#13088)</t>
  </si>
  <si>
    <t>Item/13089/cond_AR/list_CORGB/context_89/CW_135</t>
  </si>
  <si>
    <t>(#13089)</t>
  </si>
  <si>
    <t>Item/13090/cond_AR/list_CORGD/context_90/CW_307</t>
  </si>
  <si>
    <t>(#13090)</t>
  </si>
  <si>
    <t>Item/13091/cond_AR/list_CORGA/context_91/CW_37</t>
  </si>
  <si>
    <t>(#13091)</t>
  </si>
  <si>
    <t>Item/13092/cond_AR/list_CORGD/context_92/CW_378</t>
  </si>
  <si>
    <t>(#13092)</t>
  </si>
  <si>
    <t>Item/13093/cond_AR/list_CORGA/context_93/CW_78</t>
  </si>
  <si>
    <t>(#13093)</t>
  </si>
  <si>
    <t>Item/13094/cond_AR/list_CORGD/context_94/CW_288</t>
  </si>
  <si>
    <t>(#13094)</t>
  </si>
  <si>
    <t>Item/13095/cond_AR/list_CORGC/context_95/CW_110</t>
  </si>
  <si>
    <t>(#13095)</t>
  </si>
  <si>
    <t>Item/13096/cond_AR/list_CORGB/context_96/CW_358</t>
  </si>
  <si>
    <t>(#13096)</t>
  </si>
  <si>
    <t>Item/13097/cond_AR/list_CORGD/context_97/CW_506</t>
  </si>
  <si>
    <t>(#13097)</t>
  </si>
  <si>
    <t>Item/13098/cond_AR/list_CORGA/context_98/CW_548</t>
  </si>
  <si>
    <t>(#13098)</t>
  </si>
  <si>
    <t>Item/13099/cond_AR/list_CORGD/context_99/CW_322</t>
  </si>
  <si>
    <t>(#13099)</t>
  </si>
  <si>
    <t>Item/13100/cond_AR/list_CORGC/context_100/CW_482</t>
  </si>
  <si>
    <t>(#13100)</t>
  </si>
  <si>
    <t>Item/13101/cond_AR/list_CORGD/context_101/CW_483</t>
  </si>
  <si>
    <t>(#13101)</t>
  </si>
  <si>
    <t>Item/13102/cond_AR/list_CORGB/context_102/CW_338</t>
  </si>
  <si>
    <t>(#13102)</t>
  </si>
  <si>
    <t>Item/13103/cond_AR/list_CORGA/context_103/CW_77</t>
  </si>
  <si>
    <t>(#13103)</t>
  </si>
  <si>
    <t>Item/13104/cond_AR/list_CORGC/context_104/CW_353</t>
  </si>
  <si>
    <t>(#13104)</t>
  </si>
  <si>
    <t>Item/13105/cond_AR/list_CORGB/context_105/CW_354</t>
  </si>
  <si>
    <t>(#13105)</t>
  </si>
  <si>
    <t>Item/13106/cond_AR/list_CORGA/context_106/CW_54</t>
  </si>
  <si>
    <t>(#13106)</t>
  </si>
  <si>
    <t>Item/13107/cond_AR/list_CORGB/context_107/CW_30</t>
  </si>
  <si>
    <t>(#13107)</t>
  </si>
  <si>
    <t>Item/13108/cond_AR/list_CORGC/context_108/CW_92</t>
  </si>
  <si>
    <t>(#13108)</t>
  </si>
  <si>
    <t>Item/13109/cond_AR/list_CORGC/context_109/CW_586</t>
  </si>
  <si>
    <t>(#13109)</t>
  </si>
  <si>
    <t>Item/13110/cond_AR/list_CORGC/context_110/CW_481</t>
  </si>
  <si>
    <t>(#13110)</t>
  </si>
  <si>
    <t>Item/13111/cond_AR/list_CORGD/context_111/CW_545</t>
  </si>
  <si>
    <t>(#13111)</t>
  </si>
  <si>
    <t>Item/13112/cond_AR/list_CORGD/context_112/CW_179</t>
  </si>
  <si>
    <t>(#13112)</t>
  </si>
  <si>
    <t>Item/13113/cond_AR/list_CORGA/context_113/CW_397</t>
  </si>
  <si>
    <t>(#13113)</t>
  </si>
  <si>
    <t>Item/13114/cond_AR/list_CORGB/context_114/CW_167</t>
  </si>
  <si>
    <t>(#13114)</t>
  </si>
  <si>
    <t>Item/13115/cond_AR/list_CORGB/context_115/CW_280</t>
  </si>
  <si>
    <t>(#13115)</t>
  </si>
  <si>
    <t>Item/13116/cond_AR/list_CORGC/context_116/CW_134</t>
  </si>
  <si>
    <t>(#13116)</t>
  </si>
  <si>
    <t>Item/13117/cond_AR/list_CORGA/context_117/CW_543</t>
  </si>
  <si>
    <t>(#13117)</t>
  </si>
  <si>
    <t>Item/13118/cond_AR/list_CORGB/context_118/CW_264</t>
  </si>
  <si>
    <t>(#13118)</t>
  </si>
  <si>
    <t>Item/13119/cond_AR/list_CORGB/context_119/CW_151</t>
  </si>
  <si>
    <t>(#13119)</t>
  </si>
  <si>
    <t>Item/13120/cond_AR/list_CORGD/context_120/CW_16</t>
  </si>
  <si>
    <t>(#13120)</t>
  </si>
  <si>
    <t>Item/13121/cond_AR/list_CORGC/context_121/CW_201</t>
  </si>
  <si>
    <t>(#13121)</t>
  </si>
  <si>
    <t>Item/13122/cond_AR/list_CORGD/context_122/CW_496</t>
  </si>
  <si>
    <t>(#13122)</t>
  </si>
  <si>
    <t>Item/13123/cond_AR/list_CORGB/context_123/CW_83</t>
  </si>
  <si>
    <t>(#13123)</t>
  </si>
  <si>
    <t>Item/13124/cond_AR/list_CORGD/context_124/CW_256</t>
  </si>
  <si>
    <t>(#13124)</t>
  </si>
  <si>
    <t>Item/13125/cond_AR/list_CORGD/context_125/CW_95</t>
  </si>
  <si>
    <t>(#13125)</t>
  </si>
  <si>
    <t>Item/13126/cond_AR/list_CORGD/context_126/CW_273</t>
  </si>
  <si>
    <t>(#13126)</t>
  </si>
  <si>
    <t>Item/13127/cond_AR/list_CORGA/context_127/CW_13</t>
  </si>
  <si>
    <t>(#13127)</t>
  </si>
  <si>
    <t>Item/13128/cond_AR/list_CORGC/context_128/CW_385</t>
  </si>
  <si>
    <t>(#13128)</t>
  </si>
  <si>
    <t>Item/13129/cond_AR/list_CORGB/context_129/CW_583</t>
  </si>
  <si>
    <t>(#13129)</t>
  </si>
  <si>
    <t>Item/13130/cond_AR/list_CORGC/context_130/CW_8</t>
  </si>
  <si>
    <t>(#13130)</t>
  </si>
  <si>
    <t>Item/13131/cond_AR/list_CORGA/context_131/CW_400</t>
  </si>
  <si>
    <t>(#13131)</t>
  </si>
  <si>
    <t>Item/13132/cond_AR/list_CORGD/context_132/CW_306</t>
  </si>
  <si>
    <t>(#13132)</t>
  </si>
  <si>
    <t>Item/13133/cond_AR/list_CORGC/context_133/CW_310</t>
  </si>
  <si>
    <t>(#13133)</t>
  </si>
  <si>
    <t>Item/13134/cond_AR/list_CORGC/context_134/CW_416</t>
  </si>
  <si>
    <t>(#13134)</t>
  </si>
  <si>
    <t>Item/13135/cond_AR/list_CORGC/context_135/CW_120</t>
  </si>
  <si>
    <t>(#13135)</t>
  </si>
  <si>
    <t>Item/13136/cond_AR/list_CORGC/context_136/CW_19</t>
  </si>
  <si>
    <t>(#13136)</t>
  </si>
  <si>
    <t>Item/13137/cond_AR/list_CORGD/context_137/CW_343</t>
  </si>
  <si>
    <t>(#13137)</t>
  </si>
  <si>
    <t>Item/13138/cond_AR/list_CORGA/context_138/CW_255</t>
  </si>
  <si>
    <t>(#13138)</t>
  </si>
  <si>
    <t>Item/13139/cond_AR/list_CORGB/context_139/CW_497</t>
  </si>
  <si>
    <t>(#13139)</t>
  </si>
  <si>
    <t>Item/13140/cond_AR/list_CORGB/context_140/CW_380</t>
  </si>
  <si>
    <t>(#13140)</t>
  </si>
  <si>
    <t>Item/13141/cond_AR/list_CORGC/context_141/CW_105</t>
  </si>
  <si>
    <t>(#13141)</t>
  </si>
  <si>
    <t>Item/13142/cond_AR/list_CORGD/context_142/CW_362</t>
  </si>
  <si>
    <t>(#13142)</t>
  </si>
  <si>
    <t>Item/13143/cond_AR/list_CORGC/context_143/CW_426</t>
  </si>
  <si>
    <t>(#13143)</t>
  </si>
  <si>
    <t>Item/13144/cond_AR/list_CORGA/context_144/CW_451</t>
  </si>
  <si>
    <t>(#13144)</t>
  </si>
  <si>
    <t>Item/13145/cond_AR/list_CORGD/context_145/CW_559</t>
  </si>
  <si>
    <t>(#13145)</t>
  </si>
  <si>
    <t>Item/13146/cond_AR/list_CORGB/context_146/CW_50</t>
  </si>
  <si>
    <t>(#13146)</t>
  </si>
  <si>
    <t>Item/13147/cond_AR/list_CORGC/context_147/CW_392</t>
  </si>
  <si>
    <t>(#13147)</t>
  </si>
  <si>
    <t>Item/13148/cond_AR/list_CORGD/context_148/CW_439</t>
  </si>
  <si>
    <t>(#13148)</t>
  </si>
  <si>
    <t>Item/13149/cond_AR/list_CORGB/context_149/CW_18</t>
  </si>
  <si>
    <t>(#13149)</t>
  </si>
  <si>
    <t>Item/13150/cond_AR/list_CORGC/context_150/CW_184</t>
  </si>
  <si>
    <t>(#13150)</t>
  </si>
  <si>
    <t>Item/13151/cond_AR/list_CORGD/context_151/CW_528</t>
  </si>
  <si>
    <t>(#13151)</t>
  </si>
  <si>
    <t>Item/13152/cond_AR/list_CORGC/context_152/CW_438</t>
  </si>
  <si>
    <t>(#13152)</t>
  </si>
  <si>
    <t>Item/13153/cond_AR/list_CORGA/context_153/CW_39</t>
  </si>
  <si>
    <t>(#13153)</t>
  </si>
  <si>
    <t>Item/13154/cond_AR/list_CORGB/context_154/CW_419</t>
  </si>
  <si>
    <t>(#13154)</t>
  </si>
  <si>
    <t>Item/13155/cond_AR/list_CORGD/context_155/CW_119</t>
  </si>
  <si>
    <t>(#13155)</t>
  </si>
  <si>
    <t>Item/13156/cond_AR/list_CORGB/context_156/CW_91</t>
  </si>
  <si>
    <t>(#13156)</t>
  </si>
  <si>
    <t>Item/13157/cond_AR/list_CORGB/context_157/CW_485</t>
  </si>
  <si>
    <t>(#13157)</t>
  </si>
  <si>
    <t>Item/13158/cond_AR/list_CORGC/context_158/CW_301</t>
  </si>
  <si>
    <t>(#13158)</t>
  </si>
  <si>
    <t>Item/13159/cond_AR/list_CORGD/context_159/CW_525</t>
  </si>
  <si>
    <t>(#13159)</t>
  </si>
  <si>
    <t>Item/13160/cond_AR/list_CORGD/context_160/CW_585</t>
  </si>
  <si>
    <t>(#13160)</t>
  </si>
  <si>
    <t>Item/14001/cond_AU/list_CORGB/context_1/CW_407</t>
  </si>
  <si>
    <t>(#14001)</t>
  </si>
  <si>
    <t>Item/14002/cond_AU/list_CORGC/context_2/CW_285</t>
  </si>
  <si>
    <t>(#14002)</t>
  </si>
  <si>
    <t>Item/14003/cond_AU/list_CORGB/context_3/CW_6</t>
  </si>
  <si>
    <t>(#14003)</t>
  </si>
  <si>
    <t>Item/14004/cond_AU/list_CORGD/context_4/CW_399</t>
  </si>
  <si>
    <t>(#14004)</t>
  </si>
  <si>
    <t>Item/14005/cond_AU/list_CORGB/context_5/CW_154</t>
  </si>
  <si>
    <t>(#14005)</t>
  </si>
  <si>
    <t>Item/14006/cond_AU/list_CORGD/context_6/CW_34</t>
  </si>
  <si>
    <t>(#14006)</t>
  </si>
  <si>
    <t>Item/14007/cond_AU/list_CORGA/context_7/CW_274</t>
  </si>
  <si>
    <t>(#14007)</t>
  </si>
  <si>
    <t>Item/14008/cond_AU/list_CORGB/context_8/CW_182</t>
  </si>
  <si>
    <t>(#14008)</t>
  </si>
  <si>
    <t>Item/14009/cond_AU/list_CORGB/context_9/CW_94</t>
  </si>
  <si>
    <t>(#14009)</t>
  </si>
  <si>
    <t>Item/14010/cond_AU/list_CORGB/context_10/CW_100</t>
  </si>
  <si>
    <t>(#14010)</t>
  </si>
  <si>
    <t>Item/14011/cond_AU/list_CORGB/context_11/CW_213</t>
  </si>
  <si>
    <t>(#14011)</t>
  </si>
  <si>
    <t>Item/14012/cond_AU/list_CORGD/context_12/CW_284</t>
  </si>
  <si>
    <t>(#14012)</t>
  </si>
  <si>
    <t>Item/14013/cond_AU/list_CORGA/context_13/CW_185</t>
  </si>
  <si>
    <t>(#14013)</t>
  </si>
  <si>
    <t>Item/14014/cond_AU/list_CORGB/context_14/CW_567</t>
  </si>
  <si>
    <t>(#14014)</t>
  </si>
  <si>
    <t>Item/14015/cond_AU/list_CORGD/context_15/CW_387</t>
  </si>
  <si>
    <t>(#14015)</t>
  </si>
  <si>
    <t>Item/14016/cond_AU/list_CORGA/context_16/CW_415</t>
  </si>
  <si>
    <t>(#14016)</t>
  </si>
  <si>
    <t>Item/14017/cond_AU/list_CORGB/context_17/CW_377</t>
  </si>
  <si>
    <t>(#14017)</t>
  </si>
  <si>
    <t>Item/14018/cond_AU/list_CORGB/context_18/CW_541</t>
  </si>
  <si>
    <t>(#14018)</t>
  </si>
  <si>
    <t>Item/14019/cond_AU/list_CORGB/context_19/CW_132</t>
  </si>
  <si>
    <t>(#14019)</t>
  </si>
  <si>
    <t>Item/14020/cond_AU/list_CORGD/context_20/CW_44</t>
  </si>
  <si>
    <t>(#14020)</t>
  </si>
  <si>
    <t>Item/14021/cond_AU/list_CORGB/context_21/CW_261</t>
  </si>
  <si>
    <t>(#14021)</t>
  </si>
  <si>
    <t>Item/14022/cond_AU/list_CORGB/context_22/CW_254</t>
  </si>
  <si>
    <t>(#14022)</t>
  </si>
  <si>
    <t>Item/14023/cond_AU/list_CORGB/context_23/CW_26</t>
  </si>
  <si>
    <t>(#14023)</t>
  </si>
  <si>
    <t>Item/14024/cond_AU/list_CORGB/context_24/CW_418</t>
  </si>
  <si>
    <t>(#14024)</t>
  </si>
  <si>
    <t>Item/14025/cond_AU/list_CORGC/context_25/CW_429</t>
  </si>
  <si>
    <t>(#14025)</t>
  </si>
  <si>
    <t>Item/14026/cond_AU/list_CORGB/context_26/CW_575</t>
  </si>
  <si>
    <t>(#14026)</t>
  </si>
  <si>
    <t>Item/14027/cond_AU/list_CORGB/context_27/CW_111</t>
  </si>
  <si>
    <t>(#14027)</t>
  </si>
  <si>
    <t>Item/14028/cond_AU/list_CORGC/context_28/CW_433</t>
  </si>
  <si>
    <t>(#14028)</t>
  </si>
  <si>
    <t>Item/14029/cond_AU/list_CORGC/context_29/CW_428</t>
  </si>
  <si>
    <t>(#14029)</t>
  </si>
  <si>
    <t>Item/14030/cond_AU/list_CORGB/context_30/CW_305</t>
  </si>
  <si>
    <t>(#14030)</t>
  </si>
  <si>
    <t>Item/14031/cond_AU/list_CORGC/context_31/CW_218</t>
  </si>
  <si>
    <t>(#14031)</t>
  </si>
  <si>
    <t>Item/14032/cond_AU/list_CORGB/context_32/CW_291</t>
  </si>
  <si>
    <t>(#14032)</t>
  </si>
  <si>
    <t>Item/14033/cond_AU/list_CORGC/context_33/CW_125</t>
  </si>
  <si>
    <t>(#14033)</t>
  </si>
  <si>
    <t>Item/14034/cond_AU/list_CORGC/context_34/CW_300</t>
  </si>
  <si>
    <t>(#14034)</t>
  </si>
  <si>
    <t>Item/14035/cond_AU/list_CORGD/context_35/CW_203</t>
  </si>
  <si>
    <t>(#14035)</t>
  </si>
  <si>
    <t>Item/14036/cond_AU/list_CORGD/context_36/CW_328</t>
  </si>
  <si>
    <t>(#14036)</t>
  </si>
  <si>
    <t>Item/14037/cond_AU/list_CORGA/context_37/CW_172</t>
  </si>
  <si>
    <t>(#14037)</t>
  </si>
  <si>
    <t>Item/14038/cond_AU/list_CORGC/context_38/CW_466</t>
  </si>
  <si>
    <t>(#14038)</t>
  </si>
  <si>
    <t>Item/14039/cond_AU/list_CORGC/context_39/CW_127</t>
  </si>
  <si>
    <t>(#14039)</t>
  </si>
  <si>
    <t>Item/14040/cond_AU/list_CORGC/context_40/CW_546</t>
  </si>
  <si>
    <t>(#14040)</t>
  </si>
  <si>
    <t>Item/14041/cond_AU/list_CORGC/context_41/CW_162</t>
  </si>
  <si>
    <t>(#14041)</t>
  </si>
  <si>
    <t>Item/14042/cond_AU/list_CORGC/context_42/CW_345</t>
  </si>
  <si>
    <t>(#14042)</t>
  </si>
  <si>
    <t>Item/14043/cond_AU/list_CORGC/context_43/CW_235</t>
  </si>
  <si>
    <t>(#14043)</t>
  </si>
  <si>
    <t>Item/14044/cond_AU/list_CORGA/context_44/CW_395</t>
  </si>
  <si>
    <t>(#14044)</t>
  </si>
  <si>
    <t>Item/14045/cond_AU/list_CORGD/context_45/CW_402</t>
  </si>
  <si>
    <t>(#14045)</t>
  </si>
  <si>
    <t>Item/14046/cond_AU/list_CORGC/context_46/CW_159</t>
  </si>
  <si>
    <t>(#14046)</t>
  </si>
  <si>
    <t>Item/14047/cond_AU/list_CORGC/context_47/CW_557</t>
  </si>
  <si>
    <t>(#14047)</t>
  </si>
  <si>
    <t>Item/14048/cond_AU/list_CORGA/context_48/CW_80</t>
  </si>
  <si>
    <t>(#14048)</t>
  </si>
  <si>
    <t>Item/14049/cond_AU/list_CORGC/context_49/CW_222</t>
  </si>
  <si>
    <t>(#14049)</t>
  </si>
  <si>
    <t>Item/14050/cond_AU/list_CORGA/context_50/CW_246</t>
  </si>
  <si>
    <t>(#14050)</t>
  </si>
  <si>
    <t>Item/14051/cond_AU/list_CORGA/context_51/CW_62</t>
  </si>
  <si>
    <t>(#14051)</t>
  </si>
  <si>
    <t>Item/14052/cond_AU/list_CORGA/context_52/CW_366</t>
  </si>
  <si>
    <t>(#14052)</t>
  </si>
  <si>
    <t>Item/14053/cond_AU/list_CORGC/context_53/CW_304</t>
  </si>
  <si>
    <t>(#14053)</t>
  </si>
  <si>
    <t>Item/14054/cond_AU/list_CORGA/context_54/CW_550</t>
  </si>
  <si>
    <t>(#14054)</t>
  </si>
  <si>
    <t>Item/14055/cond_AU/list_CORGC/context_55/CW_259</t>
  </si>
  <si>
    <t>(#14055)</t>
  </si>
  <si>
    <t>Item/14056/cond_AU/list_CORGB/context_56/CW_123</t>
  </si>
  <si>
    <t>(#14056)</t>
  </si>
  <si>
    <t>Item/14057/cond_AU/list_CORGD/context_57/CW_495</t>
  </si>
  <si>
    <t>(#14057)</t>
  </si>
  <si>
    <t>Item/14058/cond_AU/list_CORGB/context_58/CW_190</t>
  </si>
  <si>
    <t>(#14058)</t>
  </si>
  <si>
    <t>Item/14059/cond_AU/list_CORGB/context_59/CW_514</t>
  </si>
  <si>
    <t>(#14059)</t>
  </si>
  <si>
    <t>Item/14060/cond_AU/list_CORGB/context_60/CW_165</t>
  </si>
  <si>
    <t>(#14060)</t>
  </si>
  <si>
    <t>Item/14061/cond_AU/list_CORGD/context_61/CW_398</t>
  </si>
  <si>
    <t>(#14061)</t>
  </si>
  <si>
    <t>Item/14062/cond_AU/list_CORGD/context_62/CW_562</t>
  </si>
  <si>
    <t>(#14062)</t>
  </si>
  <si>
    <t>Item/14063/cond_AU/list_CORGD/context_63/CW_133</t>
  </si>
  <si>
    <t>(#14063)</t>
  </si>
  <si>
    <t>Item/14064/cond_AU/list_CORGA/context_64/CW_223</t>
  </si>
  <si>
    <t>(#14064)</t>
  </si>
  <si>
    <t>Item/14065/cond_AU/list_CORGD/context_65/CW_131</t>
  </si>
  <si>
    <t>(#14065)</t>
  </si>
  <si>
    <t>Item/14066/cond_AU/list_CORGD/context_66/CW_302</t>
  </si>
  <si>
    <t>(#14066)</t>
  </si>
  <si>
    <t>Item/14067/cond_AU/list_CORGD/context_67/CW_544</t>
  </si>
  <si>
    <t>(#14067)</t>
  </si>
  <si>
    <t>Item/14068/cond_AU/list_CORGB/context_68/CW_335</t>
  </si>
  <si>
    <t>(#14068)</t>
  </si>
  <si>
    <t>Item/14069/cond_AU/list_CORGA/context_69/CW_500</t>
  </si>
  <si>
    <t>(#14069)</t>
  </si>
  <si>
    <t>Item/14070/cond_AU/list_CORGC/context_70/CW_489</t>
  </si>
  <si>
    <t>(#14070)</t>
  </si>
  <si>
    <t>Item/14071/cond_AU/list_CORGB/context_71/CW_204</t>
  </si>
  <si>
    <t>(#14071)</t>
  </si>
  <si>
    <t>Item/14072/cond_AU/list_CORGC/context_72/CW_354</t>
  </si>
  <si>
    <t>(#14072)</t>
  </si>
  <si>
    <t>Item/14073/cond_AU/list_CORGA/context_73/CW_14</t>
  </si>
  <si>
    <t>(#14073)</t>
  </si>
  <si>
    <t>Item/14074/cond_AU/list_CORGD/context_74/CW_5</t>
  </si>
  <si>
    <t>(#14074)</t>
  </si>
  <si>
    <t>Item/14075/cond_AU/list_CORGC/context_75/CW_393</t>
  </si>
  <si>
    <t>(#14075)</t>
  </si>
  <si>
    <t>Item/14076/cond_AU/list_CORGA/context_76/CW_422</t>
  </si>
  <si>
    <t>(#14076)</t>
  </si>
  <si>
    <t>Item/14077/cond_AU/list_CORGB/context_77/CW_370</t>
  </si>
  <si>
    <t>(#14077)</t>
  </si>
  <si>
    <t>Item/14078/cond_AU/list_CORGD/context_78/CW_336</t>
  </si>
  <si>
    <t>(#14078)</t>
  </si>
  <si>
    <t>Item/14079/cond_AU/list_CORGB/context_79/CW_103</t>
  </si>
  <si>
    <t>(#14079)</t>
  </si>
  <si>
    <t>Item/14080/cond_AU/list_CORGA/context_80/CW_240</t>
  </si>
  <si>
    <t>(#14080)</t>
  </si>
  <si>
    <t>Item/14081/cond_AU/list_CORGC/context_81/CW_358</t>
  </si>
  <si>
    <t>(#14081)</t>
  </si>
  <si>
    <t>Item/14082/cond_AU/list_CORGA/context_82/CW_196</t>
  </si>
  <si>
    <t>(#14082)</t>
  </si>
  <si>
    <t>Item/14083/cond_AU/list_CORGC/context_83/CW_445</t>
  </si>
  <si>
    <t>(#14083)</t>
  </si>
  <si>
    <t>Item/14084/cond_AU/list_CORGC/context_84/CW_334</t>
  </si>
  <si>
    <t>(#14084)</t>
  </si>
  <si>
    <t>Item/14085/cond_AU/list_CORGD/context_85/CW_381</t>
  </si>
  <si>
    <t>(#14085)</t>
  </si>
  <si>
    <t>Item/14086/cond_AU/list_CORGA/context_86/CW_359</t>
  </si>
  <si>
    <t>(#14086)</t>
  </si>
  <si>
    <t>Item/14087/cond_AU/list_CORGB/context_87/CW_454</t>
  </si>
  <si>
    <t>(#14087)</t>
  </si>
  <si>
    <t>Item/14088/cond_AU/list_CORGD/context_88/CW_431</t>
  </si>
  <si>
    <t>(#14088)</t>
  </si>
  <si>
    <t>Item/14089/cond_AU/list_CORGD/context_89/CW_277</t>
  </si>
  <si>
    <t>(#14089)</t>
  </si>
  <si>
    <t>Item/14090/cond_AU/list_CORGA/context_90/CW_405</t>
  </si>
  <si>
    <t>(#14090)</t>
  </si>
  <si>
    <t>Item/14091/cond_AU/list_CORGC/context_91/CW_515</t>
  </si>
  <si>
    <t>(#14091)</t>
  </si>
  <si>
    <t>Item/14092/cond_AU/list_CORGA/context_92/CW_490</t>
  </si>
  <si>
    <t>(#14092)</t>
  </si>
  <si>
    <t>Item/14093/cond_AU/list_CORGC/context_93/CW_464</t>
  </si>
  <si>
    <t>(#14093)</t>
  </si>
  <si>
    <t>Item/14094/cond_AU/list_CORGA/context_94/CW_348</t>
  </si>
  <si>
    <t>(#14094)</t>
  </si>
  <si>
    <t>Item/14095/cond_AU/list_CORGB/context_95/CW_412</t>
  </si>
  <si>
    <t>(#14095)</t>
  </si>
  <si>
    <t>Item/14096/cond_AU/list_CORGC/context_96/CW_171</t>
  </si>
  <si>
    <t>(#14096)</t>
  </si>
  <si>
    <t>Item/14097/cond_AU/list_CORGA/context_97/CW_197</t>
  </si>
  <si>
    <t>(#14097)</t>
  </si>
  <si>
    <t>Item/14098/cond_AU/list_CORGB/context_98/CW_238</t>
  </si>
  <si>
    <t>(#14098)</t>
  </si>
  <si>
    <t>Item/14099/cond_AU/list_CORGA/context_99/CW_297</t>
  </si>
  <si>
    <t>(#14099)</t>
  </si>
  <si>
    <t>Item/14100/cond_AU/list_CORGD/context_100/CW_455</t>
  </si>
  <si>
    <t>(#14100)</t>
  </si>
  <si>
    <t>Item/14101/cond_AU/list_CORGA/context_101/CW_216</t>
  </si>
  <si>
    <t>(#14101)</t>
  </si>
  <si>
    <t>Item/14102/cond_AU/list_CORGD/context_102/CW_344</t>
  </si>
  <si>
    <t>(#14102)</t>
  </si>
  <si>
    <t>Item/14103/cond_AU/list_CORGC/context_103/CW_231</t>
  </si>
  <si>
    <t>(#14103)</t>
  </si>
  <si>
    <t>Item/14104/cond_AU/list_CORGB/context_104/CW_512</t>
  </si>
  <si>
    <t>(#14104)</t>
  </si>
  <si>
    <t>Item/14105/cond_AU/list_CORGC/context_105/CW_281</t>
  </si>
  <si>
    <t>(#14105)</t>
  </si>
  <si>
    <t>Item/14106/cond_AU/list_CORGB/context_106/CW_113</t>
  </si>
  <si>
    <t>(#14106)</t>
  </si>
  <si>
    <t>Item/14107/cond_AU/list_CORGC/context_107/CW_208</t>
  </si>
  <si>
    <t>(#14107)</t>
  </si>
  <si>
    <t>Item/14108/cond_AU/list_CORGD/context_108/CW_440</t>
  </si>
  <si>
    <t>(#14108)</t>
  </si>
  <si>
    <t>Item/14109/cond_AU/list_CORGD/context_109/CW_319</t>
  </si>
  <si>
    <t>(#14109)</t>
  </si>
  <si>
    <t>Item/14110/cond_AU/list_CORGA/context_110/CW_192</t>
  </si>
  <si>
    <t>(#14110)</t>
  </si>
  <si>
    <t>Item/14111/cond_AU/list_CORGA/context_111/CW_368</t>
  </si>
  <si>
    <t>(#14111)</t>
  </si>
  <si>
    <t>Item/14112/cond_AU/list_CORGA/context_112/CW_374</t>
  </si>
  <si>
    <t>(#14112)</t>
  </si>
  <si>
    <t>Item/14113/cond_AU/list_CORGB/context_113/CW_394</t>
  </si>
  <si>
    <t>(#14113)</t>
  </si>
  <si>
    <t>Item/14114/cond_AU/list_CORGC/context_114/CW_384</t>
  </si>
  <si>
    <t>(#14114)</t>
  </si>
  <si>
    <t>Item/14115/cond_AU/list_CORGC/context_115/CW_361</t>
  </si>
  <si>
    <t>(#14115)</t>
  </si>
  <si>
    <t>Item/14116/cond_AU/list_CORGD/context_116/CW_406</t>
  </si>
  <si>
    <t>(#14116)</t>
  </si>
  <si>
    <t>Item/14117/cond_AU/list_CORGB/context_117/CW_228</t>
  </si>
  <si>
    <t>(#14117)</t>
  </si>
  <si>
    <t>Item/14118/cond_AU/list_CORGC/context_118/CW_97</t>
  </si>
  <si>
    <t>(#14118)</t>
  </si>
  <si>
    <t>Item/14119/cond_AU/list_CORGC/context_119/CW_507</t>
  </si>
  <si>
    <t>(#14119)</t>
  </si>
  <si>
    <t>Item/14120/cond_AU/list_CORGA/context_120/CW_389</t>
  </si>
  <si>
    <t>(#14120)</t>
  </si>
  <si>
    <t>Item/14121/cond_AU/list_CORGD/context_121/CW_341</t>
  </si>
  <si>
    <t>(#14121)</t>
  </si>
  <si>
    <t>Item/14122/cond_AU/list_CORGA/context_122/CW_502</t>
  </si>
  <si>
    <t>(#14122)</t>
  </si>
  <si>
    <t>Item/14123/cond_AU/list_CORGD/context_123/CW_11</t>
  </si>
  <si>
    <t>(#14123)</t>
  </si>
  <si>
    <t>Item/14124/cond_AU/list_CORGA/context_124/CW_352</t>
  </si>
  <si>
    <t>(#14124)</t>
  </si>
  <si>
    <t>Item/14125/cond_AU/list_CORGA/context_125/CW_420</t>
  </si>
  <si>
    <t>(#14125)</t>
  </si>
  <si>
    <t>Item/14126/cond_AU/list_CORGA/context_126/CW_237</t>
  </si>
  <si>
    <t>(#14126)</t>
  </si>
  <si>
    <t>Item/14127/cond_AU/list_CORGB/context_127/CW_317</t>
  </si>
  <si>
    <t>(#14127)</t>
  </si>
  <si>
    <t>Item/14128/cond_AU/list_CORGD/context_128/CW_71</t>
  </si>
  <si>
    <t>(#14128)</t>
  </si>
  <si>
    <t>Item/14129/cond_AU/list_CORGC/context_129/CW_104</t>
  </si>
  <si>
    <t>(#14129)</t>
  </si>
  <si>
    <t>Item/14130/cond_AU/list_CORGD/context_130/CW_531</t>
  </si>
  <si>
    <t>(#14130)</t>
  </si>
  <si>
    <t>Item/14131/cond_AU/list_CORGB/context_131/CW_38</t>
  </si>
  <si>
    <t>(#14131)</t>
  </si>
  <si>
    <t>Item/14132/cond_AU/list_CORGA/context_132/CW_193</t>
  </si>
  <si>
    <t>(#14132)</t>
  </si>
  <si>
    <t>Item/14133/cond_AU/list_CORGD/context_133/CW_486</t>
  </si>
  <si>
    <t>(#14133)</t>
  </si>
  <si>
    <t>Item/14134/cond_AU/list_CORGD/context_134/CW_376</t>
  </si>
  <si>
    <t>(#14134)</t>
  </si>
  <si>
    <t>Item/14135/cond_AU/list_CORGD/context_135/CW_442</t>
  </si>
  <si>
    <t>(#14135)</t>
  </si>
  <si>
    <t>Item/14136/cond_AU/list_CORGD/context_136/CW_472</t>
  </si>
  <si>
    <t>(#14136)</t>
  </si>
  <si>
    <t>Item/14137/cond_AU/list_CORGA/context_137/CW_292</t>
  </si>
  <si>
    <t>(#14137)</t>
  </si>
  <si>
    <t>Item/14138/cond_AU/list_CORGB/context_138/CW_112</t>
  </si>
  <si>
    <t>(#14138)</t>
  </si>
  <si>
    <t>Item/14139/cond_AU/list_CORGC/context_139/CW_282</t>
  </si>
  <si>
    <t>(#14139)</t>
  </si>
  <si>
    <t>Item/14140/cond_AU/list_CORGC/context_140/CW_268</t>
  </si>
  <si>
    <t>(#14140)</t>
  </si>
  <si>
    <t>Item/14141/cond_AU/list_CORGD/context_141/CW_417</t>
  </si>
  <si>
    <t>(#14141)</t>
  </si>
  <si>
    <t>Item/14142/cond_AU/list_CORGA/context_142/CW_356</t>
  </si>
  <si>
    <t>(#14142)</t>
  </si>
  <si>
    <t>Item/14143/cond_AU/list_CORGB/context_143/CW_181</t>
  </si>
  <si>
    <t>(#14143)</t>
  </si>
  <si>
    <t>Item/14144/cond_AU/list_CORGB/context_144/CW_234</t>
  </si>
  <si>
    <t>(#14144)</t>
  </si>
  <si>
    <t>Item/14145/cond_AU/list_CORGA/context_145/CW_513</t>
  </si>
  <si>
    <t>(#14145)</t>
  </si>
  <si>
    <t>Item/14146/cond_AU/list_CORGC/context_146/CW_60</t>
  </si>
  <si>
    <t>(#14146)</t>
  </si>
  <si>
    <t>Item/14147/cond_AU/list_CORGD/context_147/CW_248</t>
  </si>
  <si>
    <t>(#14147)</t>
  </si>
  <si>
    <t>Item/14148/cond_AU/list_CORGA/context_148/CW_367</t>
  </si>
  <si>
    <t>(#14148)</t>
  </si>
  <si>
    <t>Item/14149/cond_AU/list_CORGD/context_149/CW_278</t>
  </si>
  <si>
    <t>(#14149)</t>
  </si>
  <si>
    <t>Item/14150/cond_AU/list_CORGD/context_150/CW_488</t>
  </si>
  <si>
    <t>(#14150)</t>
  </si>
  <si>
    <t>Item/14151/cond_AU/list_CORGA/context_151/CW_177</t>
  </si>
  <si>
    <t>(#14151)</t>
  </si>
  <si>
    <t>Item/14152/cond_AU/list_CORGD/context_152/CW_287</t>
  </si>
  <si>
    <t>(#14152)</t>
  </si>
  <si>
    <t>Item/14153/cond_AU/list_CORGB/context_153/CW_36</t>
  </si>
  <si>
    <t>(#14153)</t>
  </si>
  <si>
    <t>Item/14154/cond_AU/list_CORGD/context_154/CW_239</t>
  </si>
  <si>
    <t>(#14154)</t>
  </si>
  <si>
    <t>Item/14155/cond_AU/list_CORGA/context_155/CW_404</t>
  </si>
  <si>
    <t>(#14155)</t>
  </si>
  <si>
    <t>Item/14156/cond_AU/list_CORGC/context_156/CW_474</t>
  </si>
  <si>
    <t>(#14156)</t>
  </si>
  <si>
    <t>Item/14157/cond_AU/list_CORGC/context_157/CW_220</t>
  </si>
  <si>
    <t>(#14157)</t>
  </si>
  <si>
    <t>Item/14158/cond_AU/list_CORGD/context_158/CW_409</t>
  </si>
  <si>
    <t>(#14158)</t>
  </si>
  <si>
    <t>Item/14159/cond_AU/list_CORGA/context_159/CW_183</t>
  </si>
  <si>
    <t>(#14159)</t>
  </si>
  <si>
    <t>Item/14160/cond_AU/list_CORGA/context_160/CW_554</t>
  </si>
  <si>
    <t>(#14160)</t>
  </si>
  <si>
    <t>Item/11001/cond_BC/list_CORGC/context_1/CW_1</t>
  </si>
  <si>
    <t>(#11001)</t>
  </si>
  <si>
    <t>Item/11002/cond_BC/list_CORGD/context_2/CW_7</t>
  </si>
  <si>
    <t>(#11002)</t>
  </si>
  <si>
    <t>Item/11003/cond_BC/list_CORGC/context_3/CW_12</t>
  </si>
  <si>
    <t>(#11003)</t>
  </si>
  <si>
    <t>Item/11004/cond_BC/list_CORGA/context_4/CW_16</t>
  </si>
  <si>
    <t>(#11004)</t>
  </si>
  <si>
    <t>Item/11005/cond_BC/list_CORGC/context_5/CW_16</t>
  </si>
  <si>
    <t>(#11005)</t>
  </si>
  <si>
    <t>Item/11006/cond_BC/list_CORGA/context_6/CW_18</t>
  </si>
  <si>
    <t>(#11006)</t>
  </si>
  <si>
    <t>Item/11007/cond_BC/list_CORGB/context_7/CW_21</t>
  </si>
  <si>
    <t>(#11007)</t>
  </si>
  <si>
    <t>Item/11008/cond_BC/list_CORGC/context_8/CW_29</t>
  </si>
  <si>
    <t>(#11008)</t>
  </si>
  <si>
    <t>Item/11009/cond_BC/list_CORGC/context_9/CW_31</t>
  </si>
  <si>
    <t>(#11009)</t>
  </si>
  <si>
    <t>Item/11010/cond_BC/list_CORGC/context_10/CW_33</t>
  </si>
  <si>
    <t>(#11010)</t>
  </si>
  <si>
    <t>Item/11011/cond_BC/list_CORGC/context_11/CW_41</t>
  </si>
  <si>
    <t>(#11011)</t>
  </si>
  <si>
    <t>Item/11012/cond_BC/list_CORGA/context_12/CW_45</t>
  </si>
  <si>
    <t>(#11012)</t>
  </si>
  <si>
    <t>Item/11013/cond_BC/list_CORGB/context_13/CW_45</t>
  </si>
  <si>
    <t>(#11013)</t>
  </si>
  <si>
    <t>Item/11014/cond_BC/list_CORGC/context_14/CW_48</t>
  </si>
  <si>
    <t>(#11014)</t>
  </si>
  <si>
    <t>Item/11015/cond_BC/list_CORGA/context_15/CW_55</t>
  </si>
  <si>
    <t>(#11015)</t>
  </si>
  <si>
    <t>Item/11016/cond_BC/list_CORGB/context_16/CW_55</t>
  </si>
  <si>
    <t>(#11016)</t>
  </si>
  <si>
    <t>Item/11017/cond_BC/list_CORGC/context_17/CW_55</t>
  </si>
  <si>
    <t>(#11017)</t>
  </si>
  <si>
    <t>Item/11018/cond_BC/list_CORGC/context_18/CW_56</t>
  </si>
  <si>
    <t>(#11018)</t>
  </si>
  <si>
    <t>Item/11019/cond_BC/list_CORGC/context_19/CW_57</t>
  </si>
  <si>
    <t>(#11019)</t>
  </si>
  <si>
    <t>Item/11020/cond_BC/list_CORGA/context_20/CW_58</t>
  </si>
  <si>
    <t>(#11020)</t>
  </si>
  <si>
    <t>Item/11021/cond_BC/list_CORGC/context_21/CW_61</t>
  </si>
  <si>
    <t>(#11021)</t>
  </si>
  <si>
    <t>Item/11022/cond_BC/list_CORGC/context_22/CW_66</t>
  </si>
  <si>
    <t>(#11022)</t>
  </si>
  <si>
    <t>Item/11023/cond_BC/list_CORGC/context_23/CW_67</t>
  </si>
  <si>
    <t>(#11023)</t>
  </si>
  <si>
    <t>Item/11024/cond_BC/list_CORGC/context_24/CW_69</t>
  </si>
  <si>
    <t>(#11024)</t>
  </si>
  <si>
    <t>Item/11025/cond_BC/list_CORGD/context_25/CW_76</t>
  </si>
  <si>
    <t>(#11025)</t>
  </si>
  <si>
    <t>Item/11026/cond_BC/list_CORGC/context_26/CW_81</t>
  </si>
  <si>
    <t>(#11026)</t>
  </si>
  <si>
    <t>Item/11027/cond_BC/list_CORGC/context_27/CW_82</t>
  </si>
  <si>
    <t>(#11027)</t>
  </si>
  <si>
    <t>Item/11028/cond_BC/list_CORGD/context_28/CW_84</t>
  </si>
  <si>
    <t>(#11028)</t>
  </si>
  <si>
    <t>Item/11029/cond_BC/list_CORGD/context_29/CW_88</t>
  </si>
  <si>
    <t>(#11029)</t>
  </si>
  <si>
    <t>Item/11030/cond_BC/list_CORGC/context_30/CW_90</t>
  </si>
  <si>
    <t>(#11030)</t>
  </si>
  <si>
    <t>Item/11031/cond_BC/list_CORGD/context_31/CW_93</t>
  </si>
  <si>
    <t>(#11031)</t>
  </si>
  <si>
    <t>Item/11032/cond_BC/list_CORGC/context_32/CW_99</t>
  </si>
  <si>
    <t>(#11032)</t>
  </si>
  <si>
    <t>Item/11033/cond_BC/list_CORGD/context_33/CW_101</t>
  </si>
  <si>
    <t>(#11033)</t>
  </si>
  <si>
    <t>Item/11034/cond_BC/list_CORGD/context_34/CW_108</t>
  </si>
  <si>
    <t>(#11034)</t>
  </si>
  <si>
    <t>Item/11035/cond_BC/list_CORGA/context_35/CW_114</t>
  </si>
  <si>
    <t>(#11035)</t>
  </si>
  <si>
    <t>Item/11036/cond_BC/list_CORGA/context_36/CW_116</t>
  </si>
  <si>
    <t>(#11036)</t>
  </si>
  <si>
    <t>Item/11037/cond_BC/list_CORGB/context_37/CW_116</t>
  </si>
  <si>
    <t>(#11037)</t>
  </si>
  <si>
    <t>Item/11038/cond_BC/list_CORGD/context_38/CW_129</t>
  </si>
  <si>
    <t>(#11038)</t>
  </si>
  <si>
    <t>Item/11039/cond_BC/list_CORGD/context_39/CW_141</t>
  </si>
  <si>
    <t>(#11039)</t>
  </si>
  <si>
    <t>Item/11040/cond_BC/list_CORGD/context_40/CW_142</t>
  </si>
  <si>
    <t>(#11040)</t>
  </si>
  <si>
    <t>Item/11041/cond_BC/list_CORGD/context_41/CW_144</t>
  </si>
  <si>
    <t>(#11041)</t>
  </si>
  <si>
    <t>Item/11042/cond_BC/list_CORGD/context_42/CW_145</t>
  </si>
  <si>
    <t>(#11042)</t>
  </si>
  <si>
    <t>Item/11043/cond_BC/list_CORGD/context_43/CW_147</t>
  </si>
  <si>
    <t>(#11043)</t>
  </si>
  <si>
    <t>Item/11044/cond_BC/list_CORGB/context_44/CW_149</t>
  </si>
  <si>
    <t>(#11044)</t>
  </si>
  <si>
    <t>Item/11045/cond_BC/list_CORGA/context_45/CW_150</t>
  </si>
  <si>
    <t>(#11045)</t>
  </si>
  <si>
    <t>Item/11046/cond_BC/list_CORGD/context_46/CW_153</t>
  </si>
  <si>
    <t>(#11046)</t>
  </si>
  <si>
    <t>Item/11047/cond_BC/list_CORGD/context_47/CW_163</t>
  </si>
  <si>
    <t>(#11047)</t>
  </si>
  <si>
    <t>Item/11048/cond_BC/list_CORGB/context_48/CW_168</t>
  </si>
  <si>
    <t>(#11048)</t>
  </si>
  <si>
    <t>Item/11049/cond_BC/list_CORGA/context_49/CW_174</t>
  </si>
  <si>
    <t>(#11049)</t>
  </si>
  <si>
    <t>Item/11050/cond_BC/list_CORGB/context_50/CW_174</t>
  </si>
  <si>
    <t>(#11050)</t>
  </si>
  <si>
    <t>Item/11051/cond_BC/list_CORGB/context_51/CW_175</t>
  </si>
  <si>
    <t>(#11051)</t>
  </si>
  <si>
    <t>Item/11052/cond_BC/list_CORGB/context_52/CW_178</t>
  </si>
  <si>
    <t>(#11052)</t>
  </si>
  <si>
    <t>Item/11053/cond_BC/list_CORGD/context_53/CW_180</t>
  </si>
  <si>
    <t>(#11053)</t>
  </si>
  <si>
    <t>Item/11054/cond_BC/list_CORGB/context_54/CW_186</t>
  </si>
  <si>
    <t>(#11054)</t>
  </si>
  <si>
    <t>Item/11055/cond_BC/list_CORGD/context_55/CW_188</t>
  </si>
  <si>
    <t>(#11055)</t>
  </si>
  <si>
    <t>Item/11056/cond_BC/list_CORGD/context_56/CW_189</t>
  </si>
  <si>
    <t>(#11056)</t>
  </si>
  <si>
    <t>Item/11057/cond_BC/list_CORGA/context_57/CW_194</t>
  </si>
  <si>
    <t>(#11057)</t>
  </si>
  <si>
    <t>Item/11058/cond_BC/list_CORGD/context_58/CW_195</t>
  </si>
  <si>
    <t>(#11058)</t>
  </si>
  <si>
    <t>Item/11059/cond_BC/list_CORGD/context_59/CW_198</t>
  </si>
  <si>
    <t>(#11059)</t>
  </si>
  <si>
    <t>Item/11060/cond_BC/list_CORGC/context_60/CW_200</t>
  </si>
  <si>
    <t>(#11060)</t>
  </si>
  <si>
    <t>Item/11061/cond_BC/list_CORGC/context_61/CW_205</t>
  </si>
  <si>
    <t>(#11061)</t>
  </si>
  <si>
    <t>Item/11062/cond_BC/list_CORGC/context_62/CW_212</t>
  </si>
  <si>
    <t>(#11062)</t>
  </si>
  <si>
    <t>Item/11063/cond_BC/list_CORGC/context_63/CW_214</t>
  </si>
  <si>
    <t>(#11063)</t>
  </si>
  <si>
    <t>Item/11064/cond_BC/list_CORGD/context_64/CW_221</t>
  </si>
  <si>
    <t>(#11064)</t>
  </si>
  <si>
    <t>Item/11065/cond_BC/list_CORGA/context_65/CW_229</t>
  </si>
  <si>
    <t>(#11065)</t>
  </si>
  <si>
    <t>Item/11066/cond_BC/list_CORGA/context_66/CW_232</t>
  </si>
  <si>
    <t>(#11066)</t>
  </si>
  <si>
    <t>Item/11067/cond_BC/list_CORGB/context_67/CW_236</t>
  </si>
  <si>
    <t>(#11067)</t>
  </si>
  <si>
    <t>Item/11068/cond_BC/list_CORGC/context_68/CW_247</t>
  </si>
  <si>
    <t>(#11068)</t>
  </si>
  <si>
    <t>Item/11069/cond_BC/list_CORGC/context_69/CW_250</t>
  </si>
  <si>
    <t>(#11069)</t>
  </si>
  <si>
    <t>Item/11070/cond_BC/list_CORGB/context_70/CW_252</t>
  </si>
  <si>
    <t>(#11070)</t>
  </si>
  <si>
    <t>Item/11071/cond_BC/list_CORGD/context_71/CW_253</t>
  </si>
  <si>
    <t>(#11071)</t>
  </si>
  <si>
    <t>Item/11072/cond_BC/list_CORGA/context_72/CW_262</t>
  </si>
  <si>
    <t>(#11072)</t>
  </si>
  <si>
    <t>Item/11073/cond_BC/list_CORGB/context_73/CW_262</t>
  </si>
  <si>
    <t>(#11073)</t>
  </si>
  <si>
    <t>Item/11074/cond_BC/list_CORGA/context_74/CW_264</t>
  </si>
  <si>
    <t>(#11074)</t>
  </si>
  <si>
    <t>Item/11075/cond_BC/list_CORGA/context_75/CW_265</t>
  </si>
  <si>
    <t>(#11075)</t>
  </si>
  <si>
    <t>Item/11076/cond_BC/list_CORGB/context_76/CW_270</t>
  </si>
  <si>
    <t>(#11076)</t>
  </si>
  <si>
    <t>Item/11077/cond_BC/list_CORGC/context_77/CW_275</t>
  </si>
  <si>
    <t>(#11077)</t>
  </si>
  <si>
    <t>Item/11078/cond_BC/list_CORGB/context_78/CW_279</t>
  </si>
  <si>
    <t>(#11078)</t>
  </si>
  <si>
    <t>Item/11079/cond_BC/list_CORGC/context_79/CW_286</t>
  </si>
  <si>
    <t>(#11079)</t>
  </si>
  <si>
    <t>Item/11080/cond_BC/list_CORGC/context_80/CW_289</t>
  </si>
  <si>
    <t>(#11080)</t>
  </si>
  <si>
    <t>Item/11081/cond_BC/list_CORGA/context_81/CW_293</t>
  </si>
  <si>
    <t>(#11081)</t>
  </si>
  <si>
    <t>Item/11082/cond_BC/list_CORGB/context_82/CW_293</t>
  </si>
  <si>
    <t>(#11082)</t>
  </si>
  <si>
    <t>Item/11083/cond_BC/list_CORGD/context_83/CW_294</t>
  </si>
  <si>
    <t>(#11083)</t>
  </si>
  <si>
    <t>Item/11084/cond_BC/list_CORGB/context_84/CW_308</t>
  </si>
  <si>
    <t>(#11084)</t>
  </si>
  <si>
    <t>Item/11085/cond_BC/list_CORGA/context_85/CW_312</t>
  </si>
  <si>
    <t>(#11085)</t>
  </si>
  <si>
    <t>Item/11086/cond_BC/list_CORGB/context_86/CW_312</t>
  </si>
  <si>
    <t>(#11086)</t>
  </si>
  <si>
    <t>Item/11087/cond_BC/list_CORGD/context_87/CW_314</t>
  </si>
  <si>
    <t>(#11087)</t>
  </si>
  <si>
    <t>Item/11088/cond_BC/list_CORGA/context_88/CW_318</t>
  </si>
  <si>
    <t>(#11088)</t>
  </si>
  <si>
    <t>Item/11089/cond_BC/list_CORGA/context_89/CW_321</t>
  </si>
  <si>
    <t>(#11089)</t>
  </si>
  <si>
    <t>Item/11090/cond_BC/list_CORGC/context_90/CW_323</t>
  </si>
  <si>
    <t>(#11090)</t>
  </si>
  <si>
    <t>Item/11091/cond_BC/list_CORGB/context_91/CW_324</t>
  </si>
  <si>
    <t>(#11091)</t>
  </si>
  <si>
    <t>Item/11092/cond_BC/list_CORGC/context_92/CW_329</t>
  </si>
  <si>
    <t>(#11092)</t>
  </si>
  <si>
    <t>Item/11093/cond_BC/list_CORGB/context_93/CW_330</t>
  </si>
  <si>
    <t>(#11093)</t>
  </si>
  <si>
    <t>Item/11094/cond_BC/list_CORGB/context_94/CW_331</t>
  </si>
  <si>
    <t>(#11094)</t>
  </si>
  <si>
    <t>Item/11095/cond_BC/list_CORGD/context_95/CW_332</t>
  </si>
  <si>
    <t>(#11095)</t>
  </si>
  <si>
    <t>Item/11096/cond_BC/list_CORGA/context_96/CW_337</t>
  </si>
  <si>
    <t>(#11096)</t>
  </si>
  <si>
    <t>Item/11097/cond_BC/list_CORGB/context_97/CW_337</t>
  </si>
  <si>
    <t>(#11097)</t>
  </si>
  <si>
    <t>Item/11098/cond_BC/list_CORGC/context_98/CW_342</t>
  </si>
  <si>
    <t>(#11098)</t>
  </si>
  <si>
    <t>Item/11099/cond_BC/list_CORGC/context_99/CW_346</t>
  </si>
  <si>
    <t>(#11099)</t>
  </si>
  <si>
    <t>Item/11100/cond_BC/list_CORGA/context_100/CW_349</t>
  </si>
  <si>
    <t>(#11100)</t>
  </si>
  <si>
    <t>Item/11101/cond_BC/list_CORGB/context_101/CW_349</t>
  </si>
  <si>
    <t>(#11101)</t>
  </si>
  <si>
    <t>Item/11102/cond_BC/list_CORGA/context_102/CW_350</t>
  </si>
  <si>
    <t>(#11102)</t>
  </si>
  <si>
    <t>Item/11103/cond_BC/list_CORGB/context_103/CW_360</t>
  </si>
  <si>
    <t>(#11103)</t>
  </si>
  <si>
    <t>Item/11104/cond_BC/list_CORGD/context_104/CW_365</t>
  </si>
  <si>
    <t>(#11104)</t>
  </si>
  <si>
    <t>Item/11105/cond_BC/list_CORGD/context_105/CW_372</t>
  </si>
  <si>
    <t>(#11105)</t>
  </si>
  <si>
    <t>Item/11106/cond_BC/list_CORGC/context_106/CW_373</t>
  </si>
  <si>
    <t>(#11106)</t>
  </si>
  <si>
    <t>Item/11107/cond_BC/list_CORGD/context_107/CW_375</t>
  </si>
  <si>
    <t>(#11107)</t>
  </si>
  <si>
    <t>Item/11108/cond_BC/list_CORGA/context_108/CW_383</t>
  </si>
  <si>
    <t>(#11108)</t>
  </si>
  <si>
    <t>Item/11109/cond_BC/list_CORGA/context_109/CW_390</t>
  </si>
  <si>
    <t>(#11109)</t>
  </si>
  <si>
    <t>Item/11110/cond_BC/list_CORGD/context_110/CW_403</t>
  </si>
  <si>
    <t>(#11110)</t>
  </si>
  <si>
    <t>Item/11111/cond_BC/list_CORGB/context_111/CW_410</t>
  </si>
  <si>
    <t>(#11111)</t>
  </si>
  <si>
    <t>Item/11112/cond_BC/list_CORGB/context_112/CW_411</t>
  </si>
  <si>
    <t>(#11112)</t>
  </si>
  <si>
    <t>Item/11113/cond_BC/list_CORGC/context_113/CW_425</t>
  </si>
  <si>
    <t>(#11113)</t>
  </si>
  <si>
    <t>Item/11114/cond_BC/list_CORGD/context_114/CW_427</t>
  </si>
  <si>
    <t>(#11114)</t>
  </si>
  <si>
    <t>Item/11115/cond_BC/list_CORGD/context_115/CW_432</t>
  </si>
  <si>
    <t>(#11115)</t>
  </si>
  <si>
    <t>Item/11116/cond_BC/list_CORGA/context_116/CW_444</t>
  </si>
  <si>
    <t>(#11116)</t>
  </si>
  <si>
    <t>Item/11117/cond_BC/list_CORGC/context_117/CW_446</t>
  </si>
  <si>
    <t>(#11117)</t>
  </si>
  <si>
    <t>Item/11118/cond_BC/list_CORGD/context_118/CW_450</t>
  </si>
  <si>
    <t>(#11118)</t>
  </si>
  <si>
    <t>Item/11119/cond_BC/list_CORGD/context_119/CW_452</t>
  </si>
  <si>
    <t>(#11119)</t>
  </si>
  <si>
    <t>Item/11120/cond_BC/list_CORGB/context_120/CW_453</t>
  </si>
  <si>
    <t>(#11120)</t>
  </si>
  <si>
    <t>Item/11121/cond_BC/list_CORGA/context_121/CW_457</t>
  </si>
  <si>
    <t>(#11121)</t>
  </si>
  <si>
    <t>Item/11122/cond_BC/list_CORGB/context_122/CW_457</t>
  </si>
  <si>
    <t>(#11122)</t>
  </si>
  <si>
    <t>Item/11123/cond_BC/list_CORGA/context_123/CW_458</t>
  </si>
  <si>
    <t>(#11123)</t>
  </si>
  <si>
    <t>Item/11124/cond_BC/list_CORGB/context_124/CW_458</t>
  </si>
  <si>
    <t>(#11124)</t>
  </si>
  <si>
    <t>Item/11125/cond_BC/list_CORGB/context_125/CW_460</t>
  </si>
  <si>
    <t>(#11125)</t>
  </si>
  <si>
    <t>Item/11126/cond_BC/list_CORGB/context_126/CW_462</t>
  </si>
  <si>
    <t>(#11126)</t>
  </si>
  <si>
    <t>Item/11127/cond_BC/list_CORGC/context_127/CW_467</t>
  </si>
  <si>
    <t>(#11127)</t>
  </si>
  <si>
    <t>Item/11128/cond_BC/list_CORGA/context_128/CW_469</t>
  </si>
  <si>
    <t>(#11128)</t>
  </si>
  <si>
    <t>Item/11129/cond_BC/list_CORGD/context_129/CW_476</t>
  </si>
  <si>
    <t>(#11129)</t>
  </si>
  <si>
    <t>Item/11130/cond_BC/list_CORGA/context_130/CW_480</t>
  </si>
  <si>
    <t>(#11130)</t>
  </si>
  <si>
    <t>Item/11131/cond_BC/list_CORGC/context_131/CW_491</t>
  </si>
  <si>
    <t>(#11131)</t>
  </si>
  <si>
    <t>Item/11132/cond_BC/list_CORGB/context_132/CW_493</t>
  </si>
  <si>
    <t>(#11132)</t>
  </si>
  <si>
    <t>Item/11133/cond_BC/list_CORGA/context_133/CW_497</t>
  </si>
  <si>
    <t>(#11133)</t>
  </si>
  <si>
    <t>Item/11134/cond_BC/list_CORGA/context_134/CW_503</t>
  </si>
  <si>
    <t>(#11134)</t>
  </si>
  <si>
    <t>Item/11135/cond_BC/list_CORGA/context_135/CW_504</t>
  </si>
  <si>
    <t>(#11135)</t>
  </si>
  <si>
    <t>Item/11136/cond_BC/list_CORGA/context_136/CW_505</t>
  </si>
  <si>
    <t>(#11136)</t>
  </si>
  <si>
    <t>Item/11137/cond_BC/list_CORGB/context_137/CW_505</t>
  </si>
  <si>
    <t>(#11137)</t>
  </si>
  <si>
    <t>Item/11138/cond_BC/list_CORGC/context_138/CW_509</t>
  </si>
  <si>
    <t>(#11138)</t>
  </si>
  <si>
    <t>Item/11139/cond_BC/list_CORGD/context_139/CW_510</t>
  </si>
  <si>
    <t>(#11139)</t>
  </si>
  <si>
    <t>Item/11140/cond_BC/list_CORGD/context_140/CW_517</t>
  </si>
  <si>
    <t>(#11140)</t>
  </si>
  <si>
    <t>Item/11141/cond_BC/list_CORGA/context_141/CW_523</t>
  </si>
  <si>
    <t>(#11141)</t>
  </si>
  <si>
    <t>Item/11142/cond_BC/list_CORGB/context_142/CW_526</t>
  </si>
  <si>
    <t>(#11142)</t>
  </si>
  <si>
    <t>Item/11143/cond_BC/list_CORGD/context_143/CW_529</t>
  </si>
  <si>
    <t>(#11143)</t>
  </si>
  <si>
    <t>Item/11144/cond_BC/list_CORGC/context_144/CW_532</t>
  </si>
  <si>
    <t>(#11144)</t>
  </si>
  <si>
    <t>Item/11145/cond_BC/list_CORGB/context_145/CW_534</t>
  </si>
  <si>
    <t>(#11145)</t>
  </si>
  <si>
    <t>Item/11146/cond_BC/list_CORGD/context_146/CW_537</t>
  </si>
  <si>
    <t>(#11146)</t>
  </si>
  <si>
    <t>Item/11147/cond_BC/list_CORGA/context_147/CW_538</t>
  </si>
  <si>
    <t>(#11147)</t>
  </si>
  <si>
    <t>Item/11148/cond_BC/list_CORGB/context_148/CW_543</t>
  </si>
  <si>
    <t>(#11148)</t>
  </si>
  <si>
    <t>Item/11149/cond_BC/list_CORGA/context_149/CW_549</t>
  </si>
  <si>
    <t>(#11149)</t>
  </si>
  <si>
    <t>Item/11150/cond_BC/list_CORGA/context_150/CW_555</t>
  </si>
  <si>
    <t>(#11150)</t>
  </si>
  <si>
    <t>Item/11151/cond_BC/list_CORGB/context_151/CW_560</t>
  </si>
  <si>
    <t>(#11151)</t>
  </si>
  <si>
    <t>Item/11152/cond_BC/list_CORGA/context_152/CW_561</t>
  </si>
  <si>
    <t>(#11152)</t>
  </si>
  <si>
    <t>Item/11153/cond_BC/list_CORGC/context_153/CW_563</t>
  </si>
  <si>
    <t>(#11153)</t>
  </si>
  <si>
    <t>Item/11154/cond_BC/list_CORGA/context_154/CW_566</t>
  </si>
  <si>
    <t>(#11154)</t>
  </si>
  <si>
    <t>Item/11155/cond_BC/list_CORGB/context_155/CW_566</t>
  </si>
  <si>
    <t>(#11155)</t>
  </si>
  <si>
    <t>Item/11156/cond_BC/list_CORGD/context_156/CW_568</t>
  </si>
  <si>
    <t>(#11156)</t>
  </si>
  <si>
    <t>Item/11157/cond_BC/list_CORGD/context_157/CW_570</t>
  </si>
  <si>
    <t>(#11157)</t>
  </si>
  <si>
    <t>Item/11158/cond_BC/list_CORGA/context_158/CW_577</t>
  </si>
  <si>
    <t>(#11158)</t>
  </si>
  <si>
    <t>Item/11159/cond_BC/list_CORGB/context_159/CW_578</t>
  </si>
  <si>
    <t>(#11159)</t>
  </si>
  <si>
    <t>Item/11160/cond_BC/list_CORGB/context_160/CW_587</t>
  </si>
  <si>
    <t>(#11160)</t>
  </si>
  <si>
    <t>Item/12001/cond_ORTH/list_CORGD/context_1/CW_2</t>
  </si>
  <si>
    <t>(#12001)</t>
  </si>
  <si>
    <t>Item/12002/cond_ORTH/list_CORGA/context_2/CW_10</t>
  </si>
  <si>
    <t>(#12002)</t>
  </si>
  <si>
    <t>Item/12003/cond_ORTH/list_CORGD/context_3/CW_357</t>
  </si>
  <si>
    <t>(#12003)</t>
  </si>
  <si>
    <t>Item/12004/cond_ORTH/list_CORGB/context_4/CW_20</t>
  </si>
  <si>
    <t>(#12004)</t>
  </si>
  <si>
    <t>Item/12005/cond_ORTH/list_CORGD/context_5/CW_370</t>
  </si>
  <si>
    <t>(#12005)</t>
  </si>
  <si>
    <t>Item/12006/cond_ORTH/list_CORGB/context_6/CW_413</t>
  </si>
  <si>
    <t>(#12006)</t>
  </si>
  <si>
    <t>Item/12007/cond_ORTH/list_CORGC/context_7/CW_271</t>
  </si>
  <si>
    <t>(#12007)</t>
  </si>
  <si>
    <t>Item/12008/cond_ORTH/list_CORGD/context_8/CW_347</t>
  </si>
  <si>
    <t>(#12008)</t>
  </si>
  <si>
    <t>Item/12009/cond_ORTH/list_CORGD/context_9/CW_327</t>
  </si>
  <si>
    <t>(#12009)</t>
  </si>
  <si>
    <t>Item/12010/cond_ORTH/list_CORGD/context_10/CW_233</t>
  </si>
  <si>
    <t>(#12010)</t>
  </si>
  <si>
    <t>Item/12011/cond_ORTH/list_CORGD/context_11/CW_401</t>
  </si>
  <si>
    <t>(#12011)</t>
  </si>
  <si>
    <t>Item/12012/cond_ORTH/list_CORGB/context_12/CW_44</t>
  </si>
  <si>
    <t>(#12012)</t>
  </si>
  <si>
    <t>Item/12013/cond_ORTH/list_CORGC/context_13/CW_46</t>
  </si>
  <si>
    <t>(#12013)</t>
  </si>
  <si>
    <t>Item/12014/cond_ORTH/list_CORGD/context_14/CW_47</t>
  </si>
  <si>
    <t>(#12014)</t>
  </si>
  <si>
    <t>Item/12015/cond_ORTH/list_CORGB/context_15/CW_53</t>
  </si>
  <si>
    <t>(#12015)</t>
  </si>
  <si>
    <t>Item/12016/cond_ORTH/list_CORGC/context_16/CW_243</t>
  </si>
  <si>
    <t>(#12016)</t>
  </si>
  <si>
    <t>Item/12017/cond_ORTH/list_CORGD/context_17/CW_59</t>
  </si>
  <si>
    <t>(#12017)</t>
  </si>
  <si>
    <t>Item/12018/cond_ORTH/list_CORGD/context_18/CW_363</t>
  </si>
  <si>
    <t>(#12018)</t>
  </si>
  <si>
    <t>Item/12019/cond_ORTH/list_CORGD/context_19/CW_207</t>
  </si>
  <si>
    <t>(#12019)</t>
  </si>
  <si>
    <t>Item/12020/cond_ORTH/list_CORGB/context_20/CW_52</t>
  </si>
  <si>
    <t>(#12020)</t>
  </si>
  <si>
    <t>Item/12021/cond_ORTH/list_CORGD/context_21/CW_85</t>
  </si>
  <si>
    <t>(#12021)</t>
  </si>
  <si>
    <t>Item/12022/cond_ORTH/list_CORGD/context_22/CW_65</t>
  </si>
  <si>
    <t>(#12022)</t>
  </si>
  <si>
    <t>Item/12023/cond_ORTH/list_CORGD/context_23/CW_68</t>
  </si>
  <si>
    <t>(#12023)</t>
  </si>
  <si>
    <t>Item/12024/cond_ORTH/list_CORGD/context_24/CW_72</t>
  </si>
  <si>
    <t>(#12024)</t>
  </si>
  <si>
    <t>Item/12025/cond_ORTH/list_CORGA/context_25/CW_73</t>
  </si>
  <si>
    <t>(#12025)</t>
  </si>
  <si>
    <t>Item/12026/cond_ORTH/list_CORGD/context_26/CW_421</t>
  </si>
  <si>
    <t>(#12026)</t>
  </si>
  <si>
    <t>Item/12027/cond_ORTH/list_CORGD/context_27/CW_27</t>
  </si>
  <si>
    <t>(#12027)</t>
  </si>
  <si>
    <t>Item/12028/cond_ORTH/list_CORGA/context_28/CW_539</t>
  </si>
  <si>
    <t>(#12028)</t>
  </si>
  <si>
    <t>Item/12029/cond_ORTH/list_CORGA/context_29/CW_28</t>
  </si>
  <si>
    <t>(#12029)</t>
  </si>
  <si>
    <t>Item/12030/cond_ORTH/list_CORGD/context_30/CW_227</t>
  </si>
  <si>
    <t>(#12030)</t>
  </si>
  <si>
    <t>Item/12031/cond_ORTH/list_CORGA/context_31/CW_87</t>
  </si>
  <si>
    <t>(#12031)</t>
  </si>
  <si>
    <t>Item/12032/cond_ORTH/list_CORGD/context_32/CW_169</t>
  </si>
  <si>
    <t>(#12032)</t>
  </si>
  <si>
    <t>Item/12033/cond_ORTH/list_CORGA/context_33/CW_106</t>
  </si>
  <si>
    <t>(#12033)</t>
  </si>
  <si>
    <t>Item/12034/cond_ORTH/list_CORGA/context_34/CW_470</t>
  </si>
  <si>
    <t>(#12034)</t>
  </si>
  <si>
    <t>Item/12035/cond_ORTH/list_CORGB/context_35/CW_118</t>
  </si>
  <si>
    <t>(#12035)</t>
  </si>
  <si>
    <t>Item/12036/cond_ORTH/list_CORGB/context_36/CW_388</t>
  </si>
  <si>
    <t>(#12036)</t>
  </si>
  <si>
    <t>Item/12037/cond_ORTH/list_CORGC/context_37/CW_115</t>
  </si>
  <si>
    <t>(#12037)</t>
  </si>
  <si>
    <t>Item/12038/cond_ORTH/list_CORGA/context_38/CW_128</t>
  </si>
  <si>
    <t>(#12038)</t>
  </si>
  <si>
    <t>Item/12039/cond_ORTH/list_CORGA/context_39/CW_215</t>
  </si>
  <si>
    <t>(#12039)</t>
  </si>
  <si>
    <t>Item/12040/cond_ORTH/list_CORGA/context_40/CW_584</t>
  </si>
  <si>
    <t>(#12040)</t>
  </si>
  <si>
    <t>Item/12041/cond_ORTH/list_CORGA/context_41/CW_173</t>
  </si>
  <si>
    <t>(#12041)</t>
  </si>
  <si>
    <t>Item/12042/cond_ORTH/list_CORGA/context_42/CW_146</t>
  </si>
  <si>
    <t>(#12042)</t>
  </si>
  <si>
    <t>Item/12043/cond_ORTH/list_CORGA/context_43/CW_573</t>
  </si>
  <si>
    <t>(#12043)</t>
  </si>
  <si>
    <t>Item/12044/cond_ORTH/list_CORGC/context_44/CW_478</t>
  </si>
  <si>
    <t>(#12044)</t>
  </si>
  <si>
    <t>Item/12045/cond_ORTH/list_CORGB/context_45/CW_114</t>
  </si>
  <si>
    <t>(#12045)</t>
  </si>
  <si>
    <t>Item/12046/cond_ORTH/list_CORGA/context_46/CW_91</t>
  </si>
  <si>
    <t>(#12046)</t>
  </si>
  <si>
    <t>Item/12047/cond_ORTH/list_CORGA/context_47/CW_331</t>
  </si>
  <si>
    <t>(#12047)</t>
  </si>
  <si>
    <t>Item/12048/cond_ORTH/list_CORGC/context_48/CW_558</t>
  </si>
  <si>
    <t>(#12048)</t>
  </si>
  <si>
    <t>Item/12049/cond_ORTH/list_CORGB/context_49/CW_74</t>
  </si>
  <si>
    <t>(#12049)</t>
  </si>
  <si>
    <t>Item/12050/cond_ORTH/list_CORGC/context_50/CW_176</t>
  </si>
  <si>
    <t>(#12050)</t>
  </si>
  <si>
    <t>Item/12051/cond_ORTH/list_CORGD/context_51/CW_75</t>
  </si>
  <si>
    <t>(#12051)</t>
  </si>
  <si>
    <t>Item/12052/cond_ORTH/list_CORGD/context_52/CW_25</t>
  </si>
  <si>
    <t>(#12052)</t>
  </si>
  <si>
    <t>Item/12053/cond_ORTH/list_CORGA/context_53/CW_181</t>
  </si>
  <si>
    <t>(#12053)</t>
  </si>
  <si>
    <t>Item/12054/cond_ORTH/list_CORGD/context_54/CW_121</t>
  </si>
  <si>
    <t>(#12054)</t>
  </si>
  <si>
    <t>Item/12055/cond_ORTH/list_CORGA/context_55/CW_38</t>
  </si>
  <si>
    <t>(#12055)</t>
  </si>
  <si>
    <t>Item/12056/cond_ORTH/list_CORGC/context_56/CW_9</t>
  </si>
  <si>
    <t>(#12056)</t>
  </si>
  <si>
    <t>Item/12057/cond_ORTH/list_CORGB/context_57/CW_42</t>
  </si>
  <si>
    <t>(#12057)</t>
  </si>
  <si>
    <t>Item/12058/cond_ORTH/list_CORGC/context_58/CW_161</t>
  </si>
  <si>
    <t>(#12058)</t>
  </si>
  <si>
    <t>Item/12059/cond_ORTH/list_CORGC/context_59/CW_199</t>
  </si>
  <si>
    <t>(#12059)</t>
  </si>
  <si>
    <t>Item/12060/cond_ORTH/list_CORGD/context_60/CW_258</t>
  </si>
  <si>
    <t>(#12060)</t>
  </si>
  <si>
    <t>Item/12061/cond_ORTH/list_CORGA/context_61/CW_351</t>
  </si>
  <si>
    <t>(#12061)</t>
  </si>
  <si>
    <t>Item/12062/cond_ORTH/list_CORGA/context_62/CW_211</t>
  </si>
  <si>
    <t>(#12062)</t>
  </si>
  <si>
    <t>Item/12063/cond_ORTH/list_CORGA/context_63/CW_210</t>
  </si>
  <si>
    <t>(#12063)</t>
  </si>
  <si>
    <t>Item/12064/cond_ORTH/list_CORGB/context_64/CW_220</t>
  </si>
  <si>
    <t>(#12064)</t>
  </si>
  <si>
    <t>Item/12065/cond_ORTH/list_CORGB/context_65/CW_582</t>
  </si>
  <si>
    <t>(#12065)</t>
  </si>
  <si>
    <t>Item/12066/cond_ORTH/list_CORGB/context_66/CW_229</t>
  </si>
  <si>
    <t>(#12066)</t>
  </si>
  <si>
    <t>Item/12067/cond_ORTH/list_CORGC/context_67/CW_309</t>
  </si>
  <si>
    <t>(#12067)</t>
  </si>
  <si>
    <t>Item/12068/cond_ORTH/list_CORGA/context_68/CW_576</t>
  </si>
  <si>
    <t>(#12068)</t>
  </si>
  <si>
    <t>Item/12069/cond_ORTH/list_CORGB/context_69/CW_217</t>
  </si>
  <si>
    <t>(#12069)</t>
  </si>
  <si>
    <t>Item/12070/cond_ORTH/list_CORGD/context_70/CW_251</t>
  </si>
  <si>
    <t>(#12070)</t>
  </si>
  <si>
    <t>Item/12071/cond_ORTH/list_CORGA/context_71/CW_22</t>
  </si>
  <si>
    <t>(#12071)</t>
  </si>
  <si>
    <t>Item/12072/cond_ORTH/list_CORGB/context_72/CW_244</t>
  </si>
  <si>
    <t>(#12072)</t>
  </si>
  <si>
    <t>Item/12073/cond_ORTH/list_CORGC/context_73/CW_260</t>
  </si>
  <si>
    <t>(#12073)</t>
  </si>
  <si>
    <t>Item/12074/cond_ORTH/list_CORGB/context_74/CW_267</t>
  </si>
  <si>
    <t>(#12074)</t>
  </si>
  <si>
    <t>Item/12075/cond_ORTH/list_CORGD/context_75/CW_266</t>
  </si>
  <si>
    <t>(#12075)</t>
  </si>
  <si>
    <t>Item/12076/cond_ORTH/list_CORGC/context_76/CW_143</t>
  </si>
  <si>
    <t>(#12076)</t>
  </si>
  <si>
    <t>Item/12077/cond_ORTH/list_CORGD/context_77/CW_148</t>
  </si>
  <si>
    <t>(#12077)</t>
  </si>
  <si>
    <t>Item/12078/cond_ORTH/list_CORGC/context_78/CW_487</t>
  </si>
  <si>
    <t>(#12078)</t>
  </si>
  <si>
    <t>Item/12079/cond_ORTH/list_CORGA/context_79/CW_430</t>
  </si>
  <si>
    <t>(#12079)</t>
  </si>
  <si>
    <t>Item/12080/cond_ORTH/list_CORGB/context_80/CW_137</t>
  </si>
  <si>
    <t>(#12080)</t>
  </si>
  <si>
    <t>Item/12081/cond_ORTH/list_CORGB/context_81/CW_303</t>
  </si>
  <si>
    <t>(#12081)</t>
  </si>
  <si>
    <t>Item/12082/cond_ORTH/list_CORGC/context_82/CW_166</t>
  </si>
  <si>
    <t>(#12082)</t>
  </si>
  <si>
    <t>Item/12083/cond_ORTH/list_CORGA/context_83/CW_295</t>
  </si>
  <si>
    <t>(#12083)</t>
  </si>
  <si>
    <t>Item/12084/cond_ORTH/list_CORGD/context_84/CW_296</t>
  </si>
  <si>
    <t>(#12084)</t>
  </si>
  <si>
    <t>Item/12085/cond_ORTH/list_CORGB/context_85/CW_311</t>
  </si>
  <si>
    <t>(#12085)</t>
  </si>
  <si>
    <t>Item/12086/cond_ORTH/list_CORGC/context_86/CW_468</t>
  </si>
  <si>
    <t>(#12086)</t>
  </si>
  <si>
    <t>Item/12087/cond_ORTH/list_CORGA/context_87/CW_313</t>
  </si>
  <si>
    <t>(#12087)</t>
  </si>
  <si>
    <t>Item/12088/cond_ORTH/list_CORGB/context_88/CW_222</t>
  </si>
  <si>
    <t>(#12088)</t>
  </si>
  <si>
    <t>Item/12089/cond_ORTH/list_CORGC/context_89/CW_224</t>
  </si>
  <si>
    <t>(#12089)</t>
  </si>
  <si>
    <t>Item/12090/cond_ORTH/list_CORGB/context_90/CW_226</t>
  </si>
  <si>
    <t>(#12090)</t>
  </si>
  <si>
    <t>Item/12091/cond_ORTH/list_CORGD/context_91/CW_316</t>
  </si>
  <si>
    <t>(#12091)</t>
  </si>
  <si>
    <t>Item/12092/cond_ORTH/list_CORGB/context_92/CW_40</t>
  </si>
  <si>
    <t>(#12092)</t>
  </si>
  <si>
    <t>Item/12093/cond_ORTH/list_CORGD/context_93/CW_434</t>
  </si>
  <si>
    <t>(#12093)</t>
  </si>
  <si>
    <t>Item/12094/cond_ORTH/list_CORGC/context_94/CW_257</t>
  </si>
  <si>
    <t>(#12094)</t>
  </si>
  <si>
    <t>Item/12095/cond_ORTH/list_CORGA/context_95/CW_164</t>
  </si>
  <si>
    <t>(#12095)</t>
  </si>
  <si>
    <t>Item/12096/cond_ORTH/list_CORGD/context_96/CW_102</t>
  </si>
  <si>
    <t>(#12096)</t>
  </si>
  <si>
    <t>Item/12097/cond_ORTH/list_CORGC/context_97/CW_371</t>
  </si>
  <si>
    <t>(#12097)</t>
  </si>
  <si>
    <t>Item/12098/cond_ORTH/list_CORGD/context_98/CW_551</t>
  </si>
  <si>
    <t>(#12098)</t>
  </si>
  <si>
    <t>Item/12099/cond_ORTH/list_CORGB/context_99/CW_533</t>
  </si>
  <si>
    <t>(#12099)</t>
  </si>
  <si>
    <t>Item/12100/cond_ORTH/list_CORGB/context_100/CW_283</t>
  </si>
  <si>
    <t>(#12100)</t>
  </si>
  <si>
    <t>Item/12101/cond_ORTH/list_CORGC/context_101/CW_117</t>
  </si>
  <si>
    <t>(#12101)</t>
  </si>
  <si>
    <t>Item/12102/cond_ORTH/list_CORGC/context_102/CW_403</t>
  </si>
  <si>
    <t>(#12102)</t>
  </si>
  <si>
    <t>Item/12103/cond_ORTH/list_CORGD/context_103/CW_379</t>
  </si>
  <si>
    <t>(#12103)</t>
  </si>
  <si>
    <t>Item/12104/cond_ORTH/list_CORGA/context_104/CW_364</t>
  </si>
  <si>
    <t>(#12104)</t>
  </si>
  <si>
    <t>Item/12105/cond_ORTH/list_CORGA/context_105/CW_140</t>
  </si>
  <si>
    <t>(#12105)</t>
  </si>
  <si>
    <t>Item/12106/cond_ORTH/list_CORGD/context_106/CW_369</t>
  </si>
  <si>
    <t>(#12106)</t>
  </si>
  <si>
    <t>Item/12107/cond_ORTH/list_CORGA/context_107/CW_459</t>
  </si>
  <si>
    <t>(#12107)</t>
  </si>
  <si>
    <t>Item/12108/cond_ORTH/list_CORGB/context_108/CW_391</t>
  </si>
  <si>
    <t>(#12108)</t>
  </si>
  <si>
    <t>Item/12109/cond_ORTH/list_CORGB/context_109/CW_542</t>
  </si>
  <si>
    <t>(#12109)</t>
  </si>
  <si>
    <t>Item/12110/cond_ORTH/list_CORGB/context_110/CW_350</t>
  </si>
  <si>
    <t>(#12110)</t>
  </si>
  <si>
    <t>Item/12111/cond_ORTH/list_CORGC/context_111/CW_290</t>
  </si>
  <si>
    <t>(#12111)</t>
  </si>
  <si>
    <t>Item/12112/cond_ORTH/list_CORGC/context_112/CW_16</t>
  </si>
  <si>
    <t>(#12112)</t>
  </si>
  <si>
    <t>Item/12113/cond_ORTH/list_CORGD/context_113/CW_225</t>
  </si>
  <si>
    <t>(#12113)</t>
  </si>
  <si>
    <t>Item/12114/cond_ORTH/list_CORGA/context_114/CW_426</t>
  </si>
  <si>
    <t>(#12114)</t>
  </si>
  <si>
    <t>Item/12115/cond_ORTH/list_CORGA/context_115/CW_437</t>
  </si>
  <si>
    <t>(#12115)</t>
  </si>
  <si>
    <t>Item/12116/cond_ORTH/list_CORGB/context_116/CW_496</t>
  </si>
  <si>
    <t>(#12116)</t>
  </si>
  <si>
    <t>Item/12117/cond_ORTH/list_CORGD/context_117/CW_447</t>
  </si>
  <si>
    <t>(#12117)</t>
  </si>
  <si>
    <t>Item/12118/cond_ORTH/list_CORGA/context_118/CW_449</t>
  </si>
  <si>
    <t>(#12118)</t>
  </si>
  <si>
    <t>Item/12119/cond_ORTH/list_CORGA/context_119/CW_453</t>
  </si>
  <si>
    <t>(#12119)</t>
  </si>
  <si>
    <t>Item/12120/cond_ORTH/list_CORGC/context_120/CW_492</t>
  </si>
  <si>
    <t>(#12120)</t>
  </si>
  <si>
    <t>Item/12121/cond_ORTH/list_CORGB/context_121/CW_456</t>
  </si>
  <si>
    <t>(#12121)</t>
  </si>
  <si>
    <t>Item/12122/cond_ORTH/list_CORGC/context_122/CW_463</t>
  </si>
  <si>
    <t>(#12122)</t>
  </si>
  <si>
    <t>Item/12123/cond_ORTH/list_CORGC/context_123/CW_460</t>
  </si>
  <si>
    <t>(#12123)</t>
  </si>
  <si>
    <t>Item/12124/cond_ORTH/list_CORGC/context_124/CW_465</t>
  </si>
  <si>
    <t>(#12124)</t>
  </si>
  <si>
    <t>Item/12125/cond_ORTH/list_CORGC/context_125/CW_477</t>
  </si>
  <si>
    <t>(#12125)</t>
  </si>
  <si>
    <t>Item/12126/cond_ORTH/list_CORGC/context_126/CW_443</t>
  </si>
  <si>
    <t>(#12126)</t>
  </si>
  <si>
    <t>Item/12127/cond_ORTH/list_CORGD/context_127/CW_471</t>
  </si>
  <si>
    <t>(#12127)</t>
  </si>
  <si>
    <t>Item/12128/cond_ORTH/list_CORGB/context_128/CW_274</t>
  </si>
  <si>
    <t>(#12128)</t>
  </si>
  <si>
    <t>Item/12129/cond_ORTH/list_CORGA/context_129/CW_516</t>
  </si>
  <si>
    <t>(#12129)</t>
  </si>
  <si>
    <t>Item/12130/cond_ORTH/list_CORGB/context_130/CW_479</t>
  </si>
  <si>
    <t>(#12130)</t>
  </si>
  <si>
    <t>Item/12131/cond_ORTH/list_CORGD/context_131/CW_155</t>
  </si>
  <si>
    <t>(#12131)</t>
  </si>
  <si>
    <t>Item/12132/cond_ORTH/list_CORGC/context_132/CW_475</t>
  </si>
  <si>
    <t>(#12132)</t>
  </si>
  <si>
    <t>Item/12133/cond_ORTH/list_CORGB/context_133/CW_499</t>
  </si>
  <si>
    <t>(#12133)</t>
  </si>
  <si>
    <t>Item/12134/cond_ORTH/list_CORGB/context_134/CW_484</t>
  </si>
  <si>
    <t>(#12134)</t>
  </si>
  <si>
    <t>Item/12135/cond_ORTH/list_CORGB/context_135/CW_503</t>
  </si>
  <si>
    <t>(#12135)</t>
  </si>
  <si>
    <t>Item/12136/cond_ORTH/list_CORGB/context_136/CW_504</t>
  </si>
  <si>
    <t>(#12136)</t>
  </si>
  <si>
    <t>Item/12137/cond_ORTH/list_CORGC/context_137/CW_501</t>
  </si>
  <si>
    <t>(#12137)</t>
  </si>
  <si>
    <t>Item/12138/cond_ORTH/list_CORGD/context_138/CW_511</t>
  </si>
  <si>
    <t>(#12138)</t>
  </si>
  <si>
    <t>Item/12139/cond_ORTH/list_CORGA/context_139/CW_508</t>
  </si>
  <si>
    <t>(#12139)</t>
  </si>
  <si>
    <t>Item/12140/cond_ORTH/list_CORGA/context_140/CW_518</t>
  </si>
  <si>
    <t>(#12140)</t>
  </si>
  <si>
    <t>Item/12141/cond_ORTH/list_CORGB/context_141/CW_524</t>
  </si>
  <si>
    <t>(#12141)</t>
  </si>
  <si>
    <t>Item/12142/cond_ORTH/list_CORGC/context_142/CW_527</t>
  </si>
  <si>
    <t>(#12142)</t>
  </si>
  <si>
    <t>Item/12143/cond_ORTH/list_CORGA/context_143/CW_530</t>
  </si>
  <si>
    <t>(#12143)</t>
  </si>
  <si>
    <t>Item/12144/cond_ORTH/list_CORGD/context_144/CW_107</t>
  </si>
  <si>
    <t>(#12144)</t>
  </si>
  <si>
    <t>Item/12145/cond_ORTH/list_CORGC/context_145/CW_272</t>
  </si>
  <si>
    <t>(#12145)</t>
  </si>
  <si>
    <t>Item/12146/cond_ORTH/list_CORGA/context_146/CW_535</t>
  </si>
  <si>
    <t>(#12146)</t>
  </si>
  <si>
    <t>Item/12147/cond_ORTH/list_CORGB/context_147/CW_572</t>
  </si>
  <si>
    <t>(#12147)</t>
  </si>
  <si>
    <t>Item/12148/cond_ORTH/list_CORGC/context_148/CW_158</t>
  </si>
  <si>
    <t>(#12148)</t>
  </si>
  <si>
    <t>Item/12149/cond_ORTH/list_CORGC/context_149/CW_548</t>
  </si>
  <si>
    <t>(#12149)</t>
  </si>
  <si>
    <t>Item/12150/cond_ORTH/list_CORGB/context_150/CW_51</t>
  </si>
  <si>
    <t>(#12150)</t>
  </si>
  <si>
    <t>Item/12151/cond_ORTH/list_CORGC/context_151/CW_126</t>
  </si>
  <si>
    <t>(#12151)</t>
  </si>
  <si>
    <t>Item/12152/cond_ORTH/list_CORGB/context_152/CW_58</t>
  </si>
  <si>
    <t>(#12152)</t>
  </si>
  <si>
    <t>Item/12153/cond_ORTH/list_CORGD/context_153/CW_564</t>
  </si>
  <si>
    <t>(#12153)</t>
  </si>
  <si>
    <t>Item/12154/cond_ORTH/list_CORGC/context_154/CW_568</t>
  </si>
  <si>
    <t>(#12154)</t>
  </si>
  <si>
    <t>Item/12155/cond_ORTH/list_CORGC/context_155/CW_571</t>
  </si>
  <si>
    <t>(#12155)</t>
  </si>
  <si>
    <t>Item/12156/cond_ORTH/list_CORGA/context_156/CW_565</t>
  </si>
  <si>
    <t>(#12156)</t>
  </si>
  <si>
    <t>Item/12157/cond_ORTH/list_CORGA/context_157/CW_569</t>
  </si>
  <si>
    <t>(#12157)</t>
  </si>
  <si>
    <t>Item/12158/cond_ORTH/list_CORGB/context_158/CW_424</t>
  </si>
  <si>
    <t>(#12158)</t>
  </si>
  <si>
    <t>Item/12159/cond_ORTH/list_CORGC/context_159/CW_579</t>
  </si>
  <si>
    <t>(#12159)</t>
  </si>
  <si>
    <t>Item/12160/cond_ORTH/list_CORGC/context_160/CW_320</t>
  </si>
  <si>
    <t>(#12160)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</si>
</sst>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@"/>
    <numFmt numFmtId="166" formatCode="0.00%"/>
    <numFmt numFmtId="167" formatCode="0"/>
    <numFmt numFmtId="168" formatCode="0.00"/>
    <numFmt numFmtId="169" formatCode="0.0%"/>
  </numFmts>
  <fonts count="1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b val="true"/>
      <sz val="1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color rgb="FF000000"/>
      <name val="-webkit-standard"/>
      <family val="0"/>
      <charset val="1"/>
    </font>
    <font>
      <sz val="10"/>
      <color rgb="FF000000"/>
      <name val="Arial"/>
      <family val="2"/>
      <charset val="1"/>
    </font>
    <font>
      <sz val="10"/>
      <name val="Arial Unicode MS"/>
      <family val="2"/>
      <charset val="1"/>
    </font>
    <font>
      <sz val="10"/>
      <color rgb="FFFF0000"/>
      <name val="Arial"/>
      <family val="2"/>
      <charset val="1"/>
    </font>
    <font>
      <sz val="9"/>
      <name val="Arial"/>
      <family val="2"/>
      <charset val="1"/>
    </font>
    <font>
      <sz val="10"/>
      <color rgb="FF333333"/>
      <name val="Arial"/>
      <family val="2"/>
      <charset val="1"/>
    </font>
    <font>
      <sz val="9"/>
      <name val="Times New Roman"/>
      <family val="1"/>
      <charset val="1"/>
    </font>
    <font>
      <sz val="8"/>
      <color rgb="FF000000"/>
      <name val="Arial"/>
      <family val="2"/>
      <charset val="1"/>
    </font>
    <font>
      <sz val="8"/>
      <color rgb="FF333333"/>
      <name val="Arial"/>
      <family val="2"/>
      <charset val="1"/>
    </font>
    <font>
      <sz val="8"/>
      <name val="Arial"/>
      <family val="2"/>
      <charset val="1"/>
    </font>
    <font>
      <sz val="10"/>
      <color rgb="FF000000"/>
      <name val="-webkit-standard"/>
      <family val="0"/>
      <charset val="1"/>
    </font>
    <font>
      <sz val="10"/>
      <name val="DejaVu Sans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50"/>
        <bgColor rgb="FF008080"/>
      </patternFill>
    </fill>
    <fill>
      <patternFill patternType="solid">
        <fgColor rgb="FFFFC000"/>
        <bgColor rgb="FFFF9900"/>
      </patternFill>
    </fill>
    <fill>
      <patternFill patternType="solid">
        <fgColor rgb="FFD9D9D9"/>
        <bgColor rgb="FFC0C0C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0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6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5" fillId="0" borderId="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11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8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5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7" fontId="8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0" fillId="0" borderId="0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" borderId="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9" fontId="11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9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8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0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2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4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4" fillId="0" borderId="0" xfId="2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4" fillId="0" borderId="0" xfId="2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4" fillId="0" borderId="0" xfId="2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4" fillId="0" borderId="0" xfId="2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14" fillId="0" borderId="0" xfId="2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4" fillId="0" borderId="0" xfId="2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4" fillId="3" borderId="0" xfId="2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4" fillId="4" borderId="0" xfId="2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4" fillId="0" borderId="0" xfId="2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4" borderId="0" xfId="2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16" fillId="0" borderId="0" xfId="2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4" fillId="2" borderId="0" xfId="2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4" fillId="4" borderId="0" xfId="2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4" fillId="0" borderId="0" xfId="2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27000</xdr:colOff>
      <xdr:row>295</xdr:row>
      <xdr:rowOff>181440</xdr:rowOff>
    </xdr:from>
    <xdr:to>
      <xdr:col>21</xdr:col>
      <xdr:colOff>255240</xdr:colOff>
      <xdr:row>315</xdr:row>
      <xdr:rowOff>117720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8866080" y="40262400"/>
          <a:ext cx="5714640" cy="30477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8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F1" activeCellId="0" sqref="F1"/>
    </sheetView>
  </sheetViews>
  <sheetFormatPr defaultRowHeight="12"/>
  <cols>
    <col collapsed="false" hidden="false" max="2" min="1" style="1" width="11.2040816326531"/>
    <col collapsed="false" hidden="false" max="3" min="3" style="0" width="11.2040816326531"/>
    <col collapsed="false" hidden="false" max="4" min="4" style="1" width="6.75"/>
    <col collapsed="false" hidden="false" max="5" min="5" style="2" width="9.85204081632653"/>
    <col collapsed="false" hidden="false" max="6" min="6" style="3" width="76.5408163265306"/>
    <col collapsed="false" hidden="false" max="7" min="7" style="3" width="8.50510204081633"/>
    <col collapsed="false" hidden="false" max="8" min="8" style="4" width="19.5714285714286"/>
    <col collapsed="false" hidden="false" max="9" min="9" style="4" width="6.61224489795918"/>
    <col collapsed="false" hidden="false" max="10" min="10" style="5" width="5.26530612244898"/>
    <col collapsed="false" hidden="false" max="11" min="11" style="6" width="83.1530612244898"/>
    <col collapsed="false" hidden="false" max="13" min="12" style="7" width="11.2040816326531"/>
    <col collapsed="false" hidden="false" max="14" min="14" style="1" width="5.26530612244898"/>
    <col collapsed="false" hidden="false" max="15" min="15" style="1" width="7.56122448979592"/>
    <col collapsed="false" hidden="false" max="16" min="16" style="0" width="11.2040816326531"/>
    <col collapsed="false" hidden="false" max="37" min="17" style="1" width="11.2040816326531"/>
    <col collapsed="false" hidden="false" max="38" min="38" style="1" width="18.8979591836735"/>
    <col collapsed="false" hidden="false" max="1025" min="39" style="1" width="11.2040816326531"/>
  </cols>
  <sheetData>
    <row r="1" customFormat="false" ht="12" hidden="false" customHeight="false" outlineLevel="0" collapsed="false">
      <c r="A1" s="1" t="n">
        <v>1</v>
      </c>
      <c r="B1" s="1" t="n">
        <v>2</v>
      </c>
      <c r="C1" s="0" t="n">
        <v>3</v>
      </c>
      <c r="D1" s="1" t="n">
        <v>4</v>
      </c>
      <c r="E1" s="2" t="n">
        <v>5</v>
      </c>
      <c r="F1" s="8" t="n">
        <v>6</v>
      </c>
      <c r="G1" s="8" t="n">
        <v>7</v>
      </c>
      <c r="H1" s="9" t="n">
        <v>8</v>
      </c>
      <c r="I1" s="9" t="n">
        <v>9</v>
      </c>
      <c r="J1" s="10" t="s">
        <v>0</v>
      </c>
      <c r="K1" s="11" t="n">
        <v>11</v>
      </c>
      <c r="L1" s="7" t="n">
        <v>12</v>
      </c>
      <c r="M1" s="7" t="n">
        <v>13</v>
      </c>
      <c r="N1" s="11" t="n">
        <v>14</v>
      </c>
      <c r="O1" s="11" t="n">
        <v>15</v>
      </c>
      <c r="P1" s="11" t="n">
        <v>16</v>
      </c>
      <c r="Q1" s="11" t="n">
        <v>17</v>
      </c>
      <c r="R1" s="1" t="n">
        <v>1</v>
      </c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22" customFormat="true" ht="61" hidden="false" customHeight="false" outlineLevel="0" collapsed="false">
      <c r="A2" s="12" t="s">
        <v>1</v>
      </c>
      <c r="B2" s="12" t="s">
        <v>2</v>
      </c>
      <c r="C2" s="13" t="s">
        <v>3</v>
      </c>
      <c r="D2" s="12" t="s">
        <v>4</v>
      </c>
      <c r="E2" s="14" t="s">
        <v>5</v>
      </c>
      <c r="F2" s="15" t="s">
        <v>6</v>
      </c>
      <c r="G2" s="16" t="s">
        <v>7</v>
      </c>
      <c r="H2" s="12" t="s">
        <v>8</v>
      </c>
      <c r="I2" s="12" t="s">
        <v>9</v>
      </c>
      <c r="J2" s="17" t="s">
        <v>10</v>
      </c>
      <c r="K2" s="18" t="s">
        <v>11</v>
      </c>
      <c r="L2" s="19" t="s">
        <v>12</v>
      </c>
      <c r="M2" s="19" t="s">
        <v>13</v>
      </c>
      <c r="N2" s="12" t="s">
        <v>14</v>
      </c>
      <c r="O2" s="12" t="s">
        <v>15</v>
      </c>
      <c r="P2" s="12" t="s">
        <v>16</v>
      </c>
      <c r="Q2" s="12" t="s">
        <v>17</v>
      </c>
      <c r="R2" s="12" t="s">
        <v>18</v>
      </c>
      <c r="S2" s="12" t="s">
        <v>19</v>
      </c>
      <c r="T2" s="12" t="s">
        <v>20</v>
      </c>
      <c r="U2" s="12" t="s">
        <v>21</v>
      </c>
      <c r="V2" s="12" t="s">
        <v>22</v>
      </c>
      <c r="W2" s="12" t="s">
        <v>23</v>
      </c>
      <c r="X2" s="12" t="s">
        <v>24</v>
      </c>
      <c r="Y2" s="12" t="s">
        <v>25</v>
      </c>
      <c r="Z2" s="12" t="s">
        <v>26</v>
      </c>
      <c r="AA2" s="12" t="s">
        <v>27</v>
      </c>
      <c r="AB2" s="12" t="s">
        <v>28</v>
      </c>
      <c r="AC2" s="12" t="s">
        <v>20</v>
      </c>
      <c r="AD2" s="12" t="s">
        <v>21</v>
      </c>
      <c r="AE2" s="12" t="s">
        <v>22</v>
      </c>
      <c r="AF2" s="12" t="s">
        <v>23</v>
      </c>
      <c r="AG2" s="12" t="s">
        <v>24</v>
      </c>
      <c r="AH2" s="12" t="s">
        <v>25</v>
      </c>
      <c r="AI2" s="12" t="s">
        <v>26</v>
      </c>
      <c r="AJ2" s="12" t="s">
        <v>27</v>
      </c>
      <c r="AK2" s="12" t="s">
        <v>28</v>
      </c>
      <c r="AL2" s="20" t="s">
        <v>29</v>
      </c>
      <c r="AM2" s="21" t="s">
        <v>30</v>
      </c>
      <c r="AN2" s="21" t="s">
        <v>31</v>
      </c>
      <c r="AO2" s="21" t="s">
        <v>32</v>
      </c>
      <c r="AP2" s="21" t="s">
        <v>33</v>
      </c>
      <c r="AQ2" s="21" t="s">
        <v>34</v>
      </c>
      <c r="AR2" s="21" t="s">
        <v>35</v>
      </c>
      <c r="AS2" s="21" t="s">
        <v>36</v>
      </c>
      <c r="AT2" s="21" t="s">
        <v>37</v>
      </c>
      <c r="AU2" s="21" t="s">
        <v>38</v>
      </c>
      <c r="AV2" s="21" t="s">
        <v>39</v>
      </c>
      <c r="AW2" s="21" t="s">
        <v>40</v>
      </c>
      <c r="AX2" s="21" t="s">
        <v>41</v>
      </c>
      <c r="AY2" s="21" t="s">
        <v>42</v>
      </c>
      <c r="AZ2" s="21" t="s">
        <v>43</v>
      </c>
      <c r="BA2" s="21" t="s">
        <v>44</v>
      </c>
      <c r="BB2" s="22" t="s">
        <v>45</v>
      </c>
    </row>
    <row r="3" customFormat="false" ht="13" hidden="false" customHeight="true" outlineLevel="0" collapsed="false">
      <c r="A3" s="22" t="s">
        <v>46</v>
      </c>
      <c r="B3" s="22" t="n">
        <v>1</v>
      </c>
      <c r="C3" s="22" t="n">
        <v>1</v>
      </c>
      <c r="D3" s="9" t="n">
        <v>86</v>
      </c>
      <c r="E3" s="23" t="n">
        <v>36</v>
      </c>
      <c r="F3" s="24" t="s">
        <v>47</v>
      </c>
      <c r="G3" s="25" t="s">
        <v>48</v>
      </c>
      <c r="H3" s="4" t="s">
        <v>49</v>
      </c>
      <c r="I3" s="22" t="s">
        <v>50</v>
      </c>
      <c r="J3" s="26" t="n">
        <v>3</v>
      </c>
      <c r="K3" s="11" t="s">
        <v>51</v>
      </c>
      <c r="L3" s="2" t="n">
        <f aca="false">IF(LEN(TRIM(K3))=0,0,LEN(TRIM(K3))-LEN(SUBSTITUTE(K3," ",""))+1)</f>
        <v>15</v>
      </c>
      <c r="M3" s="2" t="n">
        <f aca="false">IF(LEN(TRIM(F3))=0,0,LEN(TRIM(F3))-LEN(SUBSTITUTE(F3," ",""))+2)</f>
        <v>13</v>
      </c>
      <c r="N3" s="22" t="s">
        <v>52</v>
      </c>
      <c r="O3" s="9"/>
      <c r="P3" s="27" t="n">
        <v>13001</v>
      </c>
      <c r="Q3" s="27" t="n">
        <v>3001</v>
      </c>
      <c r="R3" s="9" t="s">
        <v>53</v>
      </c>
      <c r="S3" s="28" t="str">
        <f aca="false">MID(MID(MID(SUBSTITUTE(K3," ","^",(M3-2)),1,256),FIND("^",SUBSTITUTE(K3," ","^",(M3-2))),256),2,FIND(" ",MID(MID(SUBSTITUTE(K3," ","^",(M3-2)),1,256),FIND("^",SUBSTITUTE(K3," ","^",(M3-2))),256))-2)</f>
        <v>his</v>
      </c>
      <c r="T3" s="25"/>
      <c r="U3" s="29" t="n">
        <f aca="false">LEN(G3)</f>
        <v>9</v>
      </c>
      <c r="V3" s="29" t="n">
        <v>2.94</v>
      </c>
      <c r="W3" s="29" t="n">
        <v>0</v>
      </c>
      <c r="X3" s="4" t="n">
        <v>492</v>
      </c>
      <c r="Y3" s="4" t="n">
        <v>499</v>
      </c>
      <c r="Z3" s="4" t="n">
        <v>516</v>
      </c>
      <c r="AA3" s="4" t="s">
        <v>54</v>
      </c>
      <c r="AB3" s="4" t="s">
        <v>55</v>
      </c>
      <c r="AC3" s="30" t="str">
        <f aca="false">IF(ISBLANK(T3),"NA",IF(T3=" ","NA",IF(T3="-","NA",IF(T3="N","NA",T3))))</f>
        <v>NA</v>
      </c>
      <c r="AD3" s="30" t="n">
        <f aca="false">IF(ISBLANK(U3),"NA",IF(U3=" ","NA",IF(U3="-","NA",IF(U3="N","NA",U3))))</f>
        <v>9</v>
      </c>
      <c r="AE3" s="30" t="n">
        <f aca="false">IF(ISBLANK(V3),"NA",IF(V3=" ","NA",IF(V3="-","NA",IF(V3="N","NA",V3))))</f>
        <v>2.94</v>
      </c>
      <c r="AF3" s="30" t="n">
        <f aca="false">IF(ISBLANK(W3),"NA",IF(W3=" ","NA",IF(W3="-","NA",IF(W3="N","NA",W3))))</f>
        <v>0</v>
      </c>
      <c r="AG3" s="30" t="n">
        <f aca="false">IF(ISBLANK(X3),"NA",IF(X3=" ","NA",IF(X3="-","NA",IF(X3="N","NA",X3))))</f>
        <v>492</v>
      </c>
      <c r="AH3" s="30" t="n">
        <f aca="false">IF(ISBLANK(Y3),"NA",IF(Y3=" ","NA",IF(Y3="-","NA",IF(Y3="N","NA",Y3))))</f>
        <v>499</v>
      </c>
      <c r="AI3" s="30" t="n">
        <f aca="false">IF(ISBLANK(Z3),"NA",IF(Z3=" ","NA",IF(Z3="-","NA",IF(Z3="N","NA",Z3))))</f>
        <v>516</v>
      </c>
      <c r="AJ3" s="30" t="str">
        <f aca="false">IF(ISBLANK(AA3),"NA",IF(AA3=" ","NA",IF(AA3="-","NA",IF(AA3="N","NA",AA3))))</f>
        <v>NA</v>
      </c>
      <c r="AK3" s="30" t="str">
        <f aca="false">IF(ISBLANK(AB3),"NA",IF(AB3=" ","NA",IF(AB3="-","NA",IF(AB3="N","NA",AB3))))</f>
        <v>NA</v>
      </c>
      <c r="AL3" s="22" t="str">
        <f aca="false">IF(I3="BC",VLOOKUP(B3,'BC-OR_overlap'!A:J,10),"NA")</f>
        <v>NA</v>
      </c>
      <c r="AM3" s="22" t="n">
        <f aca="false">VLOOKUP(G3,Sheet2!A:Q,3)</f>
        <v>7.3771</v>
      </c>
      <c r="AN3" s="22" t="n">
        <f aca="false">VLOOKUP(G3,Sheet2!A:Q,4)</f>
        <v>0</v>
      </c>
      <c r="AO3" s="22" t="n">
        <f aca="false">VLOOKUP(G3,Sheet2!A:Q,5)</f>
        <v>0</v>
      </c>
      <c r="AP3" s="22" t="n">
        <f aca="false">VLOOKUP(G3,Sheet2!A:Q,6)</f>
        <v>3246.89</v>
      </c>
      <c r="AQ3" s="22" t="n">
        <f aca="false">VLOOKUP(G3,Sheet2!A:Q,7)</f>
        <v>964.33</v>
      </c>
      <c r="AR3" s="22" t="n">
        <f aca="false">VLOOKUP(G3,Sheet2!A:Q,8)</f>
        <v>320.87</v>
      </c>
      <c r="AS3" s="22" t="n">
        <f aca="false">VLOOKUP(G3,Sheet2!A:Q,9)</f>
        <v>126.25</v>
      </c>
      <c r="AT3" s="22" t="n">
        <f aca="false">VLOOKUP(G3,Sheet2!A:Q,10)</f>
        <v>44.08</v>
      </c>
      <c r="AU3" s="22" t="n">
        <f aca="false">VLOOKUP(G3,Sheet2!A:Q,11)</f>
        <v>20</v>
      </c>
      <c r="AV3" s="22" t="n">
        <f aca="false">VLOOKUP(G3,Sheet2!A:Q,12)</f>
        <v>291387.8</v>
      </c>
      <c r="AW3" s="22" t="n">
        <f aca="false">VLOOKUP(G3,Sheet2!A:Q,13)</f>
        <v>38979.78</v>
      </c>
      <c r="AX3" s="22" t="n">
        <f aca="false">VLOOKUP(G3,Sheet2!A:Q,14)</f>
        <v>26817.37</v>
      </c>
      <c r="AY3" s="22" t="n">
        <f aca="false">VLOOKUP(G3,Sheet2!A:Q,15)</f>
        <v>3743.75</v>
      </c>
      <c r="AZ3" s="22" t="n">
        <f aca="false">VLOOKUP(G3,Sheet2!A:Q,16)</f>
        <v>3171.84</v>
      </c>
      <c r="BA3" s="22" t="n">
        <f aca="false">VLOOKUP(G3,Sheet2!A:Q,17)</f>
        <v>273.29</v>
      </c>
      <c r="BB3" s="22" t="n">
        <f aca="false">VLOOKUP(G3,Sheet2!A:R,18)</f>
        <v>152</v>
      </c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9" customFormat="true" ht="13" hidden="false" customHeight="true" outlineLevel="0" collapsed="false">
      <c r="A4" s="9" t="s">
        <v>56</v>
      </c>
      <c r="B4" s="31" t="n">
        <v>2</v>
      </c>
      <c r="C4" s="9" t="n">
        <v>5</v>
      </c>
      <c r="D4" s="9" t="n">
        <v>81</v>
      </c>
      <c r="E4" s="23" t="n">
        <v>42</v>
      </c>
      <c r="F4" s="24" t="s">
        <v>57</v>
      </c>
      <c r="G4" s="25" t="s">
        <v>58</v>
      </c>
      <c r="H4" s="4" t="s">
        <v>59</v>
      </c>
      <c r="I4" s="22" t="s">
        <v>50</v>
      </c>
      <c r="J4" s="26" t="n">
        <v>3</v>
      </c>
      <c r="K4" s="11" t="s">
        <v>60</v>
      </c>
      <c r="L4" s="2" t="n">
        <f aca="false">IF(LEN(TRIM(K4))=0,0,LEN(TRIM(K4))-LEN(SUBSTITUTE(K4," ",""))+1)</f>
        <v>14</v>
      </c>
      <c r="M4" s="2" t="n">
        <f aca="false">IF(LEN(TRIM(F4))=0,0,LEN(TRIM(F4))-LEN(SUBSTITUTE(F4," ",""))+2)</f>
        <v>12</v>
      </c>
      <c r="N4" s="22" t="s">
        <v>52</v>
      </c>
      <c r="P4" s="27" t="n">
        <v>13002</v>
      </c>
      <c r="Q4" s="27" t="n">
        <v>3002</v>
      </c>
      <c r="R4" s="9" t="s">
        <v>53</v>
      </c>
      <c r="S4" s="28" t="str">
        <f aca="false">MID(MID(MID(SUBSTITUTE(K4," ","^",(M4-2)),1,256),FIND("^",SUBSTITUTE(K4," ","^",(M4-2))),256),2,FIND(" ",MID(MID(SUBSTITUTE(K4," ","^",(M4-2)),1,256),FIND("^",SUBSTITUTE(K4," ","^",(M4-2))),256))-2)</f>
        <v>broken</v>
      </c>
      <c r="T4" s="25"/>
      <c r="U4" s="29" t="n">
        <f aca="false">LEN(G4)</f>
        <v>4</v>
      </c>
      <c r="V4" s="29" t="n">
        <v>16.86</v>
      </c>
      <c r="W4" s="29" t="n">
        <v>15</v>
      </c>
      <c r="X4" s="4" t="s">
        <v>54</v>
      </c>
      <c r="Y4" s="4" t="s">
        <v>54</v>
      </c>
      <c r="Z4" s="4" t="s">
        <v>54</v>
      </c>
      <c r="AA4" s="4" t="s">
        <v>54</v>
      </c>
      <c r="AB4" s="4" t="s">
        <v>55</v>
      </c>
      <c r="AC4" s="30" t="str">
        <f aca="false">IF(ISBLANK(T4),"NA",IF(T4=" ","NA",IF(T4="-","NA",IF(T4="N","NA",T4))))</f>
        <v>NA</v>
      </c>
      <c r="AD4" s="30" t="n">
        <f aca="false">IF(ISBLANK(U4),"NA",IF(U4=" ","NA",IF(U4="-","NA",IF(U4="N","NA",U4))))</f>
        <v>4</v>
      </c>
      <c r="AE4" s="30" t="n">
        <f aca="false">IF(ISBLANK(V4),"NA",IF(V4=" ","NA",IF(V4="-","NA",IF(V4="N","NA",V4))))</f>
        <v>16.86</v>
      </c>
      <c r="AF4" s="30" t="n">
        <f aca="false">IF(ISBLANK(W4),"NA",IF(W4=" ","NA",IF(W4="-","NA",IF(W4="N","NA",W4))))</f>
        <v>15</v>
      </c>
      <c r="AG4" s="30" t="str">
        <f aca="false">IF(ISBLANK(X4),"NA",IF(X4=" ","NA",IF(X4="-","NA",IF(X4="N","NA",X4))))</f>
        <v>NA</v>
      </c>
      <c r="AH4" s="30" t="str">
        <f aca="false">IF(ISBLANK(Y4),"NA",IF(Y4=" ","NA",IF(Y4="-","NA",IF(Y4="N","NA",Y4))))</f>
        <v>NA</v>
      </c>
      <c r="AI4" s="30" t="str">
        <f aca="false">IF(ISBLANK(Z4),"NA",IF(Z4=" ","NA",IF(Z4="-","NA",IF(Z4="N","NA",Z4))))</f>
        <v>NA</v>
      </c>
      <c r="AJ4" s="30" t="str">
        <f aca="false">IF(ISBLANK(AA4),"NA",IF(AA4=" ","NA",IF(AA4="-","NA",IF(AA4="N","NA",AA4))))</f>
        <v>NA</v>
      </c>
      <c r="AK4" s="30" t="str">
        <f aca="false">IF(ISBLANK(AB4),"NA",IF(AB4=" ","NA",IF(AB4="-","NA",IF(AB4="N","NA",AB4))))</f>
        <v>NA</v>
      </c>
      <c r="AL4" s="22" t="str">
        <f aca="false">IF(I4="BC",VLOOKUP(B4,'BC-OR_overlap'!A:J,10),"NA")</f>
        <v>NA</v>
      </c>
      <c r="AM4" s="22" t="n">
        <f aca="false">VLOOKUP(G4,Sheet2!A:Q,3)</f>
        <v>45.512</v>
      </c>
      <c r="AN4" s="22" t="n">
        <f aca="false">VLOOKUP(G4,Sheet2!A:Q,4)</f>
        <v>17</v>
      </c>
      <c r="AO4" s="22" t="n">
        <f aca="false">VLOOKUP(G4,Sheet2!A:Q,5)</f>
        <v>50.78</v>
      </c>
      <c r="AP4" s="22" t="n">
        <f aca="false">VLOOKUP(G4,Sheet2!A:Q,6)</f>
        <v>26038.71</v>
      </c>
      <c r="AQ4" s="22" t="n">
        <f aca="false">VLOOKUP(G4,Sheet2!A:Q,7)</f>
        <v>305.25</v>
      </c>
      <c r="AR4" s="22" t="n">
        <f aca="false">VLOOKUP(G4,Sheet2!A:Q,8)</f>
        <v>1652.09</v>
      </c>
      <c r="AS4" s="22" t="n">
        <f aca="false">VLOOKUP(G4,Sheet2!A:Q,9)</f>
        <v>36.67</v>
      </c>
      <c r="AT4" s="22" t="n">
        <f aca="false">VLOOKUP(G4,Sheet2!A:Q,10)</f>
        <v>457.71</v>
      </c>
      <c r="AU4" s="22" t="n">
        <f aca="false">VLOOKUP(G4,Sheet2!A:Q,11)</f>
        <v>6.5</v>
      </c>
      <c r="AV4" s="22" t="n">
        <f aca="false">VLOOKUP(G4,Sheet2!A:Q,12)</f>
        <v>380829.7</v>
      </c>
      <c r="AW4" s="22" t="n">
        <f aca="false">VLOOKUP(G4,Sheet2!A:Q,13)</f>
        <v>43474.5</v>
      </c>
      <c r="AX4" s="22" t="n">
        <f aca="false">VLOOKUP(G4,Sheet2!A:Q,14)</f>
        <v>36418.28</v>
      </c>
      <c r="AY4" s="22" t="n">
        <f aca="false">VLOOKUP(G4,Sheet2!A:Q,15)</f>
        <v>4464</v>
      </c>
      <c r="AZ4" s="22" t="n">
        <f aca="false">VLOOKUP(G4,Sheet2!A:Q,16)</f>
        <v>3749.65</v>
      </c>
      <c r="BA4" s="22" t="n">
        <f aca="false">VLOOKUP(G4,Sheet2!A:Q,17)</f>
        <v>408.5</v>
      </c>
      <c r="BB4" s="22" t="n">
        <f aca="false">VLOOKUP(G4,Sheet2!A:R,18)</f>
        <v>540</v>
      </c>
    </row>
    <row r="5" s="9" customFormat="true" ht="13" hidden="false" customHeight="true" outlineLevel="0" collapsed="false">
      <c r="A5" s="22" t="s">
        <v>46</v>
      </c>
      <c r="B5" s="9" t="n">
        <v>3</v>
      </c>
      <c r="C5" s="9" t="n">
        <v>8</v>
      </c>
      <c r="D5" s="9" t="n">
        <v>28</v>
      </c>
      <c r="E5" s="23" t="s">
        <v>61</v>
      </c>
      <c r="F5" s="11" t="s">
        <v>62</v>
      </c>
      <c r="G5" s="25" t="s">
        <v>63</v>
      </c>
      <c r="H5" s="4" t="s">
        <v>64</v>
      </c>
      <c r="I5" s="22" t="s">
        <v>50</v>
      </c>
      <c r="J5" s="26" t="n">
        <v>3</v>
      </c>
      <c r="K5" s="11" t="s">
        <v>65</v>
      </c>
      <c r="L5" s="2" t="n">
        <f aca="false">IF(LEN(TRIM(K5))=0,0,LEN(TRIM(K5))-LEN(SUBSTITUTE(K5," ",""))+1)</f>
        <v>11</v>
      </c>
      <c r="M5" s="2" t="n">
        <f aca="false">IF(LEN(TRIM(F5))=0,0,LEN(TRIM(F5))-LEN(SUBSTITUTE(F5," ",""))+2)</f>
        <v>8</v>
      </c>
      <c r="N5" s="22" t="s">
        <v>52</v>
      </c>
      <c r="P5" s="27" t="n">
        <v>13003</v>
      </c>
      <c r="Q5" s="27" t="n">
        <v>3003</v>
      </c>
      <c r="R5" s="9" t="s">
        <v>53</v>
      </c>
      <c r="S5" s="28" t="str">
        <f aca="false">MID(MID(MID(SUBSTITUTE(K5," ","^",(M5-2)),1,256),FIND("^",SUBSTITUTE(K5," ","^",(M5-2))),256),2,FIND(" ",MID(MID(SUBSTITUTE(K5," ","^",(M5-2)),1,256),FIND("^",SUBSTITUTE(K5," ","^",(M5-2))),256))-2)</f>
        <v>his</v>
      </c>
      <c r="T5" s="25" t="n">
        <v>0</v>
      </c>
      <c r="U5" s="29" t="n">
        <f aca="false">LEN(G5)</f>
        <v>5</v>
      </c>
      <c r="V5" s="29" t="n">
        <v>186.12</v>
      </c>
      <c r="W5" s="29" t="n">
        <v>4</v>
      </c>
      <c r="X5" s="4" t="n">
        <v>613</v>
      </c>
      <c r="Y5" s="4" t="n">
        <v>571</v>
      </c>
      <c r="Z5" s="4" t="n">
        <v>620</v>
      </c>
      <c r="AA5" s="4" t="n">
        <v>467</v>
      </c>
      <c r="AB5" s="4" t="n">
        <v>20</v>
      </c>
      <c r="AC5" s="30" t="n">
        <f aca="false">IF(ISBLANK(T5),"NA",IF(T5=" ","NA",IF(T5="-","NA",IF(T5="N","NA",T5))))</f>
        <v>0</v>
      </c>
      <c r="AD5" s="30" t="n">
        <f aca="false">IF(ISBLANK(U5),"NA",IF(U5=" ","NA",IF(U5="-","NA",IF(U5="N","NA",U5))))</f>
        <v>5</v>
      </c>
      <c r="AE5" s="30" t="n">
        <f aca="false">IF(ISBLANK(V5),"NA",IF(V5=" ","NA",IF(V5="-","NA",IF(V5="N","NA",V5))))</f>
        <v>186.12</v>
      </c>
      <c r="AF5" s="30" t="n">
        <f aca="false">IF(ISBLANK(W5),"NA",IF(W5=" ","NA",IF(W5="-","NA",IF(W5="N","NA",W5))))</f>
        <v>4</v>
      </c>
      <c r="AG5" s="30" t="n">
        <f aca="false">IF(ISBLANK(X5),"NA",IF(X5=" ","NA",IF(X5="-","NA",IF(X5="N","NA",X5))))</f>
        <v>613</v>
      </c>
      <c r="AH5" s="30" t="n">
        <f aca="false">IF(ISBLANK(Y5),"NA",IF(Y5=" ","NA",IF(Y5="-","NA",IF(Y5="N","NA",Y5))))</f>
        <v>571</v>
      </c>
      <c r="AI5" s="30" t="n">
        <f aca="false">IF(ISBLANK(Z5),"NA",IF(Z5=" ","NA",IF(Z5="-","NA",IF(Z5="N","NA",Z5))))</f>
        <v>620</v>
      </c>
      <c r="AJ5" s="30" t="n">
        <f aca="false">IF(ISBLANK(AA5),"NA",IF(AA5=" ","NA",IF(AA5="-","NA",IF(AA5="N","NA",AA5))))</f>
        <v>467</v>
      </c>
      <c r="AK5" s="30" t="n">
        <f aca="false">IF(ISBLANK(AB5),"NA",IF(AB5=" ","NA",IF(AB5="-","NA",IF(AB5="N","NA",AB5))))</f>
        <v>20</v>
      </c>
      <c r="AL5" s="22" t="str">
        <f aca="false">IF(I5="BC",VLOOKUP(B5,'BC-OR_overlap'!A:J,10),"NA")</f>
        <v>NA</v>
      </c>
      <c r="AM5" s="22" t="n">
        <f aca="false">VLOOKUP(G5,Sheet2!A:Q,3)</f>
        <v>148.315</v>
      </c>
      <c r="AN5" s="22" t="n">
        <f aca="false">VLOOKUP(G5,Sheet2!A:Q,4)</f>
        <v>4</v>
      </c>
      <c r="AO5" s="22" t="n">
        <f aca="false">VLOOKUP(G5,Sheet2!A:Q,5)</f>
        <v>9.71</v>
      </c>
      <c r="AP5" s="22" t="n">
        <f aca="false">VLOOKUP(G5,Sheet2!A:Q,6)</f>
        <v>7121.43</v>
      </c>
      <c r="AQ5" s="22" t="n">
        <f aca="false">VLOOKUP(G5,Sheet2!A:Q,7)</f>
        <v>325.4</v>
      </c>
      <c r="AR5" s="22" t="n">
        <f aca="false">VLOOKUP(G5,Sheet2!A:Q,8)</f>
        <v>868.33</v>
      </c>
      <c r="AS5" s="22" t="n">
        <f aca="false">VLOOKUP(G5,Sheet2!A:Q,9)</f>
        <v>39.25</v>
      </c>
      <c r="AT5" s="22" t="n">
        <f aca="false">VLOOKUP(G5,Sheet2!A:Q,10)</f>
        <v>331.37</v>
      </c>
      <c r="AU5" s="22" t="n">
        <f aca="false">VLOOKUP(G5,Sheet2!A:Q,11)</f>
        <v>8</v>
      </c>
      <c r="AV5" s="22" t="n">
        <f aca="false">VLOOKUP(G5,Sheet2!A:Q,12)</f>
        <v>209801.55</v>
      </c>
      <c r="AW5" s="22" t="n">
        <f aca="false">VLOOKUP(G5,Sheet2!A:Q,13)</f>
        <v>25549.6</v>
      </c>
      <c r="AX5" s="22" t="n">
        <f aca="false">VLOOKUP(G5,Sheet2!A:Q,14)</f>
        <v>9323.81</v>
      </c>
      <c r="AY5" s="22" t="n">
        <f aca="false">VLOOKUP(G5,Sheet2!A:Q,15)</f>
        <v>1706.75</v>
      </c>
      <c r="AZ5" s="22" t="n">
        <f aca="false">VLOOKUP(G5,Sheet2!A:Q,16)</f>
        <v>1671.39</v>
      </c>
      <c r="BA5" s="22" t="n">
        <f aca="false">VLOOKUP(G5,Sheet2!A:Q,17)</f>
        <v>182.67</v>
      </c>
      <c r="BB5" s="22" t="n">
        <f aca="false">VLOOKUP(G5,Sheet2!A:R,18)</f>
        <v>24</v>
      </c>
    </row>
    <row r="6" s="9" customFormat="true" ht="13" hidden="false" customHeight="true" outlineLevel="0" collapsed="false">
      <c r="A6" s="9" t="s">
        <v>66</v>
      </c>
      <c r="B6" s="32" t="n">
        <v>4</v>
      </c>
      <c r="C6" s="9" t="n">
        <v>9</v>
      </c>
      <c r="D6" s="9" t="n">
        <v>7</v>
      </c>
      <c r="E6" s="23"/>
      <c r="F6" s="9" t="s">
        <v>67</v>
      </c>
      <c r="G6" s="33" t="s">
        <v>68</v>
      </c>
      <c r="H6" s="4" t="s">
        <v>69</v>
      </c>
      <c r="I6" s="22" t="s">
        <v>50</v>
      </c>
      <c r="J6" s="26" t="n">
        <v>3</v>
      </c>
      <c r="K6" s="11" t="s">
        <v>70</v>
      </c>
      <c r="L6" s="2" t="n">
        <f aca="false">IF(LEN(TRIM(K6))=0,0,LEN(TRIM(K6))-LEN(SUBSTITUTE(K6," ",""))+1)</f>
        <v>12</v>
      </c>
      <c r="M6" s="2" t="n">
        <f aca="false">IF(LEN(TRIM(F6))=0,0,LEN(TRIM(F6))-LEN(SUBSTITUTE(F6," ",""))+2)</f>
        <v>9</v>
      </c>
      <c r="N6" s="22" t="s">
        <v>52</v>
      </c>
      <c r="P6" s="27" t="n">
        <v>13004</v>
      </c>
      <c r="Q6" s="27" t="n">
        <v>3004</v>
      </c>
      <c r="R6" s="32" t="s">
        <v>53</v>
      </c>
      <c r="S6" s="28" t="str">
        <f aca="false">MID(MID(MID(SUBSTITUTE(K6," ","^",(M6-2)),1,256),FIND("^",SUBSTITUTE(K6," ","^",(M6-2))),256),2,FIND(" ",MID(MID(SUBSTITUTE(K6," ","^",(M6-2)),1,256),FIND("^",SUBSTITUTE(K6," ","^",(M6-2))),256))-2)</f>
        <v>the</v>
      </c>
      <c r="T6" s="25"/>
      <c r="U6" s="29" t="n">
        <f aca="false">LEN(G6)</f>
        <v>7</v>
      </c>
      <c r="V6" s="29" t="n">
        <v>12.98</v>
      </c>
      <c r="W6" s="29" t="n">
        <v>0</v>
      </c>
      <c r="X6" s="4" t="n">
        <v>622</v>
      </c>
      <c r="Y6" s="4" t="n">
        <v>563</v>
      </c>
      <c r="Z6" s="4" t="n">
        <v>582</v>
      </c>
      <c r="AA6" s="4" t="n">
        <v>449</v>
      </c>
      <c r="AB6" s="4" t="n">
        <v>9</v>
      </c>
      <c r="AC6" s="30" t="str">
        <f aca="false">IF(ISBLANK(T6),"NA",IF(T6=" ","NA",IF(T6="-","NA",IF(T6="N","NA",T6))))</f>
        <v>NA</v>
      </c>
      <c r="AD6" s="30" t="n">
        <f aca="false">IF(ISBLANK(U6),"NA",IF(U6=" ","NA",IF(U6="-","NA",IF(U6="N","NA",U6))))</f>
        <v>7</v>
      </c>
      <c r="AE6" s="30" t="n">
        <f aca="false">IF(ISBLANK(V6),"NA",IF(V6=" ","NA",IF(V6="-","NA",IF(V6="N","NA",V6))))</f>
        <v>12.98</v>
      </c>
      <c r="AF6" s="30" t="n">
        <f aca="false">IF(ISBLANK(W6),"NA",IF(W6=" ","NA",IF(W6="-","NA",IF(W6="N","NA",W6))))</f>
        <v>0</v>
      </c>
      <c r="AG6" s="30" t="n">
        <f aca="false">IF(ISBLANK(X6),"NA",IF(X6=" ","NA",IF(X6="-","NA",IF(X6="N","NA",X6))))</f>
        <v>622</v>
      </c>
      <c r="AH6" s="30" t="n">
        <f aca="false">IF(ISBLANK(Y6),"NA",IF(Y6=" ","NA",IF(Y6="-","NA",IF(Y6="N","NA",Y6))))</f>
        <v>563</v>
      </c>
      <c r="AI6" s="30" t="n">
        <f aca="false">IF(ISBLANK(Z6),"NA",IF(Z6=" ","NA",IF(Z6="-","NA",IF(Z6="N","NA",Z6))))</f>
        <v>582</v>
      </c>
      <c r="AJ6" s="30" t="n">
        <f aca="false">IF(ISBLANK(AA6),"NA",IF(AA6=" ","NA",IF(AA6="-","NA",IF(AA6="N","NA",AA6))))</f>
        <v>449</v>
      </c>
      <c r="AK6" s="30" t="n">
        <f aca="false">IF(ISBLANK(AB6),"NA",IF(AB6=" ","NA",IF(AB6="-","NA",IF(AB6="N","NA",AB6))))</f>
        <v>9</v>
      </c>
      <c r="AL6" s="22" t="str">
        <f aca="false">IF(I6="BC",VLOOKUP(B6,'BC-OR_overlap'!A:J,10),"NA")</f>
        <v>NA</v>
      </c>
      <c r="AM6" s="22" t="n">
        <f aca="false">VLOOKUP(G6,Sheet2!A:Q,3)</f>
        <v>17.7883</v>
      </c>
      <c r="AN6" s="22" t="n">
        <f aca="false">VLOOKUP(G6,Sheet2!A:Q,4)</f>
        <v>1</v>
      </c>
      <c r="AO6" s="22" t="n">
        <f aca="false">VLOOKUP(G6,Sheet2!A:Q,5)</f>
        <v>0.18</v>
      </c>
      <c r="AP6" s="22" t="n">
        <f aca="false">VLOOKUP(G6,Sheet2!A:Q,6)</f>
        <v>6081.93</v>
      </c>
      <c r="AQ6" s="22" t="n">
        <f aca="false">VLOOKUP(G6,Sheet2!A:Q,7)</f>
        <v>978.86</v>
      </c>
      <c r="AR6" s="22" t="n">
        <f aca="false">VLOOKUP(G6,Sheet2!A:Q,8)</f>
        <v>439.29</v>
      </c>
      <c r="AS6" s="22" t="n">
        <f aca="false">VLOOKUP(G6,Sheet2!A:Q,9)</f>
        <v>96.83</v>
      </c>
      <c r="AT6" s="22" t="n">
        <f aca="false">VLOOKUP(G6,Sheet2!A:Q,10)</f>
        <v>77.32</v>
      </c>
      <c r="AU6" s="22" t="n">
        <f aca="false">VLOOKUP(G6,Sheet2!A:Q,11)</f>
        <v>18.6</v>
      </c>
      <c r="AV6" s="22" t="n">
        <f aca="false">VLOOKUP(G6,Sheet2!A:Q,12)</f>
        <v>264207.5</v>
      </c>
      <c r="AW6" s="22" t="n">
        <f aca="false">VLOOKUP(G6,Sheet2!A:Q,13)</f>
        <v>32498.29</v>
      </c>
      <c r="AX6" s="22" t="n">
        <f aca="false">VLOOKUP(G6,Sheet2!A:Q,14)</f>
        <v>18941.97</v>
      </c>
      <c r="AY6" s="22" t="n">
        <f aca="false">VLOOKUP(G6,Sheet2!A:Q,15)</f>
        <v>2600.17</v>
      </c>
      <c r="AZ6" s="22" t="n">
        <f aca="false">VLOOKUP(G6,Sheet2!A:Q,16)</f>
        <v>850.34</v>
      </c>
      <c r="BA6" s="22" t="n">
        <f aca="false">VLOOKUP(G6,Sheet2!A:Q,17)</f>
        <v>233.2</v>
      </c>
      <c r="BB6" s="22" t="n">
        <f aca="false">VLOOKUP(G6,Sheet2!A:R,18)</f>
        <v>23</v>
      </c>
    </row>
    <row r="7" customFormat="false" ht="13" hidden="false" customHeight="true" outlineLevel="0" collapsed="false">
      <c r="A7" s="22" t="s">
        <v>46</v>
      </c>
      <c r="B7" s="32" t="n">
        <v>5</v>
      </c>
      <c r="C7" s="9" t="n">
        <v>10</v>
      </c>
      <c r="D7" s="9" t="n">
        <v>40</v>
      </c>
      <c r="E7" s="23" t="s">
        <v>71</v>
      </c>
      <c r="F7" s="11" t="s">
        <v>72</v>
      </c>
      <c r="G7" s="34" t="s">
        <v>73</v>
      </c>
      <c r="H7" s="4" t="s">
        <v>74</v>
      </c>
      <c r="I7" s="22" t="s">
        <v>50</v>
      </c>
      <c r="J7" s="26" t="n">
        <v>3</v>
      </c>
      <c r="K7" s="11" t="s">
        <v>75</v>
      </c>
      <c r="L7" s="2" t="n">
        <f aca="false">IF(LEN(TRIM(K7))=0,0,LEN(TRIM(K7))-LEN(SUBSTITUTE(K7," ",""))+1)</f>
        <v>10</v>
      </c>
      <c r="M7" s="2" t="n">
        <f aca="false">IF(LEN(TRIM(F7))=0,0,LEN(TRIM(F7))-LEN(SUBSTITUTE(F7," ",""))+2)</f>
        <v>8</v>
      </c>
      <c r="N7" s="22" t="s">
        <v>52</v>
      </c>
      <c r="O7" s="9"/>
      <c r="P7" s="27" t="n">
        <v>13005</v>
      </c>
      <c r="Q7" s="27" t="n">
        <v>3005</v>
      </c>
      <c r="R7" s="32" t="s">
        <v>53</v>
      </c>
      <c r="S7" s="28" t="str">
        <f aca="false">MID(MID(MID(SUBSTITUTE(K7," ","^",(M7-2)),1,256),FIND("^",SUBSTITUTE(K7," ","^",(M7-2))),256),2,FIND(" ",MID(MID(SUBSTITUTE(K7," ","^",(M7-2)),1,256),FIND("^",SUBSTITUTE(K7," ","^",(M7-2))),256))-2)</f>
        <v>the</v>
      </c>
      <c r="T7" s="25"/>
      <c r="U7" s="29" t="n">
        <f aca="false">LEN(G7)</f>
        <v>3</v>
      </c>
      <c r="V7" s="29" t="n">
        <v>15.43</v>
      </c>
      <c r="W7" s="29" t="n">
        <v>11</v>
      </c>
      <c r="X7" s="4" t="s">
        <v>54</v>
      </c>
      <c r="Y7" s="4" t="s">
        <v>54</v>
      </c>
      <c r="Z7" s="4" t="s">
        <v>54</v>
      </c>
      <c r="AA7" s="4" t="s">
        <v>54</v>
      </c>
      <c r="AB7" s="4" t="n">
        <v>21</v>
      </c>
      <c r="AC7" s="30" t="str">
        <f aca="false">IF(ISBLANK(T7),"NA",IF(T7=" ","NA",IF(T7="-","NA",IF(T7="N","NA",T7))))</f>
        <v>NA</v>
      </c>
      <c r="AD7" s="30" t="n">
        <f aca="false">IF(ISBLANK(U7),"NA",IF(U7=" ","NA",IF(U7="-","NA",IF(U7="N","NA",U7))))</f>
        <v>3</v>
      </c>
      <c r="AE7" s="30" t="n">
        <f aca="false">IF(ISBLANK(V7),"NA",IF(V7=" ","NA",IF(V7="-","NA",IF(V7="N","NA",V7))))</f>
        <v>15.43</v>
      </c>
      <c r="AF7" s="30" t="n">
        <f aca="false">IF(ISBLANK(W7),"NA",IF(W7=" ","NA",IF(W7="-","NA",IF(W7="N","NA",W7))))</f>
        <v>11</v>
      </c>
      <c r="AG7" s="30" t="str">
        <f aca="false">IF(ISBLANK(X7),"NA",IF(X7=" ","NA",IF(X7="-","NA",IF(X7="N","NA",X7))))</f>
        <v>NA</v>
      </c>
      <c r="AH7" s="30" t="str">
        <f aca="false">IF(ISBLANK(Y7),"NA",IF(Y7=" ","NA",IF(Y7="-","NA",IF(Y7="N","NA",Y7))))</f>
        <v>NA</v>
      </c>
      <c r="AI7" s="30" t="str">
        <f aca="false">IF(ISBLANK(Z7),"NA",IF(Z7=" ","NA",IF(Z7="-","NA",IF(Z7="N","NA",Z7))))</f>
        <v>NA</v>
      </c>
      <c r="AJ7" s="30" t="str">
        <f aca="false">IF(ISBLANK(AA7),"NA",IF(AA7=" ","NA",IF(AA7="-","NA",IF(AA7="N","NA",AA7))))</f>
        <v>NA</v>
      </c>
      <c r="AK7" s="30" t="n">
        <f aca="false">IF(ISBLANK(AB7),"NA",IF(AB7=" ","NA",IF(AB7="-","NA",IF(AB7="N","NA",AB7))))</f>
        <v>21</v>
      </c>
      <c r="AL7" s="22" t="str">
        <f aca="false">IF(I7="BC",VLOOKUP(B7,'BC-OR_overlap'!A:J,10),"NA")</f>
        <v>NA</v>
      </c>
      <c r="AM7" s="22" t="n">
        <f aca="false">VLOOKUP(G7,Sheet2!A:Q,3)</f>
        <v>3.80754</v>
      </c>
      <c r="AN7" s="22" t="n">
        <f aca="false">VLOOKUP(G7,Sheet2!A:Q,4)</f>
        <v>11</v>
      </c>
      <c r="AO7" s="22" t="n">
        <f aca="false">VLOOKUP(G7,Sheet2!A:Q,5)</f>
        <v>499.77</v>
      </c>
      <c r="AP7" s="22" t="n">
        <f aca="false">VLOOKUP(G7,Sheet2!A:Q,6)</f>
        <v>7091.75</v>
      </c>
      <c r="AQ7" s="22" t="n">
        <f aca="false">VLOOKUP(G7,Sheet2!A:Q,7)</f>
        <v>50.33</v>
      </c>
      <c r="AR7" s="22" t="n">
        <f aca="false">VLOOKUP(G7,Sheet2!A:Q,8)</f>
        <v>2752.52</v>
      </c>
      <c r="AS7" s="22" t="n">
        <f aca="false">VLOOKUP(G7,Sheet2!A:Q,9)</f>
        <v>6.5</v>
      </c>
      <c r="AT7" s="22" t="n">
        <f aca="false">VLOOKUP(G7,Sheet2!A:Q,10)</f>
        <v>3.81</v>
      </c>
      <c r="AU7" s="22" t="n">
        <f aca="false">VLOOKUP(G7,Sheet2!A:Q,11)</f>
        <v>1</v>
      </c>
      <c r="AV7" s="22" t="n">
        <f aca="false">VLOOKUP(G7,Sheet2!A:Q,12)</f>
        <v>95642.53</v>
      </c>
      <c r="AW7" s="22" t="n">
        <f aca="false">VLOOKUP(G7,Sheet2!A:Q,13)</f>
        <v>14607</v>
      </c>
      <c r="AX7" s="22" t="n">
        <f aca="false">VLOOKUP(G7,Sheet2!A:Q,14)</f>
        <v>5584.47</v>
      </c>
      <c r="AY7" s="22" t="n">
        <f aca="false">VLOOKUP(G7,Sheet2!A:Q,15)</f>
        <v>1052</v>
      </c>
      <c r="AZ7" s="22" t="n">
        <f aca="false">VLOOKUP(G7,Sheet2!A:Q,16)</f>
        <v>34.98</v>
      </c>
      <c r="BA7" s="22" t="n">
        <f aca="false">VLOOKUP(G7,Sheet2!A:Q,17)</f>
        <v>34</v>
      </c>
      <c r="BB7" s="22" t="n">
        <f aca="false">VLOOKUP(G7,Sheet2!A:R,18)</f>
        <v>42</v>
      </c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" hidden="false" customHeight="true" outlineLevel="0" collapsed="false">
      <c r="A8" s="9" t="s">
        <v>66</v>
      </c>
      <c r="B8" s="9" t="n">
        <v>6</v>
      </c>
      <c r="C8" s="9" t="n">
        <v>11</v>
      </c>
      <c r="D8" s="9" t="n">
        <v>89</v>
      </c>
      <c r="E8" s="0"/>
      <c r="F8" s="35" t="s">
        <v>76</v>
      </c>
      <c r="G8" s="33" t="s">
        <v>77</v>
      </c>
      <c r="H8" s="4" t="s">
        <v>78</v>
      </c>
      <c r="I8" s="22" t="s">
        <v>50</v>
      </c>
      <c r="J8" s="26" t="n">
        <v>3</v>
      </c>
      <c r="K8" s="11" t="s">
        <v>79</v>
      </c>
      <c r="L8" s="2" t="n">
        <f aca="false">IF(LEN(TRIM(K8))=0,0,LEN(TRIM(K8))-LEN(SUBSTITUTE(K8," ",""))+1)</f>
        <v>18</v>
      </c>
      <c r="M8" s="2" t="n">
        <f aca="false">IF(LEN(TRIM(F8))=0,0,LEN(TRIM(F8))-LEN(SUBSTITUTE(F8," ",""))+2)</f>
        <v>15</v>
      </c>
      <c r="N8" s="22" t="s">
        <v>52</v>
      </c>
      <c r="O8" s="9"/>
      <c r="P8" s="27" t="n">
        <v>13006</v>
      </c>
      <c r="Q8" s="27" t="n">
        <v>3006</v>
      </c>
      <c r="R8" s="9" t="s">
        <v>53</v>
      </c>
      <c r="S8" s="28" t="str">
        <f aca="false">MID(MID(MID(SUBSTITUTE(K8," ","^",(M8-2)),1,256),FIND("^",SUBSTITUTE(K8," ","^",(M8-2))),256),2,FIND(" ",MID(MID(SUBSTITUTE(K8," ","^",(M8-2)),1,256),FIND("^",SUBSTITUTE(K8," ","^",(M8-2))),256))-2)</f>
        <v>comfortable</v>
      </c>
      <c r="T8" s="25"/>
      <c r="U8" s="29" t="n">
        <f aca="false">LEN(G8)</f>
        <v>6</v>
      </c>
      <c r="V8" s="29" t="n">
        <v>31.31</v>
      </c>
      <c r="W8" s="29" t="n">
        <v>5</v>
      </c>
      <c r="X8" s="4" t="n">
        <v>524</v>
      </c>
      <c r="Y8" s="4" t="n">
        <v>588</v>
      </c>
      <c r="Z8" s="4" t="n">
        <v>585</v>
      </c>
      <c r="AA8" s="4" t="n">
        <v>545</v>
      </c>
      <c r="AB8" s="4"/>
      <c r="AC8" s="30" t="str">
        <f aca="false">IF(ISBLANK(T8),"NA",IF(T8=" ","NA",IF(T8="-","NA",IF(T8="N","NA",T8))))</f>
        <v>NA</v>
      </c>
      <c r="AD8" s="30" t="n">
        <f aca="false">IF(ISBLANK(U8),"NA",IF(U8=" ","NA",IF(U8="-","NA",IF(U8="N","NA",U8))))</f>
        <v>6</v>
      </c>
      <c r="AE8" s="30" t="n">
        <f aca="false">IF(ISBLANK(V8),"NA",IF(V8=" ","NA",IF(V8="-","NA",IF(V8="N","NA",V8))))</f>
        <v>31.31</v>
      </c>
      <c r="AF8" s="30" t="n">
        <f aca="false">IF(ISBLANK(W8),"NA",IF(W8=" ","NA",IF(W8="-","NA",IF(W8="N","NA",W8))))</f>
        <v>5</v>
      </c>
      <c r="AG8" s="30" t="n">
        <f aca="false">IF(ISBLANK(X8),"NA",IF(X8=" ","NA",IF(X8="-","NA",IF(X8="N","NA",X8))))</f>
        <v>524</v>
      </c>
      <c r="AH8" s="30" t="n">
        <f aca="false">IF(ISBLANK(Y8),"NA",IF(Y8=" ","NA",IF(Y8="-","NA",IF(Y8="N","NA",Y8))))</f>
        <v>588</v>
      </c>
      <c r="AI8" s="30" t="n">
        <f aca="false">IF(ISBLANK(Z8),"NA",IF(Z8=" ","NA",IF(Z8="-","NA",IF(Z8="N","NA",Z8))))</f>
        <v>585</v>
      </c>
      <c r="AJ8" s="30" t="n">
        <f aca="false">IF(ISBLANK(AA8),"NA",IF(AA8=" ","NA",IF(AA8="-","NA",IF(AA8="N","NA",AA8))))</f>
        <v>545</v>
      </c>
      <c r="AK8" s="30" t="str">
        <f aca="false">IF(ISBLANK(AB8),"NA",IF(AB8=" ","NA",IF(AB8="-","NA",IF(AB8="N","NA",AB8))))</f>
        <v>NA</v>
      </c>
      <c r="AL8" s="22" t="str">
        <f aca="false">IF(I8="BC",VLOOKUP(B8,'BC-OR_overlap'!A:J,10),"NA")</f>
        <v>NA</v>
      </c>
      <c r="AM8" s="22" t="n">
        <f aca="false">VLOOKUP(G8,Sheet2!A:Q,3)</f>
        <v>73.1761</v>
      </c>
      <c r="AN8" s="22" t="n">
        <f aca="false">VLOOKUP(G8,Sheet2!A:Q,4)</f>
        <v>6</v>
      </c>
      <c r="AO8" s="22" t="n">
        <f aca="false">VLOOKUP(G8,Sheet2!A:Q,5)</f>
        <v>7.91</v>
      </c>
      <c r="AP8" s="22" t="n">
        <f aca="false">VLOOKUP(G8,Sheet2!A:Q,6)</f>
        <v>7036.85</v>
      </c>
      <c r="AQ8" s="22" t="n">
        <f aca="false">VLOOKUP(G8,Sheet2!A:Q,7)</f>
        <v>608.33</v>
      </c>
      <c r="AR8" s="22" t="n">
        <f aca="false">VLOOKUP(G8,Sheet2!A:Q,8)</f>
        <v>2115.84</v>
      </c>
      <c r="AS8" s="22" t="n">
        <f aca="false">VLOOKUP(G8,Sheet2!A:Q,9)</f>
        <v>166.2</v>
      </c>
      <c r="AT8" s="22" t="n">
        <f aca="false">VLOOKUP(G8,Sheet2!A:Q,10)</f>
        <v>1152.6</v>
      </c>
      <c r="AU8" s="22" t="n">
        <f aca="false">VLOOKUP(G8,Sheet2!A:Q,11)</f>
        <v>77.5</v>
      </c>
      <c r="AV8" s="22" t="n">
        <f aca="false">VLOOKUP(G8,Sheet2!A:Q,12)</f>
        <v>210226.79</v>
      </c>
      <c r="AW8" s="22" t="n">
        <f aca="false">VLOOKUP(G8,Sheet2!A:Q,13)</f>
        <v>35071.5</v>
      </c>
      <c r="AX8" s="22" t="n">
        <f aca="false">VLOOKUP(G8,Sheet2!A:Q,14)</f>
        <v>30583.7</v>
      </c>
      <c r="AY8" s="22" t="n">
        <f aca="false">VLOOKUP(G8,Sheet2!A:Q,15)</f>
        <v>5952.2</v>
      </c>
      <c r="AZ8" s="22" t="n">
        <f aca="false">VLOOKUP(G8,Sheet2!A:Q,16)</f>
        <v>8862.2</v>
      </c>
      <c r="BA8" s="22" t="n">
        <f aca="false">VLOOKUP(G8,Sheet2!A:Q,17)</f>
        <v>2138.25</v>
      </c>
      <c r="BB8" s="22" t="n">
        <f aca="false">VLOOKUP(G8,Sheet2!A:R,18)</f>
        <v>494</v>
      </c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true" outlineLevel="0" collapsed="false">
      <c r="A9" s="9" t="s">
        <v>80</v>
      </c>
      <c r="B9" s="9" t="n">
        <v>7</v>
      </c>
      <c r="C9" s="9" t="n">
        <v>12</v>
      </c>
      <c r="D9" s="9" t="n">
        <v>66</v>
      </c>
      <c r="E9" s="36" t="s">
        <v>81</v>
      </c>
      <c r="F9" s="37" t="s">
        <v>82</v>
      </c>
      <c r="G9" s="9" t="s">
        <v>83</v>
      </c>
      <c r="H9" s="4" t="s">
        <v>84</v>
      </c>
      <c r="I9" s="22" t="s">
        <v>50</v>
      </c>
      <c r="J9" s="26" t="n">
        <v>3</v>
      </c>
      <c r="K9" s="11" t="s">
        <v>85</v>
      </c>
      <c r="L9" s="2" t="n">
        <f aca="false">IF(LEN(TRIM(K9))=0,0,LEN(TRIM(K9))-LEN(SUBSTITUTE(K9," ",""))+1)</f>
        <v>12</v>
      </c>
      <c r="M9" s="2" t="n">
        <f aca="false">IF(LEN(TRIM(F9))=0,0,LEN(TRIM(F9))-LEN(SUBSTITUTE(F9," ",""))+2)</f>
        <v>8</v>
      </c>
      <c r="N9" s="22" t="s">
        <v>52</v>
      </c>
      <c r="O9" s="9"/>
      <c r="P9" s="27" t="n">
        <v>13007</v>
      </c>
      <c r="Q9" s="27" t="n">
        <v>3007</v>
      </c>
      <c r="R9" s="9" t="s">
        <v>53</v>
      </c>
      <c r="S9" s="28" t="str">
        <f aca="false">MID(MID(MID(SUBSTITUTE(K9," ","^",(M9-2)),1,256),FIND("^",SUBSTITUTE(K9," ","^",(M9-2))),256),2,FIND(" ",MID(MID(SUBSTITUTE(K9," ","^",(M9-2)),1,256),FIND("^",SUBSTITUTE(K9," ","^",(M9-2))),256))-2)</f>
        <v>a</v>
      </c>
      <c r="T9" s="25"/>
      <c r="U9" s="29" t="n">
        <f aca="false">LEN(G9)</f>
        <v>4</v>
      </c>
      <c r="V9" s="29" t="n">
        <v>16</v>
      </c>
      <c r="W9" s="29" t="n">
        <v>11</v>
      </c>
      <c r="X9" s="4" t="s">
        <v>54</v>
      </c>
      <c r="Y9" s="4" t="n">
        <v>437</v>
      </c>
      <c r="Z9" s="4" t="s">
        <v>54</v>
      </c>
      <c r="AA9" s="4" t="s">
        <v>54</v>
      </c>
      <c r="AB9" s="4"/>
      <c r="AC9" s="30" t="str">
        <f aca="false">IF(ISBLANK(T9),"NA",IF(T9=" ","NA",IF(T9="-","NA",IF(T9="N","NA",T9))))</f>
        <v>NA</v>
      </c>
      <c r="AD9" s="30" t="n">
        <f aca="false">IF(ISBLANK(U9),"NA",IF(U9=" ","NA",IF(U9="-","NA",IF(U9="N","NA",U9))))</f>
        <v>4</v>
      </c>
      <c r="AE9" s="30" t="n">
        <f aca="false">IF(ISBLANK(V9),"NA",IF(V9=" ","NA",IF(V9="-","NA",IF(V9="N","NA",V9))))</f>
        <v>16</v>
      </c>
      <c r="AF9" s="30" t="n">
        <f aca="false">IF(ISBLANK(W9),"NA",IF(W9=" ","NA",IF(W9="-","NA",IF(W9="N","NA",W9))))</f>
        <v>11</v>
      </c>
      <c r="AG9" s="30" t="str">
        <f aca="false">IF(ISBLANK(X9),"NA",IF(X9=" ","NA",IF(X9="-","NA",IF(X9="N","NA",X9))))</f>
        <v>NA</v>
      </c>
      <c r="AH9" s="30" t="n">
        <f aca="false">IF(ISBLANK(Y9),"NA",IF(Y9=" ","NA",IF(Y9="-","NA",IF(Y9="N","NA",Y9))))</f>
        <v>437</v>
      </c>
      <c r="AI9" s="30" t="str">
        <f aca="false">IF(ISBLANK(Z9),"NA",IF(Z9=" ","NA",IF(Z9="-","NA",IF(Z9="N","NA",Z9))))</f>
        <v>NA</v>
      </c>
      <c r="AJ9" s="30" t="str">
        <f aca="false">IF(ISBLANK(AA9),"NA",IF(AA9=" ","NA",IF(AA9="-","NA",IF(AA9="N","NA",AA9))))</f>
        <v>NA</v>
      </c>
      <c r="AK9" s="30" t="str">
        <f aca="false">IF(ISBLANK(AB9),"NA",IF(AB9=" ","NA",IF(AB9="-","NA",IF(AB9="N","NA",AB9))))</f>
        <v>NA</v>
      </c>
      <c r="AL9" s="22" t="str">
        <f aca="false">IF(I9="BC",VLOOKUP(B9,'BC-OR_overlap'!A:J,10),"NA")</f>
        <v>NA</v>
      </c>
      <c r="AM9" s="22" t="n">
        <f aca="false">VLOOKUP(G9,Sheet2!A:Q,3)</f>
        <v>23.3807</v>
      </c>
      <c r="AN9" s="22" t="n">
        <f aca="false">VLOOKUP(G9,Sheet2!A:Q,4)</f>
        <v>11</v>
      </c>
      <c r="AO9" s="22" t="n">
        <f aca="false">VLOOKUP(G9,Sheet2!A:Q,5)</f>
        <v>119.22</v>
      </c>
      <c r="AP9" s="22" t="n">
        <f aca="false">VLOOKUP(G9,Sheet2!A:Q,6)</f>
        <v>14028.01</v>
      </c>
      <c r="AQ9" s="22" t="n">
        <f aca="false">VLOOKUP(G9,Sheet2!A:Q,7)</f>
        <v>187.5</v>
      </c>
      <c r="AR9" s="22" t="n">
        <f aca="false">VLOOKUP(G9,Sheet2!A:Q,8)</f>
        <v>1840.53</v>
      </c>
      <c r="AS9" s="22" t="n">
        <f aca="false">VLOOKUP(G9,Sheet2!A:Q,9)</f>
        <v>33.33</v>
      </c>
      <c r="AT9" s="22" t="n">
        <f aca="false">VLOOKUP(G9,Sheet2!A:Q,10)</f>
        <v>679.11</v>
      </c>
      <c r="AU9" s="22" t="n">
        <f aca="false">VLOOKUP(G9,Sheet2!A:Q,11)</f>
        <v>6.5</v>
      </c>
      <c r="AV9" s="22" t="n">
        <f aca="false">VLOOKUP(G9,Sheet2!A:Q,12)</f>
        <v>307494.98</v>
      </c>
      <c r="AW9" s="22" t="n">
        <f aca="false">VLOOKUP(G9,Sheet2!A:Q,13)</f>
        <v>40352.25</v>
      </c>
      <c r="AX9" s="22" t="n">
        <f aca="false">VLOOKUP(G9,Sheet2!A:Q,14)</f>
        <v>23522.22</v>
      </c>
      <c r="AY9" s="22" t="n">
        <f aca="false">VLOOKUP(G9,Sheet2!A:Q,15)</f>
        <v>3176</v>
      </c>
      <c r="AZ9" s="22" t="n">
        <f aca="false">VLOOKUP(G9,Sheet2!A:Q,16)</f>
        <v>3107.93</v>
      </c>
      <c r="BA9" s="22" t="n">
        <f aca="false">VLOOKUP(G9,Sheet2!A:Q,17)</f>
        <v>260.5</v>
      </c>
      <c r="BB9" s="22" t="n">
        <f aca="false">VLOOKUP(G9,Sheet2!A:R,18)</f>
        <v>170</v>
      </c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true" outlineLevel="0" collapsed="false">
      <c r="A10" s="22" t="s">
        <v>46</v>
      </c>
      <c r="B10" s="9" t="n">
        <v>8</v>
      </c>
      <c r="C10" s="9" t="n">
        <v>13</v>
      </c>
      <c r="D10" s="9" t="n">
        <v>182</v>
      </c>
      <c r="E10" s="23"/>
      <c r="F10" s="9" t="s">
        <v>86</v>
      </c>
      <c r="G10" s="33" t="s">
        <v>87</v>
      </c>
      <c r="H10" s="4" t="s">
        <v>88</v>
      </c>
      <c r="I10" s="22" t="s">
        <v>50</v>
      </c>
      <c r="J10" s="26" t="n">
        <v>3</v>
      </c>
      <c r="K10" s="11" t="s">
        <v>89</v>
      </c>
      <c r="L10" s="2" t="n">
        <f aca="false">IF(LEN(TRIM(K10))=0,0,LEN(TRIM(K10))-LEN(SUBSTITUTE(K10," ",""))+1)</f>
        <v>16</v>
      </c>
      <c r="M10" s="2" t="n">
        <f aca="false">IF(LEN(TRIM(F10))=0,0,LEN(TRIM(F10))-LEN(SUBSTITUTE(F10," ",""))+2)</f>
        <v>13</v>
      </c>
      <c r="N10" s="22" t="s">
        <v>52</v>
      </c>
      <c r="O10" s="9"/>
      <c r="P10" s="27" t="n">
        <v>13008</v>
      </c>
      <c r="Q10" s="27" t="n">
        <v>3008</v>
      </c>
      <c r="R10" s="9" t="s">
        <v>53</v>
      </c>
      <c r="S10" s="28" t="str">
        <f aca="false">MID(MID(MID(SUBSTITUTE(K10," ","^",(M10-2)),1,256),FIND("^",SUBSTITUTE(K10," ","^",(M10-2))),256),2,FIND(" ",MID(MID(SUBSTITUTE(K10," ","^",(M10-2)),1,256),FIND("^",SUBSTITUTE(K10," ","^",(M10-2))),256))-2)</f>
        <v>the</v>
      </c>
      <c r="T10" s="25"/>
      <c r="U10" s="29" t="n">
        <f aca="false">LEN(G10)</f>
        <v>5</v>
      </c>
      <c r="V10" s="29" t="n">
        <v>14.71</v>
      </c>
      <c r="W10" s="29" t="n">
        <v>3</v>
      </c>
      <c r="X10" s="4" t="n">
        <v>570</v>
      </c>
      <c r="Y10" s="4" t="n">
        <v>503</v>
      </c>
      <c r="Z10" s="4" t="n">
        <v>609</v>
      </c>
      <c r="AA10" s="4" t="n">
        <v>400</v>
      </c>
      <c r="AB10" s="4"/>
      <c r="AC10" s="30" t="str">
        <f aca="false">IF(ISBLANK(T10),"NA",IF(T10=" ","NA",IF(T10="-","NA",IF(T10="N","NA",T10))))</f>
        <v>NA</v>
      </c>
      <c r="AD10" s="30" t="n">
        <f aca="false">IF(ISBLANK(U10),"NA",IF(U10=" ","NA",IF(U10="-","NA",IF(U10="N","NA",U10))))</f>
        <v>5</v>
      </c>
      <c r="AE10" s="30" t="n">
        <f aca="false">IF(ISBLANK(V10),"NA",IF(V10=" ","NA",IF(V10="-","NA",IF(V10="N","NA",V10))))</f>
        <v>14.71</v>
      </c>
      <c r="AF10" s="30" t="n">
        <f aca="false">IF(ISBLANK(W10),"NA",IF(W10=" ","NA",IF(W10="-","NA",IF(W10="N","NA",W10))))</f>
        <v>3</v>
      </c>
      <c r="AG10" s="30" t="n">
        <f aca="false">IF(ISBLANK(X10),"NA",IF(X10=" ","NA",IF(X10="-","NA",IF(X10="N","NA",X10))))</f>
        <v>570</v>
      </c>
      <c r="AH10" s="30" t="n">
        <f aca="false">IF(ISBLANK(Y10),"NA",IF(Y10=" ","NA",IF(Y10="-","NA",IF(Y10="N","NA",Y10))))</f>
        <v>503</v>
      </c>
      <c r="AI10" s="30" t="n">
        <f aca="false">IF(ISBLANK(Z10),"NA",IF(Z10=" ","NA",IF(Z10="-","NA",IF(Z10="N","NA",Z10))))</f>
        <v>609</v>
      </c>
      <c r="AJ10" s="30" t="n">
        <f aca="false">IF(ISBLANK(AA10),"NA",IF(AA10=" ","NA",IF(AA10="-","NA",IF(AA10="N","NA",AA10))))</f>
        <v>400</v>
      </c>
      <c r="AK10" s="30" t="str">
        <f aca="false">IF(ISBLANK(AB10),"NA",IF(AB10=" ","NA",IF(AB10="-","NA",IF(AB10="N","NA",AB10))))</f>
        <v>NA</v>
      </c>
      <c r="AL10" s="22" t="str">
        <f aca="false">IF(I10="BC",VLOOKUP(B10,'BC-OR_overlap'!A:J,10),"NA")</f>
        <v>NA</v>
      </c>
      <c r="AM10" s="22" t="n">
        <f aca="false">VLOOKUP(G10,Sheet2!A:Q,3)</f>
        <v>17.7883</v>
      </c>
      <c r="AN10" s="22" t="n">
        <f aca="false">VLOOKUP(G10,Sheet2!A:Q,4)</f>
        <v>3</v>
      </c>
      <c r="AO10" s="22" t="n">
        <f aca="false">VLOOKUP(G10,Sheet2!A:Q,5)</f>
        <v>13.09</v>
      </c>
      <c r="AP10" s="22" t="n">
        <f aca="false">VLOOKUP(G10,Sheet2!A:Q,6)</f>
        <v>7613.93</v>
      </c>
      <c r="AQ10" s="22" t="n">
        <f aca="false">VLOOKUP(G10,Sheet2!A:Q,7)</f>
        <v>285.2</v>
      </c>
      <c r="AR10" s="22" t="n">
        <f aca="false">VLOOKUP(G10,Sheet2!A:Q,8)</f>
        <v>1769.72</v>
      </c>
      <c r="AS10" s="22" t="n">
        <f aca="false">VLOOKUP(G10,Sheet2!A:Q,9)</f>
        <v>19.5</v>
      </c>
      <c r="AT10" s="22" t="n">
        <f aca="false">VLOOKUP(G10,Sheet2!A:Q,10)</f>
        <v>18.03</v>
      </c>
      <c r="AU10" s="22" t="n">
        <f aca="false">VLOOKUP(G10,Sheet2!A:Q,11)</f>
        <v>2.67</v>
      </c>
      <c r="AV10" s="22" t="n">
        <f aca="false">VLOOKUP(G10,Sheet2!A:Q,12)</f>
        <v>150569.42</v>
      </c>
      <c r="AW10" s="22" t="n">
        <f aca="false">VLOOKUP(G10,Sheet2!A:Q,13)</f>
        <v>26624.8</v>
      </c>
      <c r="AX10" s="22" t="n">
        <f aca="false">VLOOKUP(G10,Sheet2!A:Q,14)</f>
        <v>8778.26</v>
      </c>
      <c r="AY10" s="22" t="n">
        <f aca="false">VLOOKUP(G10,Sheet2!A:Q,15)</f>
        <v>1374</v>
      </c>
      <c r="AZ10" s="22" t="n">
        <f aca="false">VLOOKUP(G10,Sheet2!A:Q,16)</f>
        <v>386.23</v>
      </c>
      <c r="BA10" s="22" t="n">
        <f aca="false">VLOOKUP(G10,Sheet2!A:Q,17)</f>
        <v>108.67</v>
      </c>
      <c r="BB10" s="22" t="n">
        <f aca="false">VLOOKUP(G10,Sheet2!A:R,18)</f>
        <v>473</v>
      </c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true" outlineLevel="0" collapsed="false">
      <c r="A11" s="22" t="s">
        <v>46</v>
      </c>
      <c r="B11" s="9" t="n">
        <v>9</v>
      </c>
      <c r="C11" s="9" t="n">
        <v>14</v>
      </c>
      <c r="D11" s="9" t="n">
        <v>120</v>
      </c>
      <c r="E11" s="23" t="s">
        <v>90</v>
      </c>
      <c r="F11" s="9" t="s">
        <v>91</v>
      </c>
      <c r="G11" s="33" t="s">
        <v>92</v>
      </c>
      <c r="H11" s="4" t="s">
        <v>93</v>
      </c>
      <c r="I11" s="22" t="s">
        <v>50</v>
      </c>
      <c r="J11" s="26" t="n">
        <v>3</v>
      </c>
      <c r="K11" s="11" t="s">
        <v>94</v>
      </c>
      <c r="L11" s="2" t="n">
        <f aca="false">IF(LEN(TRIM(K11))=0,0,LEN(TRIM(K11))-LEN(SUBSTITUTE(K11," ",""))+1)</f>
        <v>16</v>
      </c>
      <c r="M11" s="2" t="n">
        <f aca="false">IF(LEN(TRIM(F11))=0,0,LEN(TRIM(F11))-LEN(SUBSTITUTE(F11," ",""))+2)</f>
        <v>14</v>
      </c>
      <c r="N11" s="22" t="s">
        <v>52</v>
      </c>
      <c r="O11" s="9"/>
      <c r="P11" s="27" t="n">
        <v>13009</v>
      </c>
      <c r="Q11" s="27" t="n">
        <v>3009</v>
      </c>
      <c r="R11" s="9" t="s">
        <v>53</v>
      </c>
      <c r="S11" s="28" t="str">
        <f aca="false">MID(MID(MID(SUBSTITUTE(K11," ","^",(M11-2)),1,256),FIND("^",SUBSTITUTE(K11," ","^",(M11-2))),256),2,FIND(" ",MID(MID(SUBSTITUTE(K11," ","^",(M11-2)),1,256),FIND("^",SUBSTITUTE(K11," ","^",(M11-2))),256))-2)</f>
        <v>condescending</v>
      </c>
      <c r="T11" s="25"/>
      <c r="U11" s="29" t="n">
        <f aca="false">LEN(G11)</f>
        <v>9</v>
      </c>
      <c r="V11" s="29" t="n">
        <v>10.92</v>
      </c>
      <c r="W11" s="29" t="n">
        <v>0</v>
      </c>
      <c r="X11" s="4" t="n">
        <v>368</v>
      </c>
      <c r="Y11" s="4" t="n">
        <v>532</v>
      </c>
      <c r="Z11" s="4" t="n">
        <v>367</v>
      </c>
      <c r="AA11" s="4" t="s">
        <v>54</v>
      </c>
      <c r="AB11" s="4"/>
      <c r="AC11" s="30" t="str">
        <f aca="false">IF(ISBLANK(T11),"NA",IF(T11=" ","NA",IF(T11="-","NA",IF(T11="N","NA",T11))))</f>
        <v>NA</v>
      </c>
      <c r="AD11" s="30" t="n">
        <f aca="false">IF(ISBLANK(U11),"NA",IF(U11=" ","NA",IF(U11="-","NA",IF(U11="N","NA",U11))))</f>
        <v>9</v>
      </c>
      <c r="AE11" s="30" t="n">
        <f aca="false">IF(ISBLANK(V11),"NA",IF(V11=" ","NA",IF(V11="-","NA",IF(V11="N","NA",V11))))</f>
        <v>10.92</v>
      </c>
      <c r="AF11" s="30" t="n">
        <f aca="false">IF(ISBLANK(W11),"NA",IF(W11=" ","NA",IF(W11="-","NA",IF(W11="N","NA",W11))))</f>
        <v>0</v>
      </c>
      <c r="AG11" s="30" t="n">
        <f aca="false">IF(ISBLANK(X11),"NA",IF(X11=" ","NA",IF(X11="-","NA",IF(X11="N","NA",X11))))</f>
        <v>368</v>
      </c>
      <c r="AH11" s="30" t="n">
        <f aca="false">IF(ISBLANK(Y11),"NA",IF(Y11=" ","NA",IF(Y11="-","NA",IF(Y11="N","NA",Y11))))</f>
        <v>532</v>
      </c>
      <c r="AI11" s="30" t="n">
        <f aca="false">IF(ISBLANK(Z11),"NA",IF(Z11=" ","NA",IF(Z11="-","NA",IF(Z11="N","NA",Z11))))</f>
        <v>367</v>
      </c>
      <c r="AJ11" s="30" t="str">
        <f aca="false">IF(ISBLANK(AA11),"NA",IF(AA11=" ","NA",IF(AA11="-","NA",IF(AA11="N","NA",AA11))))</f>
        <v>NA</v>
      </c>
      <c r="AK11" s="30" t="str">
        <f aca="false">IF(ISBLANK(AB11),"NA",IF(AB11=" ","NA",IF(AB11="-","NA",IF(AB11="N","NA",AB11))))</f>
        <v>NA</v>
      </c>
      <c r="AL11" s="22" t="str">
        <f aca="false">IF(I11="BC",VLOOKUP(B11,'BC-OR_overlap'!A:J,10),"NA")</f>
        <v>NA</v>
      </c>
      <c r="AM11" s="22" t="n">
        <f aca="false">VLOOKUP(G11,Sheet2!A:Q,3)</f>
        <v>15.5276</v>
      </c>
      <c r="AN11" s="22" t="n">
        <f aca="false">VLOOKUP(G11,Sheet2!A:Q,4)</f>
        <v>0</v>
      </c>
      <c r="AO11" s="22" t="n">
        <f aca="false">VLOOKUP(G11,Sheet2!A:Q,5)</f>
        <v>0</v>
      </c>
      <c r="AP11" s="22" t="n">
        <f aca="false">VLOOKUP(G11,Sheet2!A:Q,6)</f>
        <v>3195.47</v>
      </c>
      <c r="AQ11" s="22" t="n">
        <f aca="false">VLOOKUP(G11,Sheet2!A:Q,7)</f>
        <v>838.78</v>
      </c>
      <c r="AR11" s="22" t="n">
        <f aca="false">VLOOKUP(G11,Sheet2!A:Q,8)</f>
        <v>1095.92</v>
      </c>
      <c r="AS11" s="22" t="n">
        <f aca="false">VLOOKUP(G11,Sheet2!A:Q,9)</f>
        <v>176.62</v>
      </c>
      <c r="AT11" s="22" t="n">
        <f aca="false">VLOOKUP(G11,Sheet2!A:Q,10)</f>
        <v>571.97</v>
      </c>
      <c r="AU11" s="22" t="n">
        <f aca="false">VLOOKUP(G11,Sheet2!A:Q,11)</f>
        <v>62.29</v>
      </c>
      <c r="AV11" s="22" t="n">
        <f aca="false">VLOOKUP(G11,Sheet2!A:Q,12)</f>
        <v>264211.78</v>
      </c>
      <c r="AW11" s="22" t="n">
        <f aca="false">VLOOKUP(G11,Sheet2!A:Q,13)</f>
        <v>32863.33</v>
      </c>
      <c r="AX11" s="22" t="n">
        <f aca="false">VLOOKUP(G11,Sheet2!A:Q,14)</f>
        <v>21901.97</v>
      </c>
      <c r="AY11" s="22" t="n">
        <f aca="false">VLOOKUP(G11,Sheet2!A:Q,15)</f>
        <v>3712.5</v>
      </c>
      <c r="AZ11" s="22" t="n">
        <f aca="false">VLOOKUP(G11,Sheet2!A:Q,16)</f>
        <v>5422.99</v>
      </c>
      <c r="BA11" s="22" t="n">
        <f aca="false">VLOOKUP(G11,Sheet2!A:Q,17)</f>
        <v>983.86</v>
      </c>
      <c r="BB11" s="22" t="n">
        <f aca="false">VLOOKUP(G11,Sheet2!A:R,18)</f>
        <v>396</v>
      </c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true" outlineLevel="0" collapsed="false">
      <c r="A12" s="9" t="s">
        <v>46</v>
      </c>
      <c r="B12" s="9" t="n">
        <v>10</v>
      </c>
      <c r="C12" s="9" t="n">
        <v>15</v>
      </c>
      <c r="D12" s="9" t="n">
        <v>15</v>
      </c>
      <c r="E12" s="23" t="s">
        <v>95</v>
      </c>
      <c r="F12" s="11" t="s">
        <v>96</v>
      </c>
      <c r="G12" s="34" t="s">
        <v>97</v>
      </c>
      <c r="H12" s="4" t="s">
        <v>98</v>
      </c>
      <c r="I12" s="22" t="s">
        <v>50</v>
      </c>
      <c r="J12" s="26" t="n">
        <v>3</v>
      </c>
      <c r="K12" s="11" t="s">
        <v>99</v>
      </c>
      <c r="L12" s="2" t="n">
        <f aca="false">IF(LEN(TRIM(K12))=0,0,LEN(TRIM(K12))-LEN(SUBSTITUTE(K12," ",""))+1)</f>
        <v>10</v>
      </c>
      <c r="M12" s="2" t="n">
        <f aca="false">IF(LEN(TRIM(F12))=0,0,LEN(TRIM(F12))-LEN(SUBSTITUTE(F12," ",""))+2)</f>
        <v>8</v>
      </c>
      <c r="N12" s="22" t="s">
        <v>52</v>
      </c>
      <c r="O12" s="9"/>
      <c r="P12" s="27" t="n">
        <v>13010</v>
      </c>
      <c r="Q12" s="27" t="n">
        <v>3010</v>
      </c>
      <c r="R12" s="9" t="s">
        <v>53</v>
      </c>
      <c r="S12" s="28" t="str">
        <f aca="false">MID(MID(MID(SUBSTITUTE(K12," ","^",(M12-2)),1,256),FIND("^",SUBSTITUTE(K12," ","^",(M12-2))),256),2,FIND(" ",MID(MID(SUBSTITUTE(K12," ","^",(M12-2)),1,256),FIND("^",SUBSTITUTE(K12," ","^",(M12-2))),256))-2)</f>
        <v>the</v>
      </c>
      <c r="T12" s="25" t="n">
        <v>0</v>
      </c>
      <c r="U12" s="29" t="n">
        <f aca="false">LEN(G12)</f>
        <v>4</v>
      </c>
      <c r="V12" s="29" t="n">
        <v>27</v>
      </c>
      <c r="W12" s="29" t="n">
        <v>7</v>
      </c>
      <c r="X12" s="4" t="n">
        <v>606</v>
      </c>
      <c r="Y12" s="4" t="n">
        <v>574</v>
      </c>
      <c r="Z12" s="4" t="n">
        <v>577</v>
      </c>
      <c r="AA12" s="4" t="n">
        <v>505</v>
      </c>
      <c r="AB12" s="4"/>
      <c r="AC12" s="30" t="n">
        <f aca="false">IF(ISBLANK(T12),"NA",IF(T12=" ","NA",IF(T12="-","NA",IF(T12="N","NA",T12))))</f>
        <v>0</v>
      </c>
      <c r="AD12" s="30" t="n">
        <f aca="false">IF(ISBLANK(U12),"NA",IF(U12=" ","NA",IF(U12="-","NA",IF(U12="N","NA",U12))))</f>
        <v>4</v>
      </c>
      <c r="AE12" s="30" t="n">
        <f aca="false">IF(ISBLANK(V12),"NA",IF(V12=" ","NA",IF(V12="-","NA",IF(V12="N","NA",V12))))</f>
        <v>27</v>
      </c>
      <c r="AF12" s="30" t="n">
        <f aca="false">IF(ISBLANK(W12),"NA",IF(W12=" ","NA",IF(W12="-","NA",IF(W12="N","NA",W12))))</f>
        <v>7</v>
      </c>
      <c r="AG12" s="30" t="n">
        <f aca="false">IF(ISBLANK(X12),"NA",IF(X12=" ","NA",IF(X12="-","NA",IF(X12="N","NA",X12))))</f>
        <v>606</v>
      </c>
      <c r="AH12" s="30" t="n">
        <f aca="false">IF(ISBLANK(Y12),"NA",IF(Y12=" ","NA",IF(Y12="-","NA",IF(Y12="N","NA",Y12))))</f>
        <v>574</v>
      </c>
      <c r="AI12" s="30" t="n">
        <f aca="false">IF(ISBLANK(Z12),"NA",IF(Z12=" ","NA",IF(Z12="-","NA",IF(Z12="N","NA",Z12))))</f>
        <v>577</v>
      </c>
      <c r="AJ12" s="30" t="n">
        <f aca="false">IF(ISBLANK(AA12),"NA",IF(AA12=" ","NA",IF(AA12="-","NA",IF(AA12="N","NA",AA12))))</f>
        <v>505</v>
      </c>
      <c r="AK12" s="30" t="str">
        <f aca="false">IF(ISBLANK(AB12),"NA",IF(AB12=" ","NA",IF(AB12="-","NA",IF(AB12="N","NA",AB12))))</f>
        <v>NA</v>
      </c>
      <c r="AL12" s="22" t="str">
        <f aca="false">IF(I12="BC",VLOOKUP(B12,'BC-OR_overlap'!A:J,10),"NA")</f>
        <v>NA</v>
      </c>
      <c r="AM12" s="22" t="n">
        <f aca="false">VLOOKUP(G12,Sheet2!A:Q,3)</f>
        <v>66.8104</v>
      </c>
      <c r="AN12" s="22" t="n">
        <f aca="false">VLOOKUP(G12,Sheet2!A:Q,4)</f>
        <v>11</v>
      </c>
      <c r="AO12" s="22" t="n">
        <f aca="false">VLOOKUP(G12,Sheet2!A:Q,5)</f>
        <v>131.96</v>
      </c>
      <c r="AP12" s="22" t="n">
        <f aca="false">VLOOKUP(G12,Sheet2!A:Q,6)</f>
        <v>18422.01</v>
      </c>
      <c r="AQ12" s="22" t="n">
        <f aca="false">VLOOKUP(G12,Sheet2!A:Q,7)</f>
        <v>228.5</v>
      </c>
      <c r="AR12" s="22" t="n">
        <f aca="false">VLOOKUP(G12,Sheet2!A:Q,8)</f>
        <v>2354.92</v>
      </c>
      <c r="AS12" s="22" t="n">
        <f aca="false">VLOOKUP(G12,Sheet2!A:Q,9)</f>
        <v>30.67</v>
      </c>
      <c r="AT12" s="22" t="n">
        <f aca="false">VLOOKUP(G12,Sheet2!A:Q,10)</f>
        <v>687.32</v>
      </c>
      <c r="AU12" s="22" t="n">
        <f aca="false">VLOOKUP(G12,Sheet2!A:Q,11)</f>
        <v>5</v>
      </c>
      <c r="AV12" s="22" t="n">
        <f aca="false">VLOOKUP(G12,Sheet2!A:Q,12)</f>
        <v>226246.18</v>
      </c>
      <c r="AW12" s="22" t="n">
        <f aca="false">VLOOKUP(G12,Sheet2!A:Q,13)</f>
        <v>23186.25</v>
      </c>
      <c r="AX12" s="22" t="n">
        <f aca="false">VLOOKUP(G12,Sheet2!A:Q,14)</f>
        <v>8607.57</v>
      </c>
      <c r="AY12" s="22" t="n">
        <f aca="false">VLOOKUP(G12,Sheet2!A:Q,15)</f>
        <v>1021.33</v>
      </c>
      <c r="AZ12" s="22" t="n">
        <f aca="false">VLOOKUP(G12,Sheet2!A:Q,16)</f>
        <v>1296.61</v>
      </c>
      <c r="BA12" s="22" t="n">
        <f aca="false">VLOOKUP(G12,Sheet2!A:Q,17)</f>
        <v>169</v>
      </c>
      <c r="BB12" s="22" t="n">
        <f aca="false">VLOOKUP(G12,Sheet2!A:R,18)</f>
        <v>578</v>
      </c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" hidden="false" customHeight="true" outlineLevel="0" collapsed="false">
      <c r="A13" s="22" t="s">
        <v>46</v>
      </c>
      <c r="B13" s="9" t="n">
        <v>11</v>
      </c>
      <c r="C13" s="9" t="n">
        <v>16</v>
      </c>
      <c r="D13" s="9" t="n">
        <v>11</v>
      </c>
      <c r="E13" s="23" t="s">
        <v>100</v>
      </c>
      <c r="F13" s="11" t="s">
        <v>101</v>
      </c>
      <c r="G13" s="33" t="s">
        <v>102</v>
      </c>
      <c r="H13" s="4" t="s">
        <v>103</v>
      </c>
      <c r="I13" s="22" t="s">
        <v>50</v>
      </c>
      <c r="J13" s="26" t="n">
        <v>3</v>
      </c>
      <c r="K13" s="11" t="s">
        <v>104</v>
      </c>
      <c r="L13" s="2" t="n">
        <f aca="false">IF(LEN(TRIM(K13))=0,0,LEN(TRIM(K13))-LEN(SUBSTITUTE(K13," ",""))+1)</f>
        <v>10</v>
      </c>
      <c r="M13" s="2" t="n">
        <f aca="false">IF(LEN(TRIM(F13))=0,0,LEN(TRIM(F13))-LEN(SUBSTITUTE(F13," ",""))+2)</f>
        <v>8</v>
      </c>
      <c r="N13" s="22" t="s">
        <v>52</v>
      </c>
      <c r="O13" s="9"/>
      <c r="P13" s="27" t="n">
        <v>13011</v>
      </c>
      <c r="Q13" s="27" t="n">
        <v>3011</v>
      </c>
      <c r="R13" s="9" t="s">
        <v>53</v>
      </c>
      <c r="S13" s="28" t="str">
        <f aca="false">MID(MID(MID(SUBSTITUTE(K13," ","^",(M13-2)),1,256),FIND("^",SUBSTITUTE(K13," ","^",(M13-2))),256),2,FIND(" ",MID(MID(SUBSTITUTE(K13," ","^",(M13-2)),1,256),FIND("^",SUBSTITUTE(K13," ","^",(M13-2))),256))-2)</f>
        <v>the</v>
      </c>
      <c r="T13" s="25"/>
      <c r="U13" s="29" t="n">
        <f aca="false">LEN(G13)</f>
        <v>4</v>
      </c>
      <c r="V13" s="29" t="n">
        <v>11.82</v>
      </c>
      <c r="W13" s="29" t="n">
        <v>2</v>
      </c>
      <c r="X13" s="4" t="n">
        <v>619</v>
      </c>
      <c r="Y13" s="4" t="n">
        <v>507</v>
      </c>
      <c r="Z13" s="4" t="n">
        <v>617</v>
      </c>
      <c r="AA13" s="4" t="n">
        <v>466</v>
      </c>
      <c r="AB13" s="4"/>
      <c r="AC13" s="30" t="str">
        <f aca="false">IF(ISBLANK(T13),"NA",IF(T13=" ","NA",IF(T13="-","NA",IF(T13="N","NA",T13))))</f>
        <v>NA</v>
      </c>
      <c r="AD13" s="30" t="n">
        <f aca="false">IF(ISBLANK(U13),"NA",IF(U13=" ","NA",IF(U13="-","NA",IF(U13="N","NA",U13))))</f>
        <v>4</v>
      </c>
      <c r="AE13" s="30" t="n">
        <f aca="false">IF(ISBLANK(V13),"NA",IF(V13=" ","NA",IF(V13="-","NA",IF(V13="N","NA",V13))))</f>
        <v>11.82</v>
      </c>
      <c r="AF13" s="30" t="n">
        <f aca="false">IF(ISBLANK(W13),"NA",IF(W13=" ","NA",IF(W13="-","NA",IF(W13="N","NA",W13))))</f>
        <v>2</v>
      </c>
      <c r="AG13" s="30" t="n">
        <f aca="false">IF(ISBLANK(X13),"NA",IF(X13=" ","NA",IF(X13="-","NA",IF(X13="N","NA",X13))))</f>
        <v>619</v>
      </c>
      <c r="AH13" s="30" t="n">
        <f aca="false">IF(ISBLANK(Y13),"NA",IF(Y13=" ","NA",IF(Y13="-","NA",IF(Y13="N","NA",Y13))))</f>
        <v>507</v>
      </c>
      <c r="AI13" s="30" t="n">
        <f aca="false">IF(ISBLANK(Z13),"NA",IF(Z13=" ","NA",IF(Z13="-","NA",IF(Z13="N","NA",Z13))))</f>
        <v>617</v>
      </c>
      <c r="AJ13" s="30" t="n">
        <f aca="false">IF(ISBLANK(AA13),"NA",IF(AA13=" ","NA",IF(AA13="-","NA",IF(AA13="N","NA",AA13))))</f>
        <v>466</v>
      </c>
      <c r="AK13" s="30" t="str">
        <f aca="false">IF(ISBLANK(AB13),"NA",IF(AB13=" ","NA",IF(AB13="-","NA",IF(AB13="N","NA",AB13))))</f>
        <v>NA</v>
      </c>
      <c r="AL13" s="22" t="str">
        <f aca="false">IF(I13="BC",VLOOKUP(B13,'BC-OR_overlap'!A:J,10),"NA")</f>
        <v>NA</v>
      </c>
      <c r="AM13" s="22" t="n">
        <f aca="false">VLOOKUP(G13,Sheet2!A:Q,3)</f>
        <v>3.62906</v>
      </c>
      <c r="AN13" s="22" t="n">
        <f aca="false">VLOOKUP(G13,Sheet2!A:Q,4)</f>
        <v>3</v>
      </c>
      <c r="AO13" s="22" t="n">
        <f aca="false">VLOOKUP(G13,Sheet2!A:Q,5)</f>
        <v>1410.26</v>
      </c>
      <c r="AP13" s="22" t="n">
        <f aca="false">VLOOKUP(G13,Sheet2!A:Q,6)</f>
        <v>7480.08</v>
      </c>
      <c r="AQ13" s="22" t="n">
        <f aca="false">VLOOKUP(G13,Sheet2!A:Q,7)</f>
        <v>118.25</v>
      </c>
      <c r="AR13" s="22" t="n">
        <f aca="false">VLOOKUP(G13,Sheet2!A:Q,8)</f>
        <v>2995.72</v>
      </c>
      <c r="AS13" s="22" t="n">
        <f aca="false">VLOOKUP(G13,Sheet2!A:Q,9)</f>
        <v>11.67</v>
      </c>
      <c r="AT13" s="22" t="n">
        <f aca="false">VLOOKUP(G13,Sheet2!A:Q,10)</f>
        <v>2118.66</v>
      </c>
      <c r="AU13" s="22" t="n">
        <f aca="false">VLOOKUP(G13,Sheet2!A:Q,11)</f>
        <v>2</v>
      </c>
      <c r="AV13" s="22" t="n">
        <f aca="false">VLOOKUP(G13,Sheet2!A:Q,12)</f>
        <v>186218.42</v>
      </c>
      <c r="AW13" s="22" t="n">
        <f aca="false">VLOOKUP(G13,Sheet2!A:Q,13)</f>
        <v>24307.75</v>
      </c>
      <c r="AX13" s="22" t="n">
        <f aca="false">VLOOKUP(G13,Sheet2!A:Q,14)</f>
        <v>10393.58</v>
      </c>
      <c r="AY13" s="22" t="n">
        <f aca="false">VLOOKUP(G13,Sheet2!A:Q,15)</f>
        <v>1744</v>
      </c>
      <c r="AZ13" s="22" t="n">
        <f aca="false">VLOOKUP(G13,Sheet2!A:Q,16)</f>
        <v>2537.4</v>
      </c>
      <c r="BA13" s="22" t="n">
        <f aca="false">VLOOKUP(G13,Sheet2!A:Q,17)</f>
        <v>134.5</v>
      </c>
      <c r="BB13" s="22" t="n">
        <f aca="false">VLOOKUP(G13,Sheet2!A:R,18)</f>
        <v>160</v>
      </c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" hidden="false" customHeight="true" outlineLevel="0" collapsed="false">
      <c r="A14" s="9" t="s">
        <v>66</v>
      </c>
      <c r="B14" s="9" t="n">
        <v>12</v>
      </c>
      <c r="C14" s="9" t="n">
        <v>17</v>
      </c>
      <c r="D14" s="9" t="n">
        <v>16</v>
      </c>
      <c r="E14" s="23" t="s">
        <v>105</v>
      </c>
      <c r="F14" s="11" t="s">
        <v>106</v>
      </c>
      <c r="G14" s="9" t="s">
        <v>107</v>
      </c>
      <c r="H14" s="4" t="s">
        <v>108</v>
      </c>
      <c r="I14" s="22" t="s">
        <v>50</v>
      </c>
      <c r="J14" s="26" t="n">
        <v>3</v>
      </c>
      <c r="K14" s="11" t="s">
        <v>109</v>
      </c>
      <c r="L14" s="2" t="n">
        <f aca="false">IF(LEN(TRIM(K14))=0,0,LEN(TRIM(K14))-LEN(SUBSTITUTE(K14," ",""))+1)</f>
        <v>10</v>
      </c>
      <c r="M14" s="2" t="n">
        <f aca="false">IF(LEN(TRIM(F14))=0,0,LEN(TRIM(F14))-LEN(SUBSTITUTE(F14," ",""))+2)</f>
        <v>8</v>
      </c>
      <c r="N14" s="22" t="s">
        <v>52</v>
      </c>
      <c r="O14" s="9"/>
      <c r="P14" s="27" t="n">
        <v>13012</v>
      </c>
      <c r="Q14" s="27" t="n">
        <v>3012</v>
      </c>
      <c r="R14" s="9" t="s">
        <v>53</v>
      </c>
      <c r="S14" s="28" t="str">
        <f aca="false">MID(MID(MID(SUBSTITUTE(K14," ","^",(M14-2)),1,256),FIND("^",SUBSTITUTE(K14," ","^",(M14-2))),256),2,FIND(" ",MID(MID(SUBSTITUTE(K14," ","^",(M14-2)),1,256),FIND("^",SUBSTITUTE(K14," ","^",(M14-2))),256))-2)</f>
        <v>the</v>
      </c>
      <c r="T14" s="25"/>
      <c r="U14" s="29" t="n">
        <f aca="false">LEN(G14)</f>
        <v>7</v>
      </c>
      <c r="V14" s="29" t="n">
        <v>79.08</v>
      </c>
      <c r="W14" s="29" t="n">
        <v>0</v>
      </c>
      <c r="X14" s="4" t="n">
        <v>572</v>
      </c>
      <c r="Y14" s="4" t="n">
        <v>548</v>
      </c>
      <c r="Z14" s="4" t="n">
        <v>554</v>
      </c>
      <c r="AA14" s="4" t="n">
        <v>485</v>
      </c>
      <c r="AB14" s="4"/>
      <c r="AC14" s="30" t="str">
        <f aca="false">IF(ISBLANK(T14),"NA",IF(T14=" ","NA",IF(T14="-","NA",IF(T14="N","NA",T14))))</f>
        <v>NA</v>
      </c>
      <c r="AD14" s="30" t="n">
        <f aca="false">IF(ISBLANK(U14),"NA",IF(U14=" ","NA",IF(U14="-","NA",IF(U14="N","NA",U14))))</f>
        <v>7</v>
      </c>
      <c r="AE14" s="30" t="n">
        <f aca="false">IF(ISBLANK(V14),"NA",IF(V14=" ","NA",IF(V14="-","NA",IF(V14="N","NA",V14))))</f>
        <v>79.08</v>
      </c>
      <c r="AF14" s="30" t="n">
        <f aca="false">IF(ISBLANK(W14),"NA",IF(W14=" ","NA",IF(W14="-","NA",IF(W14="N","NA",W14))))</f>
        <v>0</v>
      </c>
      <c r="AG14" s="30" t="n">
        <f aca="false">IF(ISBLANK(X14),"NA",IF(X14=" ","NA",IF(X14="-","NA",IF(X14="N","NA",X14))))</f>
        <v>572</v>
      </c>
      <c r="AH14" s="30" t="n">
        <f aca="false">IF(ISBLANK(Y14),"NA",IF(Y14=" ","NA",IF(Y14="-","NA",IF(Y14="N","NA",Y14))))</f>
        <v>548</v>
      </c>
      <c r="AI14" s="30" t="n">
        <f aca="false">IF(ISBLANK(Z14),"NA",IF(Z14=" ","NA",IF(Z14="-","NA",IF(Z14="N","NA",Z14))))</f>
        <v>554</v>
      </c>
      <c r="AJ14" s="30" t="n">
        <f aca="false">IF(ISBLANK(AA14),"NA",IF(AA14=" ","NA",IF(AA14="-","NA",IF(AA14="N","NA",AA14))))</f>
        <v>485</v>
      </c>
      <c r="AK14" s="30" t="str">
        <f aca="false">IF(ISBLANK(AB14),"NA",IF(AB14=" ","NA",IF(AB14="-","NA",IF(AB14="N","NA",AB14))))</f>
        <v>NA</v>
      </c>
      <c r="AL14" s="22" t="str">
        <f aca="false">IF(I14="BC",VLOOKUP(B14,'BC-OR_overlap'!A:J,10),"NA")</f>
        <v>NA</v>
      </c>
      <c r="AM14" s="22" t="n">
        <f aca="false">VLOOKUP(G14,Sheet2!A:Q,3)</f>
        <v>95.3074</v>
      </c>
      <c r="AN14" s="22" t="n">
        <f aca="false">VLOOKUP(G14,Sheet2!A:Q,4)</f>
        <v>0</v>
      </c>
      <c r="AO14" s="22" t="n">
        <f aca="false">VLOOKUP(G14,Sheet2!A:Q,5)</f>
        <v>0</v>
      </c>
      <c r="AP14" s="22" t="n">
        <f aca="false">VLOOKUP(G14,Sheet2!A:Q,6)</f>
        <v>6693.96</v>
      </c>
      <c r="AQ14" s="22" t="n">
        <f aca="false">VLOOKUP(G14,Sheet2!A:Q,7)</f>
        <v>943.86</v>
      </c>
      <c r="AR14" s="22" t="n">
        <f aca="false">VLOOKUP(G14,Sheet2!A:Q,8)</f>
        <v>1202.85</v>
      </c>
      <c r="AS14" s="22" t="n">
        <f aca="false">VLOOKUP(G14,Sheet2!A:Q,9)</f>
        <v>140.17</v>
      </c>
      <c r="AT14" s="22" t="n">
        <f aca="false">VLOOKUP(G14,Sheet2!A:Q,10)</f>
        <v>418.22</v>
      </c>
      <c r="AU14" s="22" t="n">
        <f aca="false">VLOOKUP(G14,Sheet2!A:Q,11)</f>
        <v>32</v>
      </c>
      <c r="AV14" s="22" t="n">
        <f aca="false">VLOOKUP(G14,Sheet2!A:Q,12)</f>
        <v>335022.03</v>
      </c>
      <c r="AW14" s="22" t="n">
        <f aca="false">VLOOKUP(G14,Sheet2!A:Q,13)</f>
        <v>41398.43</v>
      </c>
      <c r="AX14" s="22" t="n">
        <f aca="false">VLOOKUP(G14,Sheet2!A:Q,14)</f>
        <v>31667.59</v>
      </c>
      <c r="AY14" s="22" t="n">
        <f aca="false">VLOOKUP(G14,Sheet2!A:Q,15)</f>
        <v>5987.17</v>
      </c>
      <c r="AZ14" s="22" t="n">
        <f aca="false">VLOOKUP(G14,Sheet2!A:Q,16)</f>
        <v>8195.96</v>
      </c>
      <c r="BA14" s="22" t="n">
        <f aca="false">VLOOKUP(G14,Sheet2!A:Q,17)</f>
        <v>1925.8</v>
      </c>
      <c r="BB14" s="22" t="n">
        <f aca="false">VLOOKUP(G14,Sheet2!A:R,18)</f>
        <v>498</v>
      </c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" hidden="false" customHeight="true" outlineLevel="0" collapsed="false">
      <c r="A15" s="9" t="s">
        <v>80</v>
      </c>
      <c r="B15" s="9" t="n">
        <v>13</v>
      </c>
      <c r="C15" s="9" t="n">
        <v>18</v>
      </c>
      <c r="D15" s="9" t="n">
        <v>90</v>
      </c>
      <c r="E15" s="23"/>
      <c r="F15" s="9" t="s">
        <v>110</v>
      </c>
      <c r="G15" s="33" t="s">
        <v>111</v>
      </c>
      <c r="H15" s="4" t="s">
        <v>112</v>
      </c>
      <c r="I15" s="22" t="s">
        <v>50</v>
      </c>
      <c r="J15" s="26" t="n">
        <v>3</v>
      </c>
      <c r="K15" s="11" t="s">
        <v>113</v>
      </c>
      <c r="L15" s="2" t="n">
        <f aca="false">IF(LEN(TRIM(K15))=0,0,LEN(TRIM(K15))-LEN(SUBSTITUTE(K15," ",""))+1)</f>
        <v>21</v>
      </c>
      <c r="M15" s="2" t="n">
        <f aca="false">IF(LEN(TRIM(F15))=0,0,LEN(TRIM(F15))-LEN(SUBSTITUTE(F15," ",""))+2)</f>
        <v>18</v>
      </c>
      <c r="N15" s="22" t="s">
        <v>52</v>
      </c>
      <c r="O15" s="9"/>
      <c r="P15" s="27" t="n">
        <v>13013</v>
      </c>
      <c r="Q15" s="27" t="n">
        <v>3013</v>
      </c>
      <c r="R15" s="9" t="s">
        <v>53</v>
      </c>
      <c r="S15" s="28" t="str">
        <f aca="false">MID(MID(MID(SUBSTITUTE(K15," ","^",(M15-2)),1,256),FIND("^",SUBSTITUTE(K15," ","^",(M15-2))),256),2,FIND(" ",MID(MID(SUBSTITUTE(K15," ","^",(M15-2)),1,256),FIND("^",SUBSTITUTE(K15," ","^",(M15-2))),256))-2)</f>
        <v>tour</v>
      </c>
      <c r="T15" s="25"/>
      <c r="U15" s="29" t="n">
        <f aca="false">LEN(G15)</f>
        <v>4</v>
      </c>
      <c r="V15" s="29" t="n">
        <v>6.16</v>
      </c>
      <c r="W15" s="29" t="n">
        <v>19</v>
      </c>
      <c r="X15" s="4" t="n">
        <v>413</v>
      </c>
      <c r="Y15" s="4" t="n">
        <v>482</v>
      </c>
      <c r="Z15" s="4" t="n">
        <v>384</v>
      </c>
      <c r="AA15" s="4" t="n">
        <v>361</v>
      </c>
      <c r="AB15" s="4"/>
      <c r="AC15" s="30" t="str">
        <f aca="false">IF(ISBLANK(T15),"NA",IF(T15=" ","NA",IF(T15="-","NA",IF(T15="N","NA",T15))))</f>
        <v>NA</v>
      </c>
      <c r="AD15" s="30" t="n">
        <f aca="false">IF(ISBLANK(U15),"NA",IF(U15=" ","NA",IF(U15="-","NA",IF(U15="N","NA",U15))))</f>
        <v>4</v>
      </c>
      <c r="AE15" s="30" t="n">
        <f aca="false">IF(ISBLANK(V15),"NA",IF(V15=" ","NA",IF(V15="-","NA",IF(V15="N","NA",V15))))</f>
        <v>6.16</v>
      </c>
      <c r="AF15" s="30" t="n">
        <f aca="false">IF(ISBLANK(W15),"NA",IF(W15=" ","NA",IF(W15="-","NA",IF(W15="N","NA",W15))))</f>
        <v>19</v>
      </c>
      <c r="AG15" s="30" t="n">
        <f aca="false">IF(ISBLANK(X15),"NA",IF(X15=" ","NA",IF(X15="-","NA",IF(X15="N","NA",X15))))</f>
        <v>413</v>
      </c>
      <c r="AH15" s="30" t="n">
        <f aca="false">IF(ISBLANK(Y15),"NA",IF(Y15=" ","NA",IF(Y15="-","NA",IF(Y15="N","NA",Y15))))</f>
        <v>482</v>
      </c>
      <c r="AI15" s="30" t="n">
        <f aca="false">IF(ISBLANK(Z15),"NA",IF(Z15=" ","NA",IF(Z15="-","NA",IF(Z15="N","NA",Z15))))</f>
        <v>384</v>
      </c>
      <c r="AJ15" s="30" t="n">
        <f aca="false">IF(ISBLANK(AA15),"NA",IF(AA15=" ","NA",IF(AA15="-","NA",IF(AA15="N","NA",AA15))))</f>
        <v>361</v>
      </c>
      <c r="AK15" s="30" t="str">
        <f aca="false">IF(ISBLANK(AB15),"NA",IF(AB15=" ","NA",IF(AB15="-","NA",IF(AB15="N","NA",AB15))))</f>
        <v>NA</v>
      </c>
      <c r="AL15" s="22" t="str">
        <f aca="false">IF(I15="BC",VLOOKUP(B15,'BC-OR_overlap'!A:J,10),"NA")</f>
        <v>NA</v>
      </c>
      <c r="AM15" s="22" t="n">
        <f aca="false">VLOOKUP(G15,Sheet2!A:Q,3)</f>
        <v>9.0429</v>
      </c>
      <c r="AN15" s="22" t="n">
        <f aca="false">VLOOKUP(G15,Sheet2!A:Q,4)</f>
        <v>19</v>
      </c>
      <c r="AO15" s="22" t="n">
        <f aca="false">VLOOKUP(G15,Sheet2!A:Q,5)</f>
        <v>56.17</v>
      </c>
      <c r="AP15" s="22" t="n">
        <f aca="false">VLOOKUP(G15,Sheet2!A:Q,6)</f>
        <v>22363.34</v>
      </c>
      <c r="AQ15" s="22" t="n">
        <f aca="false">VLOOKUP(G15,Sheet2!A:Q,7)</f>
        <v>296.5</v>
      </c>
      <c r="AR15" s="22" t="n">
        <f aca="false">VLOOKUP(G15,Sheet2!A:Q,8)</f>
        <v>3809.56</v>
      </c>
      <c r="AS15" s="22" t="n">
        <f aca="false">VLOOKUP(G15,Sheet2!A:Q,9)</f>
        <v>44.67</v>
      </c>
      <c r="AT15" s="22" t="n">
        <f aca="false">VLOOKUP(G15,Sheet2!A:Q,10)</f>
        <v>198.91</v>
      </c>
      <c r="AU15" s="22" t="n">
        <f aca="false">VLOOKUP(G15,Sheet2!A:Q,11)</f>
        <v>6.5</v>
      </c>
      <c r="AV15" s="22" t="n">
        <f aca="false">VLOOKUP(G15,Sheet2!A:Q,12)</f>
        <v>310200.19</v>
      </c>
      <c r="AW15" s="22" t="n">
        <f aca="false">VLOOKUP(G15,Sheet2!A:Q,13)</f>
        <v>38145.75</v>
      </c>
      <c r="AX15" s="22" t="n">
        <f aca="false">VLOOKUP(G15,Sheet2!A:Q,14)</f>
        <v>32075.1</v>
      </c>
      <c r="AY15" s="22" t="n">
        <f aca="false">VLOOKUP(G15,Sheet2!A:Q,15)</f>
        <v>4234</v>
      </c>
      <c r="AZ15" s="22" t="n">
        <f aca="false">VLOOKUP(G15,Sheet2!A:Q,16)</f>
        <v>4114.55</v>
      </c>
      <c r="BA15" s="22" t="n">
        <f aca="false">VLOOKUP(G15,Sheet2!A:Q,17)</f>
        <v>179.5</v>
      </c>
      <c r="BB15" s="22" t="n">
        <f aca="false">VLOOKUP(G15,Sheet2!A:R,18)</f>
        <v>138</v>
      </c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" hidden="false" customHeight="true" outlineLevel="0" collapsed="false">
      <c r="A16" s="22" t="s">
        <v>46</v>
      </c>
      <c r="B16" s="9" t="n">
        <v>14</v>
      </c>
      <c r="C16" s="9" t="n">
        <v>19</v>
      </c>
      <c r="D16" s="9" t="n">
        <v>196</v>
      </c>
      <c r="E16" s="23"/>
      <c r="F16" s="9" t="s">
        <v>114</v>
      </c>
      <c r="G16" s="33" t="s">
        <v>115</v>
      </c>
      <c r="H16" s="4" t="s">
        <v>116</v>
      </c>
      <c r="I16" s="22" t="s">
        <v>50</v>
      </c>
      <c r="J16" s="26" t="n">
        <v>3</v>
      </c>
      <c r="K16" s="11" t="s">
        <v>117</v>
      </c>
      <c r="L16" s="2" t="n">
        <f aca="false">IF(LEN(TRIM(K16))=0,0,LEN(TRIM(K16))-LEN(SUBSTITUTE(K16," ",""))+1)</f>
        <v>20</v>
      </c>
      <c r="M16" s="2" t="n">
        <f aca="false">IF(LEN(TRIM(F16))=0,0,LEN(TRIM(F16))-LEN(SUBSTITUTE(F16," ",""))+2)</f>
        <v>18</v>
      </c>
      <c r="N16" s="22" t="s">
        <v>52</v>
      </c>
      <c r="O16" s="9"/>
      <c r="P16" s="27" t="n">
        <v>13014</v>
      </c>
      <c r="Q16" s="27" t="n">
        <v>3014</v>
      </c>
      <c r="R16" s="9" t="s">
        <v>53</v>
      </c>
      <c r="S16" s="28" t="str">
        <f aca="false">MID(MID(MID(SUBSTITUTE(K16," ","^",(M16-2)),1,256),FIND("^",SUBSTITUTE(K16," ","^",(M16-2))),256),2,FIND(" ",MID(MID(SUBSTITUTE(K16," ","^",(M16-2)),1,256),FIND("^",SUBSTITUTE(K16," ","^",(M16-2))),256))-2)</f>
        <v>chocolate</v>
      </c>
      <c r="T16" s="25"/>
      <c r="U16" s="29" t="n">
        <f aca="false">LEN(G16)</f>
        <v>3</v>
      </c>
      <c r="V16" s="29" t="n">
        <v>16.35</v>
      </c>
      <c r="W16" s="29" t="n">
        <v>4</v>
      </c>
      <c r="X16" s="4" t="s">
        <v>54</v>
      </c>
      <c r="Y16" s="4" t="s">
        <v>54</v>
      </c>
      <c r="Z16" s="4" t="s">
        <v>54</v>
      </c>
      <c r="AA16" s="4" t="s">
        <v>54</v>
      </c>
      <c r="AB16" s="4"/>
      <c r="AC16" s="30" t="str">
        <f aca="false">IF(ISBLANK(T16),"NA",IF(T16=" ","NA",IF(T16="-","NA",IF(T16="N","NA",T16))))</f>
        <v>NA</v>
      </c>
      <c r="AD16" s="30" t="n">
        <f aca="false">IF(ISBLANK(U16),"NA",IF(U16=" ","NA",IF(U16="-","NA",IF(U16="N","NA",U16))))</f>
        <v>3</v>
      </c>
      <c r="AE16" s="30" t="n">
        <f aca="false">IF(ISBLANK(V16),"NA",IF(V16=" ","NA",IF(V16="-","NA",IF(V16="N","NA",V16))))</f>
        <v>16.35</v>
      </c>
      <c r="AF16" s="30" t="n">
        <f aca="false">IF(ISBLANK(W16),"NA",IF(W16=" ","NA",IF(W16="-","NA",IF(W16="N","NA",W16))))</f>
        <v>4</v>
      </c>
      <c r="AG16" s="30" t="str">
        <f aca="false">IF(ISBLANK(X16),"NA",IF(X16=" ","NA",IF(X16="-","NA",IF(X16="N","NA",X16))))</f>
        <v>NA</v>
      </c>
      <c r="AH16" s="30" t="str">
        <f aca="false">IF(ISBLANK(Y16),"NA",IF(Y16=" ","NA",IF(Y16="-","NA",IF(Y16="N","NA",Y16))))</f>
        <v>NA</v>
      </c>
      <c r="AI16" s="30" t="str">
        <f aca="false">IF(ISBLANK(Z16),"NA",IF(Z16=" ","NA",IF(Z16="-","NA",IF(Z16="N","NA",Z16))))</f>
        <v>NA</v>
      </c>
      <c r="AJ16" s="30" t="str">
        <f aca="false">IF(ISBLANK(AA16),"NA",IF(AA16=" ","NA",IF(AA16="-","NA",IF(AA16="N","NA",AA16))))</f>
        <v>NA</v>
      </c>
      <c r="AK16" s="30" t="str">
        <f aca="false">IF(ISBLANK(AB16),"NA",IF(AB16=" ","NA",IF(AB16="-","NA",IF(AB16="N","NA",AB16))))</f>
        <v>NA</v>
      </c>
      <c r="AL16" s="22" t="str">
        <f aca="false">IF(I16="BC",VLOOKUP(B16,'BC-OR_overlap'!A:J,10),"NA")</f>
        <v>NA</v>
      </c>
      <c r="AM16" s="22" t="n">
        <f aca="false">VLOOKUP(G16,Sheet2!A:Q,3)</f>
        <v>24.392</v>
      </c>
      <c r="AN16" s="22" t="n">
        <f aca="false">VLOOKUP(G16,Sheet2!A:Q,4)</f>
        <v>5</v>
      </c>
      <c r="AO16" s="22" t="n">
        <f aca="false">VLOOKUP(G16,Sheet2!A:Q,5)</f>
        <v>45.81</v>
      </c>
      <c r="AP16" s="22" t="n">
        <f aca="false">VLOOKUP(G16,Sheet2!A:Q,6)</f>
        <v>5425.62</v>
      </c>
      <c r="AQ16" s="22" t="n">
        <f aca="false">VLOOKUP(G16,Sheet2!A:Q,7)</f>
        <v>48.67</v>
      </c>
      <c r="AR16" s="22" t="n">
        <f aca="false">VLOOKUP(G16,Sheet2!A:Q,8)</f>
        <v>138.92</v>
      </c>
      <c r="AS16" s="22" t="n">
        <f aca="false">VLOOKUP(G16,Sheet2!A:Q,9)</f>
        <v>3.5</v>
      </c>
      <c r="AT16" s="22" t="n">
        <f aca="false">VLOOKUP(G16,Sheet2!A:Q,10)</f>
        <v>24.39</v>
      </c>
      <c r="AU16" s="22" t="n">
        <f aca="false">VLOOKUP(G16,Sheet2!A:Q,11)</f>
        <v>1</v>
      </c>
      <c r="AV16" s="22" t="n">
        <f aca="false">VLOOKUP(G16,Sheet2!A:Q,12)</f>
        <v>138450.44</v>
      </c>
      <c r="AW16" s="22" t="n">
        <f aca="false">VLOOKUP(G16,Sheet2!A:Q,13)</f>
        <v>21541</v>
      </c>
      <c r="AX16" s="22" t="n">
        <f aca="false">VLOOKUP(G16,Sheet2!A:Q,14)</f>
        <v>4983.5</v>
      </c>
      <c r="AY16" s="22" t="n">
        <f aca="false">VLOOKUP(G16,Sheet2!A:Q,15)</f>
        <v>1206</v>
      </c>
      <c r="AZ16" s="22" t="n">
        <f aca="false">VLOOKUP(G16,Sheet2!A:Q,16)</f>
        <v>133.44</v>
      </c>
      <c r="BA16" s="22" t="n">
        <f aca="false">VLOOKUP(G16,Sheet2!A:Q,17)</f>
        <v>18</v>
      </c>
      <c r="BB16" s="22" t="n">
        <f aca="false">VLOOKUP(G16,Sheet2!A:R,18)</f>
        <v>315</v>
      </c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.75" hidden="false" customHeight="true" outlineLevel="0" collapsed="false">
      <c r="A17" s="9" t="s">
        <v>66</v>
      </c>
      <c r="B17" s="9" t="n">
        <v>15</v>
      </c>
      <c r="C17" s="9" t="n">
        <v>20</v>
      </c>
      <c r="D17" s="9" t="n">
        <v>43</v>
      </c>
      <c r="E17" s="23" t="s">
        <v>118</v>
      </c>
      <c r="F17" s="11" t="s">
        <v>119</v>
      </c>
      <c r="G17" s="33" t="s">
        <v>120</v>
      </c>
      <c r="H17" s="4" t="s">
        <v>121</v>
      </c>
      <c r="I17" s="22" t="s">
        <v>50</v>
      </c>
      <c r="J17" s="26" t="n">
        <v>3</v>
      </c>
      <c r="K17" s="11" t="s">
        <v>122</v>
      </c>
      <c r="L17" s="2" t="n">
        <f aca="false">IF(LEN(TRIM(K17))=0,0,LEN(TRIM(K17))-LEN(SUBSTITUTE(K17," ",""))+1)</f>
        <v>10</v>
      </c>
      <c r="M17" s="2" t="n">
        <f aca="false">IF(LEN(TRIM(F17))=0,0,LEN(TRIM(F17))-LEN(SUBSTITUTE(F17," ",""))+2)</f>
        <v>8</v>
      </c>
      <c r="N17" s="22" t="s">
        <v>52</v>
      </c>
      <c r="O17" s="9"/>
      <c r="P17" s="27" t="n">
        <v>13015</v>
      </c>
      <c r="Q17" s="27" t="n">
        <v>3015</v>
      </c>
      <c r="R17" s="9" t="s">
        <v>53</v>
      </c>
      <c r="S17" s="28" t="str">
        <f aca="false">MID(MID(MID(SUBSTITUTE(K17," ","^",(M17-2)),1,256),FIND("^",SUBSTITUTE(K17," ","^",(M17-2))),256),2,FIND(" ",MID(MID(SUBSTITUTE(K17," ","^",(M17-2)),1,256),FIND("^",SUBSTITUTE(K17," ","^",(M17-2))),256))-2)</f>
        <v>her</v>
      </c>
      <c r="T17" s="25"/>
      <c r="U17" s="29" t="n">
        <f aca="false">LEN(G17)</f>
        <v>6</v>
      </c>
      <c r="V17" s="29" t="n">
        <v>6.65</v>
      </c>
      <c r="W17" s="29" t="n">
        <v>2</v>
      </c>
      <c r="X17" s="4" t="s">
        <v>54</v>
      </c>
      <c r="Y17" s="4" t="s">
        <v>54</v>
      </c>
      <c r="Z17" s="4" t="s">
        <v>54</v>
      </c>
      <c r="AA17" s="4" t="s">
        <v>54</v>
      </c>
      <c r="AB17" s="4" t="n">
        <v>10</v>
      </c>
      <c r="AC17" s="30" t="str">
        <f aca="false">IF(ISBLANK(T17),"NA",IF(T17=" ","NA",IF(T17="-","NA",IF(T17="N","NA",T17))))</f>
        <v>NA</v>
      </c>
      <c r="AD17" s="30" t="n">
        <f aca="false">IF(ISBLANK(U17),"NA",IF(U17=" ","NA",IF(U17="-","NA",IF(U17="N","NA",U17))))</f>
        <v>6</v>
      </c>
      <c r="AE17" s="30" t="n">
        <f aca="false">IF(ISBLANK(V17),"NA",IF(V17=" ","NA",IF(V17="-","NA",IF(V17="N","NA",V17))))</f>
        <v>6.65</v>
      </c>
      <c r="AF17" s="30" t="n">
        <f aca="false">IF(ISBLANK(W17),"NA",IF(W17=" ","NA",IF(W17="-","NA",IF(W17="N","NA",W17))))</f>
        <v>2</v>
      </c>
      <c r="AG17" s="30" t="str">
        <f aca="false">IF(ISBLANK(X17),"NA",IF(X17=" ","NA",IF(X17="-","NA",IF(X17="N","NA",X17))))</f>
        <v>NA</v>
      </c>
      <c r="AH17" s="30" t="str">
        <f aca="false">IF(ISBLANK(Y17),"NA",IF(Y17=" ","NA",IF(Y17="-","NA",IF(Y17="N","NA",Y17))))</f>
        <v>NA</v>
      </c>
      <c r="AI17" s="30" t="str">
        <f aca="false">IF(ISBLANK(Z17),"NA",IF(Z17=" ","NA",IF(Z17="-","NA",IF(Z17="N","NA",Z17))))</f>
        <v>NA</v>
      </c>
      <c r="AJ17" s="30" t="str">
        <f aca="false">IF(ISBLANK(AA17),"NA",IF(AA17=" ","NA",IF(AA17="-","NA",IF(AA17="N","NA",AA17))))</f>
        <v>NA</v>
      </c>
      <c r="AK17" s="30" t="n">
        <f aca="false">IF(ISBLANK(AB17),"NA",IF(AB17=" ","NA",IF(AB17="-","NA",IF(AB17="N","NA",AB17))))</f>
        <v>10</v>
      </c>
      <c r="AL17" s="22" t="str">
        <f aca="false">IF(I17="BC",VLOOKUP(B17,'BC-OR_overlap'!A:J,10),"NA")</f>
        <v>NA</v>
      </c>
      <c r="AM17" s="22" t="n">
        <f aca="false">VLOOKUP(G17,Sheet2!A:Q,3)</f>
        <v>4.22399</v>
      </c>
      <c r="AN17" s="22" t="n">
        <f aca="false">VLOOKUP(G17,Sheet2!A:Q,4)</f>
        <v>6</v>
      </c>
      <c r="AO17" s="22" t="n">
        <f aca="false">VLOOKUP(G17,Sheet2!A:Q,5)</f>
        <v>0.64</v>
      </c>
      <c r="AP17" s="22" t="n">
        <f aca="false">VLOOKUP(G17,Sheet2!A:Q,6)</f>
        <v>8640.12</v>
      </c>
      <c r="AQ17" s="22" t="n">
        <f aca="false">VLOOKUP(G17,Sheet2!A:Q,7)</f>
        <v>1100</v>
      </c>
      <c r="AR17" s="22" t="n">
        <f aca="false">VLOOKUP(G17,Sheet2!A:Q,8)</f>
        <v>1351.69</v>
      </c>
      <c r="AS17" s="22" t="n">
        <f aca="false">VLOOKUP(G17,Sheet2!A:Q,9)</f>
        <v>203.2</v>
      </c>
      <c r="AT17" s="22" t="n">
        <f aca="false">VLOOKUP(G17,Sheet2!A:Q,10)</f>
        <v>67.91</v>
      </c>
      <c r="AU17" s="22" t="n">
        <f aca="false">VLOOKUP(G17,Sheet2!A:Q,11)</f>
        <v>18.75</v>
      </c>
      <c r="AV17" s="22" t="n">
        <f aca="false">VLOOKUP(G17,Sheet2!A:Q,12)</f>
        <v>251188.86</v>
      </c>
      <c r="AW17" s="22" t="n">
        <f aca="false">VLOOKUP(G17,Sheet2!A:Q,13)</f>
        <v>35209.5</v>
      </c>
      <c r="AX17" s="22" t="n">
        <f aca="false">VLOOKUP(G17,Sheet2!A:Q,14)</f>
        <v>14471.59</v>
      </c>
      <c r="AY17" s="22" t="n">
        <f aca="false">VLOOKUP(G17,Sheet2!A:Q,15)</f>
        <v>3999.4</v>
      </c>
      <c r="AZ17" s="22" t="n">
        <f aca="false">VLOOKUP(G17,Sheet2!A:Q,16)</f>
        <v>1048.49</v>
      </c>
      <c r="BA17" s="22" t="n">
        <f aca="false">VLOOKUP(G17,Sheet2!A:Q,17)</f>
        <v>186</v>
      </c>
      <c r="BB17" s="22" t="n">
        <f aca="false">VLOOKUP(G17,Sheet2!A:R,18)</f>
        <v>35</v>
      </c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true" outlineLevel="0" collapsed="false">
      <c r="A18" s="9" t="s">
        <v>80</v>
      </c>
      <c r="B18" s="9" t="n">
        <v>16</v>
      </c>
      <c r="C18" s="9" t="n">
        <v>21</v>
      </c>
      <c r="D18" s="9" t="n">
        <v>96</v>
      </c>
      <c r="E18" s="23"/>
      <c r="F18" s="9" t="s">
        <v>123</v>
      </c>
      <c r="G18" s="33" t="s">
        <v>124</v>
      </c>
      <c r="H18" s="4" t="s">
        <v>125</v>
      </c>
      <c r="I18" s="22" t="s">
        <v>50</v>
      </c>
      <c r="J18" s="26" t="n">
        <v>3</v>
      </c>
      <c r="K18" s="11" t="s">
        <v>126</v>
      </c>
      <c r="L18" s="2" t="n">
        <f aca="false">IF(LEN(TRIM(K18))=0,0,LEN(TRIM(K18))-LEN(SUBSTITUTE(K18," ",""))+1)</f>
        <v>19</v>
      </c>
      <c r="M18" s="2" t="n">
        <f aca="false">IF(LEN(TRIM(F18))=0,0,LEN(TRIM(F18))-LEN(SUBSTITUTE(F18," ",""))+2)</f>
        <v>17</v>
      </c>
      <c r="N18" s="22" t="s">
        <v>52</v>
      </c>
      <c r="O18" s="9"/>
      <c r="P18" s="27" t="n">
        <v>13016</v>
      </c>
      <c r="Q18" s="27" t="n">
        <v>3016</v>
      </c>
      <c r="R18" s="9" t="s">
        <v>53</v>
      </c>
      <c r="S18" s="28" t="str">
        <f aca="false">MID(MID(MID(SUBSTITUTE(K18," ","^",(M18-2)),1,256),FIND("^",SUBSTITUTE(K18," ","^",(M18-2))),256),2,FIND(" ",MID(MID(SUBSTITUTE(K18," ","^",(M18-2)),1,256),FIND("^",SUBSTITUTE(K18," ","^",(M18-2))),256))-2)</f>
        <v>the</v>
      </c>
      <c r="T18" s="25"/>
      <c r="U18" s="29" t="n">
        <f aca="false">LEN(G18)</f>
        <v>7</v>
      </c>
      <c r="V18" s="29" t="n">
        <v>32.06</v>
      </c>
      <c r="W18" s="29" t="n">
        <v>0</v>
      </c>
      <c r="X18" s="4" t="s">
        <v>54</v>
      </c>
      <c r="Y18" s="4" t="s">
        <v>54</v>
      </c>
      <c r="Z18" s="4" t="s">
        <v>54</v>
      </c>
      <c r="AA18" s="4" t="s">
        <v>54</v>
      </c>
      <c r="AB18" s="4"/>
      <c r="AC18" s="30" t="str">
        <f aca="false">IF(ISBLANK(T18),"NA",IF(T18=" ","NA",IF(T18="-","NA",IF(T18="N","NA",T18))))</f>
        <v>NA</v>
      </c>
      <c r="AD18" s="30" t="n">
        <f aca="false">IF(ISBLANK(U18),"NA",IF(U18=" ","NA",IF(U18="-","NA",IF(U18="N","NA",U18))))</f>
        <v>7</v>
      </c>
      <c r="AE18" s="30" t="n">
        <f aca="false">IF(ISBLANK(V18),"NA",IF(V18=" ","NA",IF(V18="-","NA",IF(V18="N","NA",V18))))</f>
        <v>32.06</v>
      </c>
      <c r="AF18" s="30" t="n">
        <f aca="false">IF(ISBLANK(W18),"NA",IF(W18=" ","NA",IF(W18="-","NA",IF(W18="N","NA",W18))))</f>
        <v>0</v>
      </c>
      <c r="AG18" s="30" t="str">
        <f aca="false">IF(ISBLANK(X18),"NA",IF(X18=" ","NA",IF(X18="-","NA",IF(X18="N","NA",X18))))</f>
        <v>NA</v>
      </c>
      <c r="AH18" s="30" t="str">
        <f aca="false">IF(ISBLANK(Y18),"NA",IF(Y18=" ","NA",IF(Y18="-","NA",IF(Y18="N","NA",Y18))))</f>
        <v>NA</v>
      </c>
      <c r="AI18" s="30" t="str">
        <f aca="false">IF(ISBLANK(Z18),"NA",IF(Z18=" ","NA",IF(Z18="-","NA",IF(Z18="N","NA",Z18))))</f>
        <v>NA</v>
      </c>
      <c r="AJ18" s="30" t="str">
        <f aca="false">IF(ISBLANK(AA18),"NA",IF(AA18=" ","NA",IF(AA18="-","NA",IF(AA18="N","NA",AA18))))</f>
        <v>NA</v>
      </c>
      <c r="AK18" s="30" t="str">
        <f aca="false">IF(ISBLANK(AB18),"NA",IF(AB18=" ","NA",IF(AB18="-","NA",IF(AB18="N","NA",AB18))))</f>
        <v>NA</v>
      </c>
      <c r="AL18" s="22" t="str">
        <f aca="false">IF(I18="BC",VLOOKUP(B18,'BC-OR_overlap'!A:J,10),"NA")</f>
        <v>NA</v>
      </c>
      <c r="AM18" s="22" t="n">
        <f aca="false">VLOOKUP(G18,Sheet2!A:Q,3)</f>
        <v>0.237971</v>
      </c>
      <c r="AN18" s="22" t="n">
        <f aca="false">VLOOKUP(G18,Sheet2!A:Q,4)</f>
        <v>1</v>
      </c>
      <c r="AO18" s="22" t="n">
        <f aca="false">VLOOKUP(G18,Sheet2!A:Q,5)</f>
        <v>19.34</v>
      </c>
      <c r="AP18" s="22" t="n">
        <f aca="false">VLOOKUP(G18,Sheet2!A:Q,6)</f>
        <v>4962.28</v>
      </c>
      <c r="AQ18" s="22" t="n">
        <f aca="false">VLOOKUP(G18,Sheet2!A:Q,7)</f>
        <v>622.43</v>
      </c>
      <c r="AR18" s="22" t="n">
        <f aca="false">VLOOKUP(G18,Sheet2!A:Q,8)</f>
        <v>771.34</v>
      </c>
      <c r="AS18" s="22" t="n">
        <f aca="false">VLOOKUP(G18,Sheet2!A:Q,9)</f>
        <v>59</v>
      </c>
      <c r="AT18" s="22" t="n">
        <f aca="false">VLOOKUP(G18,Sheet2!A:Q,10)</f>
        <v>54.76</v>
      </c>
      <c r="AU18" s="22" t="n">
        <f aca="false">VLOOKUP(G18,Sheet2!A:Q,11)</f>
        <v>5.2</v>
      </c>
      <c r="AV18" s="22" t="n">
        <f aca="false">VLOOKUP(G18,Sheet2!A:Q,12)</f>
        <v>312160.3</v>
      </c>
      <c r="AW18" s="22" t="n">
        <f aca="false">VLOOKUP(G18,Sheet2!A:Q,13)</f>
        <v>45296.43</v>
      </c>
      <c r="AX18" s="22" t="n">
        <f aca="false">VLOOKUP(G18,Sheet2!A:Q,14)</f>
        <v>23509.11</v>
      </c>
      <c r="AY18" s="22" t="n">
        <f aca="false">VLOOKUP(G18,Sheet2!A:Q,15)</f>
        <v>4029.67</v>
      </c>
      <c r="AZ18" s="22" t="n">
        <f aca="false">VLOOKUP(G18,Sheet2!A:Q,16)</f>
        <v>1863.27</v>
      </c>
      <c r="BA18" s="22" t="n">
        <f aca="false">VLOOKUP(G18,Sheet2!A:Q,17)</f>
        <v>344.2</v>
      </c>
      <c r="BB18" s="22" t="n">
        <f aca="false">VLOOKUP(G18,Sheet2!A:R,18)</f>
        <v>269</v>
      </c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true" outlineLevel="0" collapsed="false">
      <c r="A19" s="9" t="s">
        <v>46</v>
      </c>
      <c r="B19" s="9" t="n">
        <v>17</v>
      </c>
      <c r="C19" s="9" t="n">
        <v>22</v>
      </c>
      <c r="D19" s="9" t="n">
        <v>111</v>
      </c>
      <c r="E19" s="23" t="n">
        <v>24</v>
      </c>
      <c r="F19" s="24" t="s">
        <v>127</v>
      </c>
      <c r="G19" s="25" t="s">
        <v>128</v>
      </c>
      <c r="H19" s="4" t="s">
        <v>129</v>
      </c>
      <c r="I19" s="22" t="s">
        <v>50</v>
      </c>
      <c r="J19" s="26" t="n">
        <v>3</v>
      </c>
      <c r="K19" s="11" t="s">
        <v>130</v>
      </c>
      <c r="L19" s="2" t="n">
        <f aca="false">IF(LEN(TRIM(K19))=0,0,LEN(TRIM(K19))-LEN(SUBSTITUTE(K19," ",""))+1)</f>
        <v>13</v>
      </c>
      <c r="M19" s="2" t="n">
        <f aca="false">IF(LEN(TRIM(F19))=0,0,LEN(TRIM(F19))-LEN(SUBSTITUTE(F19," ",""))+2)</f>
        <v>11</v>
      </c>
      <c r="N19" s="22" t="s">
        <v>52</v>
      </c>
      <c r="O19" s="9"/>
      <c r="P19" s="27" t="n">
        <v>13017</v>
      </c>
      <c r="Q19" s="27" t="n">
        <v>3017</v>
      </c>
      <c r="R19" s="9" t="s">
        <v>53</v>
      </c>
      <c r="S19" s="28" t="str">
        <f aca="false">MID(MID(MID(SUBSTITUTE(K19," ","^",(M19-2)),1,256),FIND("^",SUBSTITUTE(K19," ","^",(M19-2))),256),2,FIND(" ",MID(MID(SUBSTITUTE(K19," ","^",(M19-2)),1,256),FIND("^",SUBSTITUTE(K19," ","^",(M19-2))),256))-2)</f>
        <v>his</v>
      </c>
      <c r="T19" s="25"/>
      <c r="U19" s="29" t="n">
        <f aca="false">LEN(G19)</f>
        <v>6</v>
      </c>
      <c r="V19" s="29" t="n">
        <v>3.55</v>
      </c>
      <c r="W19" s="29" t="n">
        <v>3</v>
      </c>
      <c r="X19" s="4" t="s">
        <v>54</v>
      </c>
      <c r="Y19" s="4" t="s">
        <v>54</v>
      </c>
      <c r="Z19" s="4" t="s">
        <v>54</v>
      </c>
      <c r="AA19" s="4" t="s">
        <v>54</v>
      </c>
      <c r="AB19" s="4" t="n">
        <v>8</v>
      </c>
      <c r="AC19" s="30" t="str">
        <f aca="false">IF(ISBLANK(T19),"NA",IF(T19=" ","NA",IF(T19="-","NA",IF(T19="N","NA",T19))))</f>
        <v>NA</v>
      </c>
      <c r="AD19" s="30" t="n">
        <f aca="false">IF(ISBLANK(U19),"NA",IF(U19=" ","NA",IF(U19="-","NA",IF(U19="N","NA",U19))))</f>
        <v>6</v>
      </c>
      <c r="AE19" s="30" t="n">
        <f aca="false">IF(ISBLANK(V19),"NA",IF(V19=" ","NA",IF(V19="-","NA",IF(V19="N","NA",V19))))</f>
        <v>3.55</v>
      </c>
      <c r="AF19" s="30" t="n">
        <f aca="false">IF(ISBLANK(W19),"NA",IF(W19=" ","NA",IF(W19="-","NA",IF(W19="N","NA",W19))))</f>
        <v>3</v>
      </c>
      <c r="AG19" s="30" t="str">
        <f aca="false">IF(ISBLANK(X19),"NA",IF(X19=" ","NA",IF(X19="-","NA",IF(X19="N","NA",X19))))</f>
        <v>NA</v>
      </c>
      <c r="AH19" s="30" t="str">
        <f aca="false">IF(ISBLANK(Y19),"NA",IF(Y19=" ","NA",IF(Y19="-","NA",IF(Y19="N","NA",Y19))))</f>
        <v>NA</v>
      </c>
      <c r="AI19" s="30" t="str">
        <f aca="false">IF(ISBLANK(Z19),"NA",IF(Z19=" ","NA",IF(Z19="-","NA",IF(Z19="N","NA",Z19))))</f>
        <v>NA</v>
      </c>
      <c r="AJ19" s="30" t="str">
        <f aca="false">IF(ISBLANK(AA19),"NA",IF(AA19=" ","NA",IF(AA19="-","NA",IF(AA19="N","NA",AA19))))</f>
        <v>NA</v>
      </c>
      <c r="AK19" s="30" t="n">
        <f aca="false">IF(ISBLANK(AB19),"NA",IF(AB19=" ","NA",IF(AB19="-","NA",IF(AB19="N","NA",AB19))))</f>
        <v>8</v>
      </c>
      <c r="AL19" s="22" t="str">
        <f aca="false">IF(I19="BC",VLOOKUP(B19,'BC-OR_overlap'!A:J,10),"NA")</f>
        <v>NA</v>
      </c>
      <c r="AM19" s="22" t="n">
        <f aca="false">VLOOKUP(G19,Sheet2!A:Q,3)</f>
        <v>2.26072</v>
      </c>
      <c r="AN19" s="22" t="n">
        <f aca="false">VLOOKUP(G19,Sheet2!A:Q,4)</f>
        <v>4</v>
      </c>
      <c r="AO19" s="22" t="n">
        <f aca="false">VLOOKUP(G19,Sheet2!A:Q,5)</f>
        <v>1.86</v>
      </c>
      <c r="AP19" s="22" t="n">
        <f aca="false">VLOOKUP(G19,Sheet2!A:Q,6)</f>
        <v>7956.12</v>
      </c>
      <c r="AQ19" s="22" t="n">
        <f aca="false">VLOOKUP(G19,Sheet2!A:Q,7)</f>
        <v>834</v>
      </c>
      <c r="AR19" s="22" t="n">
        <f aca="false">VLOOKUP(G19,Sheet2!A:Q,8)</f>
        <v>1800.93</v>
      </c>
      <c r="AS19" s="22" t="n">
        <f aca="false">VLOOKUP(G19,Sheet2!A:Q,9)</f>
        <v>191.4</v>
      </c>
      <c r="AT19" s="22" t="n">
        <f aca="false">VLOOKUP(G19,Sheet2!A:Q,10)</f>
        <v>90.89</v>
      </c>
      <c r="AU19" s="22" t="n">
        <f aca="false">VLOOKUP(G19,Sheet2!A:Q,11)</f>
        <v>20.5</v>
      </c>
      <c r="AV19" s="22" t="n">
        <f aca="false">VLOOKUP(G19,Sheet2!A:Q,12)</f>
        <v>188281.67</v>
      </c>
      <c r="AW19" s="22" t="n">
        <f aca="false">VLOOKUP(G19,Sheet2!A:Q,13)</f>
        <v>27146.83</v>
      </c>
      <c r="AX19" s="22" t="n">
        <f aca="false">VLOOKUP(G19,Sheet2!A:Q,14)</f>
        <v>19449.26</v>
      </c>
      <c r="AY19" s="22" t="n">
        <f aca="false">VLOOKUP(G19,Sheet2!A:Q,15)</f>
        <v>3469</v>
      </c>
      <c r="AZ19" s="22" t="n">
        <f aca="false">VLOOKUP(G19,Sheet2!A:Q,16)</f>
        <v>1458.49</v>
      </c>
      <c r="BA19" s="22" t="n">
        <f aca="false">VLOOKUP(G19,Sheet2!A:Q,17)</f>
        <v>387.75</v>
      </c>
      <c r="BB19" s="22" t="n">
        <f aca="false">VLOOKUP(G19,Sheet2!A:R,18)</f>
        <v>43</v>
      </c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" hidden="false" customHeight="true" outlineLevel="0" collapsed="false">
      <c r="A20" s="22" t="s">
        <v>46</v>
      </c>
      <c r="B20" s="9" t="n">
        <v>18</v>
      </c>
      <c r="C20" s="9" t="n">
        <v>23</v>
      </c>
      <c r="D20" s="9" t="n">
        <v>53</v>
      </c>
      <c r="E20" s="36" t="s">
        <v>131</v>
      </c>
      <c r="F20" s="37" t="s">
        <v>132</v>
      </c>
      <c r="G20" s="33" t="s">
        <v>133</v>
      </c>
      <c r="H20" s="4" t="s">
        <v>134</v>
      </c>
      <c r="I20" s="22" t="s">
        <v>50</v>
      </c>
      <c r="J20" s="26" t="n">
        <v>3</v>
      </c>
      <c r="K20" s="11" t="s">
        <v>135</v>
      </c>
      <c r="L20" s="2" t="n">
        <f aca="false">IF(LEN(TRIM(K20))=0,0,LEN(TRIM(K20))-LEN(SUBSTITUTE(K20," ",""))+1)</f>
        <v>22</v>
      </c>
      <c r="M20" s="2" t="n">
        <f aca="false">IF(LEN(TRIM(F20))=0,0,LEN(TRIM(F20))-LEN(SUBSTITUTE(F20," ",""))+2)</f>
        <v>19</v>
      </c>
      <c r="N20" s="22" t="s">
        <v>52</v>
      </c>
      <c r="O20" s="9"/>
      <c r="P20" s="27" t="n">
        <v>13018</v>
      </c>
      <c r="Q20" s="27" t="n">
        <v>3018</v>
      </c>
      <c r="R20" s="9" t="s">
        <v>53</v>
      </c>
      <c r="S20" s="28" t="str">
        <f aca="false">MID(MID(MID(SUBSTITUTE(K20," ","^",(M20-2)),1,256),FIND("^",SUBSTITUTE(K20," ","^",(M20-2))),256),2,FIND(" ",MID(MID(SUBSTITUTE(K20," ","^",(M20-2)),1,256),FIND("^",SUBSTITUTE(K20," ","^",(M20-2))),256))-2)</f>
        <v>a</v>
      </c>
      <c r="T20" s="25"/>
      <c r="U20" s="29" t="n">
        <f aca="false">LEN(G20)</f>
        <v>5</v>
      </c>
      <c r="V20" s="29" t="n">
        <v>17.02</v>
      </c>
      <c r="W20" s="29" t="n">
        <v>0</v>
      </c>
      <c r="X20" s="4" t="n">
        <v>595</v>
      </c>
      <c r="Y20" s="4" t="n">
        <v>554</v>
      </c>
      <c r="Z20" s="4" t="n">
        <v>623</v>
      </c>
      <c r="AA20" s="4" t="s">
        <v>54</v>
      </c>
      <c r="AB20" s="4"/>
      <c r="AC20" s="30" t="str">
        <f aca="false">IF(ISBLANK(T20),"NA",IF(T20=" ","NA",IF(T20="-","NA",IF(T20="N","NA",T20))))</f>
        <v>NA</v>
      </c>
      <c r="AD20" s="30" t="n">
        <f aca="false">IF(ISBLANK(U20),"NA",IF(U20=" ","NA",IF(U20="-","NA",IF(U20="N","NA",U20))))</f>
        <v>5</v>
      </c>
      <c r="AE20" s="30" t="n">
        <f aca="false">IF(ISBLANK(V20),"NA",IF(V20=" ","NA",IF(V20="-","NA",IF(V20="N","NA",V20))))</f>
        <v>17.02</v>
      </c>
      <c r="AF20" s="30" t="n">
        <f aca="false">IF(ISBLANK(W20),"NA",IF(W20=" ","NA",IF(W20="-","NA",IF(W20="N","NA",W20))))</f>
        <v>0</v>
      </c>
      <c r="AG20" s="30" t="n">
        <f aca="false">IF(ISBLANK(X20),"NA",IF(X20=" ","NA",IF(X20="-","NA",IF(X20="N","NA",X20))))</f>
        <v>595</v>
      </c>
      <c r="AH20" s="30" t="n">
        <f aca="false">IF(ISBLANK(Y20),"NA",IF(Y20=" ","NA",IF(Y20="-","NA",IF(Y20="N","NA",Y20))))</f>
        <v>554</v>
      </c>
      <c r="AI20" s="30" t="n">
        <f aca="false">IF(ISBLANK(Z20),"NA",IF(Z20=" ","NA",IF(Z20="-","NA",IF(Z20="N","NA",Z20))))</f>
        <v>623</v>
      </c>
      <c r="AJ20" s="30" t="str">
        <f aca="false">IF(ISBLANK(AA20),"NA",IF(AA20=" ","NA",IF(AA20="-","NA",IF(AA20="N","NA",AA20))))</f>
        <v>NA</v>
      </c>
      <c r="AK20" s="30" t="str">
        <f aca="false">IF(ISBLANK(AB20),"NA",IF(AB20=" ","NA",IF(AB20="-","NA",IF(AB20="N","NA",AB20))))</f>
        <v>NA</v>
      </c>
      <c r="AL20" s="22" t="str">
        <f aca="false">IF(I20="BC",VLOOKUP(B20,'BC-OR_overlap'!A:J,10),"NA")</f>
        <v>NA</v>
      </c>
      <c r="AM20" s="22" t="n">
        <f aca="false">VLOOKUP(G20,Sheet2!A:Q,3)</f>
        <v>16.658</v>
      </c>
      <c r="AN20" s="22" t="n">
        <f aca="false">VLOOKUP(G20,Sheet2!A:Q,4)</f>
        <v>0</v>
      </c>
      <c r="AO20" s="22" t="n">
        <f aca="false">VLOOKUP(G20,Sheet2!A:Q,5)</f>
        <v>0</v>
      </c>
      <c r="AP20" s="22" t="n">
        <f aca="false">VLOOKUP(G20,Sheet2!A:Q,6)</f>
        <v>8109.14</v>
      </c>
      <c r="AQ20" s="22" t="n">
        <f aca="false">VLOOKUP(G20,Sheet2!A:Q,7)</f>
        <v>476</v>
      </c>
      <c r="AR20" s="22" t="n">
        <f aca="false">VLOOKUP(G20,Sheet2!A:Q,8)</f>
        <v>337.38</v>
      </c>
      <c r="AS20" s="22" t="n">
        <f aca="false">VLOOKUP(G20,Sheet2!A:Q,9)</f>
        <v>40</v>
      </c>
      <c r="AT20" s="22" t="n">
        <f aca="false">VLOOKUP(G20,Sheet2!A:Q,10)</f>
        <v>39.19</v>
      </c>
      <c r="AU20" s="22" t="n">
        <f aca="false">VLOOKUP(G20,Sheet2!A:Q,11)</f>
        <v>4</v>
      </c>
      <c r="AV20" s="22" t="n">
        <f aca="false">VLOOKUP(G20,Sheet2!A:Q,12)</f>
        <v>272747.96</v>
      </c>
      <c r="AW20" s="22" t="n">
        <f aca="false">VLOOKUP(G20,Sheet2!A:Q,13)</f>
        <v>37033.2</v>
      </c>
      <c r="AX20" s="22" t="n">
        <f aca="false">VLOOKUP(G20,Sheet2!A:Q,14)</f>
        <v>17571.57</v>
      </c>
      <c r="AY20" s="22" t="n">
        <f aca="false">VLOOKUP(G20,Sheet2!A:Q,15)</f>
        <v>2852.25</v>
      </c>
      <c r="AZ20" s="22" t="n">
        <f aca="false">VLOOKUP(G20,Sheet2!A:Q,16)</f>
        <v>415.28</v>
      </c>
      <c r="BA20" s="22" t="n">
        <f aca="false">VLOOKUP(G20,Sheet2!A:Q,17)</f>
        <v>165.33</v>
      </c>
      <c r="BB20" s="22" t="n">
        <f aca="false">VLOOKUP(G20,Sheet2!A:R,18)</f>
        <v>435</v>
      </c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" hidden="false" customHeight="true" outlineLevel="0" collapsed="false">
      <c r="A21" s="22" t="s">
        <v>46</v>
      </c>
      <c r="B21" s="9" t="n">
        <v>19</v>
      </c>
      <c r="C21" s="9" t="n">
        <v>24</v>
      </c>
      <c r="D21" s="9" t="n">
        <v>100</v>
      </c>
      <c r="E21" s="23"/>
      <c r="F21" s="9" t="s">
        <v>136</v>
      </c>
      <c r="G21" s="33" t="s">
        <v>137</v>
      </c>
      <c r="H21" s="4" t="s">
        <v>138</v>
      </c>
      <c r="I21" s="22" t="s">
        <v>50</v>
      </c>
      <c r="J21" s="26" t="n">
        <v>3</v>
      </c>
      <c r="K21" s="11" t="s">
        <v>139</v>
      </c>
      <c r="L21" s="2" t="n">
        <f aca="false">IF(LEN(TRIM(K21))=0,0,LEN(TRIM(K21))-LEN(SUBSTITUTE(K21," ",""))+1)</f>
        <v>14</v>
      </c>
      <c r="M21" s="2" t="n">
        <f aca="false">IF(LEN(TRIM(F21))=0,0,LEN(TRIM(F21))-LEN(SUBSTITUTE(F21," ",""))+2)</f>
        <v>12</v>
      </c>
      <c r="N21" s="22" t="s">
        <v>52</v>
      </c>
      <c r="O21" s="9"/>
      <c r="P21" s="27" t="n">
        <v>13019</v>
      </c>
      <c r="Q21" s="27" t="n">
        <v>3019</v>
      </c>
      <c r="R21" s="9" t="s">
        <v>53</v>
      </c>
      <c r="S21" s="28" t="str">
        <f aca="false">MID(MID(MID(SUBSTITUTE(K21," ","^",(M21-2)),1,256),FIND("^",SUBSTITUTE(K21," ","^",(M21-2))),256),2,FIND(" ",MID(MID(SUBSTITUTE(K21," ","^",(M21-2)),1,256),FIND("^",SUBSTITUTE(K21," ","^",(M21-2))),256))-2)</f>
        <v>than</v>
      </c>
      <c r="T21" s="25"/>
      <c r="U21" s="29" t="n">
        <f aca="false">LEN(G21)</f>
        <v>6</v>
      </c>
      <c r="V21" s="29" t="n">
        <v>3.92</v>
      </c>
      <c r="W21" s="29" t="n">
        <v>6</v>
      </c>
      <c r="X21" s="4" t="s">
        <v>54</v>
      </c>
      <c r="Y21" s="4" t="s">
        <v>54</v>
      </c>
      <c r="Z21" s="4" t="s">
        <v>54</v>
      </c>
      <c r="AA21" s="4" t="s">
        <v>54</v>
      </c>
      <c r="AB21" s="4"/>
      <c r="AC21" s="30" t="str">
        <f aca="false">IF(ISBLANK(T21),"NA",IF(T21=" ","NA",IF(T21="-","NA",IF(T21="N","NA",T21))))</f>
        <v>NA</v>
      </c>
      <c r="AD21" s="30" t="n">
        <f aca="false">IF(ISBLANK(U21),"NA",IF(U21=" ","NA",IF(U21="-","NA",IF(U21="N","NA",U21))))</f>
        <v>6</v>
      </c>
      <c r="AE21" s="30" t="n">
        <f aca="false">IF(ISBLANK(V21),"NA",IF(V21=" ","NA",IF(V21="-","NA",IF(V21="N","NA",V21))))</f>
        <v>3.92</v>
      </c>
      <c r="AF21" s="30" t="n">
        <f aca="false">IF(ISBLANK(W21),"NA",IF(W21=" ","NA",IF(W21="-","NA",IF(W21="N","NA",W21))))</f>
        <v>6</v>
      </c>
      <c r="AG21" s="30" t="str">
        <f aca="false">IF(ISBLANK(X21),"NA",IF(X21=" ","NA",IF(X21="-","NA",IF(X21="N","NA",X21))))</f>
        <v>NA</v>
      </c>
      <c r="AH21" s="30" t="str">
        <f aca="false">IF(ISBLANK(Y21),"NA",IF(Y21=" ","NA",IF(Y21="-","NA",IF(Y21="N","NA",Y21))))</f>
        <v>NA</v>
      </c>
      <c r="AI21" s="30" t="str">
        <f aca="false">IF(ISBLANK(Z21),"NA",IF(Z21=" ","NA",IF(Z21="-","NA",IF(Z21="N","NA",Z21))))</f>
        <v>NA</v>
      </c>
      <c r="AJ21" s="30" t="str">
        <f aca="false">IF(ISBLANK(AA21),"NA",IF(AA21=" ","NA",IF(AA21="-","NA",IF(AA21="N","NA",AA21))))</f>
        <v>NA</v>
      </c>
      <c r="AK21" s="30" t="str">
        <f aca="false">IF(ISBLANK(AB21),"NA",IF(AB21=" ","NA",IF(AB21="-","NA",IF(AB21="N","NA",AB21))))</f>
        <v>NA</v>
      </c>
      <c r="AL21" s="22" t="str">
        <f aca="false">IF(I21="BC",VLOOKUP(B21,'BC-OR_overlap'!A:J,10),"NA")</f>
        <v>NA</v>
      </c>
      <c r="AM21" s="22" t="n">
        <f aca="false">VLOOKUP(G21,Sheet2!A:Q,3)</f>
        <v>8.03152</v>
      </c>
      <c r="AN21" s="22" t="n">
        <f aca="false">VLOOKUP(G21,Sheet2!A:Q,4)</f>
        <v>6</v>
      </c>
      <c r="AO21" s="22" t="n">
        <f aca="false">VLOOKUP(G21,Sheet2!A:Q,5)</f>
        <v>35.89</v>
      </c>
      <c r="AP21" s="22" t="n">
        <f aca="false">VLOOKUP(G21,Sheet2!A:Q,6)</f>
        <v>9405.49</v>
      </c>
      <c r="AQ21" s="22" t="n">
        <f aca="false">VLOOKUP(G21,Sheet2!A:Q,7)</f>
        <v>886.5</v>
      </c>
      <c r="AR21" s="22" t="n">
        <f aca="false">VLOOKUP(G21,Sheet2!A:Q,8)</f>
        <v>3209.62</v>
      </c>
      <c r="AS21" s="22" t="n">
        <f aca="false">VLOOKUP(G21,Sheet2!A:Q,9)</f>
        <v>221.8</v>
      </c>
      <c r="AT21" s="22" t="n">
        <f aca="false">VLOOKUP(G21,Sheet2!A:Q,10)</f>
        <v>1146.1</v>
      </c>
      <c r="AU21" s="22" t="n">
        <f aca="false">VLOOKUP(G21,Sheet2!A:Q,11)</f>
        <v>44.75</v>
      </c>
      <c r="AV21" s="22" t="n">
        <f aca="false">VLOOKUP(G21,Sheet2!A:Q,12)</f>
        <v>337338.08</v>
      </c>
      <c r="AW21" s="22" t="n">
        <f aca="false">VLOOKUP(G21,Sheet2!A:Q,13)</f>
        <v>42835.83</v>
      </c>
      <c r="AX21" s="22" t="n">
        <f aca="false">VLOOKUP(G21,Sheet2!A:Q,14)</f>
        <v>32732.88</v>
      </c>
      <c r="AY21" s="22" t="n">
        <f aca="false">VLOOKUP(G21,Sheet2!A:Q,15)</f>
        <v>5654.8</v>
      </c>
      <c r="AZ21" s="22" t="n">
        <f aca="false">VLOOKUP(G21,Sheet2!A:Q,16)</f>
        <v>4521.98</v>
      </c>
      <c r="BA21" s="22" t="n">
        <f aca="false">VLOOKUP(G21,Sheet2!A:Q,17)</f>
        <v>907.25</v>
      </c>
      <c r="BB21" s="22" t="n">
        <f aca="false">VLOOKUP(G21,Sheet2!A:R,18)</f>
        <v>276</v>
      </c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" hidden="false" customHeight="true" outlineLevel="0" collapsed="false">
      <c r="A22" s="9" t="s">
        <v>66</v>
      </c>
      <c r="B22" s="9" t="n">
        <v>20</v>
      </c>
      <c r="C22" s="9" t="n">
        <v>25</v>
      </c>
      <c r="D22" s="9" t="n">
        <v>119</v>
      </c>
      <c r="E22" s="23" t="s">
        <v>140</v>
      </c>
      <c r="F22" s="11" t="s">
        <v>141</v>
      </c>
      <c r="G22" s="33" t="s">
        <v>142</v>
      </c>
      <c r="H22" s="4" t="s">
        <v>143</v>
      </c>
      <c r="I22" s="22" t="s">
        <v>50</v>
      </c>
      <c r="J22" s="26" t="n">
        <v>3</v>
      </c>
      <c r="K22" s="11" t="s">
        <v>144</v>
      </c>
      <c r="L22" s="2" t="n">
        <f aca="false">IF(LEN(TRIM(K22))=0,0,LEN(TRIM(K22))-LEN(SUBSTITUTE(K22," ",""))+1)</f>
        <v>10</v>
      </c>
      <c r="M22" s="2" t="n">
        <f aca="false">IF(LEN(TRIM(F22))=0,0,LEN(TRIM(F22))-LEN(SUBSTITUTE(F22," ",""))+2)</f>
        <v>8</v>
      </c>
      <c r="N22" s="22" t="s">
        <v>52</v>
      </c>
      <c r="O22" s="9"/>
      <c r="P22" s="27" t="n">
        <v>13020</v>
      </c>
      <c r="Q22" s="27" t="n">
        <v>3020</v>
      </c>
      <c r="R22" s="9" t="s">
        <v>53</v>
      </c>
      <c r="S22" s="28" t="str">
        <f aca="false">MID(MID(MID(SUBSTITUTE(K22," ","^",(M22-2)),1,256),FIND("^",SUBSTITUTE(K22," ","^",(M22-2))),256),2,FIND(" ",MID(MID(SUBSTITUTE(K22," ","^",(M22-2)),1,256),FIND("^",SUBSTITUTE(K22," ","^",(M22-2))),256))-2)</f>
        <v>its</v>
      </c>
      <c r="T22" s="25"/>
      <c r="U22" s="29" t="n">
        <f aca="false">LEN(G22)</f>
        <v>3</v>
      </c>
      <c r="V22" s="29" t="n">
        <v>20.63</v>
      </c>
      <c r="W22" s="29" t="n">
        <v>19</v>
      </c>
      <c r="X22" s="4" t="n">
        <v>564</v>
      </c>
      <c r="Y22" s="4" t="n">
        <v>514</v>
      </c>
      <c r="Z22" s="4" t="n">
        <v>586</v>
      </c>
      <c r="AA22" s="4" t="n">
        <v>412</v>
      </c>
      <c r="AB22" s="4" t="n">
        <v>17</v>
      </c>
      <c r="AC22" s="30" t="str">
        <f aca="false">IF(ISBLANK(T22),"NA",IF(T22=" ","NA",IF(T22="-","NA",IF(T22="N","NA",T22))))</f>
        <v>NA</v>
      </c>
      <c r="AD22" s="30" t="n">
        <f aca="false">IF(ISBLANK(U22),"NA",IF(U22=" ","NA",IF(U22="-","NA",IF(U22="N","NA",U22))))</f>
        <v>3</v>
      </c>
      <c r="AE22" s="30" t="n">
        <f aca="false">IF(ISBLANK(V22),"NA",IF(V22=" ","NA",IF(V22="-","NA",IF(V22="N","NA",V22))))</f>
        <v>20.63</v>
      </c>
      <c r="AF22" s="30" t="n">
        <f aca="false">IF(ISBLANK(W22),"NA",IF(W22=" ","NA",IF(W22="-","NA",IF(W22="N","NA",W22))))</f>
        <v>19</v>
      </c>
      <c r="AG22" s="30" t="n">
        <f aca="false">IF(ISBLANK(X22),"NA",IF(X22=" ","NA",IF(X22="-","NA",IF(X22="N","NA",X22))))</f>
        <v>564</v>
      </c>
      <c r="AH22" s="30" t="n">
        <f aca="false">IF(ISBLANK(Y22),"NA",IF(Y22=" ","NA",IF(Y22="-","NA",IF(Y22="N","NA",Y22))))</f>
        <v>514</v>
      </c>
      <c r="AI22" s="30" t="n">
        <f aca="false">IF(ISBLANK(Z22),"NA",IF(Z22=" ","NA",IF(Z22="-","NA",IF(Z22="N","NA",Z22))))</f>
        <v>586</v>
      </c>
      <c r="AJ22" s="30" t="n">
        <f aca="false">IF(ISBLANK(AA22),"NA",IF(AA22=" ","NA",IF(AA22="-","NA",IF(AA22="N","NA",AA22))))</f>
        <v>412</v>
      </c>
      <c r="AK22" s="30" t="n">
        <f aca="false">IF(ISBLANK(AB22),"NA",IF(AB22=" ","NA",IF(AB22="-","NA",IF(AB22="N","NA",AB22))))</f>
        <v>17</v>
      </c>
      <c r="AL22" s="22" t="str">
        <f aca="false">IF(I22="BC",VLOOKUP(B22,'BC-OR_overlap'!A:J,10),"NA")</f>
        <v>NA</v>
      </c>
      <c r="AM22" s="22" t="n">
        <f aca="false">VLOOKUP(G22,Sheet2!A:Q,3)</f>
        <v>10.4707</v>
      </c>
      <c r="AN22" s="22" t="n">
        <f aca="false">VLOOKUP(G22,Sheet2!A:Q,4)</f>
        <v>23</v>
      </c>
      <c r="AO22" s="22" t="n">
        <f aca="false">VLOOKUP(G22,Sheet2!A:Q,5)</f>
        <v>280.33</v>
      </c>
      <c r="AP22" s="22" t="n">
        <f aca="false">VLOOKUP(G22,Sheet2!A:Q,6)</f>
        <v>18847.75</v>
      </c>
      <c r="AQ22" s="22" t="n">
        <f aca="false">VLOOKUP(G22,Sheet2!A:Q,7)</f>
        <v>83</v>
      </c>
      <c r="AR22" s="22" t="n">
        <f aca="false">VLOOKUP(G22,Sheet2!A:Q,8)</f>
        <v>502.86</v>
      </c>
      <c r="AS22" s="22" t="n">
        <f aca="false">VLOOKUP(G22,Sheet2!A:Q,9)</f>
        <v>11</v>
      </c>
      <c r="AT22" s="22" t="n">
        <f aca="false">VLOOKUP(G22,Sheet2!A:Q,10)</f>
        <v>10.47</v>
      </c>
      <c r="AU22" s="22" t="n">
        <f aca="false">VLOOKUP(G22,Sheet2!A:Q,11)</f>
        <v>1</v>
      </c>
      <c r="AV22" s="22" t="n">
        <f aca="false">VLOOKUP(G22,Sheet2!A:Q,12)</f>
        <v>280090.76</v>
      </c>
      <c r="AW22" s="22" t="n">
        <f aca="false">VLOOKUP(G22,Sheet2!A:Q,13)</f>
        <v>30233</v>
      </c>
      <c r="AX22" s="22" t="n">
        <f aca="false">VLOOKUP(G22,Sheet2!A:Q,14)</f>
        <v>25354.41</v>
      </c>
      <c r="AY22" s="22" t="n">
        <f aca="false">VLOOKUP(G22,Sheet2!A:Q,15)</f>
        <v>4399.5</v>
      </c>
      <c r="AZ22" s="22" t="n">
        <f aca="false">VLOOKUP(G22,Sheet2!A:Q,16)</f>
        <v>479.15</v>
      </c>
      <c r="BA22" s="22" t="n">
        <f aca="false">VLOOKUP(G22,Sheet2!A:Q,17)</f>
        <v>177</v>
      </c>
      <c r="BB22" s="22" t="n">
        <f aca="false">VLOOKUP(G22,Sheet2!A:R,18)</f>
        <v>15</v>
      </c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" hidden="false" customHeight="true" outlineLevel="0" collapsed="false">
      <c r="A23" s="22" t="s">
        <v>46</v>
      </c>
      <c r="B23" s="9" t="n">
        <v>21</v>
      </c>
      <c r="C23" s="9" t="n">
        <v>26</v>
      </c>
      <c r="D23" s="9" t="n">
        <v>184</v>
      </c>
      <c r="E23" s="23"/>
      <c r="F23" s="9" t="s">
        <v>145</v>
      </c>
      <c r="G23" s="33" t="s">
        <v>146</v>
      </c>
      <c r="H23" s="4" t="s">
        <v>147</v>
      </c>
      <c r="I23" s="22" t="s">
        <v>50</v>
      </c>
      <c r="J23" s="26" t="n">
        <v>3</v>
      </c>
      <c r="K23" s="11" t="s">
        <v>148</v>
      </c>
      <c r="L23" s="2" t="n">
        <f aca="false">IF(LEN(TRIM(K23))=0,0,LEN(TRIM(K23))-LEN(SUBSTITUTE(K23," ",""))+1)</f>
        <v>12</v>
      </c>
      <c r="M23" s="2" t="n">
        <f aca="false">IF(LEN(TRIM(F23))=0,0,LEN(TRIM(F23))-LEN(SUBSTITUTE(F23," ",""))+2)</f>
        <v>10</v>
      </c>
      <c r="N23" s="22" t="s">
        <v>52</v>
      </c>
      <c r="O23" s="9"/>
      <c r="P23" s="27" t="n">
        <v>13021</v>
      </c>
      <c r="Q23" s="27" t="n">
        <v>3021</v>
      </c>
      <c r="R23" s="9" t="s">
        <v>53</v>
      </c>
      <c r="S23" s="28" t="str">
        <f aca="false">MID(MID(MID(SUBSTITUTE(K23," ","^",(M23-2)),1,256),FIND("^",SUBSTITUTE(K23," ","^",(M23-2))),256),2,FIND(" ",MID(MID(SUBSTITUTE(K23," ","^",(M23-2)),1,256),FIND("^",SUBSTITUTE(K23," ","^",(M23-2))),256))-2)</f>
        <v>to</v>
      </c>
      <c r="T23" s="25"/>
      <c r="U23" s="29" t="n">
        <f aca="false">LEN(G23)</f>
        <v>7</v>
      </c>
      <c r="V23" s="29" t="n">
        <v>2.63</v>
      </c>
      <c r="W23" s="29" t="n">
        <v>2</v>
      </c>
      <c r="X23" s="4" t="s">
        <v>54</v>
      </c>
      <c r="Y23" s="4" t="s">
        <v>54</v>
      </c>
      <c r="Z23" s="4" t="s">
        <v>54</v>
      </c>
      <c r="AA23" s="4" t="s">
        <v>54</v>
      </c>
      <c r="AB23" s="4"/>
      <c r="AC23" s="30" t="str">
        <f aca="false">IF(ISBLANK(T23),"NA",IF(T23=" ","NA",IF(T23="-","NA",IF(T23="N","NA",T23))))</f>
        <v>NA</v>
      </c>
      <c r="AD23" s="30" t="n">
        <f aca="false">IF(ISBLANK(U23),"NA",IF(U23=" ","NA",IF(U23="-","NA",IF(U23="N","NA",U23))))</f>
        <v>7</v>
      </c>
      <c r="AE23" s="30" t="n">
        <f aca="false">IF(ISBLANK(V23),"NA",IF(V23=" ","NA",IF(V23="-","NA",IF(V23="N","NA",V23))))</f>
        <v>2.63</v>
      </c>
      <c r="AF23" s="30" t="n">
        <f aca="false">IF(ISBLANK(W23),"NA",IF(W23=" ","NA",IF(W23="-","NA",IF(W23="N","NA",W23))))</f>
        <v>2</v>
      </c>
      <c r="AG23" s="30" t="str">
        <f aca="false">IF(ISBLANK(X23),"NA",IF(X23=" ","NA",IF(X23="-","NA",IF(X23="N","NA",X23))))</f>
        <v>NA</v>
      </c>
      <c r="AH23" s="30" t="str">
        <f aca="false">IF(ISBLANK(Y23),"NA",IF(Y23=" ","NA",IF(Y23="-","NA",IF(Y23="N","NA",Y23))))</f>
        <v>NA</v>
      </c>
      <c r="AI23" s="30" t="str">
        <f aca="false">IF(ISBLANK(Z23),"NA",IF(Z23=" ","NA",IF(Z23="-","NA",IF(Z23="N","NA",Z23))))</f>
        <v>NA</v>
      </c>
      <c r="AJ23" s="30" t="str">
        <f aca="false">IF(ISBLANK(AA23),"NA",IF(AA23=" ","NA",IF(AA23="-","NA",IF(AA23="N","NA",AA23))))</f>
        <v>NA</v>
      </c>
      <c r="AK23" s="30" t="str">
        <f aca="false">IF(ISBLANK(AB23),"NA",IF(AB23=" ","NA",IF(AB23="-","NA",IF(AB23="N","NA",AB23))))</f>
        <v>NA</v>
      </c>
      <c r="AL23" s="22" t="str">
        <f aca="false">IF(I23="BC",VLOOKUP(B23,'BC-OR_overlap'!A:J,10),"NA")</f>
        <v>NA</v>
      </c>
      <c r="AM23" s="22" t="n">
        <f aca="false">VLOOKUP(G23,Sheet2!A:Q,3)</f>
        <v>12.434</v>
      </c>
      <c r="AN23" s="22" t="n">
        <f aca="false">VLOOKUP(G23,Sheet2!A:Q,4)</f>
        <v>2</v>
      </c>
      <c r="AO23" s="22" t="n">
        <f aca="false">VLOOKUP(G23,Sheet2!A:Q,5)</f>
        <v>1.43</v>
      </c>
      <c r="AP23" s="22" t="n">
        <f aca="false">VLOOKUP(G23,Sheet2!A:Q,6)</f>
        <v>6356.71</v>
      </c>
      <c r="AQ23" s="22" t="n">
        <f aca="false">VLOOKUP(G23,Sheet2!A:Q,7)</f>
        <v>1094.71</v>
      </c>
      <c r="AR23" s="22" t="n">
        <f aca="false">VLOOKUP(G23,Sheet2!A:Q,8)</f>
        <v>1402.54</v>
      </c>
      <c r="AS23" s="22" t="n">
        <f aca="false">VLOOKUP(G23,Sheet2!A:Q,9)</f>
        <v>261.67</v>
      </c>
      <c r="AT23" s="22" t="n">
        <f aca="false">VLOOKUP(G23,Sheet2!A:Q,10)</f>
        <v>293.79</v>
      </c>
      <c r="AU23" s="22" t="n">
        <f aca="false">VLOOKUP(G23,Sheet2!A:Q,11)</f>
        <v>47.4</v>
      </c>
      <c r="AV23" s="22" t="n">
        <f aca="false">VLOOKUP(G23,Sheet2!A:Q,12)</f>
        <v>292928.22</v>
      </c>
      <c r="AW23" s="22" t="n">
        <f aca="false">VLOOKUP(G23,Sheet2!A:Q,13)</f>
        <v>39911.86</v>
      </c>
      <c r="AX23" s="22" t="n">
        <f aca="false">VLOOKUP(G23,Sheet2!A:Q,14)</f>
        <v>31260.53</v>
      </c>
      <c r="AY23" s="22" t="n">
        <f aca="false">VLOOKUP(G23,Sheet2!A:Q,15)</f>
        <v>5422.83</v>
      </c>
      <c r="AZ23" s="22" t="n">
        <f aca="false">VLOOKUP(G23,Sheet2!A:Q,16)</f>
        <v>4294.15</v>
      </c>
      <c r="BA23" s="22" t="n">
        <f aca="false">VLOOKUP(G23,Sheet2!A:Q,17)</f>
        <v>896.8</v>
      </c>
      <c r="BB23" s="22" t="n">
        <f aca="false">VLOOKUP(G23,Sheet2!A:R,18)</f>
        <v>382</v>
      </c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" hidden="false" customHeight="true" outlineLevel="0" collapsed="false">
      <c r="A24" s="22" t="s">
        <v>46</v>
      </c>
      <c r="B24" s="9" t="n">
        <v>22</v>
      </c>
      <c r="C24" s="9" t="n">
        <v>27</v>
      </c>
      <c r="D24" s="9" t="n">
        <v>70</v>
      </c>
      <c r="E24" s="23"/>
      <c r="F24" s="9" t="s">
        <v>149</v>
      </c>
      <c r="G24" s="33" t="s">
        <v>150</v>
      </c>
      <c r="H24" s="4" t="s">
        <v>151</v>
      </c>
      <c r="I24" s="22" t="s">
        <v>50</v>
      </c>
      <c r="J24" s="26" t="n">
        <v>3</v>
      </c>
      <c r="K24" s="11" t="s">
        <v>152</v>
      </c>
      <c r="L24" s="2" t="n">
        <f aca="false">IF(LEN(TRIM(K24))=0,0,LEN(TRIM(K24))-LEN(SUBSTITUTE(K24," ",""))+1)</f>
        <v>10</v>
      </c>
      <c r="M24" s="2" t="n">
        <f aca="false">IF(LEN(TRIM(F24))=0,0,LEN(TRIM(F24))-LEN(SUBSTITUTE(F24," ",""))+2)</f>
        <v>8</v>
      </c>
      <c r="N24" s="22" t="s">
        <v>52</v>
      </c>
      <c r="O24" s="9"/>
      <c r="P24" s="27" t="n">
        <v>13022</v>
      </c>
      <c r="Q24" s="27" t="n">
        <v>3022</v>
      </c>
      <c r="R24" s="9" t="s">
        <v>53</v>
      </c>
      <c r="S24" s="28" t="str">
        <f aca="false">MID(MID(MID(SUBSTITUTE(K24," ","^",(M24-2)),1,256),FIND("^",SUBSTITUTE(K24," ","^",(M24-2))),256),2,FIND(" ",MID(MID(SUBSTITUTE(K24," ","^",(M24-2)),1,256),FIND("^",SUBSTITUTE(K24," ","^",(M24-2))),256))-2)</f>
        <v>correct</v>
      </c>
      <c r="T24" s="25" t="n">
        <v>0</v>
      </c>
      <c r="U24" s="29" t="n">
        <f aca="false">LEN(G24)</f>
        <v>7</v>
      </c>
      <c r="V24" s="29" t="n">
        <v>35.71</v>
      </c>
      <c r="W24" s="29" t="n">
        <v>6</v>
      </c>
      <c r="X24" s="4" t="n">
        <v>578</v>
      </c>
      <c r="Y24" s="4" t="n">
        <v>590</v>
      </c>
      <c r="Z24" s="4" t="n">
        <v>558</v>
      </c>
      <c r="AA24" s="4" t="n">
        <v>413</v>
      </c>
      <c r="AB24" s="4"/>
      <c r="AC24" s="30" t="n">
        <f aca="false">IF(ISBLANK(T24),"NA",IF(T24=" ","NA",IF(T24="-","NA",IF(T24="N","NA",T24))))</f>
        <v>0</v>
      </c>
      <c r="AD24" s="30" t="n">
        <f aca="false">IF(ISBLANK(U24),"NA",IF(U24=" ","NA",IF(U24="-","NA",IF(U24="N","NA",U24))))</f>
        <v>7</v>
      </c>
      <c r="AE24" s="30" t="n">
        <f aca="false">IF(ISBLANK(V24),"NA",IF(V24=" ","NA",IF(V24="-","NA",IF(V24="N","NA",V24))))</f>
        <v>35.71</v>
      </c>
      <c r="AF24" s="30" t="n">
        <f aca="false">IF(ISBLANK(W24),"NA",IF(W24=" ","NA",IF(W24="-","NA",IF(W24="N","NA",W24))))</f>
        <v>6</v>
      </c>
      <c r="AG24" s="30" t="n">
        <f aca="false">IF(ISBLANK(X24),"NA",IF(X24=" ","NA",IF(X24="-","NA",IF(X24="N","NA",X24))))</f>
        <v>578</v>
      </c>
      <c r="AH24" s="30" t="n">
        <f aca="false">IF(ISBLANK(Y24),"NA",IF(Y24=" ","NA",IF(Y24="-","NA",IF(Y24="N","NA",Y24))))</f>
        <v>590</v>
      </c>
      <c r="AI24" s="30" t="n">
        <f aca="false">IF(ISBLANK(Z24),"NA",IF(Z24=" ","NA",IF(Z24="-","NA",IF(Z24="N","NA",Z24))))</f>
        <v>558</v>
      </c>
      <c r="AJ24" s="30" t="n">
        <f aca="false">IF(ISBLANK(AA24),"NA",IF(AA24=" ","NA",IF(AA24="-","NA",IF(AA24="N","NA",AA24))))</f>
        <v>413</v>
      </c>
      <c r="AK24" s="30" t="str">
        <f aca="false">IF(ISBLANK(AB24),"NA",IF(AB24=" ","NA",IF(AB24="-","NA",IF(AB24="N","NA",AB24))))</f>
        <v>NA</v>
      </c>
      <c r="AL24" s="22" t="str">
        <f aca="false">IF(I24="BC",VLOOKUP(B24,'BC-OR_overlap'!A:J,10),"NA")</f>
        <v>NA</v>
      </c>
      <c r="AM24" s="22" t="n">
        <f aca="false">VLOOKUP(G24,Sheet2!A:Q,3)</f>
        <v>19.7516</v>
      </c>
      <c r="AN24" s="22" t="n">
        <f aca="false">VLOOKUP(G24,Sheet2!A:Q,4)</f>
        <v>6</v>
      </c>
      <c r="AO24" s="22" t="n">
        <f aca="false">VLOOKUP(G24,Sheet2!A:Q,5)</f>
        <v>2.87</v>
      </c>
      <c r="AP24" s="22" t="n">
        <f aca="false">VLOOKUP(G24,Sheet2!A:Q,6)</f>
        <v>6428.32</v>
      </c>
      <c r="AQ24" s="22" t="n">
        <f aca="false">VLOOKUP(G24,Sheet2!A:Q,7)</f>
        <v>1164.43</v>
      </c>
      <c r="AR24" s="22" t="n">
        <f aca="false">VLOOKUP(G24,Sheet2!A:Q,8)</f>
        <v>639.21</v>
      </c>
      <c r="AS24" s="22" t="n">
        <f aca="false">VLOOKUP(G24,Sheet2!A:Q,9)</f>
        <v>147.33</v>
      </c>
      <c r="AT24" s="22" t="n">
        <f aca="false">VLOOKUP(G24,Sheet2!A:Q,10)</f>
        <v>121.53</v>
      </c>
      <c r="AU24" s="22" t="n">
        <f aca="false">VLOOKUP(G24,Sheet2!A:Q,11)</f>
        <v>40</v>
      </c>
      <c r="AV24" s="22" t="n">
        <f aca="false">VLOOKUP(G24,Sheet2!A:Q,12)</f>
        <v>246668.48</v>
      </c>
      <c r="AW24" s="22" t="n">
        <f aca="false">VLOOKUP(G24,Sheet2!A:Q,13)</f>
        <v>32830.14</v>
      </c>
      <c r="AX24" s="22" t="n">
        <f aca="false">VLOOKUP(G24,Sheet2!A:Q,14)</f>
        <v>9064.88</v>
      </c>
      <c r="AY24" s="22" t="n">
        <f aca="false">VLOOKUP(G24,Sheet2!A:Q,15)</f>
        <v>1858.33</v>
      </c>
      <c r="AZ24" s="22" t="n">
        <f aca="false">VLOOKUP(G24,Sheet2!A:Q,16)</f>
        <v>685.77</v>
      </c>
      <c r="BA24" s="22" t="n">
        <f aca="false">VLOOKUP(G24,Sheet2!A:Q,17)</f>
        <v>260</v>
      </c>
      <c r="BB24" s="22" t="n">
        <f aca="false">VLOOKUP(G24,Sheet2!A:R,18)</f>
        <v>386</v>
      </c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" hidden="false" customHeight="true" outlineLevel="0" collapsed="false">
      <c r="A25" s="22" t="s">
        <v>46</v>
      </c>
      <c r="B25" s="9" t="n">
        <v>23</v>
      </c>
      <c r="C25" s="9" t="n">
        <v>29</v>
      </c>
      <c r="D25" s="9" t="n">
        <v>12</v>
      </c>
      <c r="E25" s="23" t="s">
        <v>153</v>
      </c>
      <c r="F25" s="9" t="s">
        <v>154</v>
      </c>
      <c r="G25" s="33" t="s">
        <v>155</v>
      </c>
      <c r="H25" s="4" t="s">
        <v>156</v>
      </c>
      <c r="I25" s="22" t="s">
        <v>50</v>
      </c>
      <c r="J25" s="26" t="n">
        <v>3</v>
      </c>
      <c r="K25" s="11" t="s">
        <v>157</v>
      </c>
      <c r="L25" s="2" t="n">
        <f aca="false">IF(LEN(TRIM(K25))=0,0,LEN(TRIM(K25))-LEN(SUBSTITUTE(K25," ",""))+1)</f>
        <v>12</v>
      </c>
      <c r="M25" s="2" t="n">
        <f aca="false">IF(LEN(TRIM(F25))=0,0,LEN(TRIM(F25))-LEN(SUBSTITUTE(F25," ",""))+2)</f>
        <v>9</v>
      </c>
      <c r="N25" s="22" t="s">
        <v>52</v>
      </c>
      <c r="O25" s="9"/>
      <c r="P25" s="27" t="n">
        <v>13023</v>
      </c>
      <c r="Q25" s="27" t="n">
        <v>3023</v>
      </c>
      <c r="R25" s="9" t="s">
        <v>53</v>
      </c>
      <c r="S25" s="28" t="str">
        <f aca="false">MID(MID(MID(SUBSTITUTE(K25," ","^",(M25-2)),1,256),FIND("^",SUBSTITUTE(K25," ","^",(M25-2))),256),2,FIND(" ",MID(MID(SUBSTITUTE(K25," ","^",(M25-2)),1,256),FIND("^",SUBSTITUTE(K25," ","^",(M25-2))),256))-2)</f>
        <v>utter</v>
      </c>
      <c r="T25" s="25"/>
      <c r="U25" s="29" t="n">
        <f aca="false">LEN(G25)</f>
        <v>5</v>
      </c>
      <c r="V25" s="29" t="n">
        <v>156.57</v>
      </c>
      <c r="W25" s="29" t="n">
        <v>1</v>
      </c>
      <c r="X25" s="4" t="n">
        <v>344</v>
      </c>
      <c r="Y25" s="4" t="n">
        <v>570</v>
      </c>
      <c r="Z25" s="4" t="n">
        <v>352</v>
      </c>
      <c r="AA25" s="4" t="n">
        <v>397</v>
      </c>
      <c r="AB25" s="4"/>
      <c r="AC25" s="30" t="str">
        <f aca="false">IF(ISBLANK(T25),"NA",IF(T25=" ","NA",IF(T25="-","NA",IF(T25="N","NA",T25))))</f>
        <v>NA</v>
      </c>
      <c r="AD25" s="30" t="n">
        <f aca="false">IF(ISBLANK(U25),"NA",IF(U25=" ","NA",IF(U25="-","NA",IF(U25="N","NA",U25))))</f>
        <v>5</v>
      </c>
      <c r="AE25" s="30" t="n">
        <f aca="false">IF(ISBLANK(V25),"NA",IF(V25=" ","NA",IF(V25="-","NA",IF(V25="N","NA",V25))))</f>
        <v>156.57</v>
      </c>
      <c r="AF25" s="30" t="n">
        <f aca="false">IF(ISBLANK(W25),"NA",IF(W25=" ","NA",IF(W25="-","NA",IF(W25="N","NA",W25))))</f>
        <v>1</v>
      </c>
      <c r="AG25" s="30" t="n">
        <f aca="false">IF(ISBLANK(X25),"NA",IF(X25=" ","NA",IF(X25="-","NA",IF(X25="N","NA",X25))))</f>
        <v>344</v>
      </c>
      <c r="AH25" s="30" t="n">
        <f aca="false">IF(ISBLANK(Y25),"NA",IF(Y25=" ","NA",IF(Y25="-","NA",IF(Y25="N","NA",Y25))))</f>
        <v>570</v>
      </c>
      <c r="AI25" s="30" t="n">
        <f aca="false">IF(ISBLANK(Z25),"NA",IF(Z25=" ","NA",IF(Z25="-","NA",IF(Z25="N","NA",Z25))))</f>
        <v>352</v>
      </c>
      <c r="AJ25" s="30" t="n">
        <f aca="false">IF(ISBLANK(AA25),"NA",IF(AA25=" ","NA",IF(AA25="-","NA",IF(AA25="N","NA",AA25))))</f>
        <v>397</v>
      </c>
      <c r="AK25" s="30" t="str">
        <f aca="false">IF(ISBLANK(AB25),"NA",IF(AB25=" ","NA",IF(AB25="-","NA",IF(AB25="N","NA",AB25))))</f>
        <v>NA</v>
      </c>
      <c r="AL25" s="22" t="str">
        <f aca="false">IF(I25="BC",VLOOKUP(B25,'BC-OR_overlap'!A:J,10),"NA")</f>
        <v>NA</v>
      </c>
      <c r="AM25" s="22" t="n">
        <f aca="false">VLOOKUP(G25,Sheet2!A:Q,3)</f>
        <v>269.978</v>
      </c>
      <c r="AN25" s="22" t="n">
        <f aca="false">VLOOKUP(G25,Sheet2!A:Q,4)</f>
        <v>2</v>
      </c>
      <c r="AO25" s="22" t="n">
        <f aca="false">VLOOKUP(G25,Sheet2!A:Q,5)</f>
        <v>51.7</v>
      </c>
      <c r="AP25" s="22" t="n">
        <f aca="false">VLOOKUP(G25,Sheet2!A:Q,6)</f>
        <v>8576.84</v>
      </c>
      <c r="AQ25" s="22" t="n">
        <f aca="false">VLOOKUP(G25,Sheet2!A:Q,7)</f>
        <v>368.6</v>
      </c>
      <c r="AR25" s="22" t="n">
        <f aca="false">VLOOKUP(G25,Sheet2!A:Q,8)</f>
        <v>2336.04</v>
      </c>
      <c r="AS25" s="22" t="n">
        <f aca="false">VLOOKUP(G25,Sheet2!A:Q,9)</f>
        <v>63.25</v>
      </c>
      <c r="AT25" s="22" t="n">
        <f aca="false">VLOOKUP(G25,Sheet2!A:Q,10)</f>
        <v>514.75</v>
      </c>
      <c r="AU25" s="22" t="n">
        <f aca="false">VLOOKUP(G25,Sheet2!A:Q,11)</f>
        <v>5.33</v>
      </c>
      <c r="AV25" s="22" t="n">
        <f aca="false">VLOOKUP(G25,Sheet2!A:Q,12)</f>
        <v>299324.97</v>
      </c>
      <c r="AW25" s="22" t="n">
        <f aca="false">VLOOKUP(G25,Sheet2!A:Q,13)</f>
        <v>39337.2</v>
      </c>
      <c r="AX25" s="22" t="n">
        <f aca="false">VLOOKUP(G25,Sheet2!A:Q,14)</f>
        <v>32387.84</v>
      </c>
      <c r="AY25" s="22" t="n">
        <f aca="false">VLOOKUP(G25,Sheet2!A:Q,15)</f>
        <v>5116</v>
      </c>
      <c r="AZ25" s="22" t="n">
        <f aca="false">VLOOKUP(G25,Sheet2!A:Q,16)</f>
        <v>2342.25</v>
      </c>
      <c r="BA25" s="22" t="n">
        <f aca="false">VLOOKUP(G25,Sheet2!A:Q,17)</f>
        <v>452.67</v>
      </c>
      <c r="BB25" s="22" t="n">
        <f aca="false">VLOOKUP(G25,Sheet2!A:R,18)</f>
        <v>355</v>
      </c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" hidden="false" customHeight="true" outlineLevel="0" collapsed="false">
      <c r="A26" s="22" t="s">
        <v>46</v>
      </c>
      <c r="B26" s="9" t="n">
        <v>24</v>
      </c>
      <c r="C26" s="9" t="n">
        <v>30</v>
      </c>
      <c r="D26" s="9" t="n">
        <v>61</v>
      </c>
      <c r="E26" s="36" t="s">
        <v>158</v>
      </c>
      <c r="F26" s="37" t="s">
        <v>159</v>
      </c>
      <c r="G26" s="9" t="s">
        <v>160</v>
      </c>
      <c r="H26" s="4" t="s">
        <v>161</v>
      </c>
      <c r="I26" s="22" t="s">
        <v>50</v>
      </c>
      <c r="J26" s="26" t="n">
        <v>3</v>
      </c>
      <c r="K26" s="11" t="s">
        <v>162</v>
      </c>
      <c r="L26" s="2" t="n">
        <f aca="false">IF(LEN(TRIM(K26))=0,0,LEN(TRIM(K26))-LEN(SUBSTITUTE(K26," ",""))+1)</f>
        <v>18</v>
      </c>
      <c r="M26" s="2" t="n">
        <f aca="false">IF(LEN(TRIM(F26))=0,0,LEN(TRIM(F26))-LEN(SUBSTITUTE(F26," ",""))+2)</f>
        <v>15</v>
      </c>
      <c r="N26" s="22" t="s">
        <v>52</v>
      </c>
      <c r="O26" s="9"/>
      <c r="P26" s="27" t="n">
        <v>13024</v>
      </c>
      <c r="Q26" s="27" t="n">
        <v>3024</v>
      </c>
      <c r="R26" s="9" t="s">
        <v>53</v>
      </c>
      <c r="S26" s="28" t="str">
        <f aca="false">MID(MID(MID(SUBSTITUTE(K26," ","^",(M26-2)),1,256),FIND("^",SUBSTITUTE(K26," ","^",(M26-2))),256),2,FIND(" ",MID(MID(SUBSTITUTE(K26," ","^",(M26-2)),1,256),FIND("^",SUBSTITUTE(K26," ","^",(M26-2))),256))-2)</f>
        <v>a</v>
      </c>
      <c r="T26" s="25" t="n">
        <v>0</v>
      </c>
      <c r="U26" s="29" t="n">
        <f aca="false">LEN(G26)</f>
        <v>4</v>
      </c>
      <c r="V26" s="29" t="n">
        <v>29.24</v>
      </c>
      <c r="W26" s="29" t="n">
        <v>22</v>
      </c>
      <c r="X26" s="4" t="n">
        <v>507</v>
      </c>
      <c r="Y26" s="4" t="n">
        <v>553</v>
      </c>
      <c r="Z26" s="4" t="n">
        <v>506</v>
      </c>
      <c r="AA26" s="4" t="n">
        <v>502</v>
      </c>
      <c r="AB26" s="4"/>
      <c r="AC26" s="30" t="n">
        <f aca="false">IF(ISBLANK(T26),"NA",IF(T26=" ","NA",IF(T26="-","NA",IF(T26="N","NA",T26))))</f>
        <v>0</v>
      </c>
      <c r="AD26" s="30" t="n">
        <f aca="false">IF(ISBLANK(U26),"NA",IF(U26=" ","NA",IF(U26="-","NA",IF(U26="N","NA",U26))))</f>
        <v>4</v>
      </c>
      <c r="AE26" s="30" t="n">
        <f aca="false">IF(ISBLANK(V26),"NA",IF(V26=" ","NA",IF(V26="-","NA",IF(V26="N","NA",V26))))</f>
        <v>29.24</v>
      </c>
      <c r="AF26" s="30" t="n">
        <f aca="false">IF(ISBLANK(W26),"NA",IF(W26=" ","NA",IF(W26="-","NA",IF(W26="N","NA",W26))))</f>
        <v>22</v>
      </c>
      <c r="AG26" s="30" t="n">
        <f aca="false">IF(ISBLANK(X26),"NA",IF(X26=" ","NA",IF(X26="-","NA",IF(X26="N","NA",X26))))</f>
        <v>507</v>
      </c>
      <c r="AH26" s="30" t="n">
        <f aca="false">IF(ISBLANK(Y26),"NA",IF(Y26=" ","NA",IF(Y26="-","NA",IF(Y26="N","NA",Y26))))</f>
        <v>553</v>
      </c>
      <c r="AI26" s="30" t="n">
        <f aca="false">IF(ISBLANK(Z26),"NA",IF(Z26=" ","NA",IF(Z26="-","NA",IF(Z26="N","NA",Z26))))</f>
        <v>506</v>
      </c>
      <c r="AJ26" s="30" t="n">
        <f aca="false">IF(ISBLANK(AA26),"NA",IF(AA26=" ","NA",IF(AA26="-","NA",IF(AA26="N","NA",AA26))))</f>
        <v>502</v>
      </c>
      <c r="AK26" s="30" t="str">
        <f aca="false">IF(ISBLANK(AB26),"NA",IF(AB26=" ","NA",IF(AB26="-","NA",IF(AB26="N","NA",AB26))))</f>
        <v>NA</v>
      </c>
      <c r="AL26" s="22" t="str">
        <f aca="false">IF(I26="BC",VLOOKUP(B26,'BC-OR_overlap'!A:J,10),"NA")</f>
        <v>NA</v>
      </c>
      <c r="AM26" s="22" t="n">
        <f aca="false">VLOOKUP(G26,Sheet2!A:Q,3)</f>
        <v>14.7542</v>
      </c>
      <c r="AN26" s="22" t="n">
        <f aca="false">VLOOKUP(G26,Sheet2!A:Q,4)</f>
        <v>21</v>
      </c>
      <c r="AO26" s="22" t="n">
        <f aca="false">VLOOKUP(G26,Sheet2!A:Q,5)</f>
        <v>120.78</v>
      </c>
      <c r="AP26" s="22" t="n">
        <f aca="false">VLOOKUP(G26,Sheet2!A:Q,6)</f>
        <v>21890.73</v>
      </c>
      <c r="AQ26" s="22" t="n">
        <f aca="false">VLOOKUP(G26,Sheet2!A:Q,7)</f>
        <v>275.5</v>
      </c>
      <c r="AR26" s="22" t="n">
        <f aca="false">VLOOKUP(G26,Sheet2!A:Q,8)</f>
        <v>1738.04</v>
      </c>
      <c r="AS26" s="22" t="n">
        <f aca="false">VLOOKUP(G26,Sheet2!A:Q,9)</f>
        <v>34</v>
      </c>
      <c r="AT26" s="22" t="n">
        <f aca="false">VLOOKUP(G26,Sheet2!A:Q,10)</f>
        <v>290.98</v>
      </c>
      <c r="AU26" s="22" t="n">
        <f aca="false">VLOOKUP(G26,Sheet2!A:Q,11)</f>
        <v>6.5</v>
      </c>
      <c r="AV26" s="22" t="n">
        <f aca="false">VLOOKUP(G26,Sheet2!A:Q,12)</f>
        <v>349493.53</v>
      </c>
      <c r="AW26" s="22" t="n">
        <f aca="false">VLOOKUP(G26,Sheet2!A:Q,13)</f>
        <v>39581.25</v>
      </c>
      <c r="AX26" s="22" t="n">
        <f aca="false">VLOOKUP(G26,Sheet2!A:Q,14)</f>
        <v>31602.71</v>
      </c>
      <c r="AY26" s="22" t="n">
        <f aca="false">VLOOKUP(G26,Sheet2!A:Q,15)</f>
        <v>5852.67</v>
      </c>
      <c r="AZ26" s="22" t="n">
        <f aca="false">VLOOKUP(G26,Sheet2!A:Q,16)</f>
        <v>4670.54</v>
      </c>
      <c r="BA26" s="22" t="n">
        <f aca="false">VLOOKUP(G26,Sheet2!A:Q,17)</f>
        <v>1479.5</v>
      </c>
      <c r="BB26" s="22" t="n">
        <f aca="false">VLOOKUP(G26,Sheet2!A:R,18)</f>
        <v>299</v>
      </c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" hidden="false" customHeight="true" outlineLevel="0" collapsed="false">
      <c r="A27" s="9" t="s">
        <v>56</v>
      </c>
      <c r="B27" s="38" t="n">
        <v>25</v>
      </c>
      <c r="C27" s="9" t="n">
        <v>33</v>
      </c>
      <c r="D27" s="9" t="n">
        <v>137</v>
      </c>
      <c r="E27" s="23" t="s">
        <v>163</v>
      </c>
      <c r="F27" s="11" t="s">
        <v>164</v>
      </c>
      <c r="G27" s="39" t="s">
        <v>165</v>
      </c>
      <c r="H27" s="4" t="s">
        <v>166</v>
      </c>
      <c r="I27" s="22" t="s">
        <v>50</v>
      </c>
      <c r="J27" s="26" t="n">
        <v>3</v>
      </c>
      <c r="K27" s="11" t="s">
        <v>167</v>
      </c>
      <c r="L27" s="2" t="n">
        <f aca="false">IF(LEN(TRIM(K27))=0,0,LEN(TRIM(K27))-LEN(SUBSTITUTE(K27," ",""))+1)</f>
        <v>10</v>
      </c>
      <c r="M27" s="2" t="n">
        <f aca="false">IF(LEN(TRIM(F27))=0,0,LEN(TRIM(F27))-LEN(SUBSTITUTE(F27," ",""))+2)</f>
        <v>8</v>
      </c>
      <c r="N27" s="22" t="s">
        <v>52</v>
      </c>
      <c r="O27" s="9"/>
      <c r="P27" s="27" t="n">
        <v>13025</v>
      </c>
      <c r="Q27" s="27" t="n">
        <v>3025</v>
      </c>
      <c r="R27" s="38" t="s">
        <v>53</v>
      </c>
      <c r="S27" s="28" t="str">
        <f aca="false">MID(MID(MID(SUBSTITUTE(K27," ","^",(M27-2)),1,256),FIND("^",SUBSTITUTE(K27," ","^",(M27-2))),256),2,FIND(" ",MID(MID(SUBSTITUTE(K27," ","^",(M27-2)),1,256),FIND("^",SUBSTITUTE(K27," ","^",(M27-2))),256))-2)</f>
        <v>of</v>
      </c>
      <c r="T27" s="25"/>
      <c r="U27" s="29" t="n">
        <f aca="false">LEN(G27)</f>
        <v>3</v>
      </c>
      <c r="V27" s="29" t="n">
        <v>70.8</v>
      </c>
      <c r="W27" s="29" t="n">
        <v>8</v>
      </c>
      <c r="X27" s="4" t="n">
        <v>440</v>
      </c>
      <c r="Y27" s="4" t="n">
        <v>529</v>
      </c>
      <c r="Z27" s="4" t="n">
        <v>493</v>
      </c>
      <c r="AA27" s="4" t="n">
        <v>565</v>
      </c>
      <c r="AB27" s="4" t="n">
        <v>17</v>
      </c>
      <c r="AC27" s="30" t="str">
        <f aca="false">IF(ISBLANK(T27),"NA",IF(T27=" ","NA",IF(T27="-","NA",IF(T27="N","NA",T27))))</f>
        <v>NA</v>
      </c>
      <c r="AD27" s="30" t="n">
        <f aca="false">IF(ISBLANK(U27),"NA",IF(U27=" ","NA",IF(U27="-","NA",IF(U27="N","NA",U27))))</f>
        <v>3</v>
      </c>
      <c r="AE27" s="30" t="n">
        <f aca="false">IF(ISBLANK(V27),"NA",IF(V27=" ","NA",IF(V27="-","NA",IF(V27="N","NA",V27))))</f>
        <v>70.8</v>
      </c>
      <c r="AF27" s="30" t="n">
        <f aca="false">IF(ISBLANK(W27),"NA",IF(W27=" ","NA",IF(W27="-","NA",IF(W27="N","NA",W27))))</f>
        <v>8</v>
      </c>
      <c r="AG27" s="30" t="n">
        <f aca="false">IF(ISBLANK(X27),"NA",IF(X27=" ","NA",IF(X27="-","NA",IF(X27="N","NA",X27))))</f>
        <v>440</v>
      </c>
      <c r="AH27" s="30" t="n">
        <f aca="false">IF(ISBLANK(Y27),"NA",IF(Y27=" ","NA",IF(Y27="-","NA",IF(Y27="N","NA",Y27))))</f>
        <v>529</v>
      </c>
      <c r="AI27" s="30" t="n">
        <f aca="false">IF(ISBLANK(Z27),"NA",IF(Z27=" ","NA",IF(Z27="-","NA",IF(Z27="N","NA",Z27))))</f>
        <v>493</v>
      </c>
      <c r="AJ27" s="30" t="n">
        <f aca="false">IF(ISBLANK(AA27),"NA",IF(AA27=" ","NA",IF(AA27="-","NA",IF(AA27="N","NA",AA27))))</f>
        <v>565</v>
      </c>
      <c r="AK27" s="30" t="n">
        <f aca="false">IF(ISBLANK(AB27),"NA",IF(AB27=" ","NA",IF(AB27="-","NA",IF(AB27="N","NA",AB27))))</f>
        <v>17</v>
      </c>
      <c r="AL27" s="22" t="str">
        <f aca="false">IF(I27="BC",VLOOKUP(B27,'BC-OR_overlap'!A:J,10),"NA")</f>
        <v>NA</v>
      </c>
      <c r="AM27" s="22" t="n">
        <f aca="false">VLOOKUP(G27,Sheet2!A:Q,3)</f>
        <v>164.676</v>
      </c>
      <c r="AN27" s="22" t="n">
        <f aca="false">VLOOKUP(G27,Sheet2!A:Q,4)</f>
        <v>8</v>
      </c>
      <c r="AO27" s="22" t="n">
        <f aca="false">VLOOKUP(G27,Sheet2!A:Q,5)</f>
        <v>573.85</v>
      </c>
      <c r="AP27" s="22" t="n">
        <f aca="false">VLOOKUP(G27,Sheet2!A:Q,6)</f>
        <v>21258</v>
      </c>
      <c r="AQ27" s="22" t="n">
        <f aca="false">VLOOKUP(G27,Sheet2!A:Q,7)</f>
        <v>49</v>
      </c>
      <c r="AR27" s="22" t="n">
        <f aca="false">VLOOKUP(G27,Sheet2!A:Q,8)</f>
        <v>2352.88</v>
      </c>
      <c r="AS27" s="22" t="n">
        <f aca="false">VLOOKUP(G27,Sheet2!A:Q,9)</f>
        <v>3</v>
      </c>
      <c r="AT27" s="22" t="n">
        <f aca="false">VLOOKUP(G27,Sheet2!A:Q,10)</f>
        <v>164.68</v>
      </c>
      <c r="AU27" s="22" t="n">
        <f aca="false">VLOOKUP(G27,Sheet2!A:Q,11)</f>
        <v>1</v>
      </c>
      <c r="AV27" s="22" t="n">
        <f aca="false">VLOOKUP(G27,Sheet2!A:Q,12)</f>
        <v>338956.24</v>
      </c>
      <c r="AW27" s="22" t="n">
        <f aca="false">VLOOKUP(G27,Sheet2!A:Q,13)</f>
        <v>39821.33</v>
      </c>
      <c r="AX27" s="22" t="n">
        <f aca="false">VLOOKUP(G27,Sheet2!A:Q,14)</f>
        <v>21588.17</v>
      </c>
      <c r="AY27" s="22" t="n">
        <f aca="false">VLOOKUP(G27,Sheet2!A:Q,15)</f>
        <v>3198</v>
      </c>
      <c r="AZ27" s="22" t="n">
        <f aca="false">VLOOKUP(G27,Sheet2!A:Q,16)</f>
        <v>3871.43</v>
      </c>
      <c r="BA27" s="22" t="n">
        <f aca="false">VLOOKUP(G27,Sheet2!A:Q,17)</f>
        <v>463</v>
      </c>
      <c r="BB27" s="22" t="n">
        <f aca="false">VLOOKUP(G27,Sheet2!A:R,18)</f>
        <v>10</v>
      </c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" hidden="false" customHeight="true" outlineLevel="0" collapsed="false">
      <c r="A28" s="22" t="s">
        <v>46</v>
      </c>
      <c r="B28" s="9" t="n">
        <v>26</v>
      </c>
      <c r="C28" s="9" t="n">
        <v>34</v>
      </c>
      <c r="D28" s="9" t="n">
        <v>192</v>
      </c>
      <c r="E28" s="23"/>
      <c r="F28" s="9" t="s">
        <v>168</v>
      </c>
      <c r="G28" s="33" t="s">
        <v>169</v>
      </c>
      <c r="H28" s="4" t="s">
        <v>170</v>
      </c>
      <c r="I28" s="22" t="s">
        <v>50</v>
      </c>
      <c r="J28" s="26" t="n">
        <v>3</v>
      </c>
      <c r="K28" s="11" t="s">
        <v>171</v>
      </c>
      <c r="L28" s="2" t="n">
        <f aca="false">IF(LEN(TRIM(K28))=0,0,LEN(TRIM(K28))-LEN(SUBSTITUTE(K28," ",""))+1)</f>
        <v>14</v>
      </c>
      <c r="M28" s="2" t="n">
        <f aca="false">IF(LEN(TRIM(F28))=0,0,LEN(TRIM(F28))-LEN(SUBSTITUTE(F28," ",""))+2)</f>
        <v>11</v>
      </c>
      <c r="N28" s="22" t="s">
        <v>52</v>
      </c>
      <c r="O28" s="9"/>
      <c r="P28" s="27" t="n">
        <v>13026</v>
      </c>
      <c r="Q28" s="27" t="n">
        <v>3026</v>
      </c>
      <c r="R28" s="9" t="s">
        <v>53</v>
      </c>
      <c r="S28" s="28" t="str">
        <f aca="false">MID(MID(MID(SUBSTITUTE(K28," ","^",(M28-2)),1,256),FIND("^",SUBSTITUTE(K28," ","^",(M28-2))),256),2,FIND(" ",MID(MID(SUBSTITUTE(K28," ","^",(M28-2)),1,256),FIND("^",SUBSTITUTE(K28," ","^",(M28-2))),256))-2)</f>
        <v>California</v>
      </c>
      <c r="T28" s="25"/>
      <c r="U28" s="29" t="n">
        <f aca="false">LEN(G28)</f>
        <v>6</v>
      </c>
      <c r="V28" s="29" t="n">
        <v>7.41</v>
      </c>
      <c r="W28" s="29" t="n">
        <v>0</v>
      </c>
      <c r="X28" s="4" t="n">
        <v>595</v>
      </c>
      <c r="Y28" s="4" t="n">
        <v>458</v>
      </c>
      <c r="Z28" s="4" t="n">
        <v>561</v>
      </c>
      <c r="AA28" s="4" t="n">
        <v>390</v>
      </c>
      <c r="AB28" s="4" t="n">
        <v>10</v>
      </c>
      <c r="AC28" s="30" t="str">
        <f aca="false">IF(ISBLANK(T28),"NA",IF(T28=" ","NA",IF(T28="-","NA",IF(T28="N","NA",T28))))</f>
        <v>NA</v>
      </c>
      <c r="AD28" s="30" t="n">
        <f aca="false">IF(ISBLANK(U28),"NA",IF(U28=" ","NA",IF(U28="-","NA",IF(U28="N","NA",U28))))</f>
        <v>6</v>
      </c>
      <c r="AE28" s="30" t="n">
        <f aca="false">IF(ISBLANK(V28),"NA",IF(V28=" ","NA",IF(V28="-","NA",IF(V28="N","NA",V28))))</f>
        <v>7.41</v>
      </c>
      <c r="AF28" s="30" t="n">
        <f aca="false">IF(ISBLANK(W28),"NA",IF(W28=" ","NA",IF(W28="-","NA",IF(W28="N","NA",W28))))</f>
        <v>0</v>
      </c>
      <c r="AG28" s="30" t="n">
        <f aca="false">IF(ISBLANK(X28),"NA",IF(X28=" ","NA",IF(X28="-","NA",IF(X28="N","NA",X28))))</f>
        <v>595</v>
      </c>
      <c r="AH28" s="30" t="n">
        <f aca="false">IF(ISBLANK(Y28),"NA",IF(Y28=" ","NA",IF(Y28="-","NA",IF(Y28="N","NA",Y28))))</f>
        <v>458</v>
      </c>
      <c r="AI28" s="30" t="n">
        <f aca="false">IF(ISBLANK(Z28),"NA",IF(Z28=" ","NA",IF(Z28="-","NA",IF(Z28="N","NA",Z28))))</f>
        <v>561</v>
      </c>
      <c r="AJ28" s="30" t="n">
        <f aca="false">IF(ISBLANK(AA28),"NA",IF(AA28=" ","NA",IF(AA28="-","NA",IF(AA28="N","NA",AA28))))</f>
        <v>390</v>
      </c>
      <c r="AK28" s="30" t="n">
        <f aca="false">IF(ISBLANK(AB28),"NA",IF(AB28=" ","NA",IF(AB28="-","NA",IF(AB28="N","NA",AB28))))</f>
        <v>10</v>
      </c>
      <c r="AL28" s="22" t="str">
        <f aca="false">IF(I28="BC",VLOOKUP(B28,'BC-OR_overlap'!A:J,10),"NA")</f>
        <v>NA</v>
      </c>
      <c r="AM28" s="22" t="n">
        <f aca="false">VLOOKUP(G28,Sheet2!A:Q,3)</f>
        <v>6.72268</v>
      </c>
      <c r="AN28" s="22" t="n">
        <f aca="false">VLOOKUP(G28,Sheet2!A:Q,4)</f>
        <v>0</v>
      </c>
      <c r="AO28" s="22" t="n">
        <f aca="false">VLOOKUP(G28,Sheet2!A:Q,5)</f>
        <v>0</v>
      </c>
      <c r="AP28" s="22" t="n">
        <f aca="false">VLOOKUP(G28,Sheet2!A:Q,6)</f>
        <v>4677.28</v>
      </c>
      <c r="AQ28" s="22" t="n">
        <f aca="false">VLOOKUP(G28,Sheet2!A:Q,7)</f>
        <v>368.17</v>
      </c>
      <c r="AR28" s="22" t="n">
        <f aca="false">VLOOKUP(G28,Sheet2!A:Q,8)</f>
        <v>337.13</v>
      </c>
      <c r="AS28" s="22" t="n">
        <f aca="false">VLOOKUP(G28,Sheet2!A:Q,9)</f>
        <v>28.6</v>
      </c>
      <c r="AT28" s="22" t="n">
        <f aca="false">VLOOKUP(G28,Sheet2!A:Q,10)</f>
        <v>23.34</v>
      </c>
      <c r="AU28" s="22" t="n">
        <f aca="false">VLOOKUP(G28,Sheet2!A:Q,11)</f>
        <v>2.25</v>
      </c>
      <c r="AV28" s="22" t="n">
        <f aca="false">VLOOKUP(G28,Sheet2!A:Q,12)</f>
        <v>265978.01</v>
      </c>
      <c r="AW28" s="22" t="n">
        <f aca="false">VLOOKUP(G28,Sheet2!A:Q,13)</f>
        <v>31411.67</v>
      </c>
      <c r="AX28" s="22" t="n">
        <f aca="false">VLOOKUP(G28,Sheet2!A:Q,14)</f>
        <v>30207.04</v>
      </c>
      <c r="AY28" s="22" t="n">
        <f aca="false">VLOOKUP(G28,Sheet2!A:Q,15)</f>
        <v>3338.8</v>
      </c>
      <c r="AZ28" s="22" t="n">
        <f aca="false">VLOOKUP(G28,Sheet2!A:Q,16)</f>
        <v>1448.51</v>
      </c>
      <c r="BA28" s="22" t="n">
        <f aca="false">VLOOKUP(G28,Sheet2!A:Q,17)</f>
        <v>357</v>
      </c>
      <c r="BB28" s="22" t="n">
        <f aca="false">VLOOKUP(G28,Sheet2!A:R,18)</f>
        <v>4</v>
      </c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" hidden="false" customHeight="true" outlineLevel="0" collapsed="false">
      <c r="A29" s="22" t="s">
        <v>46</v>
      </c>
      <c r="B29" s="9" t="n">
        <v>27</v>
      </c>
      <c r="C29" s="9" t="n">
        <v>35</v>
      </c>
      <c r="D29" s="9" t="n">
        <v>193</v>
      </c>
      <c r="E29" s="23" t="n">
        <v>68</v>
      </c>
      <c r="F29" s="24" t="s">
        <v>172</v>
      </c>
      <c r="G29" s="25" t="s">
        <v>173</v>
      </c>
      <c r="H29" s="4" t="s">
        <v>174</v>
      </c>
      <c r="I29" s="22" t="s">
        <v>50</v>
      </c>
      <c r="J29" s="26" t="n">
        <v>3</v>
      </c>
      <c r="K29" s="11" t="s">
        <v>175</v>
      </c>
      <c r="L29" s="2" t="n">
        <f aca="false">IF(LEN(TRIM(K29))=0,0,LEN(TRIM(K29))-LEN(SUBSTITUTE(K29," ",""))+1)</f>
        <v>19</v>
      </c>
      <c r="M29" s="2" t="n">
        <f aca="false">IF(LEN(TRIM(F29))=0,0,LEN(TRIM(F29))-LEN(SUBSTITUTE(F29," ",""))+2)</f>
        <v>17</v>
      </c>
      <c r="N29" s="22" t="s">
        <v>52</v>
      </c>
      <c r="O29" s="9"/>
      <c r="P29" s="27" t="n">
        <v>13027</v>
      </c>
      <c r="Q29" s="27" t="n">
        <v>3027</v>
      </c>
      <c r="R29" s="9" t="s">
        <v>53</v>
      </c>
      <c r="S29" s="28" t="str">
        <f aca="false">MID(MID(MID(SUBSTITUTE(K29," ","^",(M29-2)),1,256),FIND("^",SUBSTITUTE(K29," ","^",(M29-2))),256),2,FIND(" ",MID(MID(SUBSTITUTE(K29," ","^",(M29-2)),1,256),FIND("^",SUBSTITUTE(K29," ","^",(M29-2))),256))-2)</f>
        <v>winter</v>
      </c>
      <c r="T29" s="25"/>
      <c r="U29" s="29" t="n">
        <f aca="false">LEN(G29)</f>
        <v>4</v>
      </c>
      <c r="V29" s="29" t="n">
        <v>7.78</v>
      </c>
      <c r="W29" s="29" t="n">
        <v>14</v>
      </c>
      <c r="X29" s="4" t="n">
        <v>535</v>
      </c>
      <c r="Y29" s="4" t="n">
        <v>486</v>
      </c>
      <c r="Z29" s="4" t="n">
        <v>439</v>
      </c>
      <c r="AA29" s="4" t="n">
        <v>337</v>
      </c>
      <c r="AB29" s="4"/>
      <c r="AC29" s="30" t="str">
        <f aca="false">IF(ISBLANK(T29),"NA",IF(T29=" ","NA",IF(T29="-","NA",IF(T29="N","NA",T29))))</f>
        <v>NA</v>
      </c>
      <c r="AD29" s="30" t="n">
        <f aca="false">IF(ISBLANK(U29),"NA",IF(U29=" ","NA",IF(U29="-","NA",IF(U29="N","NA",U29))))</f>
        <v>4</v>
      </c>
      <c r="AE29" s="30" t="n">
        <f aca="false">IF(ISBLANK(V29),"NA",IF(V29=" ","NA",IF(V29="-","NA",IF(V29="N","NA",V29))))</f>
        <v>7.78</v>
      </c>
      <c r="AF29" s="30" t="n">
        <f aca="false">IF(ISBLANK(W29),"NA",IF(W29=" ","NA",IF(W29="-","NA",IF(W29="N","NA",W29))))</f>
        <v>14</v>
      </c>
      <c r="AG29" s="30" t="n">
        <f aca="false">IF(ISBLANK(X29),"NA",IF(X29=" ","NA",IF(X29="-","NA",IF(X29="N","NA",X29))))</f>
        <v>535</v>
      </c>
      <c r="AH29" s="30" t="n">
        <f aca="false">IF(ISBLANK(Y29),"NA",IF(Y29=" ","NA",IF(Y29="-","NA",IF(Y29="N","NA",Y29))))</f>
        <v>486</v>
      </c>
      <c r="AI29" s="30" t="n">
        <f aca="false">IF(ISBLANK(Z29),"NA",IF(Z29=" ","NA",IF(Z29="-","NA",IF(Z29="N","NA",Z29))))</f>
        <v>439</v>
      </c>
      <c r="AJ29" s="30" t="n">
        <f aca="false">IF(ISBLANK(AA29),"NA",IF(AA29=" ","NA",IF(AA29="-","NA",IF(AA29="N","NA",AA29))))</f>
        <v>337</v>
      </c>
      <c r="AK29" s="30" t="str">
        <f aca="false">IF(ISBLANK(AB29),"NA",IF(AB29=" ","NA",IF(AB29="-","NA",IF(AB29="N","NA",AB29))))</f>
        <v>NA</v>
      </c>
      <c r="AL29" s="22" t="str">
        <f aca="false">IF(I29="BC",VLOOKUP(B29,'BC-OR_overlap'!A:J,10),"NA")</f>
        <v>NA</v>
      </c>
      <c r="AM29" s="22" t="n">
        <f aca="false">VLOOKUP(G29,Sheet2!A:Q,3)</f>
        <v>8.80493</v>
      </c>
      <c r="AN29" s="22" t="n">
        <f aca="false">VLOOKUP(G29,Sheet2!A:Q,4)</f>
        <v>15</v>
      </c>
      <c r="AO29" s="22" t="n">
        <f aca="false">VLOOKUP(G29,Sheet2!A:Q,5)</f>
        <v>107.59</v>
      </c>
      <c r="AP29" s="22" t="n">
        <f aca="false">VLOOKUP(G29,Sheet2!A:Q,6)</f>
        <v>11347.84</v>
      </c>
      <c r="AQ29" s="22" t="n">
        <f aca="false">VLOOKUP(G29,Sheet2!A:Q,7)</f>
        <v>214.5</v>
      </c>
      <c r="AR29" s="22" t="n">
        <f aca="false">VLOOKUP(G29,Sheet2!A:Q,8)</f>
        <v>1888.91</v>
      </c>
      <c r="AS29" s="22" t="n">
        <f aca="false">VLOOKUP(G29,Sheet2!A:Q,9)</f>
        <v>33.33</v>
      </c>
      <c r="AT29" s="22" t="n">
        <f aca="false">VLOOKUP(G29,Sheet2!A:Q,10)</f>
        <v>761.65</v>
      </c>
      <c r="AU29" s="22" t="n">
        <f aca="false">VLOOKUP(G29,Sheet2!A:Q,11)</f>
        <v>6.5</v>
      </c>
      <c r="AV29" s="22" t="n">
        <f aca="false">VLOOKUP(G29,Sheet2!A:Q,12)</f>
        <v>193113.97</v>
      </c>
      <c r="AW29" s="22" t="n">
        <f aca="false">VLOOKUP(G29,Sheet2!A:Q,13)</f>
        <v>27237</v>
      </c>
      <c r="AX29" s="22" t="n">
        <f aca="false">VLOOKUP(G29,Sheet2!A:Q,14)</f>
        <v>12153.28</v>
      </c>
      <c r="AY29" s="22" t="n">
        <f aca="false">VLOOKUP(G29,Sheet2!A:Q,15)</f>
        <v>3097.33</v>
      </c>
      <c r="AZ29" s="22" t="n">
        <f aca="false">VLOOKUP(G29,Sheet2!A:Q,16)</f>
        <v>2266.08</v>
      </c>
      <c r="BA29" s="22" t="n">
        <f aca="false">VLOOKUP(G29,Sheet2!A:Q,17)</f>
        <v>510.5</v>
      </c>
      <c r="BB29" s="22" t="n">
        <f aca="false">VLOOKUP(G29,Sheet2!A:R,18)</f>
        <v>408</v>
      </c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" hidden="false" customHeight="true" outlineLevel="0" collapsed="false">
      <c r="A30" s="22" t="s">
        <v>56</v>
      </c>
      <c r="B30" s="9" t="n">
        <v>28</v>
      </c>
      <c r="C30" s="9" t="n">
        <v>36</v>
      </c>
      <c r="D30" s="9" t="n">
        <v>99</v>
      </c>
      <c r="E30" s="23" t="n">
        <v>48</v>
      </c>
      <c r="F30" s="24" t="s">
        <v>176</v>
      </c>
      <c r="G30" s="25" t="s">
        <v>177</v>
      </c>
      <c r="H30" s="4" t="s">
        <v>178</v>
      </c>
      <c r="I30" s="22" t="s">
        <v>50</v>
      </c>
      <c r="J30" s="26" t="n">
        <v>3</v>
      </c>
      <c r="K30" s="11" t="s">
        <v>179</v>
      </c>
      <c r="L30" s="2" t="n">
        <f aca="false">IF(LEN(TRIM(K30))=0,0,LEN(TRIM(K30))-LEN(SUBSTITUTE(K30," ",""))+1)</f>
        <v>17</v>
      </c>
      <c r="M30" s="2" t="n">
        <f aca="false">IF(LEN(TRIM(F30))=0,0,LEN(TRIM(F30))-LEN(SUBSTITUTE(F30," ",""))+2)</f>
        <v>15</v>
      </c>
      <c r="N30" s="22" t="s">
        <v>52</v>
      </c>
      <c r="O30" s="9"/>
      <c r="P30" s="27" t="n">
        <v>13028</v>
      </c>
      <c r="Q30" s="27" t="n">
        <v>3028</v>
      </c>
      <c r="R30" s="9" t="s">
        <v>53</v>
      </c>
      <c r="S30" s="28" t="str">
        <f aca="false">MID(MID(MID(SUBSTITUTE(K30," ","^",(M30-2)),1,256),FIND("^",SUBSTITUTE(K30," ","^",(M30-2))),256),2,FIND(" ",MID(MID(SUBSTITUTE(K30," ","^",(M30-2)),1,256),FIND("^",SUBSTITUTE(K30," ","^",(M30-2))),256))-2)</f>
        <v>of</v>
      </c>
      <c r="T30" s="25"/>
      <c r="U30" s="29" t="n">
        <f aca="false">LEN(G30)</f>
        <v>8</v>
      </c>
      <c r="V30" s="29" t="n">
        <v>439</v>
      </c>
      <c r="W30" s="29" t="n">
        <v>1</v>
      </c>
      <c r="X30" s="4" t="n">
        <v>515</v>
      </c>
      <c r="Y30" s="4" t="n">
        <v>605</v>
      </c>
      <c r="Z30" s="4" t="n">
        <v>579</v>
      </c>
      <c r="AA30" s="4" t="n">
        <v>510</v>
      </c>
      <c r="AB30" s="4"/>
      <c r="AC30" s="30" t="str">
        <f aca="false">IF(ISBLANK(T30),"NA",IF(T30=" ","NA",IF(T30="-","NA",IF(T30="N","NA",T30))))</f>
        <v>NA</v>
      </c>
      <c r="AD30" s="30" t="n">
        <f aca="false">IF(ISBLANK(U30),"NA",IF(U30=" ","NA",IF(U30="-","NA",IF(U30="N","NA",U30))))</f>
        <v>8</v>
      </c>
      <c r="AE30" s="30" t="n">
        <f aca="false">IF(ISBLANK(V30),"NA",IF(V30=" ","NA",IF(V30="-","NA",IF(V30="N","NA",V30))))</f>
        <v>439</v>
      </c>
      <c r="AF30" s="30" t="n">
        <f aca="false">IF(ISBLANK(W30),"NA",IF(W30=" ","NA",IF(W30="-","NA",IF(W30="N","NA",W30))))</f>
        <v>1</v>
      </c>
      <c r="AG30" s="30" t="n">
        <f aca="false">IF(ISBLANK(X30),"NA",IF(X30=" ","NA",IF(X30="-","NA",IF(X30="N","NA",X30))))</f>
        <v>515</v>
      </c>
      <c r="AH30" s="30" t="n">
        <f aca="false">IF(ISBLANK(Y30),"NA",IF(Y30=" ","NA",IF(Y30="-","NA",IF(Y30="N","NA",Y30))))</f>
        <v>605</v>
      </c>
      <c r="AI30" s="30" t="n">
        <f aca="false">IF(ISBLANK(Z30),"NA",IF(Z30=" ","NA",IF(Z30="-","NA",IF(Z30="N","NA",Z30))))</f>
        <v>579</v>
      </c>
      <c r="AJ30" s="30" t="n">
        <f aca="false">IF(ISBLANK(AA30),"NA",IF(AA30=" ","NA",IF(AA30="-","NA",IF(AA30="N","NA",AA30))))</f>
        <v>510</v>
      </c>
      <c r="AK30" s="30" t="str">
        <f aca="false">IF(ISBLANK(AB30),"NA",IF(AB30=" ","NA",IF(AB30="-","NA",IF(AB30="N","NA",AB30))))</f>
        <v>NA</v>
      </c>
      <c r="AL30" s="22" t="str">
        <f aca="false">IF(I30="BC",VLOOKUP(B30,'BC-OR_overlap'!A:J,10),"NA")</f>
        <v>NA</v>
      </c>
      <c r="AM30" s="22" t="n">
        <f aca="false">VLOOKUP(G30,Sheet2!A:Q,3)</f>
        <v>10.8872</v>
      </c>
      <c r="AN30" s="22" t="n">
        <f aca="false">VLOOKUP(G30,Sheet2!A:Q,4)</f>
        <v>0</v>
      </c>
      <c r="AO30" s="22" t="n">
        <f aca="false">VLOOKUP(G30,Sheet2!A:Q,5)</f>
        <v>0</v>
      </c>
      <c r="AP30" s="22" t="n">
        <f aca="false">VLOOKUP(G30,Sheet2!A:Q,6)</f>
        <v>4112.06</v>
      </c>
      <c r="AQ30" s="22" t="n">
        <f aca="false">VLOOKUP(G30,Sheet2!A:Q,7)</f>
        <v>1132.88</v>
      </c>
      <c r="AR30" s="22" t="n">
        <f aca="false">VLOOKUP(G30,Sheet2!A:Q,8)</f>
        <v>487.87</v>
      </c>
      <c r="AS30" s="22" t="n">
        <f aca="false">VLOOKUP(G30,Sheet2!A:Q,9)</f>
        <v>129.57</v>
      </c>
      <c r="AT30" s="22" t="n">
        <f aca="false">VLOOKUP(G30,Sheet2!A:Q,10)</f>
        <v>162.55</v>
      </c>
      <c r="AU30" s="22" t="n">
        <f aca="false">VLOOKUP(G30,Sheet2!A:Q,11)</f>
        <v>45.17</v>
      </c>
      <c r="AV30" s="22" t="n">
        <f aca="false">VLOOKUP(G30,Sheet2!A:Q,12)</f>
        <v>236918.47</v>
      </c>
      <c r="AW30" s="22" t="n">
        <f aca="false">VLOOKUP(G30,Sheet2!A:Q,13)</f>
        <v>35143.75</v>
      </c>
      <c r="AX30" s="22" t="n">
        <f aca="false">VLOOKUP(G30,Sheet2!A:Q,14)</f>
        <v>25908.35</v>
      </c>
      <c r="AY30" s="22" t="n">
        <f aca="false">VLOOKUP(G30,Sheet2!A:Q,15)</f>
        <v>4366</v>
      </c>
      <c r="AZ30" s="22" t="n">
        <f aca="false">VLOOKUP(G30,Sheet2!A:Q,16)</f>
        <v>6514.3</v>
      </c>
      <c r="BA30" s="22" t="n">
        <f aca="false">VLOOKUP(G30,Sheet2!A:Q,17)</f>
        <v>1420.33</v>
      </c>
      <c r="BB30" s="22" t="n">
        <f aca="false">VLOOKUP(G30,Sheet2!A:R,18)</f>
        <v>325</v>
      </c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" hidden="false" customHeight="true" outlineLevel="0" collapsed="false">
      <c r="A31" s="22" t="s">
        <v>56</v>
      </c>
      <c r="B31" s="9" t="n">
        <v>29</v>
      </c>
      <c r="C31" s="9" t="n">
        <v>38</v>
      </c>
      <c r="D31" s="9" t="n">
        <v>132</v>
      </c>
      <c r="E31" s="23" t="s">
        <v>180</v>
      </c>
      <c r="F31" s="11" t="s">
        <v>181</v>
      </c>
      <c r="G31" s="33" t="s">
        <v>182</v>
      </c>
      <c r="H31" s="4" t="s">
        <v>183</v>
      </c>
      <c r="I31" s="22" t="s">
        <v>50</v>
      </c>
      <c r="J31" s="26" t="n">
        <v>3</v>
      </c>
      <c r="K31" s="11" t="s">
        <v>184</v>
      </c>
      <c r="L31" s="2" t="n">
        <f aca="false">IF(LEN(TRIM(K31))=0,0,LEN(TRIM(K31))-LEN(SUBSTITUTE(K31," ",""))+1)</f>
        <v>11</v>
      </c>
      <c r="M31" s="2" t="n">
        <f aca="false">IF(LEN(TRIM(F31))=0,0,LEN(TRIM(F31))-LEN(SUBSTITUTE(F31," ",""))+2)</f>
        <v>8</v>
      </c>
      <c r="N31" s="22" t="s">
        <v>52</v>
      </c>
      <c r="O31" s="9"/>
      <c r="P31" s="27" t="n">
        <v>13029</v>
      </c>
      <c r="Q31" s="27" t="n">
        <v>3029</v>
      </c>
      <c r="R31" s="9" t="s">
        <v>53</v>
      </c>
      <c r="S31" s="28" t="str">
        <f aca="false">MID(MID(MID(SUBSTITUTE(K31," ","^",(M31-2)),1,256),FIND("^",SUBSTITUTE(K31," ","^",(M31-2))),256),2,FIND(" ",MID(MID(SUBSTITUTE(K31," ","^",(M31-2)),1,256),FIND("^",SUBSTITUTE(K31," ","^",(M31-2))),256))-2)</f>
        <v>a</v>
      </c>
      <c r="T31" s="25"/>
      <c r="U31" s="29" t="n">
        <f aca="false">LEN(G31)</f>
        <v>6</v>
      </c>
      <c r="V31" s="29" t="n">
        <v>1.04</v>
      </c>
      <c r="W31" s="29" t="n">
        <v>5</v>
      </c>
      <c r="X31" s="4" t="s">
        <v>54</v>
      </c>
      <c r="Y31" s="4" t="s">
        <v>54</v>
      </c>
      <c r="Z31" s="4" t="s">
        <v>54</v>
      </c>
      <c r="AA31" s="4" t="s">
        <v>54</v>
      </c>
      <c r="AB31" s="4"/>
      <c r="AC31" s="30" t="str">
        <f aca="false">IF(ISBLANK(T31),"NA",IF(T31=" ","NA",IF(T31="-","NA",IF(T31="N","NA",T31))))</f>
        <v>NA</v>
      </c>
      <c r="AD31" s="30" t="n">
        <f aca="false">IF(ISBLANK(U31),"NA",IF(U31=" ","NA",IF(U31="-","NA",IF(U31="N","NA",U31))))</f>
        <v>6</v>
      </c>
      <c r="AE31" s="30" t="n">
        <f aca="false">IF(ISBLANK(V31),"NA",IF(V31=" ","NA",IF(V31="-","NA",IF(V31="N","NA",V31))))</f>
        <v>1.04</v>
      </c>
      <c r="AF31" s="30" t="n">
        <f aca="false">IF(ISBLANK(W31),"NA",IF(W31=" ","NA",IF(W31="-","NA",IF(W31="N","NA",W31))))</f>
        <v>5</v>
      </c>
      <c r="AG31" s="30" t="str">
        <f aca="false">IF(ISBLANK(X31),"NA",IF(X31=" ","NA",IF(X31="-","NA",IF(X31="N","NA",X31))))</f>
        <v>NA</v>
      </c>
      <c r="AH31" s="30" t="str">
        <f aca="false">IF(ISBLANK(Y31),"NA",IF(Y31=" ","NA",IF(Y31="-","NA",IF(Y31="N","NA",Y31))))</f>
        <v>NA</v>
      </c>
      <c r="AI31" s="30" t="str">
        <f aca="false">IF(ISBLANK(Z31),"NA",IF(Z31=" ","NA",IF(Z31="-","NA",IF(Z31="N","NA",Z31))))</f>
        <v>NA</v>
      </c>
      <c r="AJ31" s="30" t="str">
        <f aca="false">IF(ISBLANK(AA31),"NA",IF(AA31=" ","NA",IF(AA31="-","NA",IF(AA31="N","NA",AA31))))</f>
        <v>NA</v>
      </c>
      <c r="AK31" s="30" t="str">
        <f aca="false">IF(ISBLANK(AB31),"NA",IF(AB31=" ","NA",IF(AB31="-","NA",IF(AB31="N","NA",AB31))))</f>
        <v>NA</v>
      </c>
      <c r="AL31" s="22" t="str">
        <f aca="false">IF(I31="BC",VLOOKUP(B31,'BC-OR_overlap'!A:J,10),"NA")</f>
        <v>NA</v>
      </c>
      <c r="AM31" s="22" t="n">
        <f aca="false">VLOOKUP(G31,Sheet2!A:Q,3)</f>
        <v>6.36572</v>
      </c>
      <c r="AN31" s="22" t="n">
        <f aca="false">VLOOKUP(G31,Sheet2!A:Q,4)</f>
        <v>6</v>
      </c>
      <c r="AO31" s="22" t="n">
        <f aca="false">VLOOKUP(G31,Sheet2!A:Q,5)</f>
        <v>0.73</v>
      </c>
      <c r="AP31" s="22" t="n">
        <f aca="false">VLOOKUP(G31,Sheet2!A:Q,6)</f>
        <v>7614.76</v>
      </c>
      <c r="AQ31" s="22" t="n">
        <f aca="false">VLOOKUP(G31,Sheet2!A:Q,7)</f>
        <v>670.83</v>
      </c>
      <c r="AR31" s="22" t="n">
        <f aca="false">VLOOKUP(G31,Sheet2!A:Q,8)</f>
        <v>1412.48</v>
      </c>
      <c r="AS31" s="22" t="n">
        <f aca="false">VLOOKUP(G31,Sheet2!A:Q,9)</f>
        <v>115.4</v>
      </c>
      <c r="AT31" s="22" t="n">
        <f aca="false">VLOOKUP(G31,Sheet2!A:Q,10)</f>
        <v>125.75</v>
      </c>
      <c r="AU31" s="22" t="n">
        <f aca="false">VLOOKUP(G31,Sheet2!A:Q,11)</f>
        <v>19.25</v>
      </c>
      <c r="AV31" s="22" t="n">
        <f aca="false">VLOOKUP(G31,Sheet2!A:Q,12)</f>
        <v>306004.35</v>
      </c>
      <c r="AW31" s="22" t="n">
        <f aca="false">VLOOKUP(G31,Sheet2!A:Q,13)</f>
        <v>38085</v>
      </c>
      <c r="AX31" s="22" t="n">
        <f aca="false">VLOOKUP(G31,Sheet2!A:Q,14)</f>
        <v>28891.47</v>
      </c>
      <c r="AY31" s="22" t="n">
        <f aca="false">VLOOKUP(G31,Sheet2!A:Q,15)</f>
        <v>4632</v>
      </c>
      <c r="AZ31" s="22" t="n">
        <f aca="false">VLOOKUP(G31,Sheet2!A:Q,16)</f>
        <v>1530.9</v>
      </c>
      <c r="BA31" s="22" t="n">
        <f aca="false">VLOOKUP(G31,Sheet2!A:Q,17)</f>
        <v>387.25</v>
      </c>
      <c r="BB31" s="22" t="n">
        <f aca="false">VLOOKUP(G31,Sheet2!A:R,18)</f>
        <v>521</v>
      </c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" hidden="false" customHeight="true" outlineLevel="0" collapsed="false">
      <c r="A32" s="9" t="s">
        <v>46</v>
      </c>
      <c r="B32" s="31" t="n">
        <v>30</v>
      </c>
      <c r="C32" s="9" t="n">
        <v>39</v>
      </c>
      <c r="D32" s="9" t="n">
        <v>199</v>
      </c>
      <c r="E32" s="23"/>
      <c r="F32" s="9" t="s">
        <v>185</v>
      </c>
      <c r="G32" s="39" t="s">
        <v>186</v>
      </c>
      <c r="H32" s="4" t="s">
        <v>187</v>
      </c>
      <c r="I32" s="22" t="s">
        <v>50</v>
      </c>
      <c r="J32" s="26" t="n">
        <v>3</v>
      </c>
      <c r="K32" s="11" t="s">
        <v>188</v>
      </c>
      <c r="L32" s="2" t="n">
        <f aca="false">IF(LEN(TRIM(K32))=0,0,LEN(TRIM(K32))-LEN(SUBSTITUTE(K32," ",""))+1)</f>
        <v>20</v>
      </c>
      <c r="M32" s="2" t="n">
        <f aca="false">IF(LEN(TRIM(F32))=0,0,LEN(TRIM(F32))-LEN(SUBSTITUTE(F32," ",""))+2)</f>
        <v>18</v>
      </c>
      <c r="N32" s="22" t="s">
        <v>52</v>
      </c>
      <c r="O32" s="9"/>
      <c r="P32" s="27" t="n">
        <v>13030</v>
      </c>
      <c r="Q32" s="27" t="n">
        <v>3030</v>
      </c>
      <c r="R32" s="31" t="s">
        <v>53</v>
      </c>
      <c r="S32" s="28" t="str">
        <f aca="false">MID(MID(MID(SUBSTITUTE(K32," ","^",(M32-2)),1,256),FIND("^",SUBSTITUTE(K32," ","^",(M32-2))),256),2,FIND(" ",MID(MID(SUBSTITUTE(K32," ","^",(M32-2)),1,256),FIND("^",SUBSTITUTE(K32," ","^",(M32-2))),256))-2)</f>
        <v>of</v>
      </c>
      <c r="T32" s="25"/>
      <c r="U32" s="29" t="n">
        <f aca="false">LEN(G32)</f>
        <v>4</v>
      </c>
      <c r="V32" s="29" t="n">
        <v>27.51</v>
      </c>
      <c r="W32" s="29" t="n">
        <v>16</v>
      </c>
      <c r="X32" s="4" t="n">
        <v>585</v>
      </c>
      <c r="Y32" s="4" t="n">
        <v>556</v>
      </c>
      <c r="Z32" s="4" t="n">
        <v>564</v>
      </c>
      <c r="AA32" s="4" t="n">
        <v>378</v>
      </c>
      <c r="AB32" s="4"/>
      <c r="AC32" s="30" t="str">
        <f aca="false">IF(ISBLANK(T32),"NA",IF(T32=" ","NA",IF(T32="-","NA",IF(T32="N","NA",T32))))</f>
        <v>NA</v>
      </c>
      <c r="AD32" s="30" t="n">
        <f aca="false">IF(ISBLANK(U32),"NA",IF(U32=" ","NA",IF(U32="-","NA",IF(U32="N","NA",U32))))</f>
        <v>4</v>
      </c>
      <c r="AE32" s="30" t="n">
        <f aca="false">IF(ISBLANK(V32),"NA",IF(V32=" ","NA",IF(V32="-","NA",IF(V32="N","NA",V32))))</f>
        <v>27.51</v>
      </c>
      <c r="AF32" s="30" t="n">
        <f aca="false">IF(ISBLANK(W32),"NA",IF(W32=" ","NA",IF(W32="-","NA",IF(W32="N","NA",W32))))</f>
        <v>16</v>
      </c>
      <c r="AG32" s="30" t="n">
        <f aca="false">IF(ISBLANK(X32),"NA",IF(X32=" ","NA",IF(X32="-","NA",IF(X32="N","NA",X32))))</f>
        <v>585</v>
      </c>
      <c r="AH32" s="30" t="n">
        <f aca="false">IF(ISBLANK(Y32),"NA",IF(Y32=" ","NA",IF(Y32="-","NA",IF(Y32="N","NA",Y32))))</f>
        <v>556</v>
      </c>
      <c r="AI32" s="30" t="n">
        <f aca="false">IF(ISBLANK(Z32),"NA",IF(Z32=" ","NA",IF(Z32="-","NA",IF(Z32="N","NA",Z32))))</f>
        <v>564</v>
      </c>
      <c r="AJ32" s="30" t="n">
        <f aca="false">IF(ISBLANK(AA32),"NA",IF(AA32=" ","NA",IF(AA32="-","NA",IF(AA32="N","NA",AA32))))</f>
        <v>378</v>
      </c>
      <c r="AK32" s="30" t="str">
        <f aca="false">IF(ISBLANK(AB32),"NA",IF(AB32=" ","NA",IF(AB32="-","NA",IF(AB32="N","NA",AB32))))</f>
        <v>NA</v>
      </c>
      <c r="AL32" s="22" t="str">
        <f aca="false">IF(I32="BC",VLOOKUP(B32,'BC-OR_overlap'!A:J,10),"NA")</f>
        <v>NA</v>
      </c>
      <c r="AM32" s="22" t="n">
        <f aca="false">VLOOKUP(G32,Sheet2!A:Q,3)</f>
        <v>36.7665</v>
      </c>
      <c r="AN32" s="22" t="n">
        <f aca="false">VLOOKUP(G32,Sheet2!A:Q,4)</f>
        <v>17</v>
      </c>
      <c r="AO32" s="22" t="n">
        <f aca="false">VLOOKUP(G32,Sheet2!A:Q,5)</f>
        <v>251.57</v>
      </c>
      <c r="AP32" s="22" t="n">
        <f aca="false">VLOOKUP(G32,Sheet2!A:Q,6)</f>
        <v>24172.92</v>
      </c>
      <c r="AQ32" s="22" t="n">
        <f aca="false">VLOOKUP(G32,Sheet2!A:Q,7)</f>
        <v>253.25</v>
      </c>
      <c r="AR32" s="22" t="n">
        <f aca="false">VLOOKUP(G32,Sheet2!A:Q,8)</f>
        <v>6197.72</v>
      </c>
      <c r="AS32" s="22" t="n">
        <f aca="false">VLOOKUP(G32,Sheet2!A:Q,9)</f>
        <v>29.67</v>
      </c>
      <c r="AT32" s="22" t="n">
        <f aca="false">VLOOKUP(G32,Sheet2!A:Q,10)</f>
        <v>130.23</v>
      </c>
      <c r="AU32" s="22" t="n">
        <f aca="false">VLOOKUP(G32,Sheet2!A:Q,11)</f>
        <v>5</v>
      </c>
      <c r="AV32" s="22" t="n">
        <f aca="false">VLOOKUP(G32,Sheet2!A:Q,12)</f>
        <v>290483.01</v>
      </c>
      <c r="AW32" s="22" t="n">
        <f aca="false">VLOOKUP(G32,Sheet2!A:Q,13)</f>
        <v>39040.5</v>
      </c>
      <c r="AX32" s="22" t="n">
        <f aca="false">VLOOKUP(G32,Sheet2!A:Q,14)</f>
        <v>27329.96</v>
      </c>
      <c r="AY32" s="22" t="n">
        <f aca="false">VLOOKUP(G32,Sheet2!A:Q,15)</f>
        <v>3100.33</v>
      </c>
      <c r="AZ32" s="22" t="n">
        <f aca="false">VLOOKUP(G32,Sheet2!A:Q,16)</f>
        <v>943.32</v>
      </c>
      <c r="BA32" s="22" t="n">
        <f aca="false">VLOOKUP(G32,Sheet2!A:Q,17)</f>
        <v>164</v>
      </c>
      <c r="BB32" s="22" t="n">
        <f aca="false">VLOOKUP(G32,Sheet2!A:R,18)</f>
        <v>572</v>
      </c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" hidden="false" customHeight="true" outlineLevel="0" collapsed="false">
      <c r="A33" s="22" t="s">
        <v>56</v>
      </c>
      <c r="B33" s="9" t="n">
        <v>31</v>
      </c>
      <c r="C33" s="9" t="n">
        <v>40</v>
      </c>
      <c r="D33" s="9" t="n">
        <v>183</v>
      </c>
      <c r="E33" s="23"/>
      <c r="F33" s="9" t="s">
        <v>189</v>
      </c>
      <c r="G33" s="33" t="s">
        <v>190</v>
      </c>
      <c r="H33" s="4" t="s">
        <v>191</v>
      </c>
      <c r="I33" s="22" t="s">
        <v>50</v>
      </c>
      <c r="J33" s="26" t="n">
        <v>3</v>
      </c>
      <c r="K33" s="11" t="s">
        <v>192</v>
      </c>
      <c r="L33" s="2" t="n">
        <f aca="false">IF(LEN(TRIM(K33))=0,0,LEN(TRIM(K33))-LEN(SUBSTITUTE(K33," ",""))+1)</f>
        <v>15</v>
      </c>
      <c r="M33" s="2" t="n">
        <f aca="false">IF(LEN(TRIM(F33))=0,0,LEN(TRIM(F33))-LEN(SUBSTITUTE(F33," ",""))+2)</f>
        <v>12</v>
      </c>
      <c r="N33" s="22" t="s">
        <v>52</v>
      </c>
      <c r="O33" s="9"/>
      <c r="P33" s="27" t="n">
        <v>13031</v>
      </c>
      <c r="Q33" s="27" t="n">
        <v>3031</v>
      </c>
      <c r="R33" s="9" t="s">
        <v>53</v>
      </c>
      <c r="S33" s="28" t="str">
        <f aca="false">MID(MID(MID(SUBSTITUTE(K33," ","^",(M33-2)),1,256),FIND("^",SUBSTITUTE(K33," ","^",(M33-2))),256),2,FIND(" ",MID(MID(SUBSTITUTE(K33," ","^",(M33-2)),1,256),FIND("^",SUBSTITUTE(K33," ","^",(M33-2))),256))-2)</f>
        <v>strange</v>
      </c>
      <c r="T33" s="25"/>
      <c r="U33" s="29" t="n">
        <f aca="false">LEN(G33)</f>
        <v>4</v>
      </c>
      <c r="V33" s="29" t="n">
        <v>8.49</v>
      </c>
      <c r="W33" s="29" t="n">
        <v>9</v>
      </c>
      <c r="X33" s="4" t="s">
        <v>54</v>
      </c>
      <c r="Y33" s="4" t="s">
        <v>54</v>
      </c>
      <c r="Z33" s="4" t="s">
        <v>54</v>
      </c>
      <c r="AA33" s="4" t="s">
        <v>54</v>
      </c>
      <c r="AB33" s="4"/>
      <c r="AC33" s="30" t="str">
        <f aca="false">IF(ISBLANK(T33),"NA",IF(T33=" ","NA",IF(T33="-","NA",IF(T33="N","NA",T33))))</f>
        <v>NA</v>
      </c>
      <c r="AD33" s="30" t="n">
        <f aca="false">IF(ISBLANK(U33),"NA",IF(U33=" ","NA",IF(U33="-","NA",IF(U33="N","NA",U33))))</f>
        <v>4</v>
      </c>
      <c r="AE33" s="30" t="n">
        <f aca="false">IF(ISBLANK(V33),"NA",IF(V33=" ","NA",IF(V33="-","NA",IF(V33="N","NA",V33))))</f>
        <v>8.49</v>
      </c>
      <c r="AF33" s="30" t="n">
        <f aca="false">IF(ISBLANK(W33),"NA",IF(W33=" ","NA",IF(W33="-","NA",IF(W33="N","NA",W33))))</f>
        <v>9</v>
      </c>
      <c r="AG33" s="30" t="str">
        <f aca="false">IF(ISBLANK(X33),"NA",IF(X33=" ","NA",IF(X33="-","NA",IF(X33="N","NA",X33))))</f>
        <v>NA</v>
      </c>
      <c r="AH33" s="30" t="str">
        <f aca="false">IF(ISBLANK(Y33),"NA",IF(Y33=" ","NA",IF(Y33="-","NA",IF(Y33="N","NA",Y33))))</f>
        <v>NA</v>
      </c>
      <c r="AI33" s="30" t="str">
        <f aca="false">IF(ISBLANK(Z33),"NA",IF(Z33=" ","NA",IF(Z33="-","NA",IF(Z33="N","NA",Z33))))</f>
        <v>NA</v>
      </c>
      <c r="AJ33" s="30" t="str">
        <f aca="false">IF(ISBLANK(AA33),"NA",IF(AA33=" ","NA",IF(AA33="-","NA",IF(AA33="N","NA",AA33))))</f>
        <v>NA</v>
      </c>
      <c r="AK33" s="30" t="str">
        <f aca="false">IF(ISBLANK(AB33),"NA",IF(AB33=" ","NA",IF(AB33="-","NA",IF(AB33="N","NA",AB33))))</f>
        <v>NA</v>
      </c>
      <c r="AL33" s="22" t="str">
        <f aca="false">IF(I33="BC",VLOOKUP(B33,'BC-OR_overlap'!A:J,10),"NA")</f>
        <v>NA</v>
      </c>
      <c r="AM33" s="22" t="n">
        <f aca="false">VLOOKUP(G33,Sheet2!A:Q,3)</f>
        <v>9.22138</v>
      </c>
      <c r="AN33" s="22" t="n">
        <f aca="false">VLOOKUP(G33,Sheet2!A:Q,4)</f>
        <v>10</v>
      </c>
      <c r="AO33" s="22" t="n">
        <f aca="false">VLOOKUP(G33,Sheet2!A:Q,5)</f>
        <v>28.56</v>
      </c>
      <c r="AP33" s="22" t="n">
        <f aca="false">VLOOKUP(G33,Sheet2!A:Q,6)</f>
        <v>16297.34</v>
      </c>
      <c r="AQ33" s="22" t="n">
        <f aca="false">VLOOKUP(G33,Sheet2!A:Q,7)</f>
        <v>254.5</v>
      </c>
      <c r="AR33" s="22" t="n">
        <f aca="false">VLOOKUP(G33,Sheet2!A:Q,8)</f>
        <v>459.78</v>
      </c>
      <c r="AS33" s="22" t="n">
        <f aca="false">VLOOKUP(G33,Sheet2!A:Q,9)</f>
        <v>19</v>
      </c>
      <c r="AT33" s="22" t="n">
        <f aca="false">VLOOKUP(G33,Sheet2!A:Q,10)</f>
        <v>10.95</v>
      </c>
      <c r="AU33" s="22" t="n">
        <f aca="false">VLOOKUP(G33,Sheet2!A:Q,11)</f>
        <v>2</v>
      </c>
      <c r="AV33" s="22" t="n">
        <f aca="false">VLOOKUP(G33,Sheet2!A:Q,12)</f>
        <v>288403.9</v>
      </c>
      <c r="AW33" s="22" t="n">
        <f aca="false">VLOOKUP(G33,Sheet2!A:Q,13)</f>
        <v>36684.75</v>
      </c>
      <c r="AX33" s="22" t="n">
        <f aca="false">VLOOKUP(G33,Sheet2!A:Q,14)</f>
        <v>15328.9</v>
      </c>
      <c r="AY33" s="22" t="n">
        <f aca="false">VLOOKUP(G33,Sheet2!A:Q,15)</f>
        <v>1908.33</v>
      </c>
      <c r="AZ33" s="22" t="n">
        <f aca="false">VLOOKUP(G33,Sheet2!A:Q,16)</f>
        <v>543.85</v>
      </c>
      <c r="BA33" s="22" t="n">
        <f aca="false">VLOOKUP(G33,Sheet2!A:Q,17)</f>
        <v>86</v>
      </c>
      <c r="BB33" s="22" t="n">
        <f aca="false">VLOOKUP(G33,Sheet2!A:R,18)</f>
        <v>423</v>
      </c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" hidden="false" customHeight="true" outlineLevel="0" collapsed="false">
      <c r="A34" s="9" t="s">
        <v>46</v>
      </c>
      <c r="B34" s="9" t="n">
        <v>32</v>
      </c>
      <c r="C34" s="9" t="n">
        <v>41</v>
      </c>
      <c r="D34" s="9" t="n">
        <v>10</v>
      </c>
      <c r="E34" s="23" t="s">
        <v>193</v>
      </c>
      <c r="F34" s="11" t="s">
        <v>194</v>
      </c>
      <c r="G34" s="40" t="s">
        <v>195</v>
      </c>
      <c r="H34" s="4" t="s">
        <v>196</v>
      </c>
      <c r="I34" s="22" t="s">
        <v>50</v>
      </c>
      <c r="J34" s="26" t="n">
        <v>3</v>
      </c>
      <c r="K34" s="11" t="s">
        <v>197</v>
      </c>
      <c r="L34" s="2" t="n">
        <f aca="false">IF(LEN(TRIM(K34))=0,0,LEN(TRIM(K34))-LEN(SUBSTITUTE(K34," ",""))+1)</f>
        <v>10</v>
      </c>
      <c r="M34" s="2" t="n">
        <f aca="false">IF(LEN(TRIM(F34))=0,0,LEN(TRIM(F34))-LEN(SUBSTITUTE(F34," ",""))+2)</f>
        <v>8</v>
      </c>
      <c r="N34" s="22" t="s">
        <v>52</v>
      </c>
      <c r="O34" s="9"/>
      <c r="P34" s="27" t="n">
        <v>13032</v>
      </c>
      <c r="Q34" s="27" t="n">
        <v>3032</v>
      </c>
      <c r="R34" s="9" t="s">
        <v>53</v>
      </c>
      <c r="S34" s="28" t="str">
        <f aca="false">MID(MID(MID(SUBSTITUTE(K34," ","^",(M34-2)),1,256),FIND("^",SUBSTITUTE(K34," ","^",(M34-2))),256),2,FIND(" ",MID(MID(SUBSTITUTE(K34," ","^",(M34-2)),1,256),FIND("^",SUBSTITUTE(K34," ","^",(M34-2))),256))-2)</f>
        <v>a</v>
      </c>
      <c r="T34" s="25"/>
      <c r="U34" s="29" t="n">
        <f aca="false">LEN(G34)</f>
        <v>4</v>
      </c>
      <c r="V34" s="29" t="n">
        <v>1958.63</v>
      </c>
      <c r="W34" s="29" t="n">
        <v>9</v>
      </c>
      <c r="X34" s="4" t="n">
        <v>343</v>
      </c>
      <c r="Y34" s="4" t="n">
        <v>604</v>
      </c>
      <c r="Z34" s="4" t="n">
        <v>413</v>
      </c>
      <c r="AA34" s="4" t="n">
        <v>453</v>
      </c>
      <c r="AB34" s="4"/>
      <c r="AC34" s="30" t="str">
        <f aca="false">IF(ISBLANK(T34),"NA",IF(T34=" ","NA",IF(T34="-","NA",IF(T34="N","NA",T34))))</f>
        <v>NA</v>
      </c>
      <c r="AD34" s="30" t="n">
        <f aca="false">IF(ISBLANK(U34),"NA",IF(U34=" ","NA",IF(U34="-","NA",IF(U34="N","NA",U34))))</f>
        <v>4</v>
      </c>
      <c r="AE34" s="30" t="n">
        <f aca="false">IF(ISBLANK(V34),"NA",IF(V34=" ","NA",IF(V34="-","NA",IF(V34="N","NA",V34))))</f>
        <v>1958.63</v>
      </c>
      <c r="AF34" s="30" t="n">
        <f aca="false">IF(ISBLANK(W34),"NA",IF(W34=" ","NA",IF(W34="-","NA",IF(W34="N","NA",W34))))</f>
        <v>9</v>
      </c>
      <c r="AG34" s="30" t="n">
        <f aca="false">IF(ISBLANK(X34),"NA",IF(X34=" ","NA",IF(X34="-","NA",IF(X34="N","NA",X34))))</f>
        <v>343</v>
      </c>
      <c r="AH34" s="30" t="n">
        <f aca="false">IF(ISBLANK(Y34),"NA",IF(Y34=" ","NA",IF(Y34="-","NA",IF(Y34="N","NA",Y34))))</f>
        <v>604</v>
      </c>
      <c r="AI34" s="30" t="n">
        <f aca="false">IF(ISBLANK(Z34),"NA",IF(Z34=" ","NA",IF(Z34="-","NA",IF(Z34="N","NA",Z34))))</f>
        <v>413</v>
      </c>
      <c r="AJ34" s="30" t="n">
        <f aca="false">IF(ISBLANK(AA34),"NA",IF(AA34=" ","NA",IF(AA34="-","NA",IF(AA34="N","NA",AA34))))</f>
        <v>453</v>
      </c>
      <c r="AK34" s="30" t="str">
        <f aca="false">IF(ISBLANK(AB34),"NA",IF(AB34=" ","NA",IF(AB34="-","NA",IF(AB34="N","NA",AB34))))</f>
        <v>NA</v>
      </c>
      <c r="AL34" s="22" t="str">
        <f aca="false">IF(I34="BC",VLOOKUP(B34,'BC-OR_overlap'!A:J,10),"NA")</f>
        <v>NA</v>
      </c>
      <c r="AM34" s="22" t="n">
        <f aca="false">VLOOKUP(G34,Sheet2!A:Q,3)</f>
        <v>1770.21</v>
      </c>
      <c r="AN34" s="22" t="n">
        <f aca="false">VLOOKUP(G34,Sheet2!A:Q,4)</f>
        <v>10</v>
      </c>
      <c r="AO34" s="22" t="n">
        <f aca="false">VLOOKUP(G34,Sheet2!A:Q,5)</f>
        <v>5.6</v>
      </c>
      <c r="AP34" s="22" t="n">
        <f aca="false">VLOOKUP(G34,Sheet2!A:Q,6)</f>
        <v>24790.78</v>
      </c>
      <c r="AQ34" s="22" t="n">
        <f aca="false">VLOOKUP(G34,Sheet2!A:Q,7)</f>
        <v>235.75</v>
      </c>
      <c r="AR34" s="22" t="n">
        <f aca="false">VLOOKUP(G34,Sheet2!A:Q,8)</f>
        <v>3582</v>
      </c>
      <c r="AS34" s="22" t="n">
        <f aca="false">VLOOKUP(G34,Sheet2!A:Q,9)</f>
        <v>18.33</v>
      </c>
      <c r="AT34" s="22" t="n">
        <f aca="false">VLOOKUP(G34,Sheet2!A:Q,10)</f>
        <v>1777.91</v>
      </c>
      <c r="AU34" s="22" t="n">
        <f aca="false">VLOOKUP(G34,Sheet2!A:Q,11)</f>
        <v>3</v>
      </c>
      <c r="AV34" s="22" t="n">
        <f aca="false">VLOOKUP(G34,Sheet2!A:Q,12)</f>
        <v>330404.94</v>
      </c>
      <c r="AW34" s="22" t="n">
        <f aca="false">VLOOKUP(G34,Sheet2!A:Q,13)</f>
        <v>41208</v>
      </c>
      <c r="AX34" s="22" t="n">
        <f aca="false">VLOOKUP(G34,Sheet2!A:Q,14)</f>
        <v>23338.23</v>
      </c>
      <c r="AY34" s="22" t="n">
        <f aca="false">VLOOKUP(G34,Sheet2!A:Q,15)</f>
        <v>4191</v>
      </c>
      <c r="AZ34" s="22" t="n">
        <f aca="false">VLOOKUP(G34,Sheet2!A:Q,16)</f>
        <v>3055.73</v>
      </c>
      <c r="BA34" s="22" t="n">
        <f aca="false">VLOOKUP(G34,Sheet2!A:Q,17)</f>
        <v>222.5</v>
      </c>
      <c r="BB34" s="22" t="n">
        <f aca="false">VLOOKUP(G34,Sheet2!A:R,18)</f>
        <v>534</v>
      </c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" hidden="false" customHeight="true" outlineLevel="0" collapsed="false">
      <c r="A35" s="22" t="s">
        <v>56</v>
      </c>
      <c r="B35" s="9" t="n">
        <v>33</v>
      </c>
      <c r="C35" s="9" t="n">
        <v>42</v>
      </c>
      <c r="D35" s="9" t="n">
        <v>198</v>
      </c>
      <c r="E35" s="23"/>
      <c r="F35" s="9" t="s">
        <v>198</v>
      </c>
      <c r="G35" s="33" t="s">
        <v>199</v>
      </c>
      <c r="H35" s="4" t="s">
        <v>200</v>
      </c>
      <c r="I35" s="22" t="s">
        <v>50</v>
      </c>
      <c r="J35" s="26" t="n">
        <v>3</v>
      </c>
      <c r="K35" s="11" t="s">
        <v>201</v>
      </c>
      <c r="L35" s="2" t="n">
        <f aca="false">IF(LEN(TRIM(K35))=0,0,LEN(TRIM(K35))-LEN(SUBSTITUTE(K35," ",""))+1)</f>
        <v>19</v>
      </c>
      <c r="M35" s="2" t="n">
        <f aca="false">IF(LEN(TRIM(F35))=0,0,LEN(TRIM(F35))-LEN(SUBSTITUTE(F35," ",""))+2)</f>
        <v>17</v>
      </c>
      <c r="N35" s="22" t="s">
        <v>52</v>
      </c>
      <c r="O35" s="9"/>
      <c r="P35" s="27" t="n">
        <v>13033</v>
      </c>
      <c r="Q35" s="27" t="n">
        <v>3033</v>
      </c>
      <c r="R35" s="9" t="s">
        <v>53</v>
      </c>
      <c r="S35" s="28" t="str">
        <f aca="false">MID(MID(MID(SUBSTITUTE(K35," ","^",(M35-2)),1,256),FIND("^",SUBSTITUTE(K35," ","^",(M35-2))),256),2,FIND(" ",MID(MID(SUBSTITUTE(K35," ","^",(M35-2)),1,256),FIND("^",SUBSTITUTE(K35," ","^",(M35-2))),256))-2)</f>
        <v>and</v>
      </c>
      <c r="T35" s="25"/>
      <c r="U35" s="29" t="n">
        <f aca="false">LEN(G35)</f>
        <v>12</v>
      </c>
      <c r="V35" s="29" t="n">
        <v>8.98</v>
      </c>
      <c r="W35" s="29" t="n">
        <v>0</v>
      </c>
      <c r="X35" s="4" t="n">
        <v>517</v>
      </c>
      <c r="Y35" s="4" t="n">
        <v>488</v>
      </c>
      <c r="Z35" s="4" t="n">
        <v>529</v>
      </c>
      <c r="AA35" s="4" t="s">
        <v>54</v>
      </c>
      <c r="AB35" s="4" t="s">
        <v>202</v>
      </c>
      <c r="AC35" s="30" t="str">
        <f aca="false">IF(ISBLANK(T35),"NA",IF(T35=" ","NA",IF(T35="-","NA",IF(T35="N","NA",T35))))</f>
        <v>NA</v>
      </c>
      <c r="AD35" s="30" t="n">
        <f aca="false">IF(ISBLANK(U35),"NA",IF(U35=" ","NA",IF(U35="-","NA",IF(U35="N","NA",U35))))</f>
        <v>12</v>
      </c>
      <c r="AE35" s="30" t="n">
        <f aca="false">IF(ISBLANK(V35),"NA",IF(V35=" ","NA",IF(V35="-","NA",IF(V35="N","NA",V35))))</f>
        <v>8.98</v>
      </c>
      <c r="AF35" s="30" t="n">
        <f aca="false">IF(ISBLANK(W35),"NA",IF(W35=" ","NA",IF(W35="-","NA",IF(W35="N","NA",W35))))</f>
        <v>0</v>
      </c>
      <c r="AG35" s="30" t="n">
        <f aca="false">IF(ISBLANK(X35),"NA",IF(X35=" ","NA",IF(X35="-","NA",IF(X35="N","NA",X35))))</f>
        <v>517</v>
      </c>
      <c r="AH35" s="30" t="n">
        <f aca="false">IF(ISBLANK(Y35),"NA",IF(Y35=" ","NA",IF(Y35="-","NA",IF(Y35="N","NA",Y35))))</f>
        <v>488</v>
      </c>
      <c r="AI35" s="30" t="n">
        <f aca="false">IF(ISBLANK(Z35),"NA",IF(Z35=" ","NA",IF(Z35="-","NA",IF(Z35="N","NA",Z35))))</f>
        <v>529</v>
      </c>
      <c r="AJ35" s="30" t="str">
        <f aca="false">IF(ISBLANK(AA35),"NA",IF(AA35=" ","NA",IF(AA35="-","NA",IF(AA35="N","NA",AA35))))</f>
        <v>NA</v>
      </c>
      <c r="AK35" s="30" t="str">
        <f aca="false">IF(ISBLANK(AB35),"NA",IF(AB35=" ","NA",IF(AB35="-","NA",IF(AB35="N","NA",AB35))))</f>
        <v>NA</v>
      </c>
      <c r="AL35" s="22" t="str">
        <f aca="false">IF(I35="BC",VLOOKUP(B35,'BC-OR_overlap'!A:J,10),"NA")</f>
        <v>NA</v>
      </c>
      <c r="AM35" s="22" t="n">
        <f aca="false">VLOOKUP(G35,Sheet2!A:Q,3)</f>
        <v>4.99739</v>
      </c>
      <c r="AN35" s="22" t="n">
        <f aca="false">VLOOKUP(G35,Sheet2!A:Q,4)</f>
        <v>1</v>
      </c>
      <c r="AO35" s="22" t="n">
        <f aca="false">VLOOKUP(G35,Sheet2!A:Q,5)</f>
        <v>0.06</v>
      </c>
      <c r="AP35" s="22" t="n">
        <f aca="false">VLOOKUP(G35,Sheet2!A:Q,6)</f>
        <v>711.73</v>
      </c>
      <c r="AQ35" s="22" t="n">
        <f aca="false">VLOOKUP(G35,Sheet2!A:Q,7)</f>
        <v>461.33</v>
      </c>
      <c r="AR35" s="22" t="n">
        <f aca="false">VLOOKUP(G35,Sheet2!A:Q,8)</f>
        <v>163.97</v>
      </c>
      <c r="AS35" s="22" t="n">
        <f aca="false">VLOOKUP(G35,Sheet2!A:Q,9)</f>
        <v>115.55</v>
      </c>
      <c r="AT35" s="22" t="n">
        <f aca="false">VLOOKUP(G35,Sheet2!A:Q,10)</f>
        <v>72.49</v>
      </c>
      <c r="AU35" s="22" t="n">
        <f aca="false">VLOOKUP(G35,Sheet2!A:Q,11)</f>
        <v>42.1</v>
      </c>
      <c r="AV35" s="22" t="n">
        <f aca="false">VLOOKUP(G35,Sheet2!A:Q,12)</f>
        <v>304526.76</v>
      </c>
      <c r="AW35" s="22" t="n">
        <f aca="false">VLOOKUP(G35,Sheet2!A:Q,13)</f>
        <v>40450.75</v>
      </c>
      <c r="AX35" s="22" t="n">
        <f aca="false">VLOOKUP(G35,Sheet2!A:Q,14)</f>
        <v>26281.15</v>
      </c>
      <c r="AY35" s="22" t="n">
        <f aca="false">VLOOKUP(G35,Sheet2!A:Q,15)</f>
        <v>5399.73</v>
      </c>
      <c r="AZ35" s="22" t="n">
        <f aca="false">VLOOKUP(G35,Sheet2!A:Q,16)</f>
        <v>2194.3</v>
      </c>
      <c r="BA35" s="22" t="n">
        <f aca="false">VLOOKUP(G35,Sheet2!A:Q,17)</f>
        <v>725.8</v>
      </c>
      <c r="BB35" s="22" t="n">
        <f aca="false">VLOOKUP(G35,Sheet2!A:R,18)</f>
        <v>63</v>
      </c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" hidden="false" customHeight="true" outlineLevel="0" collapsed="false">
      <c r="A36" s="22" t="s">
        <v>56</v>
      </c>
      <c r="B36" s="9" t="n">
        <v>34</v>
      </c>
      <c r="C36" s="9" t="n">
        <v>44</v>
      </c>
      <c r="D36" s="9" t="n">
        <v>144</v>
      </c>
      <c r="E36" s="23" t="s">
        <v>153</v>
      </c>
      <c r="F36" s="9" t="s">
        <v>203</v>
      </c>
      <c r="G36" s="33" t="s">
        <v>204</v>
      </c>
      <c r="H36" s="4" t="s">
        <v>205</v>
      </c>
      <c r="I36" s="22" t="s">
        <v>50</v>
      </c>
      <c r="J36" s="26" t="n">
        <v>3</v>
      </c>
      <c r="K36" s="11" t="s">
        <v>206</v>
      </c>
      <c r="L36" s="2" t="n">
        <f aca="false">IF(LEN(TRIM(K36))=0,0,LEN(TRIM(K36))-LEN(SUBSTITUTE(K36," ",""))+1)</f>
        <v>15</v>
      </c>
      <c r="M36" s="2" t="n">
        <f aca="false">IF(LEN(TRIM(F36))=0,0,LEN(TRIM(F36))-LEN(SUBSTITUTE(F36," ",""))+2)</f>
        <v>12</v>
      </c>
      <c r="N36" s="22" t="s">
        <v>52</v>
      </c>
      <c r="O36" s="9"/>
      <c r="P36" s="27" t="n">
        <v>13034</v>
      </c>
      <c r="Q36" s="27" t="n">
        <v>3034</v>
      </c>
      <c r="R36" s="9" t="s">
        <v>53</v>
      </c>
      <c r="S36" s="28" t="str">
        <f aca="false">MID(MID(MID(SUBSTITUTE(K36," ","^",(M36-2)),1,256),FIND("^",SUBSTITUTE(K36," ","^",(M36-2))),256),2,FIND(" ",MID(MID(SUBSTITUTE(K36," ","^",(M36-2)),1,256),FIND("^",SUBSTITUTE(K36," ","^",(M36-2))),256))-2)</f>
        <v>for</v>
      </c>
      <c r="T36" s="25"/>
      <c r="U36" s="29" t="n">
        <f aca="false">LEN(G36)</f>
        <v>7</v>
      </c>
      <c r="V36" s="29" t="n">
        <v>3.61</v>
      </c>
      <c r="W36" s="29" t="n">
        <v>0</v>
      </c>
      <c r="X36" s="4" t="n">
        <v>585</v>
      </c>
      <c r="Y36" s="4" t="n">
        <v>495</v>
      </c>
      <c r="Z36" s="4" t="n">
        <v>582</v>
      </c>
      <c r="AA36" s="4" t="n">
        <v>357</v>
      </c>
      <c r="AB36" s="4"/>
      <c r="AC36" s="30" t="str">
        <f aca="false">IF(ISBLANK(T36),"NA",IF(T36=" ","NA",IF(T36="-","NA",IF(T36="N","NA",T36))))</f>
        <v>NA</v>
      </c>
      <c r="AD36" s="30" t="n">
        <f aca="false">IF(ISBLANK(U36),"NA",IF(U36=" ","NA",IF(U36="-","NA",IF(U36="N","NA",U36))))</f>
        <v>7</v>
      </c>
      <c r="AE36" s="30" t="n">
        <f aca="false">IF(ISBLANK(V36),"NA",IF(V36=" ","NA",IF(V36="-","NA",IF(V36="N","NA",V36))))</f>
        <v>3.61</v>
      </c>
      <c r="AF36" s="30" t="n">
        <f aca="false">IF(ISBLANK(W36),"NA",IF(W36=" ","NA",IF(W36="-","NA",IF(W36="N","NA",W36))))</f>
        <v>0</v>
      </c>
      <c r="AG36" s="30" t="n">
        <f aca="false">IF(ISBLANK(X36),"NA",IF(X36=" ","NA",IF(X36="-","NA",IF(X36="N","NA",X36))))</f>
        <v>585</v>
      </c>
      <c r="AH36" s="30" t="n">
        <f aca="false">IF(ISBLANK(Y36),"NA",IF(Y36=" ","NA",IF(Y36="-","NA",IF(Y36="N","NA",Y36))))</f>
        <v>495</v>
      </c>
      <c r="AI36" s="30" t="n">
        <f aca="false">IF(ISBLANK(Z36),"NA",IF(Z36=" ","NA",IF(Z36="-","NA",IF(Z36="N","NA",Z36))))</f>
        <v>582</v>
      </c>
      <c r="AJ36" s="30" t="n">
        <f aca="false">IF(ISBLANK(AA36),"NA",IF(AA36=" ","NA",IF(AA36="-","NA",IF(AA36="N","NA",AA36))))</f>
        <v>357</v>
      </c>
      <c r="AK36" s="30" t="str">
        <f aca="false">IF(ISBLANK(AB36),"NA",IF(AB36=" ","NA",IF(AB36="-","NA",IF(AB36="N","NA",AB36))))</f>
        <v>NA</v>
      </c>
      <c r="AL36" s="22" t="str">
        <f aca="false">IF(I36="BC",VLOOKUP(B36,'BC-OR_overlap'!A:J,10),"NA")</f>
        <v>NA</v>
      </c>
      <c r="AM36" s="22" t="n">
        <f aca="false">VLOOKUP(G36,Sheet2!A:Q,3)</f>
        <v>2.37971</v>
      </c>
      <c r="AN36" s="22" t="n">
        <f aca="false">VLOOKUP(G36,Sheet2!A:Q,4)</f>
        <v>0</v>
      </c>
      <c r="AO36" s="22" t="n">
        <f aca="false">VLOOKUP(G36,Sheet2!A:Q,5)</f>
        <v>0</v>
      </c>
      <c r="AP36" s="22" t="n">
        <f aca="false">VLOOKUP(G36,Sheet2!A:Q,6)</f>
        <v>7450.22</v>
      </c>
      <c r="AQ36" s="22" t="n">
        <f aca="false">VLOOKUP(G36,Sheet2!A:Q,7)</f>
        <v>1369</v>
      </c>
      <c r="AR36" s="22" t="n">
        <f aca="false">VLOOKUP(G36,Sheet2!A:Q,8)</f>
        <v>2015.49</v>
      </c>
      <c r="AS36" s="22" t="n">
        <f aca="false">VLOOKUP(G36,Sheet2!A:Q,9)</f>
        <v>272.83</v>
      </c>
      <c r="AT36" s="22" t="n">
        <f aca="false">VLOOKUP(G36,Sheet2!A:Q,10)</f>
        <v>272.79</v>
      </c>
      <c r="AU36" s="22" t="n">
        <f aca="false">VLOOKUP(G36,Sheet2!A:Q,11)</f>
        <v>32</v>
      </c>
      <c r="AV36" s="22" t="n">
        <f aca="false">VLOOKUP(G36,Sheet2!A:Q,12)</f>
        <v>233440.32</v>
      </c>
      <c r="AW36" s="22" t="n">
        <f aca="false">VLOOKUP(G36,Sheet2!A:Q,13)</f>
        <v>34318.14</v>
      </c>
      <c r="AX36" s="22" t="n">
        <f aca="false">VLOOKUP(G36,Sheet2!A:Q,14)</f>
        <v>18328.2</v>
      </c>
      <c r="AY36" s="22" t="n">
        <f aca="false">VLOOKUP(G36,Sheet2!A:Q,15)</f>
        <v>3530.83</v>
      </c>
      <c r="AZ36" s="22" t="n">
        <f aca="false">VLOOKUP(G36,Sheet2!A:Q,16)</f>
        <v>1216.92</v>
      </c>
      <c r="BA36" s="22" t="n">
        <f aca="false">VLOOKUP(G36,Sheet2!A:Q,17)</f>
        <v>235.6</v>
      </c>
      <c r="BB36" s="22" t="n">
        <f aca="false">VLOOKUP(G36,Sheet2!A:R,18)</f>
        <v>333</v>
      </c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" hidden="false" customHeight="true" outlineLevel="0" collapsed="false">
      <c r="A37" s="9" t="s">
        <v>66</v>
      </c>
      <c r="B37" s="9" t="n">
        <v>35</v>
      </c>
      <c r="C37" s="9" t="n">
        <v>45</v>
      </c>
      <c r="D37" s="9" t="n">
        <v>33</v>
      </c>
      <c r="E37" s="23" t="n">
        <v>14</v>
      </c>
      <c r="F37" s="24" t="s">
        <v>207</v>
      </c>
      <c r="G37" s="25" t="s">
        <v>208</v>
      </c>
      <c r="H37" s="4" t="s">
        <v>209</v>
      </c>
      <c r="I37" s="22" t="s">
        <v>50</v>
      </c>
      <c r="J37" s="26" t="n">
        <v>3</v>
      </c>
      <c r="K37" s="11" t="s">
        <v>210</v>
      </c>
      <c r="L37" s="2" t="n">
        <f aca="false">IF(LEN(TRIM(K37))=0,0,LEN(TRIM(K37))-LEN(SUBSTITUTE(K37," ",""))+1)</f>
        <v>13</v>
      </c>
      <c r="M37" s="2" t="n">
        <f aca="false">IF(LEN(TRIM(F37))=0,0,LEN(TRIM(F37))-LEN(SUBSTITUTE(F37," ",""))+2)</f>
        <v>10</v>
      </c>
      <c r="N37" s="22" t="s">
        <v>52</v>
      </c>
      <c r="O37" s="9"/>
      <c r="P37" s="27" t="n">
        <v>13035</v>
      </c>
      <c r="Q37" s="27" t="n">
        <v>3035</v>
      </c>
      <c r="R37" s="9" t="s">
        <v>53</v>
      </c>
      <c r="S37" s="28" t="str">
        <f aca="false">MID(MID(MID(SUBSTITUTE(K37," ","^",(M37-2)),1,256),FIND("^",SUBSTITUTE(K37," ","^",(M37-2))),256),2,FIND(" ",MID(MID(SUBSTITUTE(K37," ","^",(M37-2)),1,256),FIND("^",SUBSTITUTE(K37," ","^",(M37-2))),256))-2)</f>
        <v>huge</v>
      </c>
      <c r="T37" s="25"/>
      <c r="U37" s="29" t="n">
        <f aca="false">LEN(G37)</f>
        <v>6</v>
      </c>
      <c r="V37" s="29" t="n">
        <v>10.51</v>
      </c>
      <c r="W37" s="29" t="n">
        <v>2</v>
      </c>
      <c r="X37" s="4" t="n">
        <v>622</v>
      </c>
      <c r="Y37" s="4" t="n">
        <v>509</v>
      </c>
      <c r="Z37" s="4" t="n">
        <v>582</v>
      </c>
      <c r="AA37" s="4" t="n">
        <v>400</v>
      </c>
      <c r="AB37" s="4"/>
      <c r="AC37" s="30" t="str">
        <f aca="false">IF(ISBLANK(T37),"NA",IF(T37=" ","NA",IF(T37="-","NA",IF(T37="N","NA",T37))))</f>
        <v>NA</v>
      </c>
      <c r="AD37" s="30" t="n">
        <f aca="false">IF(ISBLANK(U37),"NA",IF(U37=" ","NA",IF(U37="-","NA",IF(U37="N","NA",U37))))</f>
        <v>6</v>
      </c>
      <c r="AE37" s="30" t="n">
        <f aca="false">IF(ISBLANK(V37),"NA",IF(V37=" ","NA",IF(V37="-","NA",IF(V37="N","NA",V37))))</f>
        <v>10.51</v>
      </c>
      <c r="AF37" s="30" t="n">
        <f aca="false">IF(ISBLANK(W37),"NA",IF(W37=" ","NA",IF(W37="-","NA",IF(W37="N","NA",W37))))</f>
        <v>2</v>
      </c>
      <c r="AG37" s="30" t="n">
        <f aca="false">IF(ISBLANK(X37),"NA",IF(X37=" ","NA",IF(X37="-","NA",IF(X37="N","NA",X37))))</f>
        <v>622</v>
      </c>
      <c r="AH37" s="30" t="n">
        <f aca="false">IF(ISBLANK(Y37),"NA",IF(Y37=" ","NA",IF(Y37="-","NA",IF(Y37="N","NA",Y37))))</f>
        <v>509</v>
      </c>
      <c r="AI37" s="30" t="n">
        <f aca="false">IF(ISBLANK(Z37),"NA",IF(Z37=" ","NA",IF(Z37="-","NA",IF(Z37="N","NA",Z37))))</f>
        <v>582</v>
      </c>
      <c r="AJ37" s="30" t="n">
        <f aca="false">IF(ISBLANK(AA37),"NA",IF(AA37=" ","NA",IF(AA37="-","NA",IF(AA37="N","NA",AA37))))</f>
        <v>400</v>
      </c>
      <c r="AK37" s="30" t="str">
        <f aca="false">IF(ISBLANK(AB37),"NA",IF(AB37=" ","NA",IF(AB37="-","NA",IF(AB37="N","NA",AB37))))</f>
        <v>NA</v>
      </c>
      <c r="AL37" s="22" t="str">
        <f aca="false">IF(I37="BC",VLOOKUP(B37,'BC-OR_overlap'!A:J,10),"NA")</f>
        <v>NA</v>
      </c>
      <c r="AM37" s="22" t="n">
        <f aca="false">VLOOKUP(G37,Sheet2!A:Q,3)</f>
        <v>19.0972</v>
      </c>
      <c r="AN37" s="22" t="n">
        <f aca="false">VLOOKUP(G37,Sheet2!A:Q,4)</f>
        <v>2</v>
      </c>
      <c r="AO37" s="22" t="n">
        <f aca="false">VLOOKUP(G37,Sheet2!A:Q,5)</f>
        <v>12.52</v>
      </c>
      <c r="AP37" s="22" t="n">
        <f aca="false">VLOOKUP(G37,Sheet2!A:Q,6)</f>
        <v>5889.12</v>
      </c>
      <c r="AQ37" s="22" t="n">
        <f aca="false">VLOOKUP(G37,Sheet2!A:Q,7)</f>
        <v>625.33</v>
      </c>
      <c r="AR37" s="22" t="n">
        <f aca="false">VLOOKUP(G37,Sheet2!A:Q,8)</f>
        <v>899.98</v>
      </c>
      <c r="AS37" s="22" t="n">
        <f aca="false">VLOOKUP(G37,Sheet2!A:Q,9)</f>
        <v>84.6</v>
      </c>
      <c r="AT37" s="22" t="n">
        <f aca="false">VLOOKUP(G37,Sheet2!A:Q,10)</f>
        <v>114.69</v>
      </c>
      <c r="AU37" s="22" t="n">
        <f aca="false">VLOOKUP(G37,Sheet2!A:Q,11)</f>
        <v>11.5</v>
      </c>
      <c r="AV37" s="22" t="n">
        <f aca="false">VLOOKUP(G37,Sheet2!A:Q,12)</f>
        <v>234087.41</v>
      </c>
      <c r="AW37" s="22" t="n">
        <f aca="false">VLOOKUP(G37,Sheet2!A:Q,13)</f>
        <v>32646.5</v>
      </c>
      <c r="AX37" s="22" t="n">
        <f aca="false">VLOOKUP(G37,Sheet2!A:Q,14)</f>
        <v>20073.16</v>
      </c>
      <c r="AY37" s="22" t="n">
        <f aca="false">VLOOKUP(G37,Sheet2!A:Q,15)</f>
        <v>3522.6</v>
      </c>
      <c r="AZ37" s="22" t="n">
        <f aca="false">VLOOKUP(G37,Sheet2!A:Q,16)</f>
        <v>1270.38</v>
      </c>
      <c r="BA37" s="22" t="n">
        <f aca="false">VLOOKUP(G37,Sheet2!A:Q,17)</f>
        <v>304.25</v>
      </c>
      <c r="BB37" s="22" t="n">
        <f aca="false">VLOOKUP(G37,Sheet2!A:R,18)</f>
        <v>86</v>
      </c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" hidden="false" customHeight="true" outlineLevel="0" collapsed="false">
      <c r="A38" s="9" t="s">
        <v>66</v>
      </c>
      <c r="B38" s="9" t="n">
        <v>36</v>
      </c>
      <c r="C38" s="9" t="n">
        <v>46</v>
      </c>
      <c r="D38" s="9" t="n">
        <v>136</v>
      </c>
      <c r="E38" s="23" t="n">
        <v>27</v>
      </c>
      <c r="F38" s="24" t="s">
        <v>211</v>
      </c>
      <c r="G38" s="25" t="s">
        <v>212</v>
      </c>
      <c r="H38" s="4" t="s">
        <v>213</v>
      </c>
      <c r="I38" s="22" t="s">
        <v>50</v>
      </c>
      <c r="J38" s="26" t="n">
        <v>3</v>
      </c>
      <c r="K38" s="11" t="s">
        <v>214</v>
      </c>
      <c r="L38" s="2" t="n">
        <f aca="false">IF(LEN(TRIM(K38))=0,0,LEN(TRIM(K38))-LEN(SUBSTITUTE(K38," ",""))+1)</f>
        <v>10</v>
      </c>
      <c r="M38" s="2" t="n">
        <f aca="false">IF(LEN(TRIM(F38))=0,0,LEN(TRIM(F38))-LEN(SUBSTITUTE(F38," ",""))+2)</f>
        <v>8</v>
      </c>
      <c r="N38" s="22" t="s">
        <v>52</v>
      </c>
      <c r="O38" s="9"/>
      <c r="P38" s="27" t="n">
        <v>13036</v>
      </c>
      <c r="Q38" s="27" t="n">
        <v>3036</v>
      </c>
      <c r="R38" s="9" t="s">
        <v>53</v>
      </c>
      <c r="S38" s="28" t="str">
        <f aca="false">MID(MID(MID(SUBSTITUTE(K38," ","^",(M38-2)),1,256),FIND("^",SUBSTITUTE(K38," ","^",(M38-2))),256),2,FIND(" ",MID(MID(SUBSTITUTE(K38," ","^",(M38-2)),1,256),FIND("^",SUBSTITUTE(K38," ","^",(M38-2))),256))-2)</f>
        <v>the</v>
      </c>
      <c r="T38" s="25"/>
      <c r="U38" s="29" t="n">
        <f aca="false">LEN(G38)</f>
        <v>3</v>
      </c>
      <c r="V38" s="29" t="n">
        <v>3.49</v>
      </c>
      <c r="W38" s="29" t="n">
        <v>18</v>
      </c>
      <c r="X38" s="4" t="n">
        <v>513</v>
      </c>
      <c r="Y38" s="4" t="n">
        <v>490</v>
      </c>
      <c r="Z38" s="4" t="n">
        <v>537</v>
      </c>
      <c r="AA38" s="4" t="n">
        <v>363</v>
      </c>
      <c r="AB38" s="4"/>
      <c r="AC38" s="30" t="str">
        <f aca="false">IF(ISBLANK(T38),"NA",IF(T38=" ","NA",IF(T38="-","NA",IF(T38="N","NA",T38))))</f>
        <v>NA</v>
      </c>
      <c r="AD38" s="30" t="n">
        <f aca="false">IF(ISBLANK(U38),"NA",IF(U38=" ","NA",IF(U38="-","NA",IF(U38="N","NA",U38))))</f>
        <v>3</v>
      </c>
      <c r="AE38" s="30" t="n">
        <f aca="false">IF(ISBLANK(V38),"NA",IF(V38=" ","NA",IF(V38="-","NA",IF(V38="N","NA",V38))))</f>
        <v>3.49</v>
      </c>
      <c r="AF38" s="30" t="n">
        <f aca="false">IF(ISBLANK(W38),"NA",IF(W38=" ","NA",IF(W38="-","NA",IF(W38="N","NA",W38))))</f>
        <v>18</v>
      </c>
      <c r="AG38" s="30" t="n">
        <f aca="false">IF(ISBLANK(X38),"NA",IF(X38=" ","NA",IF(X38="-","NA",IF(X38="N","NA",X38))))</f>
        <v>513</v>
      </c>
      <c r="AH38" s="30" t="n">
        <f aca="false">IF(ISBLANK(Y38),"NA",IF(Y38=" ","NA",IF(Y38="-","NA",IF(Y38="N","NA",Y38))))</f>
        <v>490</v>
      </c>
      <c r="AI38" s="30" t="n">
        <f aca="false">IF(ISBLANK(Z38),"NA",IF(Z38=" ","NA",IF(Z38="-","NA",IF(Z38="N","NA",Z38))))</f>
        <v>537</v>
      </c>
      <c r="AJ38" s="30" t="n">
        <f aca="false">IF(ISBLANK(AA38),"NA",IF(AA38=" ","NA",IF(AA38="-","NA",IF(AA38="N","NA",AA38))))</f>
        <v>363</v>
      </c>
      <c r="AK38" s="30" t="str">
        <f aca="false">IF(ISBLANK(AB38),"NA",IF(AB38=" ","NA",IF(AB38="-","NA",IF(AB38="N","NA",AB38))))</f>
        <v>NA</v>
      </c>
      <c r="AL38" s="22" t="str">
        <f aca="false">IF(I38="BC",VLOOKUP(B38,'BC-OR_overlap'!A:J,10),"NA")</f>
        <v>NA</v>
      </c>
      <c r="AM38" s="22" t="n">
        <f aca="false">VLOOKUP(G38,Sheet2!A:Q,3)</f>
        <v>11.4821</v>
      </c>
      <c r="AN38" s="22" t="n">
        <f aca="false">VLOOKUP(G38,Sheet2!A:Q,4)</f>
        <v>24</v>
      </c>
      <c r="AO38" s="22" t="n">
        <f aca="false">VLOOKUP(G38,Sheet2!A:Q,5)</f>
        <v>121.3</v>
      </c>
      <c r="AP38" s="22" t="n">
        <f aca="false">VLOOKUP(G38,Sheet2!A:Q,6)</f>
        <v>17641.89</v>
      </c>
      <c r="AQ38" s="22" t="n">
        <f aca="false">VLOOKUP(G38,Sheet2!A:Q,7)</f>
        <v>80.67</v>
      </c>
      <c r="AR38" s="22" t="n">
        <f aca="false">VLOOKUP(G38,Sheet2!A:Q,8)</f>
        <v>1391.95</v>
      </c>
      <c r="AS38" s="22" t="n">
        <f aca="false">VLOOKUP(G38,Sheet2!A:Q,9)</f>
        <v>12.5</v>
      </c>
      <c r="AT38" s="22" t="n">
        <f aca="false">VLOOKUP(G38,Sheet2!A:Q,10)</f>
        <v>11.48</v>
      </c>
      <c r="AU38" s="22" t="n">
        <f aca="false">VLOOKUP(G38,Sheet2!A:Q,11)</f>
        <v>1</v>
      </c>
      <c r="AV38" s="22" t="n">
        <f aca="false">VLOOKUP(G38,Sheet2!A:Q,12)</f>
        <v>292229.31</v>
      </c>
      <c r="AW38" s="22" t="n">
        <f aca="false">VLOOKUP(G38,Sheet2!A:Q,13)</f>
        <v>31617</v>
      </c>
      <c r="AX38" s="22" t="n">
        <f aca="false">VLOOKUP(G38,Sheet2!A:Q,14)</f>
        <v>30705.96</v>
      </c>
      <c r="AY38" s="22" t="n">
        <f aca="false">VLOOKUP(G38,Sheet2!A:Q,15)</f>
        <v>5014</v>
      </c>
      <c r="AZ38" s="22" t="n">
        <f aca="false">VLOOKUP(G38,Sheet2!A:Q,16)</f>
        <v>1671.57</v>
      </c>
      <c r="BA38" s="22" t="n">
        <f aca="false">VLOOKUP(G38,Sheet2!A:Q,17)</f>
        <v>496</v>
      </c>
      <c r="BB38" s="22" t="n">
        <f aca="false">VLOOKUP(G38,Sheet2!A:R,18)</f>
        <v>298</v>
      </c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" hidden="false" customHeight="true" outlineLevel="0" collapsed="false">
      <c r="A39" s="9" t="s">
        <v>80</v>
      </c>
      <c r="B39" s="9" t="n">
        <v>37</v>
      </c>
      <c r="C39" s="9" t="n">
        <v>47</v>
      </c>
      <c r="D39" s="9" t="n">
        <v>151</v>
      </c>
      <c r="E39" s="23" t="n">
        <v>20</v>
      </c>
      <c r="F39" s="24" t="s">
        <v>215</v>
      </c>
      <c r="G39" s="25" t="s">
        <v>216</v>
      </c>
      <c r="H39" s="4" t="s">
        <v>217</v>
      </c>
      <c r="I39" s="22" t="s">
        <v>50</v>
      </c>
      <c r="J39" s="26" t="n">
        <v>3</v>
      </c>
      <c r="K39" s="11" t="s">
        <v>218</v>
      </c>
      <c r="L39" s="2" t="n">
        <f aca="false">IF(LEN(TRIM(K39))=0,0,LEN(TRIM(K39))-LEN(SUBSTITUTE(K39," ",""))+1)</f>
        <v>14</v>
      </c>
      <c r="M39" s="2" t="n">
        <f aca="false">IF(LEN(TRIM(F39))=0,0,LEN(TRIM(F39))-LEN(SUBSTITUTE(F39," ",""))+2)</f>
        <v>12</v>
      </c>
      <c r="N39" s="22" t="s">
        <v>52</v>
      </c>
      <c r="O39" s="9"/>
      <c r="P39" s="27" t="n">
        <v>13037</v>
      </c>
      <c r="Q39" s="27" t="n">
        <v>3037</v>
      </c>
      <c r="R39" s="9" t="s">
        <v>53</v>
      </c>
      <c r="S39" s="28" t="str">
        <f aca="false">MID(MID(MID(SUBSTITUTE(K39," ","^",(M39-2)),1,256),FIND("^",SUBSTITUTE(K39," ","^",(M39-2))),256),2,FIND(" ",MID(MID(SUBSTITUTE(K39," ","^",(M39-2)),1,256),FIND("^",SUBSTITUTE(K39," ","^",(M39-2))),256))-2)</f>
        <v>back</v>
      </c>
      <c r="T39" s="25"/>
      <c r="U39" s="29" t="n">
        <f aca="false">LEN(G39)</f>
        <v>4</v>
      </c>
      <c r="V39" s="29"/>
      <c r="W39" s="29"/>
      <c r="X39" s="4" t="n">
        <v>326</v>
      </c>
      <c r="Y39" s="4" t="n">
        <v>243</v>
      </c>
      <c r="Z39" s="4" t="n">
        <v>276</v>
      </c>
      <c r="AA39" s="4" t="n">
        <v>205</v>
      </c>
      <c r="AB39" s="4"/>
      <c r="AC39" s="30" t="str">
        <f aca="false">IF(ISBLANK(T39),"NA",IF(T39=" ","NA",IF(T39="-","NA",IF(T39="N","NA",T39))))</f>
        <v>NA</v>
      </c>
      <c r="AD39" s="30" t="n">
        <f aca="false">IF(ISBLANK(U39),"NA",IF(U39=" ","NA",IF(U39="-","NA",IF(U39="N","NA",U39))))</f>
        <v>4</v>
      </c>
      <c r="AE39" s="30" t="str">
        <f aca="false">IF(ISBLANK(V39),"NA",IF(V39=" ","NA",IF(V39="-","NA",IF(V39="N","NA",V39))))</f>
        <v>NA</v>
      </c>
      <c r="AF39" s="30" t="str">
        <f aca="false">IF(ISBLANK(W39),"NA",IF(W39=" ","NA",IF(W39="-","NA",IF(W39="N","NA",W39))))</f>
        <v>NA</v>
      </c>
      <c r="AG39" s="30" t="n">
        <f aca="false">IF(ISBLANK(X39),"NA",IF(X39=" ","NA",IF(X39="-","NA",IF(X39="N","NA",X39))))</f>
        <v>326</v>
      </c>
      <c r="AH39" s="30" t="n">
        <f aca="false">IF(ISBLANK(Y39),"NA",IF(Y39=" ","NA",IF(Y39="-","NA",IF(Y39="N","NA",Y39))))</f>
        <v>243</v>
      </c>
      <c r="AI39" s="30" t="n">
        <f aca="false">IF(ISBLANK(Z39),"NA",IF(Z39=" ","NA",IF(Z39="-","NA",IF(Z39="N","NA",Z39))))</f>
        <v>276</v>
      </c>
      <c r="AJ39" s="30" t="n">
        <f aca="false">IF(ISBLANK(AA39),"NA",IF(AA39=" ","NA",IF(AA39="-","NA",IF(AA39="N","NA",AA39))))</f>
        <v>205</v>
      </c>
      <c r="AK39" s="30" t="str">
        <f aca="false">IF(ISBLANK(AB39),"NA",IF(AB39=" ","NA",IF(AB39="-","NA",IF(AB39="N","NA",AB39))))</f>
        <v>NA</v>
      </c>
      <c r="AL39" s="22" t="str">
        <f aca="false">IF(I39="BC",VLOOKUP(B39,'BC-OR_overlap'!A:J,10),"NA")</f>
        <v>NA</v>
      </c>
      <c r="AM39" s="22" t="n">
        <f aca="false">VLOOKUP(G39,Sheet2!A:Q,3)</f>
        <v>0.297464</v>
      </c>
      <c r="AN39" s="22" t="n">
        <f aca="false">VLOOKUP(G39,Sheet2!A:Q,4)</f>
        <v>3</v>
      </c>
      <c r="AO39" s="22" t="n">
        <f aca="false">VLOOKUP(G39,Sheet2!A:Q,5)</f>
        <v>5.93</v>
      </c>
      <c r="AP39" s="22" t="n">
        <f aca="false">VLOOKUP(G39,Sheet2!A:Q,6)</f>
        <v>9785.84</v>
      </c>
      <c r="AQ39" s="22" t="n">
        <f aca="false">VLOOKUP(G39,Sheet2!A:Q,7)</f>
        <v>169.75</v>
      </c>
      <c r="AR39" s="22" t="n">
        <f aca="false">VLOOKUP(G39,Sheet2!A:Q,8)</f>
        <v>752.05</v>
      </c>
      <c r="AS39" s="22" t="n">
        <f aca="false">VLOOKUP(G39,Sheet2!A:Q,9)</f>
        <v>18</v>
      </c>
      <c r="AT39" s="22" t="n">
        <f aca="false">VLOOKUP(G39,Sheet2!A:Q,10)</f>
        <v>9.19</v>
      </c>
      <c r="AU39" s="22" t="n">
        <f aca="false">VLOOKUP(G39,Sheet2!A:Q,11)</f>
        <v>2.5</v>
      </c>
      <c r="AV39" s="22" t="n">
        <f aca="false">VLOOKUP(G39,Sheet2!A:Q,12)</f>
        <v>139071.2</v>
      </c>
      <c r="AW39" s="22" t="n">
        <f aca="false">VLOOKUP(G39,Sheet2!A:Q,13)</f>
        <v>17073</v>
      </c>
      <c r="AX39" s="22" t="n">
        <f aca="false">VLOOKUP(G39,Sheet2!A:Q,14)</f>
        <v>3808.53</v>
      </c>
      <c r="AY39" s="22" t="n">
        <f aca="false">VLOOKUP(G39,Sheet2!A:Q,15)</f>
        <v>853.33</v>
      </c>
      <c r="AZ39" s="22" t="n">
        <f aca="false">VLOOKUP(G39,Sheet2!A:Q,16)</f>
        <v>189.01</v>
      </c>
      <c r="BA39" s="22" t="n">
        <f aca="false">VLOOKUP(G39,Sheet2!A:Q,17)</f>
        <v>107.5</v>
      </c>
      <c r="BB39" s="22" t="n">
        <f aca="false">VLOOKUP(G39,Sheet2!A:R,18)</f>
        <v>242</v>
      </c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" hidden="false" customHeight="true" outlineLevel="0" collapsed="false">
      <c r="A40" s="22" t="s">
        <v>56</v>
      </c>
      <c r="B40" s="9" t="n">
        <v>38</v>
      </c>
      <c r="C40" s="9" t="n">
        <v>48</v>
      </c>
      <c r="D40" s="9" t="n">
        <v>185</v>
      </c>
      <c r="E40" s="23" t="s">
        <v>153</v>
      </c>
      <c r="F40" s="9" t="s">
        <v>219</v>
      </c>
      <c r="G40" s="33" t="s">
        <v>220</v>
      </c>
      <c r="H40" s="4" t="s">
        <v>221</v>
      </c>
      <c r="I40" s="22" t="s">
        <v>50</v>
      </c>
      <c r="J40" s="26" t="n">
        <v>3</v>
      </c>
      <c r="K40" s="11" t="s">
        <v>222</v>
      </c>
      <c r="L40" s="2" t="n">
        <f aca="false">IF(LEN(TRIM(K40))=0,0,LEN(TRIM(K40))-LEN(SUBSTITUTE(K40," ",""))+1)</f>
        <v>13</v>
      </c>
      <c r="M40" s="2" t="n">
        <f aca="false">IF(LEN(TRIM(F40))=0,0,LEN(TRIM(F40))-LEN(SUBSTITUTE(F40," ",""))+2)</f>
        <v>11</v>
      </c>
      <c r="N40" s="22" t="s">
        <v>52</v>
      </c>
      <c r="O40" s="9"/>
      <c r="P40" s="27" t="n">
        <v>13038</v>
      </c>
      <c r="Q40" s="27" t="n">
        <v>3038</v>
      </c>
      <c r="R40" s="9" t="s">
        <v>53</v>
      </c>
      <c r="S40" s="28" t="str">
        <f aca="false">MID(MID(MID(SUBSTITUTE(K40," ","^",(M40-2)),1,256),FIND("^",SUBSTITUTE(K40," ","^",(M40-2))),256),2,FIND(" ",MID(MID(SUBSTITUTE(K40," ","^",(M40-2)),1,256),FIND("^",SUBSTITUTE(K40," ","^",(M40-2))),256))-2)</f>
        <v>sworn</v>
      </c>
      <c r="T40" s="25"/>
      <c r="U40" s="29" t="n">
        <f aca="false">LEN(G40)</f>
        <v>4</v>
      </c>
      <c r="V40" s="29" t="n">
        <v>214.59</v>
      </c>
      <c r="W40" s="29" t="n">
        <v>16</v>
      </c>
      <c r="X40" s="4" t="n">
        <v>335</v>
      </c>
      <c r="Y40" s="4" t="n">
        <v>552</v>
      </c>
      <c r="Z40" s="4" t="n">
        <v>462</v>
      </c>
      <c r="AA40" s="4" t="n">
        <v>517</v>
      </c>
      <c r="AB40" s="4"/>
      <c r="AC40" s="30" t="str">
        <f aca="false">IF(ISBLANK(T40),"NA",IF(T40=" ","NA",IF(T40="-","NA",IF(T40="N","NA",T40))))</f>
        <v>NA</v>
      </c>
      <c r="AD40" s="30" t="n">
        <f aca="false">IF(ISBLANK(U40),"NA",IF(U40=" ","NA",IF(U40="-","NA",IF(U40="N","NA",U40))))</f>
        <v>4</v>
      </c>
      <c r="AE40" s="30" t="n">
        <f aca="false">IF(ISBLANK(V40),"NA",IF(V40=" ","NA",IF(V40="-","NA",IF(V40="N","NA",V40))))</f>
        <v>214.59</v>
      </c>
      <c r="AF40" s="30" t="n">
        <f aca="false">IF(ISBLANK(W40),"NA",IF(W40=" ","NA",IF(W40="-","NA",IF(W40="N","NA",W40))))</f>
        <v>16</v>
      </c>
      <c r="AG40" s="30" t="n">
        <f aca="false">IF(ISBLANK(X40),"NA",IF(X40=" ","NA",IF(X40="-","NA",IF(X40="N","NA",X40))))</f>
        <v>335</v>
      </c>
      <c r="AH40" s="30" t="n">
        <f aca="false">IF(ISBLANK(Y40),"NA",IF(Y40=" ","NA",IF(Y40="-","NA",IF(Y40="N","NA",Y40))))</f>
        <v>552</v>
      </c>
      <c r="AI40" s="30" t="n">
        <f aca="false">IF(ISBLANK(Z40),"NA",IF(Z40=" ","NA",IF(Z40="-","NA",IF(Z40="N","NA",Z40))))</f>
        <v>462</v>
      </c>
      <c r="AJ40" s="30" t="n">
        <f aca="false">IF(ISBLANK(AA40),"NA",IF(AA40=" ","NA",IF(AA40="-","NA",IF(AA40="N","NA",AA40))))</f>
        <v>517</v>
      </c>
      <c r="AK40" s="30" t="str">
        <f aca="false">IF(ISBLANK(AB40),"NA",IF(AB40=" ","NA",IF(AB40="-","NA",IF(AB40="N","NA",AB40))))</f>
        <v>NA</v>
      </c>
      <c r="AL40" s="22" t="str">
        <f aca="false">IF(I40="BC",VLOOKUP(B40,'BC-OR_overlap'!A:J,10),"NA")</f>
        <v>NA</v>
      </c>
      <c r="AM40" s="22" t="n">
        <f aca="false">VLOOKUP(G40,Sheet2!A:Q,3)</f>
        <v>56.9346</v>
      </c>
      <c r="AN40" s="22" t="n">
        <f aca="false">VLOOKUP(G40,Sheet2!A:Q,4)</f>
        <v>16</v>
      </c>
      <c r="AO40" s="22" t="n">
        <f aca="false">VLOOKUP(G40,Sheet2!A:Q,5)</f>
        <v>316.81</v>
      </c>
      <c r="AP40" s="22" t="n">
        <f aca="false">VLOOKUP(G40,Sheet2!A:Q,6)</f>
        <v>21727.72</v>
      </c>
      <c r="AQ40" s="22" t="n">
        <f aca="false">VLOOKUP(G40,Sheet2!A:Q,7)</f>
        <v>273</v>
      </c>
      <c r="AR40" s="22" t="n">
        <f aca="false">VLOOKUP(G40,Sheet2!A:Q,8)</f>
        <v>2603.28</v>
      </c>
      <c r="AS40" s="22" t="n">
        <f aca="false">VLOOKUP(G40,Sheet2!A:Q,9)</f>
        <v>31</v>
      </c>
      <c r="AT40" s="22" t="n">
        <f aca="false">VLOOKUP(G40,Sheet2!A:Q,10)</f>
        <v>320.31</v>
      </c>
      <c r="AU40" s="22" t="n">
        <f aca="false">VLOOKUP(G40,Sheet2!A:Q,11)</f>
        <v>6.5</v>
      </c>
      <c r="AV40" s="22" t="n">
        <f aca="false">VLOOKUP(G40,Sheet2!A:Q,12)</f>
        <v>384989.83</v>
      </c>
      <c r="AW40" s="22" t="n">
        <f aca="false">VLOOKUP(G40,Sheet2!A:Q,13)</f>
        <v>38994</v>
      </c>
      <c r="AX40" s="22" t="n">
        <f aca="false">VLOOKUP(G40,Sheet2!A:Q,14)</f>
        <v>39017.86</v>
      </c>
      <c r="AY40" s="22" t="n">
        <f aca="false">VLOOKUP(G40,Sheet2!A:Q,15)</f>
        <v>5600</v>
      </c>
      <c r="AZ40" s="22" t="n">
        <f aca="false">VLOOKUP(G40,Sheet2!A:Q,16)</f>
        <v>11121.01</v>
      </c>
      <c r="BA40" s="22" t="n">
        <f aca="false">VLOOKUP(G40,Sheet2!A:Q,17)</f>
        <v>1277.5</v>
      </c>
      <c r="BB40" s="22" t="n">
        <f aca="false">VLOOKUP(G40,Sheet2!A:R,18)</f>
        <v>206</v>
      </c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" hidden="false" customHeight="true" outlineLevel="0" collapsed="false">
      <c r="A41" s="22" t="s">
        <v>56</v>
      </c>
      <c r="B41" s="9" t="n">
        <v>39</v>
      </c>
      <c r="C41" s="9" t="n">
        <v>52</v>
      </c>
      <c r="D41" s="9" t="n">
        <v>148</v>
      </c>
      <c r="E41" s="23"/>
      <c r="F41" s="9" t="s">
        <v>223</v>
      </c>
      <c r="G41" s="33" t="s">
        <v>224</v>
      </c>
      <c r="H41" s="4" t="s">
        <v>225</v>
      </c>
      <c r="I41" s="22" t="s">
        <v>50</v>
      </c>
      <c r="J41" s="26" t="n">
        <v>3</v>
      </c>
      <c r="K41" s="11" t="s">
        <v>226</v>
      </c>
      <c r="L41" s="2" t="n">
        <f aca="false">IF(LEN(TRIM(K41))=0,0,LEN(TRIM(K41))-LEN(SUBSTITUTE(K41," ",""))+1)</f>
        <v>15</v>
      </c>
      <c r="M41" s="2" t="n">
        <f aca="false">IF(LEN(TRIM(F41))=0,0,LEN(TRIM(F41))-LEN(SUBSTITUTE(F41," ",""))+2)</f>
        <v>13</v>
      </c>
      <c r="N41" s="22" t="s">
        <v>52</v>
      </c>
      <c r="O41" s="9"/>
      <c r="P41" s="27" t="n">
        <v>13039</v>
      </c>
      <c r="Q41" s="27" t="n">
        <v>3039</v>
      </c>
      <c r="R41" s="9" t="s">
        <v>53</v>
      </c>
      <c r="S41" s="28" t="str">
        <f aca="false">MID(MID(MID(SUBSTITUTE(K41," ","^",(M41-2)),1,256),FIND("^",SUBSTITUTE(K41," ","^",(M41-2))),256),2,FIND(" ",MID(MID(SUBSTITUTE(K41," ","^",(M41-2)),1,256),FIND("^",SUBSTITUTE(K41," ","^",(M41-2))),256))-2)</f>
        <v>picket</v>
      </c>
      <c r="T41" s="25" t="n">
        <v>0</v>
      </c>
      <c r="U41" s="29" t="n">
        <f aca="false">LEN(G41)</f>
        <v>5</v>
      </c>
      <c r="V41" s="29" t="n">
        <v>58.2</v>
      </c>
      <c r="W41" s="29" t="n">
        <v>0</v>
      </c>
      <c r="X41" s="4" t="n">
        <v>517</v>
      </c>
      <c r="Y41" s="4" t="n">
        <v>504</v>
      </c>
      <c r="Z41" s="4" t="n">
        <v>530</v>
      </c>
      <c r="AA41" s="4" t="n">
        <v>485</v>
      </c>
      <c r="AB41" s="4"/>
      <c r="AC41" s="30" t="n">
        <f aca="false">IF(ISBLANK(T41),"NA",IF(T41=" ","NA",IF(T41="-","NA",IF(T41="N","NA",T41))))</f>
        <v>0</v>
      </c>
      <c r="AD41" s="30" t="n">
        <f aca="false">IF(ISBLANK(U41),"NA",IF(U41=" ","NA",IF(U41="-","NA",IF(U41="N","NA",U41))))</f>
        <v>5</v>
      </c>
      <c r="AE41" s="30" t="n">
        <f aca="false">IF(ISBLANK(V41),"NA",IF(V41=" ","NA",IF(V41="-","NA",IF(V41="N","NA",V41))))</f>
        <v>58.2</v>
      </c>
      <c r="AF41" s="30" t="n">
        <f aca="false">IF(ISBLANK(W41),"NA",IF(W41=" ","NA",IF(W41="-","NA",IF(W41="N","NA",W41))))</f>
        <v>0</v>
      </c>
      <c r="AG41" s="30" t="n">
        <f aca="false">IF(ISBLANK(X41),"NA",IF(X41=" ","NA",IF(X41="-","NA",IF(X41="N","NA",X41))))</f>
        <v>517</v>
      </c>
      <c r="AH41" s="30" t="n">
        <f aca="false">IF(ISBLANK(Y41),"NA",IF(Y41=" ","NA",IF(Y41="-","NA",IF(Y41="N","NA",Y41))))</f>
        <v>504</v>
      </c>
      <c r="AI41" s="30" t="n">
        <f aca="false">IF(ISBLANK(Z41),"NA",IF(Z41=" ","NA",IF(Z41="-","NA",IF(Z41="N","NA",Z41))))</f>
        <v>530</v>
      </c>
      <c r="AJ41" s="30" t="n">
        <f aca="false">IF(ISBLANK(AA41),"NA",IF(AA41=" ","NA",IF(AA41="-","NA",IF(AA41="N","NA",AA41))))</f>
        <v>485</v>
      </c>
      <c r="AK41" s="30" t="str">
        <f aca="false">IF(ISBLANK(AB41),"NA",IF(AB41=" ","NA",IF(AB41="-","NA",IF(AB41="N","NA",AB41))))</f>
        <v>NA</v>
      </c>
      <c r="AL41" s="22" t="str">
        <f aca="false">IF(I41="BC",VLOOKUP(B41,'BC-OR_overlap'!A:J,10),"NA")</f>
        <v>NA</v>
      </c>
      <c r="AM41" s="22" t="n">
        <f aca="false">VLOOKUP(G41,Sheet2!A:Q,3)</f>
        <v>42.8348</v>
      </c>
      <c r="AN41" s="22" t="n">
        <f aca="false">VLOOKUP(G41,Sheet2!A:Q,4)</f>
        <v>0</v>
      </c>
      <c r="AO41" s="22" t="n">
        <f aca="false">VLOOKUP(G41,Sheet2!A:Q,5)</f>
        <v>0</v>
      </c>
      <c r="AP41" s="22" t="n">
        <f aca="false">VLOOKUP(G41,Sheet2!A:Q,6)</f>
        <v>8160.44</v>
      </c>
      <c r="AQ41" s="22" t="n">
        <f aca="false">VLOOKUP(G41,Sheet2!A:Q,7)</f>
        <v>360.4</v>
      </c>
      <c r="AR41" s="22" t="n">
        <f aca="false">VLOOKUP(G41,Sheet2!A:Q,8)</f>
        <v>896.87</v>
      </c>
      <c r="AS41" s="22" t="n">
        <f aca="false">VLOOKUP(G41,Sheet2!A:Q,9)</f>
        <v>32.75</v>
      </c>
      <c r="AT41" s="22" t="n">
        <f aca="false">VLOOKUP(G41,Sheet2!A:Q,10)</f>
        <v>179.23</v>
      </c>
      <c r="AU41" s="22" t="n">
        <f aca="false">VLOOKUP(G41,Sheet2!A:Q,11)</f>
        <v>5</v>
      </c>
      <c r="AV41" s="22" t="n">
        <f aca="false">VLOOKUP(G41,Sheet2!A:Q,12)</f>
        <v>198602.3</v>
      </c>
      <c r="AW41" s="22" t="n">
        <f aca="false">VLOOKUP(G41,Sheet2!A:Q,13)</f>
        <v>27519.6</v>
      </c>
      <c r="AX41" s="22" t="n">
        <f aca="false">VLOOKUP(G41,Sheet2!A:Q,14)</f>
        <v>11108.77</v>
      </c>
      <c r="AY41" s="22" t="n">
        <f aca="false">VLOOKUP(G41,Sheet2!A:Q,15)</f>
        <v>1821.25</v>
      </c>
      <c r="AZ41" s="22" t="n">
        <f aca="false">VLOOKUP(G41,Sheet2!A:Q,16)</f>
        <v>1307.37</v>
      </c>
      <c r="BA41" s="22" t="n">
        <f aca="false">VLOOKUP(G41,Sheet2!A:Q,17)</f>
        <v>271</v>
      </c>
      <c r="BB41" s="22" t="n">
        <f aca="false">VLOOKUP(G41,Sheet2!A:R,18)</f>
        <v>191</v>
      </c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" hidden="false" customHeight="true" outlineLevel="0" collapsed="false">
      <c r="A42" s="22" t="s">
        <v>56</v>
      </c>
      <c r="B42" s="9" t="n">
        <v>40</v>
      </c>
      <c r="C42" s="9" t="n">
        <v>55</v>
      </c>
      <c r="D42" s="9" t="n">
        <v>1</v>
      </c>
      <c r="E42" s="23" t="s">
        <v>227</v>
      </c>
      <c r="F42" s="11" t="s">
        <v>228</v>
      </c>
      <c r="G42" s="33" t="s">
        <v>229</v>
      </c>
      <c r="H42" s="4" t="s">
        <v>230</v>
      </c>
      <c r="I42" s="22" t="s">
        <v>50</v>
      </c>
      <c r="J42" s="26" t="n">
        <v>3</v>
      </c>
      <c r="K42" s="11" t="s">
        <v>231</v>
      </c>
      <c r="L42" s="2" t="n">
        <f aca="false">IF(LEN(TRIM(K42))=0,0,LEN(TRIM(K42))-LEN(SUBSTITUTE(K42," ",""))+1)</f>
        <v>10</v>
      </c>
      <c r="M42" s="2" t="n">
        <f aca="false">IF(LEN(TRIM(F42))=0,0,LEN(TRIM(F42))-LEN(SUBSTITUTE(F42," ",""))+2)</f>
        <v>8</v>
      </c>
      <c r="N42" s="22" t="s">
        <v>52</v>
      </c>
      <c r="O42" s="9"/>
      <c r="P42" s="27" t="n">
        <v>13040</v>
      </c>
      <c r="Q42" s="27" t="n">
        <v>3040</v>
      </c>
      <c r="R42" s="9" t="s">
        <v>53</v>
      </c>
      <c r="S42" s="28" t="str">
        <f aca="false">MID(MID(MID(SUBSTITUTE(K42," ","^",(M42-2)),1,256),FIND("^",SUBSTITUTE(K42," ","^",(M42-2))),256),2,FIND(" ",MID(MID(SUBSTITUTE(K42," ","^",(M42-2)),1,256),FIND("^",SUBSTITUTE(K42," ","^",(M42-2))),256))-2)</f>
        <v>the</v>
      </c>
      <c r="T42" s="25"/>
      <c r="U42" s="29" t="n">
        <f aca="false">LEN(G42)</f>
        <v>3</v>
      </c>
      <c r="V42" s="29" t="n">
        <v>6.37</v>
      </c>
      <c r="W42" s="29" t="n">
        <v>19</v>
      </c>
      <c r="X42" s="4" t="n">
        <v>623</v>
      </c>
      <c r="Y42" s="4" t="n">
        <v>486</v>
      </c>
      <c r="Z42" s="4" t="n">
        <v>597</v>
      </c>
      <c r="AA42" s="4" t="s">
        <v>54</v>
      </c>
      <c r="AB42" s="4"/>
      <c r="AC42" s="30" t="str">
        <f aca="false">IF(ISBLANK(T42),"NA",IF(T42=" ","NA",IF(T42="-","NA",IF(T42="N","NA",T42))))</f>
        <v>NA</v>
      </c>
      <c r="AD42" s="30" t="n">
        <f aca="false">IF(ISBLANK(U42),"NA",IF(U42=" ","NA",IF(U42="-","NA",IF(U42="N","NA",U42))))</f>
        <v>3</v>
      </c>
      <c r="AE42" s="30" t="n">
        <f aca="false">IF(ISBLANK(V42),"NA",IF(V42=" ","NA",IF(V42="-","NA",IF(V42="N","NA",V42))))</f>
        <v>6.37</v>
      </c>
      <c r="AF42" s="30" t="n">
        <f aca="false">IF(ISBLANK(W42),"NA",IF(W42=" ","NA",IF(W42="-","NA",IF(W42="N","NA",W42))))</f>
        <v>19</v>
      </c>
      <c r="AG42" s="30" t="n">
        <f aca="false">IF(ISBLANK(X42),"NA",IF(X42=" ","NA",IF(X42="-","NA",IF(X42="N","NA",X42))))</f>
        <v>623</v>
      </c>
      <c r="AH42" s="30" t="n">
        <f aca="false">IF(ISBLANK(Y42),"NA",IF(Y42=" ","NA",IF(Y42="-","NA",IF(Y42="N","NA",Y42))))</f>
        <v>486</v>
      </c>
      <c r="AI42" s="30" t="n">
        <f aca="false">IF(ISBLANK(Z42),"NA",IF(Z42=" ","NA",IF(Z42="-","NA",IF(Z42="N","NA",Z42))))</f>
        <v>597</v>
      </c>
      <c r="AJ42" s="30" t="str">
        <f aca="false">IF(ISBLANK(AA42),"NA",IF(AA42=" ","NA",IF(AA42="-","NA",IF(AA42="N","NA",AA42))))</f>
        <v>NA</v>
      </c>
      <c r="AK42" s="30" t="str">
        <f aca="false">IF(ISBLANK(AB42),"NA",IF(AB42=" ","NA",IF(AB42="-","NA",IF(AB42="N","NA",AB42))))</f>
        <v>NA</v>
      </c>
      <c r="AL42" s="22" t="str">
        <f aca="false">IF(I42="BC",VLOOKUP(B42,'BC-OR_overlap'!A:J,10),"NA")</f>
        <v>NA</v>
      </c>
      <c r="AM42" s="22" t="n">
        <f aca="false">VLOOKUP(G42,Sheet2!A:Q,3)</f>
        <v>15.7061</v>
      </c>
      <c r="AN42" s="22" t="n">
        <f aca="false">VLOOKUP(G42,Sheet2!A:Q,4)</f>
        <v>20</v>
      </c>
      <c r="AO42" s="22" t="n">
        <f aca="false">VLOOKUP(G42,Sheet2!A:Q,5)</f>
        <v>638.79</v>
      </c>
      <c r="AP42" s="22" t="n">
        <f aca="false">VLOOKUP(G42,Sheet2!A:Q,6)</f>
        <v>20041.77</v>
      </c>
      <c r="AQ42" s="22" t="n">
        <f aca="false">VLOOKUP(G42,Sheet2!A:Q,7)</f>
        <v>73.67</v>
      </c>
      <c r="AR42" s="22" t="n">
        <f aca="false">VLOOKUP(G42,Sheet2!A:Q,8)</f>
        <v>6394.31</v>
      </c>
      <c r="AS42" s="22" t="n">
        <f aca="false">VLOOKUP(G42,Sheet2!A:Q,9)</f>
        <v>10.5</v>
      </c>
      <c r="AT42" s="22" t="n">
        <f aca="false">VLOOKUP(G42,Sheet2!A:Q,10)</f>
        <v>15.71</v>
      </c>
      <c r="AU42" s="22" t="n">
        <f aca="false">VLOOKUP(G42,Sheet2!A:Q,11)</f>
        <v>1</v>
      </c>
      <c r="AV42" s="22" t="n">
        <f aca="false">VLOOKUP(G42,Sheet2!A:Q,12)</f>
        <v>235411.06</v>
      </c>
      <c r="AW42" s="22" t="n">
        <f aca="false">VLOOKUP(G42,Sheet2!A:Q,13)</f>
        <v>21115.33</v>
      </c>
      <c r="AX42" s="22" t="n">
        <f aca="false">VLOOKUP(G42,Sheet2!A:Q,14)</f>
        <v>24006.87</v>
      </c>
      <c r="AY42" s="22" t="n">
        <f aca="false">VLOOKUP(G42,Sheet2!A:Q,15)</f>
        <v>1277</v>
      </c>
      <c r="AZ42" s="22" t="n">
        <f aca="false">VLOOKUP(G42,Sheet2!A:Q,16)</f>
        <v>19.22</v>
      </c>
      <c r="BA42" s="22" t="n">
        <f aca="false">VLOOKUP(G42,Sheet2!A:Q,17)</f>
        <v>19</v>
      </c>
      <c r="BB42" s="22" t="n">
        <f aca="false">VLOOKUP(G42,Sheet2!A:R,18)</f>
        <v>209</v>
      </c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" hidden="false" customHeight="true" outlineLevel="0" collapsed="false">
      <c r="A43" s="22" t="s">
        <v>56</v>
      </c>
      <c r="B43" s="9" t="n">
        <v>41</v>
      </c>
      <c r="C43" s="9" t="n">
        <v>56</v>
      </c>
      <c r="D43" s="9" t="n">
        <v>102</v>
      </c>
      <c r="E43" s="23" t="n">
        <v>13</v>
      </c>
      <c r="F43" s="24" t="s">
        <v>232</v>
      </c>
      <c r="G43" s="25" t="s">
        <v>233</v>
      </c>
      <c r="H43" s="4" t="s">
        <v>234</v>
      </c>
      <c r="I43" s="22" t="s">
        <v>50</v>
      </c>
      <c r="J43" s="26" t="n">
        <v>3</v>
      </c>
      <c r="K43" s="11" t="s">
        <v>235</v>
      </c>
      <c r="L43" s="2" t="n">
        <f aca="false">IF(LEN(TRIM(K43))=0,0,LEN(TRIM(K43))-LEN(SUBSTITUTE(K43," ",""))+1)</f>
        <v>15</v>
      </c>
      <c r="M43" s="2" t="n">
        <f aca="false">IF(LEN(TRIM(F43))=0,0,LEN(TRIM(F43))-LEN(SUBSTITUTE(F43," ",""))+2)</f>
        <v>13</v>
      </c>
      <c r="N43" s="22" t="s">
        <v>52</v>
      </c>
      <c r="O43" s="9"/>
      <c r="P43" s="27" t="n">
        <v>13041</v>
      </c>
      <c r="Q43" s="27" t="n">
        <v>3041</v>
      </c>
      <c r="R43" s="9" t="s">
        <v>236</v>
      </c>
      <c r="S43" s="28" t="str">
        <f aca="false">MID(MID(MID(SUBSTITUTE(K43," ","^",(M43-2)),1,256),FIND("^",SUBSTITUTE(K43," ","^",(M43-2))),256),2,FIND(" ",MID(MID(SUBSTITUTE(K43," ","^",(M43-2)),1,256),FIND("^",SUBSTITUTE(K43," ","^",(M43-2))),256))-2)</f>
        <v>her</v>
      </c>
      <c r="T43" s="25"/>
      <c r="U43" s="29" t="n">
        <f aca="false">LEN(G43)</f>
        <v>4</v>
      </c>
      <c r="V43" s="29" t="n">
        <v>9.69</v>
      </c>
      <c r="W43" s="29" t="n">
        <v>6</v>
      </c>
      <c r="X43" s="4" t="n">
        <v>490</v>
      </c>
      <c r="Y43" s="4" t="n">
        <v>523</v>
      </c>
      <c r="Z43" s="4" t="n">
        <v>540</v>
      </c>
      <c r="AA43" s="4" t="s">
        <v>54</v>
      </c>
      <c r="AB43" s="4"/>
      <c r="AC43" s="30" t="str">
        <f aca="false">IF(ISBLANK(T43),"NA",IF(T43=" ","NA",IF(T43="-","NA",IF(T43="N","NA",T43))))</f>
        <v>NA</v>
      </c>
      <c r="AD43" s="30" t="n">
        <f aca="false">IF(ISBLANK(U43),"NA",IF(U43=" ","NA",IF(U43="-","NA",IF(U43="N","NA",U43))))</f>
        <v>4</v>
      </c>
      <c r="AE43" s="30" t="n">
        <f aca="false">IF(ISBLANK(V43),"NA",IF(V43=" ","NA",IF(V43="-","NA",IF(V43="N","NA",V43))))</f>
        <v>9.69</v>
      </c>
      <c r="AF43" s="30" t="n">
        <f aca="false">IF(ISBLANK(W43),"NA",IF(W43=" ","NA",IF(W43="-","NA",IF(W43="N","NA",W43))))</f>
        <v>6</v>
      </c>
      <c r="AG43" s="30" t="n">
        <f aca="false">IF(ISBLANK(X43),"NA",IF(X43=" ","NA",IF(X43="-","NA",IF(X43="N","NA",X43))))</f>
        <v>490</v>
      </c>
      <c r="AH43" s="30" t="n">
        <f aca="false">IF(ISBLANK(Y43),"NA",IF(Y43=" ","NA",IF(Y43="-","NA",IF(Y43="N","NA",Y43))))</f>
        <v>523</v>
      </c>
      <c r="AI43" s="30" t="n">
        <f aca="false">IF(ISBLANK(Z43),"NA",IF(Z43=" ","NA",IF(Z43="-","NA",IF(Z43="N","NA",Z43))))</f>
        <v>540</v>
      </c>
      <c r="AJ43" s="30" t="str">
        <f aca="false">IF(ISBLANK(AA43),"NA",IF(AA43=" ","NA",IF(AA43="-","NA",IF(AA43="N","NA",AA43))))</f>
        <v>NA</v>
      </c>
      <c r="AK43" s="30" t="str">
        <f aca="false">IF(ISBLANK(AB43),"NA",IF(AB43=" ","NA",IF(AB43="-","NA",IF(AB43="N","NA",AB43))))</f>
        <v>NA</v>
      </c>
      <c r="AL43" s="22" t="str">
        <f aca="false">IF(I43="BC",VLOOKUP(B43,'BC-OR_overlap'!A:J,10),"NA")</f>
        <v>NA</v>
      </c>
      <c r="AM43" s="22" t="n">
        <f aca="false">VLOOKUP(G43,Sheet2!A:Q,3)</f>
        <v>6.72268</v>
      </c>
      <c r="AN43" s="22" t="n">
        <f aca="false">VLOOKUP(G43,Sheet2!A:Q,4)</f>
        <v>6</v>
      </c>
      <c r="AO43" s="22" t="n">
        <f aca="false">VLOOKUP(G43,Sheet2!A:Q,5)</f>
        <v>16.58</v>
      </c>
      <c r="AP43" s="22" t="n">
        <f aca="false">VLOOKUP(G43,Sheet2!A:Q,6)</f>
        <v>5405.5</v>
      </c>
      <c r="AQ43" s="22" t="n">
        <f aca="false">VLOOKUP(G43,Sheet2!A:Q,7)</f>
        <v>122</v>
      </c>
      <c r="AR43" s="22" t="n">
        <f aca="false">VLOOKUP(G43,Sheet2!A:Q,8)</f>
        <v>212.29</v>
      </c>
      <c r="AS43" s="22" t="n">
        <f aca="false">VLOOKUP(G43,Sheet2!A:Q,9)</f>
        <v>16.67</v>
      </c>
      <c r="AT43" s="22" t="n">
        <f aca="false">VLOOKUP(G43,Sheet2!A:Q,10)</f>
        <v>56.46</v>
      </c>
      <c r="AU43" s="22" t="n">
        <f aca="false">VLOOKUP(G43,Sheet2!A:Q,11)</f>
        <v>4</v>
      </c>
      <c r="AV43" s="22" t="n">
        <f aca="false">VLOOKUP(G43,Sheet2!A:Q,12)</f>
        <v>177728.92</v>
      </c>
      <c r="AW43" s="22" t="n">
        <f aca="false">VLOOKUP(G43,Sheet2!A:Q,13)</f>
        <v>30167.25</v>
      </c>
      <c r="AX43" s="22" t="n">
        <f aca="false">VLOOKUP(G43,Sheet2!A:Q,14)</f>
        <v>9246.23</v>
      </c>
      <c r="AY43" s="22" t="n">
        <f aca="false">VLOOKUP(G43,Sheet2!A:Q,15)</f>
        <v>2459.67</v>
      </c>
      <c r="AZ43" s="22" t="n">
        <f aca="false">VLOOKUP(G43,Sheet2!A:Q,16)</f>
        <v>368.11</v>
      </c>
      <c r="BA43" s="22" t="n">
        <f aca="false">VLOOKUP(G43,Sheet2!A:Q,17)</f>
        <v>162</v>
      </c>
      <c r="BB43" s="22" t="n">
        <f aca="false">VLOOKUP(G43,Sheet2!A:R,18)</f>
        <v>187</v>
      </c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" hidden="false" customHeight="true" outlineLevel="0" collapsed="false">
      <c r="A44" s="22" t="s">
        <v>56</v>
      </c>
      <c r="B44" s="9" t="n">
        <v>42</v>
      </c>
      <c r="C44" s="9" t="n">
        <v>57</v>
      </c>
      <c r="D44" s="9" t="n">
        <v>56</v>
      </c>
      <c r="E44" s="36" t="s">
        <v>237</v>
      </c>
      <c r="F44" s="37" t="s">
        <v>238</v>
      </c>
      <c r="G44" s="25" t="s">
        <v>239</v>
      </c>
      <c r="H44" s="4" t="s">
        <v>240</v>
      </c>
      <c r="I44" s="22" t="s">
        <v>50</v>
      </c>
      <c r="J44" s="26" t="n">
        <v>3</v>
      </c>
      <c r="K44" s="11" t="s">
        <v>241</v>
      </c>
      <c r="L44" s="2" t="n">
        <f aca="false">IF(LEN(TRIM(K44))=0,0,LEN(TRIM(K44))-LEN(SUBSTITUTE(K44," ",""))+1)</f>
        <v>22</v>
      </c>
      <c r="M44" s="2" t="n">
        <f aca="false">IF(LEN(TRIM(F44))=0,0,LEN(TRIM(F44))-LEN(SUBSTITUTE(F44," ",""))+2)</f>
        <v>19</v>
      </c>
      <c r="N44" s="22" t="s">
        <v>52</v>
      </c>
      <c r="O44" s="9"/>
      <c r="P44" s="27" t="n">
        <v>13042</v>
      </c>
      <c r="Q44" s="27" t="n">
        <v>3042</v>
      </c>
      <c r="R44" s="9" t="s">
        <v>236</v>
      </c>
      <c r="S44" s="28" t="str">
        <f aca="false">MID(MID(MID(SUBSTITUTE(K44," ","^",(M44-2)),1,256),FIND("^",SUBSTITUTE(K44," ","^",(M44-2))),256),2,FIND(" ",MID(MID(SUBSTITUTE(K44," ","^",(M44-2)),1,256),FIND("^",SUBSTITUTE(K44," ","^",(M44-2))),256))-2)</f>
        <v>a</v>
      </c>
      <c r="T44" s="25"/>
      <c r="U44" s="29" t="n">
        <f aca="false">LEN(G44)</f>
        <v>4</v>
      </c>
      <c r="V44" s="29" t="n">
        <v>8.06</v>
      </c>
      <c r="W44" s="29" t="n">
        <v>11</v>
      </c>
      <c r="X44" s="4" t="n">
        <v>596</v>
      </c>
      <c r="Y44" s="4" t="n">
        <v>449</v>
      </c>
      <c r="Z44" s="4" t="n">
        <v>572</v>
      </c>
      <c r="AA44" s="4" t="s">
        <v>54</v>
      </c>
      <c r="AB44" s="4"/>
      <c r="AC44" s="30" t="str">
        <f aca="false">IF(ISBLANK(T44),"NA",IF(T44=" ","NA",IF(T44="-","NA",IF(T44="N","NA",T44))))</f>
        <v>NA</v>
      </c>
      <c r="AD44" s="30" t="n">
        <f aca="false">IF(ISBLANK(U44),"NA",IF(U44=" ","NA",IF(U44="-","NA",IF(U44="N","NA",U44))))</f>
        <v>4</v>
      </c>
      <c r="AE44" s="30" t="n">
        <f aca="false">IF(ISBLANK(V44),"NA",IF(V44=" ","NA",IF(V44="-","NA",IF(V44="N","NA",V44))))</f>
        <v>8.06</v>
      </c>
      <c r="AF44" s="30" t="n">
        <f aca="false">IF(ISBLANK(W44),"NA",IF(W44=" ","NA",IF(W44="-","NA",IF(W44="N","NA",W44))))</f>
        <v>11</v>
      </c>
      <c r="AG44" s="30" t="n">
        <f aca="false">IF(ISBLANK(X44),"NA",IF(X44=" ","NA",IF(X44="-","NA",IF(X44="N","NA",X44))))</f>
        <v>596</v>
      </c>
      <c r="AH44" s="30" t="n">
        <f aca="false">IF(ISBLANK(Y44),"NA",IF(Y44=" ","NA",IF(Y44="-","NA",IF(Y44="N","NA",Y44))))</f>
        <v>449</v>
      </c>
      <c r="AI44" s="30" t="n">
        <f aca="false">IF(ISBLANK(Z44),"NA",IF(Z44=" ","NA",IF(Z44="-","NA",IF(Z44="N","NA",Z44))))</f>
        <v>572</v>
      </c>
      <c r="AJ44" s="30" t="str">
        <f aca="false">IF(ISBLANK(AA44),"NA",IF(AA44=" ","NA",IF(AA44="-","NA",IF(AA44="N","NA",AA44))))</f>
        <v>NA</v>
      </c>
      <c r="AK44" s="30" t="str">
        <f aca="false">IF(ISBLANK(AB44),"NA",IF(AB44=" ","NA",IF(AB44="-","NA",IF(AB44="N","NA",AB44))))</f>
        <v>NA</v>
      </c>
      <c r="AL44" s="22" t="str">
        <f aca="false">IF(I44="BC",VLOOKUP(B44,'BC-OR_overlap'!A:J,10),"NA")</f>
        <v>NA</v>
      </c>
      <c r="AM44" s="22" t="n">
        <f aca="false">VLOOKUP(G44,Sheet2!A:Q,3)</f>
        <v>3.86703</v>
      </c>
      <c r="AN44" s="22" t="n">
        <f aca="false">VLOOKUP(G44,Sheet2!A:Q,4)</f>
        <v>11</v>
      </c>
      <c r="AO44" s="22" t="n">
        <f aca="false">VLOOKUP(G44,Sheet2!A:Q,5)</f>
        <v>91.61</v>
      </c>
      <c r="AP44" s="22" t="n">
        <f aca="false">VLOOKUP(G44,Sheet2!A:Q,6)</f>
        <v>20602.2</v>
      </c>
      <c r="AQ44" s="22" t="n">
        <f aca="false">VLOOKUP(G44,Sheet2!A:Q,7)</f>
        <v>275.75</v>
      </c>
      <c r="AR44" s="22" t="n">
        <f aca="false">VLOOKUP(G44,Sheet2!A:Q,8)</f>
        <v>1461.44</v>
      </c>
      <c r="AS44" s="22" t="n">
        <f aca="false">VLOOKUP(G44,Sheet2!A:Q,9)</f>
        <v>26</v>
      </c>
      <c r="AT44" s="22" t="n">
        <f aca="false">VLOOKUP(G44,Sheet2!A:Q,10)</f>
        <v>141.77</v>
      </c>
      <c r="AU44" s="22" t="n">
        <f aca="false">VLOOKUP(G44,Sheet2!A:Q,11)</f>
        <v>4</v>
      </c>
      <c r="AV44" s="22" t="n">
        <f aca="false">VLOOKUP(G44,Sheet2!A:Q,12)</f>
        <v>338210.84</v>
      </c>
      <c r="AW44" s="22" t="n">
        <f aca="false">VLOOKUP(G44,Sheet2!A:Q,13)</f>
        <v>40013.25</v>
      </c>
      <c r="AX44" s="22" t="n">
        <f aca="false">VLOOKUP(G44,Sheet2!A:Q,14)</f>
        <v>19121.65</v>
      </c>
      <c r="AY44" s="22" t="n">
        <f aca="false">VLOOKUP(G44,Sheet2!A:Q,15)</f>
        <v>2341</v>
      </c>
      <c r="AZ44" s="22" t="n">
        <f aca="false">VLOOKUP(G44,Sheet2!A:Q,16)</f>
        <v>2235.59</v>
      </c>
      <c r="BA44" s="22" t="n">
        <f aca="false">VLOOKUP(G44,Sheet2!A:Q,17)</f>
        <v>194.5</v>
      </c>
      <c r="BB44" s="22" t="n">
        <f aca="false">VLOOKUP(G44,Sheet2!A:R,18)</f>
        <v>230</v>
      </c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" hidden="false" customHeight="true" outlineLevel="0" collapsed="false">
      <c r="A45" s="22" t="s">
        <v>56</v>
      </c>
      <c r="B45" s="9" t="n">
        <v>43</v>
      </c>
      <c r="C45" s="9" t="n">
        <v>58</v>
      </c>
      <c r="D45" s="9" t="n">
        <v>62</v>
      </c>
      <c r="E45" s="36" t="s">
        <v>242</v>
      </c>
      <c r="F45" s="37" t="s">
        <v>243</v>
      </c>
      <c r="G45" s="9" t="s">
        <v>244</v>
      </c>
      <c r="H45" s="4" t="s">
        <v>245</v>
      </c>
      <c r="I45" s="22" t="s">
        <v>50</v>
      </c>
      <c r="J45" s="26" t="n">
        <v>3</v>
      </c>
      <c r="K45" s="11" t="s">
        <v>246</v>
      </c>
      <c r="L45" s="2" t="n">
        <f aca="false">IF(LEN(TRIM(K45))=0,0,LEN(TRIM(K45))-LEN(SUBSTITUTE(K45," ",""))+1)</f>
        <v>20</v>
      </c>
      <c r="M45" s="2" t="n">
        <f aca="false">IF(LEN(TRIM(F45))=0,0,LEN(TRIM(F45))-LEN(SUBSTITUTE(F45," ",""))+2)</f>
        <v>18</v>
      </c>
      <c r="N45" s="22" t="s">
        <v>52</v>
      </c>
      <c r="O45" s="9"/>
      <c r="P45" s="27" t="n">
        <v>13043</v>
      </c>
      <c r="Q45" s="27" t="n">
        <v>3043</v>
      </c>
      <c r="R45" s="9" t="s">
        <v>236</v>
      </c>
      <c r="S45" s="28" t="str">
        <f aca="false">MID(MID(MID(SUBSTITUTE(K45," ","^",(M45-2)),1,256),FIND("^",SUBSTITUTE(K45," ","^",(M45-2))),256),2,FIND(" ",MID(MID(SUBSTITUTE(K45," ","^",(M45-2)),1,256),FIND("^",SUBSTITUTE(K45," ","^",(M45-2))),256))-2)</f>
        <v>a</v>
      </c>
      <c r="T45" s="25"/>
      <c r="U45" s="29" t="n">
        <f aca="false">LEN(G45)</f>
        <v>5</v>
      </c>
      <c r="V45" s="29" t="n">
        <v>9.51</v>
      </c>
      <c r="W45" s="29" t="n">
        <v>6</v>
      </c>
      <c r="X45" s="4" t="n">
        <v>475</v>
      </c>
      <c r="Y45" s="4" t="n">
        <v>523</v>
      </c>
      <c r="Z45" s="4" t="n">
        <v>463</v>
      </c>
      <c r="AA45" s="4" t="n">
        <v>405</v>
      </c>
      <c r="AB45" s="4"/>
      <c r="AC45" s="30" t="str">
        <f aca="false">IF(ISBLANK(T45),"NA",IF(T45=" ","NA",IF(T45="-","NA",IF(T45="N","NA",T45))))</f>
        <v>NA</v>
      </c>
      <c r="AD45" s="30" t="n">
        <f aca="false">IF(ISBLANK(U45),"NA",IF(U45=" ","NA",IF(U45="-","NA",IF(U45="N","NA",U45))))</f>
        <v>5</v>
      </c>
      <c r="AE45" s="30" t="n">
        <f aca="false">IF(ISBLANK(V45),"NA",IF(V45=" ","NA",IF(V45="-","NA",IF(V45="N","NA",V45))))</f>
        <v>9.51</v>
      </c>
      <c r="AF45" s="30" t="n">
        <f aca="false">IF(ISBLANK(W45),"NA",IF(W45=" ","NA",IF(W45="-","NA",IF(W45="N","NA",W45))))</f>
        <v>6</v>
      </c>
      <c r="AG45" s="30" t="n">
        <f aca="false">IF(ISBLANK(X45),"NA",IF(X45=" ","NA",IF(X45="-","NA",IF(X45="N","NA",X45))))</f>
        <v>475</v>
      </c>
      <c r="AH45" s="30" t="n">
        <f aca="false">IF(ISBLANK(Y45),"NA",IF(Y45=" ","NA",IF(Y45="-","NA",IF(Y45="N","NA",Y45))))</f>
        <v>523</v>
      </c>
      <c r="AI45" s="30" t="n">
        <f aca="false">IF(ISBLANK(Z45),"NA",IF(Z45=" ","NA",IF(Z45="-","NA",IF(Z45="N","NA",Z45))))</f>
        <v>463</v>
      </c>
      <c r="AJ45" s="30" t="n">
        <f aca="false">IF(ISBLANK(AA45),"NA",IF(AA45=" ","NA",IF(AA45="-","NA",IF(AA45="N","NA",AA45))))</f>
        <v>405</v>
      </c>
      <c r="AK45" s="30" t="str">
        <f aca="false">IF(ISBLANK(AB45),"NA",IF(AB45=" ","NA",IF(AB45="-","NA",IF(AB45="N","NA",AB45))))</f>
        <v>NA</v>
      </c>
      <c r="AL45" s="22" t="str">
        <f aca="false">IF(I45="BC",VLOOKUP(B45,'BC-OR_overlap'!A:J,10),"NA")</f>
        <v>NA</v>
      </c>
      <c r="AM45" s="22" t="n">
        <f aca="false">VLOOKUP(G45,Sheet2!A:Q,3)</f>
        <v>70.6774</v>
      </c>
      <c r="AN45" s="22" t="n">
        <f aca="false">VLOOKUP(G45,Sheet2!A:Q,4)</f>
        <v>6</v>
      </c>
      <c r="AO45" s="22" t="n">
        <f aca="false">VLOOKUP(G45,Sheet2!A:Q,5)</f>
        <v>3.42</v>
      </c>
      <c r="AP45" s="22" t="n">
        <f aca="false">VLOOKUP(G45,Sheet2!A:Q,6)</f>
        <v>11070.92</v>
      </c>
      <c r="AQ45" s="22" t="n">
        <f aca="false">VLOOKUP(G45,Sheet2!A:Q,7)</f>
        <v>420.2</v>
      </c>
      <c r="AR45" s="22" t="n">
        <f aca="false">VLOOKUP(G45,Sheet2!A:Q,8)</f>
        <v>821.33</v>
      </c>
      <c r="AS45" s="22" t="n">
        <f aca="false">VLOOKUP(G45,Sheet2!A:Q,9)</f>
        <v>35.75</v>
      </c>
      <c r="AT45" s="22" t="n">
        <f aca="false">VLOOKUP(G45,Sheet2!A:Q,10)</f>
        <v>88.55</v>
      </c>
      <c r="AU45" s="22" t="n">
        <f aca="false">VLOOKUP(G45,Sheet2!A:Q,11)</f>
        <v>7.67</v>
      </c>
      <c r="AV45" s="22" t="n">
        <f aca="false">VLOOKUP(G45,Sheet2!A:Q,12)</f>
        <v>290694.41</v>
      </c>
      <c r="AW45" s="22" t="n">
        <f aca="false">VLOOKUP(G45,Sheet2!A:Q,13)</f>
        <v>41640.8</v>
      </c>
      <c r="AX45" s="22" t="n">
        <f aca="false">VLOOKUP(G45,Sheet2!A:Q,14)</f>
        <v>19436</v>
      </c>
      <c r="AY45" s="22" t="n">
        <f aca="false">VLOOKUP(G45,Sheet2!A:Q,15)</f>
        <v>3829</v>
      </c>
      <c r="AZ45" s="22" t="n">
        <f aca="false">VLOOKUP(G45,Sheet2!A:Q,16)</f>
        <v>1621.14</v>
      </c>
      <c r="BA45" s="22" t="n">
        <f aca="false">VLOOKUP(G45,Sheet2!A:Q,17)</f>
        <v>496.33</v>
      </c>
      <c r="BB45" s="22" t="n">
        <f aca="false">VLOOKUP(G45,Sheet2!A:R,18)</f>
        <v>441</v>
      </c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" hidden="false" customHeight="true" outlineLevel="0" collapsed="false">
      <c r="A46" s="22" t="s">
        <v>80</v>
      </c>
      <c r="B46" s="9" t="n">
        <v>44</v>
      </c>
      <c r="C46" s="9" t="n">
        <v>59</v>
      </c>
      <c r="D46" s="9" t="n">
        <v>168</v>
      </c>
      <c r="E46" s="36" t="s">
        <v>247</v>
      </c>
      <c r="F46" s="37" t="s">
        <v>248</v>
      </c>
      <c r="G46" s="25" t="s">
        <v>249</v>
      </c>
      <c r="H46" s="4" t="s">
        <v>250</v>
      </c>
      <c r="I46" s="22" t="s">
        <v>50</v>
      </c>
      <c r="J46" s="26" t="n">
        <v>3</v>
      </c>
      <c r="K46" s="11" t="s">
        <v>251</v>
      </c>
      <c r="L46" s="2" t="n">
        <f aca="false">IF(LEN(TRIM(K46))=0,0,LEN(TRIM(K46))-LEN(SUBSTITUTE(K46," ",""))+1)</f>
        <v>17</v>
      </c>
      <c r="M46" s="2" t="n">
        <f aca="false">IF(LEN(TRIM(F46))=0,0,LEN(TRIM(F46))-LEN(SUBSTITUTE(F46," ",""))+2)</f>
        <v>15</v>
      </c>
      <c r="N46" s="22" t="s">
        <v>52</v>
      </c>
      <c r="O46" s="9"/>
      <c r="P46" s="27" t="n">
        <v>13044</v>
      </c>
      <c r="Q46" s="27" t="n">
        <v>3044</v>
      </c>
      <c r="R46" s="9" t="s">
        <v>236</v>
      </c>
      <c r="S46" s="28" t="str">
        <f aca="false">MID(MID(MID(SUBSTITUTE(K46," ","^",(M46-2)),1,256),FIND("^",SUBSTITUTE(K46," ","^",(M46-2))),256),2,FIND(" ",MID(MID(SUBSTITUTE(K46," ","^",(M46-2)),1,256),FIND("^",SUBSTITUTE(K46," ","^",(M46-2))),256))-2)</f>
        <v>a</v>
      </c>
      <c r="T46" s="25"/>
      <c r="U46" s="29" t="n">
        <f aca="false">LEN(G46)</f>
        <v>9</v>
      </c>
      <c r="V46" s="29" t="n">
        <v>1.18</v>
      </c>
      <c r="W46" s="29" t="n">
        <v>0</v>
      </c>
      <c r="X46" s="4" t="s">
        <v>54</v>
      </c>
      <c r="Y46" s="4" t="s">
        <v>54</v>
      </c>
      <c r="Z46" s="4" t="s">
        <v>54</v>
      </c>
      <c r="AA46" s="4" t="s">
        <v>54</v>
      </c>
      <c r="AB46" s="4"/>
      <c r="AC46" s="30" t="str">
        <f aca="false">IF(ISBLANK(T46),"NA",IF(T46=" ","NA",IF(T46="-","NA",IF(T46="N","NA",T46))))</f>
        <v>NA</v>
      </c>
      <c r="AD46" s="30" t="n">
        <f aca="false">IF(ISBLANK(U46),"NA",IF(U46=" ","NA",IF(U46="-","NA",IF(U46="N","NA",U46))))</f>
        <v>9</v>
      </c>
      <c r="AE46" s="30" t="n">
        <f aca="false">IF(ISBLANK(V46),"NA",IF(V46=" ","NA",IF(V46="-","NA",IF(V46="N","NA",V46))))</f>
        <v>1.18</v>
      </c>
      <c r="AF46" s="30" t="n">
        <f aca="false">IF(ISBLANK(W46),"NA",IF(W46=" ","NA",IF(W46="-","NA",IF(W46="N","NA",W46))))</f>
        <v>0</v>
      </c>
      <c r="AG46" s="30" t="str">
        <f aca="false">IF(ISBLANK(X46),"NA",IF(X46=" ","NA",IF(X46="-","NA",IF(X46="N","NA",X46))))</f>
        <v>NA</v>
      </c>
      <c r="AH46" s="30" t="str">
        <f aca="false">IF(ISBLANK(Y46),"NA",IF(Y46=" ","NA",IF(Y46="-","NA",IF(Y46="N","NA",Y46))))</f>
        <v>NA</v>
      </c>
      <c r="AI46" s="30" t="str">
        <f aca="false">IF(ISBLANK(Z46),"NA",IF(Z46=" ","NA",IF(Z46="-","NA",IF(Z46="N","NA",Z46))))</f>
        <v>NA</v>
      </c>
      <c r="AJ46" s="30" t="str">
        <f aca="false">IF(ISBLANK(AA46),"NA",IF(AA46=" ","NA",IF(AA46="-","NA",IF(AA46="N","NA",AA46))))</f>
        <v>NA</v>
      </c>
      <c r="AK46" s="30" t="str">
        <f aca="false">IF(ISBLANK(AB46),"NA",IF(AB46=" ","NA",IF(AB46="-","NA",IF(AB46="N","NA",AB46))))</f>
        <v>NA</v>
      </c>
      <c r="AL46" s="22" t="str">
        <f aca="false">IF(I46="BC",VLOOKUP(B46,'BC-OR_overlap'!A:J,10),"NA")</f>
        <v>NA</v>
      </c>
      <c r="AM46" s="22" t="n">
        <f aca="false">VLOOKUP(G46,Sheet2!A:Q,3)</f>
        <v>2.73667</v>
      </c>
      <c r="AN46" s="22" t="n">
        <f aca="false">VLOOKUP(G46,Sheet2!A:Q,4)</f>
        <v>0</v>
      </c>
      <c r="AO46" s="22" t="n">
        <f aca="false">VLOOKUP(G46,Sheet2!A:Q,5)</f>
        <v>0</v>
      </c>
      <c r="AP46" s="22" t="n">
        <f aca="false">VLOOKUP(G46,Sheet2!A:Q,6)</f>
        <v>2220.2</v>
      </c>
      <c r="AQ46" s="22" t="n">
        <f aca="false">VLOOKUP(G46,Sheet2!A:Q,7)</f>
        <v>665.11</v>
      </c>
      <c r="AR46" s="22" t="n">
        <f aca="false">VLOOKUP(G46,Sheet2!A:Q,8)</f>
        <v>403.85</v>
      </c>
      <c r="AS46" s="22" t="n">
        <f aca="false">VLOOKUP(G46,Sheet2!A:Q,9)</f>
        <v>99.25</v>
      </c>
      <c r="AT46" s="22" t="n">
        <f aca="false">VLOOKUP(G46,Sheet2!A:Q,10)</f>
        <v>164.38</v>
      </c>
      <c r="AU46" s="22" t="n">
        <f aca="false">VLOOKUP(G46,Sheet2!A:Q,11)</f>
        <v>27.43</v>
      </c>
      <c r="AV46" s="22" t="n">
        <f aca="false">VLOOKUP(G46,Sheet2!A:Q,12)</f>
        <v>261427.99</v>
      </c>
      <c r="AW46" s="22" t="n">
        <f aca="false">VLOOKUP(G46,Sheet2!A:Q,13)</f>
        <v>34670.78</v>
      </c>
      <c r="AX46" s="22" t="n">
        <f aca="false">VLOOKUP(G46,Sheet2!A:Q,14)</f>
        <v>18288.38</v>
      </c>
      <c r="AY46" s="22" t="n">
        <f aca="false">VLOOKUP(G46,Sheet2!A:Q,15)</f>
        <v>2980.12</v>
      </c>
      <c r="AZ46" s="22" t="n">
        <f aca="false">VLOOKUP(G46,Sheet2!A:Q,16)</f>
        <v>2166.22</v>
      </c>
      <c r="BA46" s="22" t="n">
        <f aca="false">VLOOKUP(G46,Sheet2!A:Q,17)</f>
        <v>463.43</v>
      </c>
      <c r="BB46" s="22" t="n">
        <f aca="false">VLOOKUP(G46,Sheet2!A:R,18)</f>
        <v>156</v>
      </c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" hidden="false" customHeight="true" outlineLevel="0" collapsed="false">
      <c r="A47" s="9" t="s">
        <v>66</v>
      </c>
      <c r="B47" s="9" t="n">
        <v>45</v>
      </c>
      <c r="C47" s="9" t="n">
        <v>60</v>
      </c>
      <c r="D47" s="9" t="n">
        <v>41</v>
      </c>
      <c r="E47" s="23" t="n">
        <v>66</v>
      </c>
      <c r="F47" s="24" t="s">
        <v>252</v>
      </c>
      <c r="G47" s="25" t="s">
        <v>253</v>
      </c>
      <c r="H47" s="4" t="s">
        <v>254</v>
      </c>
      <c r="I47" s="22" t="s">
        <v>50</v>
      </c>
      <c r="J47" s="26" t="n">
        <v>3</v>
      </c>
      <c r="K47" s="11" t="s">
        <v>255</v>
      </c>
      <c r="L47" s="2" t="n">
        <f aca="false">IF(LEN(TRIM(K47))=0,0,LEN(TRIM(K47))-LEN(SUBSTITUTE(K47," ",""))+1)</f>
        <v>9</v>
      </c>
      <c r="M47" s="2" t="n">
        <f aca="false">IF(LEN(TRIM(F47))=0,0,LEN(TRIM(F47))-LEN(SUBSTITUTE(F47," ",""))+2)</f>
        <v>7</v>
      </c>
      <c r="N47" s="22" t="s">
        <v>52</v>
      </c>
      <c r="O47" s="9"/>
      <c r="P47" s="27" t="n">
        <v>13045</v>
      </c>
      <c r="Q47" s="27" t="n">
        <v>3045</v>
      </c>
      <c r="R47" s="9" t="s">
        <v>236</v>
      </c>
      <c r="S47" s="28" t="str">
        <f aca="false">MID(MID(MID(SUBSTITUTE(K47," ","^",(M47-2)),1,256),FIND("^",SUBSTITUTE(K47," ","^",(M47-2))),256),2,FIND(" ",MID(MID(SUBSTITUTE(K47," ","^",(M47-2)),1,256),FIND("^",SUBSTITUTE(K47," ","^",(M47-2))),256))-2)</f>
        <v>thick</v>
      </c>
      <c r="T47" s="25"/>
      <c r="U47" s="29" t="n">
        <f aca="false">LEN(G47)</f>
        <v>10</v>
      </c>
      <c r="V47" s="29" t="n">
        <v>1.2</v>
      </c>
      <c r="W47" s="29" t="n">
        <v>0</v>
      </c>
      <c r="X47" s="4" t="s">
        <v>54</v>
      </c>
      <c r="Y47" s="4" t="s">
        <v>54</v>
      </c>
      <c r="Z47" s="4" t="s">
        <v>54</v>
      </c>
      <c r="AA47" s="4" t="s">
        <v>54</v>
      </c>
      <c r="AB47" s="4"/>
      <c r="AC47" s="30" t="str">
        <f aca="false">IF(ISBLANK(T47),"NA",IF(T47=" ","NA",IF(T47="-","NA",IF(T47="N","NA",T47))))</f>
        <v>NA</v>
      </c>
      <c r="AD47" s="30" t="n">
        <f aca="false">IF(ISBLANK(U47),"NA",IF(U47=" ","NA",IF(U47="-","NA",IF(U47="N","NA",U47))))</f>
        <v>10</v>
      </c>
      <c r="AE47" s="30" t="n">
        <f aca="false">IF(ISBLANK(V47),"NA",IF(V47=" ","NA",IF(V47="-","NA",IF(V47="N","NA",V47))))</f>
        <v>1.2</v>
      </c>
      <c r="AF47" s="30" t="n">
        <f aca="false">IF(ISBLANK(W47),"NA",IF(W47=" ","NA",IF(W47="-","NA",IF(W47="N","NA",W47))))</f>
        <v>0</v>
      </c>
      <c r="AG47" s="30" t="str">
        <f aca="false">IF(ISBLANK(X47),"NA",IF(X47=" ","NA",IF(X47="-","NA",IF(X47="N","NA",X47))))</f>
        <v>NA</v>
      </c>
      <c r="AH47" s="30" t="str">
        <f aca="false">IF(ISBLANK(Y47),"NA",IF(Y47=" ","NA",IF(Y47="-","NA",IF(Y47="N","NA",Y47))))</f>
        <v>NA</v>
      </c>
      <c r="AI47" s="30" t="str">
        <f aca="false">IF(ISBLANK(Z47),"NA",IF(Z47=" ","NA",IF(Z47="-","NA",IF(Z47="N","NA",Z47))))</f>
        <v>NA</v>
      </c>
      <c r="AJ47" s="30" t="str">
        <f aca="false">IF(ISBLANK(AA47),"NA",IF(AA47=" ","NA",IF(AA47="-","NA",IF(AA47="N","NA",AA47))))</f>
        <v>NA</v>
      </c>
      <c r="AK47" s="30" t="str">
        <f aca="false">IF(ISBLANK(AB47),"NA",IF(AB47=" ","NA",IF(AB47="-","NA",IF(AB47="N","NA",AB47))))</f>
        <v>NA</v>
      </c>
      <c r="AL47" s="22" t="str">
        <f aca="false">IF(I47="BC",VLOOKUP(B47,'BC-OR_overlap'!A:J,10),"NA")</f>
        <v>NA</v>
      </c>
      <c r="AM47" s="22" t="n">
        <f aca="false">VLOOKUP(G47,Sheet2!A:Q,3)</f>
        <v>3.15312</v>
      </c>
      <c r="AN47" s="22" t="n">
        <f aca="false">VLOOKUP(G47,Sheet2!A:Q,4)</f>
        <v>1</v>
      </c>
      <c r="AO47" s="22" t="n">
        <f aca="false">VLOOKUP(G47,Sheet2!A:Q,5)</f>
        <v>0</v>
      </c>
      <c r="AP47" s="22" t="n">
        <f aca="false">VLOOKUP(G47,Sheet2!A:Q,6)</f>
        <v>1887.35</v>
      </c>
      <c r="AQ47" s="22" t="n">
        <f aca="false">VLOOKUP(G47,Sheet2!A:Q,7)</f>
        <v>699.7</v>
      </c>
      <c r="AR47" s="22" t="n">
        <f aca="false">VLOOKUP(G47,Sheet2!A:Q,8)</f>
        <v>243.92</v>
      </c>
      <c r="AS47" s="22" t="n">
        <f aca="false">VLOOKUP(G47,Sheet2!A:Q,9)</f>
        <v>95.11</v>
      </c>
      <c r="AT47" s="22" t="n">
        <f aca="false">VLOOKUP(G47,Sheet2!A:Q,10)</f>
        <v>70.22</v>
      </c>
      <c r="AU47" s="22" t="n">
        <f aca="false">VLOOKUP(G47,Sheet2!A:Q,11)</f>
        <v>26.88</v>
      </c>
      <c r="AV47" s="22" t="n">
        <f aca="false">VLOOKUP(G47,Sheet2!A:Q,12)</f>
        <v>223484.25</v>
      </c>
      <c r="AW47" s="22" t="n">
        <f aca="false">VLOOKUP(G47,Sheet2!A:Q,13)</f>
        <v>33729.5</v>
      </c>
      <c r="AX47" s="22" t="n">
        <f aca="false">VLOOKUP(G47,Sheet2!A:Q,14)</f>
        <v>15671.8</v>
      </c>
      <c r="AY47" s="22" t="n">
        <f aca="false">VLOOKUP(G47,Sheet2!A:Q,15)</f>
        <v>2492.56</v>
      </c>
      <c r="AZ47" s="22" t="n">
        <f aca="false">VLOOKUP(G47,Sheet2!A:Q,16)</f>
        <v>1495.63</v>
      </c>
      <c r="BA47" s="22" t="n">
        <f aca="false">VLOOKUP(G47,Sheet2!A:Q,17)</f>
        <v>345.88</v>
      </c>
      <c r="BB47" s="22" t="n">
        <f aca="false">VLOOKUP(G47,Sheet2!A:R,18)</f>
        <v>553</v>
      </c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" hidden="false" customHeight="true" outlineLevel="0" collapsed="false">
      <c r="A48" s="9" t="s">
        <v>56</v>
      </c>
      <c r="B48" s="9" t="n">
        <v>46</v>
      </c>
      <c r="C48" s="9" t="n">
        <v>61</v>
      </c>
      <c r="D48" s="9" t="n">
        <v>80</v>
      </c>
      <c r="E48" s="23" t="n">
        <v>3</v>
      </c>
      <c r="F48" s="24" t="s">
        <v>256</v>
      </c>
      <c r="G48" s="33" t="s">
        <v>257</v>
      </c>
      <c r="H48" s="4" t="s">
        <v>258</v>
      </c>
      <c r="I48" s="22" t="s">
        <v>50</v>
      </c>
      <c r="J48" s="26" t="n">
        <v>3</v>
      </c>
      <c r="K48" s="11" t="s">
        <v>259</v>
      </c>
      <c r="L48" s="2" t="n">
        <f aca="false">IF(LEN(TRIM(K48))=0,0,LEN(TRIM(K48))-LEN(SUBSTITUTE(K48," ",""))+1)</f>
        <v>19</v>
      </c>
      <c r="M48" s="2" t="n">
        <f aca="false">IF(LEN(TRIM(F48))=0,0,LEN(TRIM(F48))-LEN(SUBSTITUTE(F48," ",""))+2)</f>
        <v>17</v>
      </c>
      <c r="N48" s="22" t="s">
        <v>52</v>
      </c>
      <c r="O48" s="9"/>
      <c r="P48" s="27" t="n">
        <v>13046</v>
      </c>
      <c r="Q48" s="27" t="n">
        <v>3046</v>
      </c>
      <c r="R48" s="9" t="s">
        <v>236</v>
      </c>
      <c r="S48" s="28" t="str">
        <f aca="false">MID(MID(MID(SUBSTITUTE(K48," ","^",(M48-2)),1,256),FIND("^",SUBSTITUTE(K48," ","^",(M48-2))),256),2,FIND(" ",MID(MID(SUBSTITUTE(K48," ","^",(M48-2)),1,256),FIND("^",SUBSTITUTE(K48," ","^",(M48-2))),256))-2)</f>
        <v>a</v>
      </c>
      <c r="T48" s="25" t="n">
        <v>0</v>
      </c>
      <c r="U48" s="29" t="n">
        <f aca="false">LEN(G48)</f>
        <v>4</v>
      </c>
      <c r="V48" s="29"/>
      <c r="W48" s="29"/>
      <c r="X48" s="4" t="s">
        <v>54</v>
      </c>
      <c r="Y48" s="4" t="s">
        <v>54</v>
      </c>
      <c r="Z48" s="4" t="s">
        <v>54</v>
      </c>
      <c r="AA48" s="4" t="s">
        <v>54</v>
      </c>
      <c r="AB48" s="4"/>
      <c r="AC48" s="30" t="n">
        <f aca="false">IF(ISBLANK(T48),"NA",IF(T48=" ","NA",IF(T48="-","NA",IF(T48="N","NA",T48))))</f>
        <v>0</v>
      </c>
      <c r="AD48" s="30" t="n">
        <f aca="false">IF(ISBLANK(U48),"NA",IF(U48=" ","NA",IF(U48="-","NA",IF(U48="N","NA",U48))))</f>
        <v>4</v>
      </c>
      <c r="AE48" s="30" t="str">
        <f aca="false">IF(ISBLANK(V48),"NA",IF(V48=" ","NA",IF(V48="-","NA",IF(V48="N","NA",V48))))</f>
        <v>NA</v>
      </c>
      <c r="AF48" s="30" t="str">
        <f aca="false">IF(ISBLANK(W48),"NA",IF(W48=" ","NA",IF(W48="-","NA",IF(W48="N","NA",W48))))</f>
        <v>NA</v>
      </c>
      <c r="AG48" s="30" t="str">
        <f aca="false">IF(ISBLANK(X48),"NA",IF(X48=" ","NA",IF(X48="-","NA",IF(X48="N","NA",X48))))</f>
        <v>NA</v>
      </c>
      <c r="AH48" s="30" t="str">
        <f aca="false">IF(ISBLANK(Y48),"NA",IF(Y48=" ","NA",IF(Y48="-","NA",IF(Y48="N","NA",Y48))))</f>
        <v>NA</v>
      </c>
      <c r="AI48" s="30" t="str">
        <f aca="false">IF(ISBLANK(Z48),"NA",IF(Z48=" ","NA",IF(Z48="-","NA",IF(Z48="N","NA",Z48))))</f>
        <v>NA</v>
      </c>
      <c r="AJ48" s="30" t="str">
        <f aca="false">IF(ISBLANK(AA48),"NA",IF(AA48=" ","NA",IF(AA48="-","NA",IF(AA48="N","NA",AA48))))</f>
        <v>NA</v>
      </c>
      <c r="AK48" s="30" t="str">
        <f aca="false">IF(ISBLANK(AB48),"NA",IF(AB48=" ","NA",IF(AB48="-","NA",IF(AB48="N","NA",AB48))))</f>
        <v>NA</v>
      </c>
      <c r="AL48" s="22" t="str">
        <f aca="false">IF(I48="BC",VLOOKUP(B48,'BC-OR_overlap'!A:J,10),"NA")</f>
        <v>NA</v>
      </c>
      <c r="AM48" s="22" t="n">
        <f aca="false">VLOOKUP(G48,Sheet2!A:Q,3)</f>
        <v>2.73667</v>
      </c>
      <c r="AN48" s="22" t="n">
        <f aca="false">VLOOKUP(G48,Sheet2!A:Q,4)</f>
        <v>21</v>
      </c>
      <c r="AO48" s="22" t="n">
        <f aca="false">VLOOKUP(G48,Sheet2!A:Q,5)</f>
        <v>122.88</v>
      </c>
      <c r="AP48" s="22" t="n">
        <f aca="false">VLOOKUP(G48,Sheet2!A:Q,6)</f>
        <v>25252.04</v>
      </c>
      <c r="AQ48" s="22" t="n">
        <f aca="false">VLOOKUP(G48,Sheet2!A:Q,7)</f>
        <v>266.75</v>
      </c>
      <c r="AR48" s="22" t="n">
        <f aca="false">VLOOKUP(G48,Sheet2!A:Q,8)</f>
        <v>2077.47</v>
      </c>
      <c r="AS48" s="22" t="n">
        <f aca="false">VLOOKUP(G48,Sheet2!A:Q,9)</f>
        <v>39.67</v>
      </c>
      <c r="AT48" s="22" t="n">
        <f aca="false">VLOOKUP(G48,Sheet2!A:Q,10)</f>
        <v>361.3</v>
      </c>
      <c r="AU48" s="22" t="n">
        <f aca="false">VLOOKUP(G48,Sheet2!A:Q,11)</f>
        <v>8.5</v>
      </c>
      <c r="AV48" s="22" t="n">
        <f aca="false">VLOOKUP(G48,Sheet2!A:Q,12)</f>
        <v>376404.7</v>
      </c>
      <c r="AW48" s="22" t="n">
        <f aca="false">VLOOKUP(G48,Sheet2!A:Q,13)</f>
        <v>47244</v>
      </c>
      <c r="AX48" s="22" t="n">
        <f aca="false">VLOOKUP(G48,Sheet2!A:Q,14)</f>
        <v>44861.87</v>
      </c>
      <c r="AY48" s="22" t="n">
        <f aca="false">VLOOKUP(G48,Sheet2!A:Q,15)</f>
        <v>8491</v>
      </c>
      <c r="AZ48" s="22" t="n">
        <f aca="false">VLOOKUP(G48,Sheet2!A:Q,16)</f>
        <v>4425.31</v>
      </c>
      <c r="BA48" s="22" t="n">
        <f aca="false">VLOOKUP(G48,Sheet2!A:Q,17)</f>
        <v>1533</v>
      </c>
      <c r="BB48" s="22" t="n">
        <f aca="false">VLOOKUP(G48,Sheet2!A:R,18)</f>
        <v>536</v>
      </c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" hidden="false" customHeight="true" outlineLevel="0" collapsed="false">
      <c r="A49" s="9" t="s">
        <v>56</v>
      </c>
      <c r="B49" s="9" t="n">
        <v>47</v>
      </c>
      <c r="C49" s="9" t="n">
        <v>63</v>
      </c>
      <c r="D49" s="9" t="n">
        <v>19</v>
      </c>
      <c r="E49" s="23"/>
      <c r="F49" s="9" t="s">
        <v>260</v>
      </c>
      <c r="G49" s="25" t="s">
        <v>261</v>
      </c>
      <c r="H49" s="4" t="s">
        <v>262</v>
      </c>
      <c r="I49" s="22" t="s">
        <v>50</v>
      </c>
      <c r="J49" s="26" t="n">
        <v>3</v>
      </c>
      <c r="K49" s="11" t="s">
        <v>263</v>
      </c>
      <c r="L49" s="2" t="n">
        <f aca="false">IF(LEN(TRIM(K49))=0,0,LEN(TRIM(K49))-LEN(SUBSTITUTE(K49," ",""))+1)</f>
        <v>12</v>
      </c>
      <c r="M49" s="2" t="n">
        <f aca="false">IF(LEN(TRIM(F49))=0,0,LEN(TRIM(F49))-LEN(SUBSTITUTE(F49," ",""))+2)</f>
        <v>10</v>
      </c>
      <c r="N49" s="22" t="s">
        <v>52</v>
      </c>
      <c r="O49" s="9"/>
      <c r="P49" s="27" t="n">
        <v>13047</v>
      </c>
      <c r="Q49" s="27" t="n">
        <v>3047</v>
      </c>
      <c r="R49" s="9" t="s">
        <v>236</v>
      </c>
      <c r="S49" s="28" t="str">
        <f aca="false">MID(MID(MID(SUBSTITUTE(K49," ","^",(M49-2)),1,256),FIND("^",SUBSTITUTE(K49," ","^",(M49-2))),256),2,FIND(" ",MID(MID(SUBSTITUTE(K49," ","^",(M49-2)),1,256),FIND("^",SUBSTITUTE(K49," ","^",(M49-2))),256))-2)</f>
        <v>baseball</v>
      </c>
      <c r="T49" s="25"/>
      <c r="U49" s="29" t="n">
        <f aca="false">LEN(G49)</f>
        <v>7</v>
      </c>
      <c r="V49" s="29" t="n">
        <v>3.59</v>
      </c>
      <c r="W49" s="29" t="n">
        <v>0</v>
      </c>
      <c r="X49" s="4" t="n">
        <v>554</v>
      </c>
      <c r="Y49" s="4" t="n">
        <v>534</v>
      </c>
      <c r="Z49" s="4" t="n">
        <v>564</v>
      </c>
      <c r="AA49" s="4" t="n">
        <v>465</v>
      </c>
      <c r="AB49" s="4"/>
      <c r="AC49" s="30" t="str">
        <f aca="false">IF(ISBLANK(T49),"NA",IF(T49=" ","NA",IF(T49="-","NA",IF(T49="N","NA",T49))))</f>
        <v>NA</v>
      </c>
      <c r="AD49" s="30" t="n">
        <f aca="false">IF(ISBLANK(U49),"NA",IF(U49=" ","NA",IF(U49="-","NA",IF(U49="N","NA",U49))))</f>
        <v>7</v>
      </c>
      <c r="AE49" s="30" t="n">
        <f aca="false">IF(ISBLANK(V49),"NA",IF(V49=" ","NA",IF(V49="-","NA",IF(V49="N","NA",V49))))</f>
        <v>3.59</v>
      </c>
      <c r="AF49" s="30" t="n">
        <f aca="false">IF(ISBLANK(W49),"NA",IF(W49=" ","NA",IF(W49="-","NA",IF(W49="N","NA",W49))))</f>
        <v>0</v>
      </c>
      <c r="AG49" s="30" t="n">
        <f aca="false">IF(ISBLANK(X49),"NA",IF(X49=" ","NA",IF(X49="-","NA",IF(X49="N","NA",X49))))</f>
        <v>554</v>
      </c>
      <c r="AH49" s="30" t="n">
        <f aca="false">IF(ISBLANK(Y49),"NA",IF(Y49=" ","NA",IF(Y49="-","NA",IF(Y49="N","NA",Y49))))</f>
        <v>534</v>
      </c>
      <c r="AI49" s="30" t="n">
        <f aca="false">IF(ISBLANK(Z49),"NA",IF(Z49=" ","NA",IF(Z49="-","NA",IF(Z49="N","NA",Z49))))</f>
        <v>564</v>
      </c>
      <c r="AJ49" s="30" t="n">
        <f aca="false">IF(ISBLANK(AA49),"NA",IF(AA49=" ","NA",IF(AA49="-","NA",IF(AA49="N","NA",AA49))))</f>
        <v>465</v>
      </c>
      <c r="AK49" s="30" t="str">
        <f aca="false">IF(ISBLANK(AB49),"NA",IF(AB49=" ","NA",IF(AB49="-","NA",IF(AB49="N","NA",AB49))))</f>
        <v>NA</v>
      </c>
      <c r="AL49" s="22" t="str">
        <f aca="false">IF(I49="BC",VLOOKUP(B49,'BC-OR_overlap'!A:J,10),"NA")</f>
        <v>NA</v>
      </c>
      <c r="AM49" s="22" t="n">
        <f aca="false">VLOOKUP(G49,Sheet2!A:Q,3)</f>
        <v>5.05688</v>
      </c>
      <c r="AN49" s="22" t="n">
        <f aca="false">VLOOKUP(G49,Sheet2!A:Q,4)</f>
        <v>0</v>
      </c>
      <c r="AO49" s="22" t="n">
        <f aca="false">VLOOKUP(G49,Sheet2!A:Q,5)</f>
        <v>0</v>
      </c>
      <c r="AP49" s="22" t="n">
        <f aca="false">VLOOKUP(G49,Sheet2!A:Q,6)</f>
        <v>7590.27</v>
      </c>
      <c r="AQ49" s="22" t="n">
        <f aca="false">VLOOKUP(G49,Sheet2!A:Q,7)</f>
        <v>1070.29</v>
      </c>
      <c r="AR49" s="22" t="n">
        <f aca="false">VLOOKUP(G49,Sheet2!A:Q,8)</f>
        <v>928.84</v>
      </c>
      <c r="AS49" s="22" t="n">
        <f aca="false">VLOOKUP(G49,Sheet2!A:Q,9)</f>
        <v>115.83</v>
      </c>
      <c r="AT49" s="22" t="n">
        <f aca="false">VLOOKUP(G49,Sheet2!A:Q,10)</f>
        <v>163.52</v>
      </c>
      <c r="AU49" s="22" t="n">
        <f aca="false">VLOOKUP(G49,Sheet2!A:Q,11)</f>
        <v>17</v>
      </c>
      <c r="AV49" s="22" t="n">
        <f aca="false">VLOOKUP(G49,Sheet2!A:Q,12)</f>
        <v>380825.56</v>
      </c>
      <c r="AW49" s="22" t="n">
        <f aca="false">VLOOKUP(G49,Sheet2!A:Q,13)</f>
        <v>48640.14</v>
      </c>
      <c r="AX49" s="22" t="n">
        <f aca="false">VLOOKUP(G49,Sheet2!A:Q,14)</f>
        <v>34673.57</v>
      </c>
      <c r="AY49" s="22" t="n">
        <f aca="false">VLOOKUP(G49,Sheet2!A:Q,15)</f>
        <v>4765.67</v>
      </c>
      <c r="AZ49" s="22" t="n">
        <f aca="false">VLOOKUP(G49,Sheet2!A:Q,16)</f>
        <v>3683.31</v>
      </c>
      <c r="BA49" s="22" t="n">
        <f aca="false">VLOOKUP(G49,Sheet2!A:Q,17)</f>
        <v>335</v>
      </c>
      <c r="BB49" s="22" t="n">
        <f aca="false">VLOOKUP(G49,Sheet2!A:R,18)</f>
        <v>414</v>
      </c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" hidden="false" customHeight="true" outlineLevel="0" collapsed="false">
      <c r="A50" s="22" t="s">
        <v>80</v>
      </c>
      <c r="B50" s="9" t="n">
        <v>48</v>
      </c>
      <c r="C50" s="9" t="n">
        <v>64</v>
      </c>
      <c r="D50" s="9" t="n">
        <v>57</v>
      </c>
      <c r="E50" s="23"/>
      <c r="F50" s="9" t="s">
        <v>264</v>
      </c>
      <c r="G50" s="33" t="s">
        <v>265</v>
      </c>
      <c r="H50" s="4" t="s">
        <v>266</v>
      </c>
      <c r="I50" s="22" t="s">
        <v>50</v>
      </c>
      <c r="J50" s="26" t="n">
        <v>3</v>
      </c>
      <c r="K50" s="11" t="s">
        <v>267</v>
      </c>
      <c r="L50" s="2" t="n">
        <f aca="false">IF(LEN(TRIM(K50))=0,0,LEN(TRIM(K50))-LEN(SUBSTITUTE(K50," ",""))+1)</f>
        <v>23</v>
      </c>
      <c r="M50" s="2" t="n">
        <f aca="false">IF(LEN(TRIM(F50))=0,0,LEN(TRIM(F50))-LEN(SUBSTITUTE(F50," ",""))+2)</f>
        <v>21</v>
      </c>
      <c r="N50" s="22" t="s">
        <v>52</v>
      </c>
      <c r="O50" s="4"/>
      <c r="P50" s="27" t="n">
        <v>13048</v>
      </c>
      <c r="Q50" s="27" t="n">
        <v>3048</v>
      </c>
      <c r="R50" s="9" t="s">
        <v>236</v>
      </c>
      <c r="S50" s="28" t="str">
        <f aca="false">MID(MID(MID(SUBSTITUTE(K50," ","^",(M50-2)),1,256),FIND("^",SUBSTITUTE(K50," ","^",(M50-2))),256),2,FIND(" ",MID(MID(SUBSTITUTE(K50," ","^",(M50-2)),1,256),FIND("^",SUBSTITUTE(K50," ","^",(M50-2))),256))-2)</f>
        <v>of</v>
      </c>
      <c r="T50" s="25"/>
      <c r="U50" s="29" t="n">
        <f aca="false">LEN(G50)</f>
        <v>5</v>
      </c>
      <c r="V50" s="29" t="n">
        <v>10.14</v>
      </c>
      <c r="W50" s="29" t="n">
        <v>8</v>
      </c>
      <c r="X50" s="4" t="n">
        <v>472</v>
      </c>
      <c r="Y50" s="4" t="n">
        <v>514</v>
      </c>
      <c r="Z50" s="4" t="n">
        <v>545</v>
      </c>
      <c r="AA50" s="4" t="s">
        <v>54</v>
      </c>
      <c r="AB50" s="4"/>
      <c r="AC50" s="30" t="str">
        <f aca="false">IF(ISBLANK(T50),"NA",IF(T50=" ","NA",IF(T50="-","NA",IF(T50="N","NA",T50))))</f>
        <v>NA</v>
      </c>
      <c r="AD50" s="30" t="n">
        <f aca="false">IF(ISBLANK(U50),"NA",IF(U50=" ","NA",IF(U50="-","NA",IF(U50="N","NA",U50))))</f>
        <v>5</v>
      </c>
      <c r="AE50" s="30" t="n">
        <f aca="false">IF(ISBLANK(V50),"NA",IF(V50=" ","NA",IF(V50="-","NA",IF(V50="N","NA",V50))))</f>
        <v>10.14</v>
      </c>
      <c r="AF50" s="30" t="n">
        <f aca="false">IF(ISBLANK(W50),"NA",IF(W50=" ","NA",IF(W50="-","NA",IF(W50="N","NA",W50))))</f>
        <v>8</v>
      </c>
      <c r="AG50" s="30" t="n">
        <f aca="false">IF(ISBLANK(X50),"NA",IF(X50=" ","NA",IF(X50="-","NA",IF(X50="N","NA",X50))))</f>
        <v>472</v>
      </c>
      <c r="AH50" s="30" t="n">
        <f aca="false">IF(ISBLANK(Y50),"NA",IF(Y50=" ","NA",IF(Y50="-","NA",IF(Y50="N","NA",Y50))))</f>
        <v>514</v>
      </c>
      <c r="AI50" s="30" t="n">
        <f aca="false">IF(ISBLANK(Z50),"NA",IF(Z50=" ","NA",IF(Z50="-","NA",IF(Z50="N","NA",Z50))))</f>
        <v>545</v>
      </c>
      <c r="AJ50" s="30" t="str">
        <f aca="false">IF(ISBLANK(AA50),"NA",IF(AA50=" ","NA",IF(AA50="-","NA",IF(AA50="N","NA",AA50))))</f>
        <v>NA</v>
      </c>
      <c r="AK50" s="30" t="str">
        <f aca="false">IF(ISBLANK(AB50),"NA",IF(AB50=" ","NA",IF(AB50="-","NA",IF(AB50="N","NA",AB50))))</f>
        <v>NA</v>
      </c>
      <c r="AL50" s="22" t="str">
        <f aca="false">IF(I50="BC",VLOOKUP(B50,'BC-OR_overlap'!A:J,10),"NA")</f>
        <v>NA</v>
      </c>
      <c r="AM50" s="22" t="n">
        <f aca="false">VLOOKUP(G50,Sheet2!A:Q,3)</f>
        <v>2.85565</v>
      </c>
      <c r="AN50" s="22" t="n">
        <f aca="false">VLOOKUP(G50,Sheet2!A:Q,4)</f>
        <v>8</v>
      </c>
      <c r="AO50" s="22" t="n">
        <f aca="false">VLOOKUP(G50,Sheet2!A:Q,5)</f>
        <v>6.45</v>
      </c>
      <c r="AP50" s="22" t="n">
        <f aca="false">VLOOKUP(G50,Sheet2!A:Q,6)</f>
        <v>8247.34</v>
      </c>
      <c r="AQ50" s="22" t="n">
        <f aca="false">VLOOKUP(G50,Sheet2!A:Q,7)</f>
        <v>606.6</v>
      </c>
      <c r="AR50" s="22" t="n">
        <f aca="false">VLOOKUP(G50,Sheet2!A:Q,8)</f>
        <v>1536.89</v>
      </c>
      <c r="AS50" s="22" t="n">
        <f aca="false">VLOOKUP(G50,Sheet2!A:Q,9)</f>
        <v>70</v>
      </c>
      <c r="AT50" s="22" t="n">
        <f aca="false">VLOOKUP(G50,Sheet2!A:Q,10)</f>
        <v>271.13</v>
      </c>
      <c r="AU50" s="22" t="n">
        <f aca="false">VLOOKUP(G50,Sheet2!A:Q,11)</f>
        <v>8</v>
      </c>
      <c r="AV50" s="22" t="n">
        <f aca="false">VLOOKUP(G50,Sheet2!A:Q,12)</f>
        <v>273593.84</v>
      </c>
      <c r="AW50" s="22" t="n">
        <f aca="false">VLOOKUP(G50,Sheet2!A:Q,13)</f>
        <v>38130.4</v>
      </c>
      <c r="AX50" s="22" t="n">
        <f aca="false">VLOOKUP(G50,Sheet2!A:Q,14)</f>
        <v>14615.96</v>
      </c>
      <c r="AY50" s="22" t="n">
        <f aca="false">VLOOKUP(G50,Sheet2!A:Q,15)</f>
        <v>2345.75</v>
      </c>
      <c r="AZ50" s="22" t="n">
        <f aca="false">VLOOKUP(G50,Sheet2!A:Q,16)</f>
        <v>1357.55</v>
      </c>
      <c r="BA50" s="22" t="n">
        <f aca="false">VLOOKUP(G50,Sheet2!A:Q,17)</f>
        <v>171.33</v>
      </c>
      <c r="BB50" s="22" t="n">
        <f aca="false">VLOOKUP(G50,Sheet2!A:R,18)</f>
        <v>263</v>
      </c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" hidden="false" customHeight="true" outlineLevel="0" collapsed="false">
      <c r="A51" s="9" t="s">
        <v>80</v>
      </c>
      <c r="B51" s="9" t="n">
        <v>49</v>
      </c>
      <c r="C51" s="9" t="n">
        <v>65</v>
      </c>
      <c r="D51" s="9" t="n">
        <v>73</v>
      </c>
      <c r="E51" s="23" t="n">
        <v>33</v>
      </c>
      <c r="F51" s="24" t="s">
        <v>268</v>
      </c>
      <c r="G51" s="25" t="s">
        <v>269</v>
      </c>
      <c r="H51" s="4" t="s">
        <v>270</v>
      </c>
      <c r="I51" s="22" t="s">
        <v>50</v>
      </c>
      <c r="J51" s="26" t="n">
        <v>3</v>
      </c>
      <c r="K51" s="11" t="s">
        <v>271</v>
      </c>
      <c r="L51" s="2" t="n">
        <f aca="false">IF(LEN(TRIM(K51))=0,0,LEN(TRIM(K51))-LEN(SUBSTITUTE(K51," ",""))+1)</f>
        <v>15</v>
      </c>
      <c r="M51" s="2" t="n">
        <f aca="false">IF(LEN(TRIM(F51))=0,0,LEN(TRIM(F51))-LEN(SUBSTITUTE(F51," ",""))+2)</f>
        <v>13</v>
      </c>
      <c r="N51" s="22" t="s">
        <v>52</v>
      </c>
      <c r="O51" s="0"/>
      <c r="P51" s="27" t="n">
        <v>13049</v>
      </c>
      <c r="Q51" s="27" t="n">
        <v>3049</v>
      </c>
      <c r="R51" s="9" t="s">
        <v>236</v>
      </c>
      <c r="S51" s="28" t="str">
        <f aca="false">MID(MID(MID(SUBSTITUTE(K51," ","^",(M51-2)),1,256),FIND("^",SUBSTITUTE(K51," ","^",(M51-2))),256),2,FIND(" ",MID(MID(SUBSTITUTE(K51," ","^",(M51-2)),1,256),FIND("^",SUBSTITUTE(K51," ","^",(M51-2))),256))-2)</f>
        <v>broken</v>
      </c>
      <c r="T51" s="25"/>
      <c r="U51" s="29" t="n">
        <f aca="false">LEN(G51)</f>
        <v>6</v>
      </c>
      <c r="V51" s="29" t="n">
        <v>247.39</v>
      </c>
      <c r="W51" s="29" t="n">
        <v>3</v>
      </c>
      <c r="X51" s="4" t="n">
        <v>549</v>
      </c>
      <c r="Y51" s="4" t="n">
        <v>628</v>
      </c>
      <c r="Z51" s="4" t="n">
        <v>553</v>
      </c>
      <c r="AA51" s="4" t="n">
        <v>488</v>
      </c>
      <c r="AB51" s="4"/>
      <c r="AC51" s="30" t="str">
        <f aca="false">IF(ISBLANK(T51),"NA",IF(T51=" ","NA",IF(T51="-","NA",IF(T51="N","NA",T51))))</f>
        <v>NA</v>
      </c>
      <c r="AD51" s="30" t="n">
        <f aca="false">IF(ISBLANK(U51),"NA",IF(U51=" ","NA",IF(U51="-","NA",IF(U51="N","NA",U51))))</f>
        <v>6</v>
      </c>
      <c r="AE51" s="30" t="n">
        <f aca="false">IF(ISBLANK(V51),"NA",IF(V51=" ","NA",IF(V51="-","NA",IF(V51="N","NA",V51))))</f>
        <v>247.39</v>
      </c>
      <c r="AF51" s="30" t="n">
        <f aca="false">IF(ISBLANK(W51),"NA",IF(W51=" ","NA",IF(W51="-","NA",IF(W51="N","NA",W51))))</f>
        <v>3</v>
      </c>
      <c r="AG51" s="30" t="n">
        <f aca="false">IF(ISBLANK(X51),"NA",IF(X51=" ","NA",IF(X51="-","NA",IF(X51="N","NA",X51))))</f>
        <v>549</v>
      </c>
      <c r="AH51" s="30" t="n">
        <f aca="false">IF(ISBLANK(Y51),"NA",IF(Y51=" ","NA",IF(Y51="-","NA",IF(Y51="N","NA",Y51))))</f>
        <v>628</v>
      </c>
      <c r="AI51" s="30" t="n">
        <f aca="false">IF(ISBLANK(Z51),"NA",IF(Z51=" ","NA",IF(Z51="-","NA",IF(Z51="N","NA",Z51))))</f>
        <v>553</v>
      </c>
      <c r="AJ51" s="30" t="n">
        <f aca="false">IF(ISBLANK(AA51),"NA",IF(AA51=" ","NA",IF(AA51="-","NA",IF(AA51="N","NA",AA51))))</f>
        <v>488</v>
      </c>
      <c r="AK51" s="30" t="str">
        <f aca="false">IF(ISBLANK(AB51),"NA",IF(AB51=" ","NA",IF(AB51="-","NA",IF(AB51="N","NA",AB51))))</f>
        <v>NA</v>
      </c>
      <c r="AL51" s="22" t="str">
        <f aca="false">IF(I51="BC",VLOOKUP(B51,'BC-OR_overlap'!A:J,10),"NA")</f>
        <v>NA</v>
      </c>
      <c r="AM51" s="22" t="n">
        <f aca="false">VLOOKUP(G51,Sheet2!A:Q,3)</f>
        <v>31.7096</v>
      </c>
      <c r="AN51" s="22" t="n">
        <f aca="false">VLOOKUP(G51,Sheet2!A:Q,4)</f>
        <v>3</v>
      </c>
      <c r="AO51" s="22" t="n">
        <f aca="false">VLOOKUP(G51,Sheet2!A:Q,5)</f>
        <v>0.93</v>
      </c>
      <c r="AP51" s="22" t="n">
        <f aca="false">VLOOKUP(G51,Sheet2!A:Q,6)</f>
        <v>4730.48</v>
      </c>
      <c r="AQ51" s="22" t="n">
        <f aca="false">VLOOKUP(G51,Sheet2!A:Q,7)</f>
        <v>683.17</v>
      </c>
      <c r="AR51" s="22" t="n">
        <f aca="false">VLOOKUP(G51,Sheet2!A:Q,8)</f>
        <v>629.83</v>
      </c>
      <c r="AS51" s="22" t="n">
        <f aca="false">VLOOKUP(G51,Sheet2!A:Q,9)</f>
        <v>81.8</v>
      </c>
      <c r="AT51" s="22" t="n">
        <f aca="false">VLOOKUP(G51,Sheet2!A:Q,10)</f>
        <v>126.79</v>
      </c>
      <c r="AU51" s="22" t="n">
        <f aca="false">VLOOKUP(G51,Sheet2!A:Q,11)</f>
        <v>14.75</v>
      </c>
      <c r="AV51" s="22" t="n">
        <f aca="false">VLOOKUP(G51,Sheet2!A:Q,12)</f>
        <v>216053.35</v>
      </c>
      <c r="AW51" s="22" t="n">
        <f aca="false">VLOOKUP(G51,Sheet2!A:Q,13)</f>
        <v>33961.33</v>
      </c>
      <c r="AX51" s="22" t="n">
        <f aca="false">VLOOKUP(G51,Sheet2!A:Q,14)</f>
        <v>21551.83</v>
      </c>
      <c r="AY51" s="22" t="n">
        <f aca="false">VLOOKUP(G51,Sheet2!A:Q,15)</f>
        <v>4001.2</v>
      </c>
      <c r="AZ51" s="22" t="n">
        <f aca="false">VLOOKUP(G51,Sheet2!A:Q,16)</f>
        <v>1454.09</v>
      </c>
      <c r="BA51" s="22" t="n">
        <f aca="false">VLOOKUP(G51,Sheet2!A:Q,17)</f>
        <v>354.25</v>
      </c>
      <c r="BB51" s="22" t="n">
        <f aca="false">VLOOKUP(G51,Sheet2!A:R,18)</f>
        <v>122</v>
      </c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" hidden="false" customHeight="true" outlineLevel="0" collapsed="false">
      <c r="A52" s="9" t="s">
        <v>80</v>
      </c>
      <c r="B52" s="9" t="n">
        <v>50</v>
      </c>
      <c r="C52" s="9" t="n">
        <v>66</v>
      </c>
      <c r="D52" s="9" t="n">
        <v>142</v>
      </c>
      <c r="E52" s="23"/>
      <c r="F52" s="9" t="s">
        <v>272</v>
      </c>
      <c r="G52" s="33" t="s">
        <v>273</v>
      </c>
      <c r="H52" s="4" t="s">
        <v>274</v>
      </c>
      <c r="I52" s="22" t="s">
        <v>50</v>
      </c>
      <c r="J52" s="26" t="n">
        <v>3</v>
      </c>
      <c r="K52" s="11" t="s">
        <v>275</v>
      </c>
      <c r="L52" s="2" t="n">
        <f aca="false">IF(LEN(TRIM(K52))=0,0,LEN(TRIM(K52))-LEN(SUBSTITUTE(K52," ",""))+1)</f>
        <v>14</v>
      </c>
      <c r="M52" s="2" t="n">
        <f aca="false">IF(LEN(TRIM(F52))=0,0,LEN(TRIM(F52))-LEN(SUBSTITUTE(F52," ",""))+2)</f>
        <v>12</v>
      </c>
      <c r="N52" s="22" t="s">
        <v>52</v>
      </c>
      <c r="O52" s="0"/>
      <c r="P52" s="27" t="n">
        <v>13050</v>
      </c>
      <c r="Q52" s="27" t="n">
        <v>3050</v>
      </c>
      <c r="R52" s="9" t="s">
        <v>236</v>
      </c>
      <c r="S52" s="28" t="str">
        <f aca="false">MID(MID(MID(SUBSTITUTE(K52," ","^",(M52-2)),1,256),FIND("^",SUBSTITUTE(K52," ","^",(M52-2))),256),2,FIND(" ",MID(MID(SUBSTITUTE(K52," ","^",(M52-2)),1,256),FIND("^",SUBSTITUTE(K52," ","^",(M52-2))),256))-2)</f>
        <v>broken</v>
      </c>
      <c r="T52" s="25" t="n">
        <v>0</v>
      </c>
      <c r="U52" s="29" t="n">
        <f aca="false">LEN(G52)</f>
        <v>4</v>
      </c>
      <c r="V52" s="29" t="n">
        <v>38.53</v>
      </c>
      <c r="W52" s="29" t="n">
        <v>2</v>
      </c>
      <c r="X52" s="4" t="n">
        <v>379</v>
      </c>
      <c r="Y52" s="4" t="n">
        <v>523</v>
      </c>
      <c r="Z52" s="4" t="n">
        <v>430</v>
      </c>
      <c r="AA52" s="4" t="n">
        <v>417</v>
      </c>
      <c r="AB52" s="4"/>
      <c r="AC52" s="30" t="n">
        <f aca="false">IF(ISBLANK(T52),"NA",IF(T52=" ","NA",IF(T52="-","NA",IF(T52="N","NA",T52))))</f>
        <v>0</v>
      </c>
      <c r="AD52" s="30" t="n">
        <f aca="false">IF(ISBLANK(U52),"NA",IF(U52=" ","NA",IF(U52="-","NA",IF(U52="N","NA",U52))))</f>
        <v>4</v>
      </c>
      <c r="AE52" s="30" t="n">
        <f aca="false">IF(ISBLANK(V52),"NA",IF(V52=" ","NA",IF(V52="-","NA",IF(V52="N","NA",V52))))</f>
        <v>38.53</v>
      </c>
      <c r="AF52" s="30" t="n">
        <f aca="false">IF(ISBLANK(W52),"NA",IF(W52=" ","NA",IF(W52="-","NA",IF(W52="N","NA",W52))))</f>
        <v>2</v>
      </c>
      <c r="AG52" s="30" t="n">
        <f aca="false">IF(ISBLANK(X52),"NA",IF(X52=" ","NA",IF(X52="-","NA",IF(X52="N","NA",X52))))</f>
        <v>379</v>
      </c>
      <c r="AH52" s="30" t="n">
        <f aca="false">IF(ISBLANK(Y52),"NA",IF(Y52=" ","NA",IF(Y52="-","NA",IF(Y52="N","NA",Y52))))</f>
        <v>523</v>
      </c>
      <c r="AI52" s="30" t="n">
        <f aca="false">IF(ISBLANK(Z52),"NA",IF(Z52=" ","NA",IF(Z52="-","NA",IF(Z52="N","NA",Z52))))</f>
        <v>430</v>
      </c>
      <c r="AJ52" s="30" t="n">
        <f aca="false">IF(ISBLANK(AA52),"NA",IF(AA52=" ","NA",IF(AA52="-","NA",IF(AA52="N","NA",AA52))))</f>
        <v>417</v>
      </c>
      <c r="AK52" s="30" t="str">
        <f aca="false">IF(ISBLANK(AB52),"NA",IF(AB52=" ","NA",IF(AB52="-","NA",IF(AB52="N","NA",AB52))))</f>
        <v>NA</v>
      </c>
      <c r="AL52" s="22" t="str">
        <f aca="false">IF(I52="BC",VLOOKUP(B52,'BC-OR_overlap'!A:J,10),"NA")</f>
        <v>NA</v>
      </c>
      <c r="AM52" s="22" t="n">
        <f aca="false">VLOOKUP(G52,Sheet2!A:Q,3)</f>
        <v>205.369</v>
      </c>
      <c r="AN52" s="22" t="n">
        <f aca="false">VLOOKUP(G52,Sheet2!A:Q,4)</f>
        <v>2</v>
      </c>
      <c r="AO52" s="22" t="n">
        <f aca="false">VLOOKUP(G52,Sheet2!A:Q,5)</f>
        <v>0.71</v>
      </c>
      <c r="AP52" s="22" t="n">
        <f aca="false">VLOOKUP(G52,Sheet2!A:Q,6)</f>
        <v>13062.63</v>
      </c>
      <c r="AQ52" s="22" t="n">
        <f aca="false">VLOOKUP(G52,Sheet2!A:Q,7)</f>
        <v>156.25</v>
      </c>
      <c r="AR52" s="22" t="n">
        <f aca="false">VLOOKUP(G52,Sheet2!A:Q,8)</f>
        <v>563.83</v>
      </c>
      <c r="AS52" s="22" t="n">
        <f aca="false">VLOOKUP(G52,Sheet2!A:Q,9)</f>
        <v>17.33</v>
      </c>
      <c r="AT52" s="22" t="n">
        <f aca="false">VLOOKUP(G52,Sheet2!A:Q,10)</f>
        <v>206.08</v>
      </c>
      <c r="AU52" s="22" t="n">
        <f aca="false">VLOOKUP(G52,Sheet2!A:Q,11)</f>
        <v>2</v>
      </c>
      <c r="AV52" s="22" t="n">
        <f aca="false">VLOOKUP(G52,Sheet2!A:Q,12)</f>
        <v>240040.99</v>
      </c>
      <c r="AW52" s="22" t="n">
        <f aca="false">VLOOKUP(G52,Sheet2!A:Q,13)</f>
        <v>30609.5</v>
      </c>
      <c r="AX52" s="22" t="n">
        <f aca="false">VLOOKUP(G52,Sheet2!A:Q,14)</f>
        <v>7341.8</v>
      </c>
      <c r="AY52" s="22" t="n">
        <f aca="false">VLOOKUP(G52,Sheet2!A:Q,15)</f>
        <v>1792</v>
      </c>
      <c r="AZ52" s="22" t="n">
        <f aca="false">VLOOKUP(G52,Sheet2!A:Q,16)</f>
        <v>532.79</v>
      </c>
      <c r="BA52" s="22" t="n">
        <f aca="false">VLOOKUP(G52,Sheet2!A:Q,17)</f>
        <v>56</v>
      </c>
      <c r="BB52" s="22" t="n">
        <f aca="false">VLOOKUP(G52,Sheet2!A:R,18)</f>
        <v>552</v>
      </c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" hidden="false" customHeight="true" outlineLevel="0" collapsed="false">
      <c r="A53" s="9" t="s">
        <v>66</v>
      </c>
      <c r="B53" s="9" t="n">
        <v>51</v>
      </c>
      <c r="C53" s="9" t="n">
        <v>67</v>
      </c>
      <c r="D53" s="9" t="n">
        <v>27</v>
      </c>
      <c r="E53" s="23" t="n">
        <v>52</v>
      </c>
      <c r="F53" s="24" t="s">
        <v>276</v>
      </c>
      <c r="G53" s="25" t="s">
        <v>277</v>
      </c>
      <c r="H53" s="4" t="s">
        <v>278</v>
      </c>
      <c r="I53" s="22" t="s">
        <v>50</v>
      </c>
      <c r="J53" s="26" t="n">
        <v>3</v>
      </c>
      <c r="K53" s="11" t="s">
        <v>279</v>
      </c>
      <c r="L53" s="2" t="n">
        <f aca="false">IF(LEN(TRIM(K53))=0,0,LEN(TRIM(K53))-LEN(SUBSTITUTE(K53," ",""))+1)</f>
        <v>11</v>
      </c>
      <c r="M53" s="2" t="n">
        <f aca="false">IF(LEN(TRIM(F53))=0,0,LEN(TRIM(F53))-LEN(SUBSTITUTE(F53," ",""))+2)</f>
        <v>9</v>
      </c>
      <c r="N53" s="22" t="s">
        <v>52</v>
      </c>
      <c r="O53" s="0"/>
      <c r="P53" s="27" t="n">
        <v>13051</v>
      </c>
      <c r="Q53" s="27" t="n">
        <v>3051</v>
      </c>
      <c r="R53" s="9" t="s">
        <v>236</v>
      </c>
      <c r="S53" s="28" t="str">
        <f aca="false">MID(MID(MID(SUBSTITUTE(K53," ","^",(M53-2)),1,256),FIND("^",SUBSTITUTE(K53," ","^",(M53-2))),256),2,FIND(" ",MID(MID(SUBSTITUTE(K53," ","^",(M53-2)),1,256),FIND("^",SUBSTITUTE(K53," ","^",(M53-2))),256))-2)</f>
        <v>her</v>
      </c>
      <c r="T53" s="25"/>
      <c r="U53" s="29" t="n">
        <f aca="false">LEN(G53)</f>
        <v>4</v>
      </c>
      <c r="V53" s="29"/>
      <c r="W53" s="29"/>
      <c r="X53" s="4"/>
      <c r="Y53" s="4"/>
      <c r="Z53" s="4"/>
      <c r="AA53" s="4"/>
      <c r="AB53" s="4"/>
      <c r="AC53" s="30" t="str">
        <f aca="false">IF(ISBLANK(T53),"NA",IF(T53=" ","NA",IF(T53="-","NA",IF(T53="N","NA",T53))))</f>
        <v>NA</v>
      </c>
      <c r="AD53" s="30" t="n">
        <f aca="false">IF(ISBLANK(U53),"NA",IF(U53=" ","NA",IF(U53="-","NA",IF(U53="N","NA",U53))))</f>
        <v>4</v>
      </c>
      <c r="AE53" s="30" t="str">
        <f aca="false">IF(ISBLANK(V53),"NA",IF(V53=" ","NA",IF(V53="-","NA",IF(V53="N","NA",V53))))</f>
        <v>NA</v>
      </c>
      <c r="AF53" s="30" t="str">
        <f aca="false">IF(ISBLANK(W53),"NA",IF(W53=" ","NA",IF(W53="-","NA",IF(W53="N","NA",W53))))</f>
        <v>NA</v>
      </c>
      <c r="AG53" s="30" t="str">
        <f aca="false">IF(ISBLANK(X53),"NA",IF(X53=" ","NA",IF(X53="-","NA",IF(X53="N","NA",X53))))</f>
        <v>NA</v>
      </c>
      <c r="AH53" s="30" t="str">
        <f aca="false">IF(ISBLANK(Y53),"NA",IF(Y53=" ","NA",IF(Y53="-","NA",IF(Y53="N","NA",Y53))))</f>
        <v>NA</v>
      </c>
      <c r="AI53" s="30" t="str">
        <f aca="false">IF(ISBLANK(Z53),"NA",IF(Z53=" ","NA",IF(Z53="-","NA",IF(Z53="N","NA",Z53))))</f>
        <v>NA</v>
      </c>
      <c r="AJ53" s="30" t="str">
        <f aca="false">IF(ISBLANK(AA53),"NA",IF(AA53=" ","NA",IF(AA53="-","NA",IF(AA53="N","NA",AA53))))</f>
        <v>NA</v>
      </c>
      <c r="AK53" s="30" t="str">
        <f aca="false">IF(ISBLANK(AB53),"NA",IF(AB53=" ","NA",IF(AB53="-","NA",IF(AB53="N","NA",AB53))))</f>
        <v>NA</v>
      </c>
      <c r="AL53" s="22" t="str">
        <f aca="false">IF(I53="BC",VLOOKUP(B53,'BC-OR_overlap'!A:J,10),"NA")</f>
        <v>NA</v>
      </c>
      <c r="AM53" s="22" t="str">
        <f aca="false">VLOOKUP(G53,Sheet2!A:Q,3)</f>
        <v>NA</v>
      </c>
      <c r="AN53" s="22" t="n">
        <f aca="false">VLOOKUP(G53,Sheet2!A:Q,4)</f>
        <v>2</v>
      </c>
      <c r="AO53" s="22" t="n">
        <f aca="false">VLOOKUP(G53,Sheet2!A:Q,5)</f>
        <v>233.72</v>
      </c>
      <c r="AP53" s="22" t="n">
        <f aca="false">VLOOKUP(G53,Sheet2!A:Q,6)</f>
        <v>13085.76</v>
      </c>
      <c r="AQ53" s="22" t="n">
        <f aca="false">VLOOKUP(G53,Sheet2!A:Q,7)</f>
        <v>188.25</v>
      </c>
      <c r="AR53" s="22" t="n">
        <f aca="false">VLOOKUP(G53,Sheet2!A:Q,8)</f>
        <v>2731.27</v>
      </c>
      <c r="AS53" s="22" t="n">
        <f aca="false">VLOOKUP(G53,Sheet2!A:Q,9)</f>
        <v>19.67</v>
      </c>
      <c r="AT53" s="22" t="n">
        <f aca="false">VLOOKUP(G53,Sheet2!A:Q,10)</f>
        <v>5.27</v>
      </c>
      <c r="AU53" s="22" t="n">
        <f aca="false">VLOOKUP(G53,Sheet2!A:Q,11)</f>
        <v>0.5</v>
      </c>
      <c r="AV53" s="22" t="n">
        <f aca="false">VLOOKUP(G53,Sheet2!A:Q,12)</f>
        <v>304329.28</v>
      </c>
      <c r="AW53" s="22" t="n">
        <f aca="false">VLOOKUP(G53,Sheet2!A:Q,13)</f>
        <v>40726.25</v>
      </c>
      <c r="AX53" s="22" t="n">
        <f aca="false">VLOOKUP(G53,Sheet2!A:Q,14)</f>
        <v>31380.82</v>
      </c>
      <c r="AY53" s="22" t="n">
        <f aca="false">VLOOKUP(G53,Sheet2!A:Q,15)</f>
        <v>5464</v>
      </c>
      <c r="AZ53" s="22" t="n">
        <f aca="false">VLOOKUP(G53,Sheet2!A:Q,16)</f>
        <v>1106.45</v>
      </c>
      <c r="BA53" s="22" t="n">
        <f aca="false">VLOOKUP(G53,Sheet2!A:Q,17)</f>
        <v>266</v>
      </c>
      <c r="BB53" s="22" t="n">
        <f aca="false">VLOOKUP(G53,Sheet2!A:R,18)</f>
        <v>340</v>
      </c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" hidden="false" customHeight="true" outlineLevel="0" collapsed="false">
      <c r="A54" s="9" t="s">
        <v>66</v>
      </c>
      <c r="B54" s="9" t="n">
        <v>52</v>
      </c>
      <c r="C54" s="9" t="n">
        <v>68</v>
      </c>
      <c r="D54" s="9" t="n">
        <v>84</v>
      </c>
      <c r="E54" s="23" t="n">
        <v>18</v>
      </c>
      <c r="F54" s="24" t="s">
        <v>280</v>
      </c>
      <c r="G54" s="25" t="s">
        <v>281</v>
      </c>
      <c r="H54" s="4" t="s">
        <v>282</v>
      </c>
      <c r="I54" s="22" t="s">
        <v>50</v>
      </c>
      <c r="J54" s="26" t="n">
        <v>3</v>
      </c>
      <c r="K54" s="11" t="s">
        <v>283</v>
      </c>
      <c r="L54" s="2" t="n">
        <f aca="false">IF(LEN(TRIM(K54))=0,0,LEN(TRIM(K54))-LEN(SUBSTITUTE(K54," ",""))+1)</f>
        <v>16</v>
      </c>
      <c r="M54" s="2" t="n">
        <f aca="false">IF(LEN(TRIM(F54))=0,0,LEN(TRIM(F54))-LEN(SUBSTITUTE(F54," ",""))+2)</f>
        <v>14</v>
      </c>
      <c r="N54" s="22" t="s">
        <v>52</v>
      </c>
      <c r="O54" s="0"/>
      <c r="P54" s="27" t="n">
        <v>13052</v>
      </c>
      <c r="Q54" s="27" t="n">
        <v>3052</v>
      </c>
      <c r="R54" s="9" t="s">
        <v>236</v>
      </c>
      <c r="S54" s="28" t="str">
        <f aca="false">MID(MID(MID(SUBSTITUTE(K54," ","^",(M54-2)),1,256),FIND("^",SUBSTITUTE(K54," ","^",(M54-2))),256),2,FIND(" ",MID(MID(SUBSTITUTE(K54," ","^",(M54-2)),1,256),FIND("^",SUBSTITUTE(K54," ","^",(M54-2))),256))-2)</f>
        <v>with</v>
      </c>
      <c r="T54" s="25"/>
      <c r="U54" s="29" t="n">
        <f aca="false">LEN(G54)</f>
        <v>5</v>
      </c>
      <c r="V54" s="29" t="n">
        <v>103.35</v>
      </c>
      <c r="W54" s="29" t="n">
        <v>4</v>
      </c>
      <c r="X54" s="4" t="n">
        <v>599</v>
      </c>
      <c r="Y54" s="4" t="n">
        <v>635</v>
      </c>
      <c r="Z54" s="4" t="n">
        <v>590</v>
      </c>
      <c r="AA54" s="4" t="n">
        <v>460</v>
      </c>
      <c r="AB54" s="4"/>
      <c r="AC54" s="30" t="str">
        <f aca="false">IF(ISBLANK(T54),"NA",IF(T54=" ","NA",IF(T54="-","NA",IF(T54="N","NA",T54))))</f>
        <v>NA</v>
      </c>
      <c r="AD54" s="30" t="n">
        <f aca="false">IF(ISBLANK(U54),"NA",IF(U54=" ","NA",IF(U54="-","NA",IF(U54="N","NA",U54))))</f>
        <v>5</v>
      </c>
      <c r="AE54" s="30" t="n">
        <f aca="false">IF(ISBLANK(V54),"NA",IF(V54=" ","NA",IF(V54="-","NA",IF(V54="N","NA",V54))))</f>
        <v>103.35</v>
      </c>
      <c r="AF54" s="30" t="n">
        <f aca="false">IF(ISBLANK(W54),"NA",IF(W54=" ","NA",IF(W54="-","NA",IF(W54="N","NA",W54))))</f>
        <v>4</v>
      </c>
      <c r="AG54" s="30" t="n">
        <f aca="false">IF(ISBLANK(X54),"NA",IF(X54=" ","NA",IF(X54="-","NA",IF(X54="N","NA",X54))))</f>
        <v>599</v>
      </c>
      <c r="AH54" s="30" t="n">
        <f aca="false">IF(ISBLANK(Y54),"NA",IF(Y54=" ","NA",IF(Y54="-","NA",IF(Y54="N","NA",Y54))))</f>
        <v>635</v>
      </c>
      <c r="AI54" s="30" t="n">
        <f aca="false">IF(ISBLANK(Z54),"NA",IF(Z54=" ","NA",IF(Z54="-","NA",IF(Z54="N","NA",Z54))))</f>
        <v>590</v>
      </c>
      <c r="AJ54" s="30" t="n">
        <f aca="false">IF(ISBLANK(AA54),"NA",IF(AA54=" ","NA",IF(AA54="-","NA",IF(AA54="N","NA",AA54))))</f>
        <v>460</v>
      </c>
      <c r="AK54" s="30" t="str">
        <f aca="false">IF(ISBLANK(AB54),"NA",IF(AB54=" ","NA",IF(AB54="-","NA",IF(AB54="N","NA",AB54))))</f>
        <v>NA</v>
      </c>
      <c r="AL54" s="22" t="str">
        <f aca="false">IF(I54="BC",VLOOKUP(B54,'BC-OR_overlap'!A:J,10),"NA")</f>
        <v>NA</v>
      </c>
      <c r="AM54" s="22" t="n">
        <f aca="false">VLOOKUP(G54,Sheet2!A:Q,3)</f>
        <v>173.421</v>
      </c>
      <c r="AN54" s="22" t="n">
        <f aca="false">VLOOKUP(G54,Sheet2!A:Q,4)</f>
        <v>7</v>
      </c>
      <c r="AO54" s="22" t="n">
        <f aca="false">VLOOKUP(G54,Sheet2!A:Q,5)</f>
        <v>1.19</v>
      </c>
      <c r="AP54" s="22" t="n">
        <f aca="false">VLOOKUP(G54,Sheet2!A:Q,6)</f>
        <v>9030.85</v>
      </c>
      <c r="AQ54" s="22" t="n">
        <f aca="false">VLOOKUP(G54,Sheet2!A:Q,7)</f>
        <v>495.2</v>
      </c>
      <c r="AR54" s="22" t="n">
        <f aca="false">VLOOKUP(G54,Sheet2!A:Q,8)</f>
        <v>2322.83</v>
      </c>
      <c r="AS54" s="22" t="n">
        <f aca="false">VLOOKUP(G54,Sheet2!A:Q,9)</f>
        <v>86.5</v>
      </c>
      <c r="AT54" s="22" t="n">
        <f aca="false">VLOOKUP(G54,Sheet2!A:Q,10)</f>
        <v>206.3</v>
      </c>
      <c r="AU54" s="22" t="n">
        <f aca="false">VLOOKUP(G54,Sheet2!A:Q,11)</f>
        <v>10</v>
      </c>
      <c r="AV54" s="22" t="n">
        <f aca="false">VLOOKUP(G54,Sheet2!A:Q,12)</f>
        <v>260623.81</v>
      </c>
      <c r="AW54" s="22" t="n">
        <f aca="false">VLOOKUP(G54,Sheet2!A:Q,13)</f>
        <v>35434</v>
      </c>
      <c r="AX54" s="22" t="n">
        <f aca="false">VLOOKUP(G54,Sheet2!A:Q,14)</f>
        <v>23768.65</v>
      </c>
      <c r="AY54" s="22" t="n">
        <f aca="false">VLOOKUP(G54,Sheet2!A:Q,15)</f>
        <v>4282.5</v>
      </c>
      <c r="AZ54" s="22" t="n">
        <f aca="false">VLOOKUP(G54,Sheet2!A:Q,16)</f>
        <v>2012.5</v>
      </c>
      <c r="BA54" s="22" t="n">
        <f aca="false">VLOOKUP(G54,Sheet2!A:Q,17)</f>
        <v>429.33</v>
      </c>
      <c r="BB54" s="22" t="n">
        <f aca="false">VLOOKUP(G54,Sheet2!A:R,18)</f>
        <v>360</v>
      </c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" hidden="false" customHeight="true" outlineLevel="0" collapsed="false">
      <c r="A55" s="9" t="s">
        <v>56</v>
      </c>
      <c r="B55" s="31" t="n">
        <v>53</v>
      </c>
      <c r="C55" s="9" t="n">
        <v>69</v>
      </c>
      <c r="D55" s="9" t="n">
        <v>42</v>
      </c>
      <c r="E55" s="23"/>
      <c r="F55" s="9" t="s">
        <v>284</v>
      </c>
      <c r="G55" s="33" t="s">
        <v>285</v>
      </c>
      <c r="H55" s="4" t="s">
        <v>286</v>
      </c>
      <c r="I55" s="22" t="s">
        <v>50</v>
      </c>
      <c r="J55" s="26" t="n">
        <v>3</v>
      </c>
      <c r="K55" s="11" t="s">
        <v>287</v>
      </c>
      <c r="L55" s="2" t="n">
        <f aca="false">IF(LEN(TRIM(K55))=0,0,LEN(TRIM(K55))-LEN(SUBSTITUTE(K55," ",""))+1)</f>
        <v>12</v>
      </c>
      <c r="M55" s="2" t="n">
        <f aca="false">IF(LEN(TRIM(F55))=0,0,LEN(TRIM(F55))-LEN(SUBSTITUTE(F55," ",""))+2)</f>
        <v>10</v>
      </c>
      <c r="N55" s="22" t="s">
        <v>52</v>
      </c>
      <c r="O55" s="41"/>
      <c r="P55" s="27" t="n">
        <v>13053</v>
      </c>
      <c r="Q55" s="27" t="n">
        <v>3053</v>
      </c>
      <c r="R55" s="9" t="s">
        <v>236</v>
      </c>
      <c r="S55" s="28" t="str">
        <f aca="false">MID(MID(MID(SUBSTITUTE(K55," ","^",(M55-2)),1,256),FIND("^",SUBSTITUTE(K55," ","^",(M55-2))),256),2,FIND(" ",MID(MID(SUBSTITUTE(K55," ","^",(M55-2)),1,256),FIND("^",SUBSTITUTE(K55," ","^",(M55-2))),256))-2)</f>
        <v>and</v>
      </c>
      <c r="T55" s="25"/>
      <c r="U55" s="29" t="n">
        <f aca="false">LEN(G55)</f>
        <v>5</v>
      </c>
      <c r="V55" s="29" t="n">
        <v>21.22</v>
      </c>
      <c r="W55" s="29" t="n">
        <v>1</v>
      </c>
      <c r="X55" s="4" t="n">
        <v>595</v>
      </c>
      <c r="Y55" s="4" t="n">
        <v>513</v>
      </c>
      <c r="Z55" s="4" t="n">
        <v>559</v>
      </c>
      <c r="AA55" s="4" t="n">
        <v>461</v>
      </c>
      <c r="AB55" s="4" t="n">
        <v>14</v>
      </c>
      <c r="AC55" s="30" t="str">
        <f aca="false">IF(ISBLANK(T55),"NA",IF(T55=" ","NA",IF(T55="-","NA",IF(T55="N","NA",T55))))</f>
        <v>NA</v>
      </c>
      <c r="AD55" s="30" t="n">
        <f aca="false">IF(ISBLANK(U55),"NA",IF(U55=" ","NA",IF(U55="-","NA",IF(U55="N","NA",U55))))</f>
        <v>5</v>
      </c>
      <c r="AE55" s="30" t="n">
        <f aca="false">IF(ISBLANK(V55),"NA",IF(V55=" ","NA",IF(V55="-","NA",IF(V55="N","NA",V55))))</f>
        <v>21.22</v>
      </c>
      <c r="AF55" s="30" t="n">
        <f aca="false">IF(ISBLANK(W55),"NA",IF(W55=" ","NA",IF(W55="-","NA",IF(W55="N","NA",W55))))</f>
        <v>1</v>
      </c>
      <c r="AG55" s="30" t="n">
        <f aca="false">IF(ISBLANK(X55),"NA",IF(X55=" ","NA",IF(X55="-","NA",IF(X55="N","NA",X55))))</f>
        <v>595</v>
      </c>
      <c r="AH55" s="30" t="n">
        <f aca="false">IF(ISBLANK(Y55),"NA",IF(Y55=" ","NA",IF(Y55="-","NA",IF(Y55="N","NA",Y55))))</f>
        <v>513</v>
      </c>
      <c r="AI55" s="30" t="n">
        <f aca="false">IF(ISBLANK(Z55),"NA",IF(Z55=" ","NA",IF(Z55="-","NA",IF(Z55="N","NA",Z55))))</f>
        <v>559</v>
      </c>
      <c r="AJ55" s="30" t="n">
        <f aca="false">IF(ISBLANK(AA55),"NA",IF(AA55=" ","NA",IF(AA55="-","NA",IF(AA55="N","NA",AA55))))</f>
        <v>461</v>
      </c>
      <c r="AK55" s="30" t="n">
        <f aca="false">IF(ISBLANK(AB55),"NA",IF(AB55=" ","NA",IF(AB55="-","NA",IF(AB55="N","NA",AB55))))</f>
        <v>14</v>
      </c>
      <c r="AL55" s="22" t="str">
        <f aca="false">IF(I55="BC",VLOOKUP(B55,'BC-OR_overlap'!A:J,10),"NA")</f>
        <v>NA</v>
      </c>
      <c r="AM55" s="22" t="n">
        <f aca="false">VLOOKUP(G55,Sheet2!A:Q,3)</f>
        <v>33.6729</v>
      </c>
      <c r="AN55" s="22" t="n">
        <f aca="false">VLOOKUP(G55,Sheet2!A:Q,4)</f>
        <v>1</v>
      </c>
      <c r="AO55" s="22" t="n">
        <f aca="false">VLOOKUP(G55,Sheet2!A:Q,5)</f>
        <v>110.66</v>
      </c>
      <c r="AP55" s="22" t="n">
        <f aca="false">VLOOKUP(G55,Sheet2!A:Q,6)</f>
        <v>10175.22</v>
      </c>
      <c r="AQ55" s="22" t="n">
        <f aca="false">VLOOKUP(G55,Sheet2!A:Q,7)</f>
        <v>313.6</v>
      </c>
      <c r="AR55" s="22" t="n">
        <f aca="false">VLOOKUP(G55,Sheet2!A:Q,8)</f>
        <v>1189.26</v>
      </c>
      <c r="AS55" s="22" t="n">
        <f aca="false">VLOOKUP(G55,Sheet2!A:Q,9)</f>
        <v>45.75</v>
      </c>
      <c r="AT55" s="22" t="n">
        <f aca="false">VLOOKUP(G55,Sheet2!A:Q,10)</f>
        <v>486.04</v>
      </c>
      <c r="AU55" s="22" t="n">
        <f aca="false">VLOOKUP(G55,Sheet2!A:Q,11)</f>
        <v>11</v>
      </c>
      <c r="AV55" s="22" t="n">
        <f aca="false">VLOOKUP(G55,Sheet2!A:Q,12)</f>
        <v>267053.63</v>
      </c>
      <c r="AW55" s="22" t="n">
        <f aca="false">VLOOKUP(G55,Sheet2!A:Q,13)</f>
        <v>32837.8</v>
      </c>
      <c r="AX55" s="22" t="n">
        <f aca="false">VLOOKUP(G55,Sheet2!A:Q,14)</f>
        <v>37328.8</v>
      </c>
      <c r="AY55" s="22" t="n">
        <f aca="false">VLOOKUP(G55,Sheet2!A:Q,15)</f>
        <v>4736</v>
      </c>
      <c r="AZ55" s="22" t="n">
        <f aca="false">VLOOKUP(G55,Sheet2!A:Q,16)</f>
        <v>2871.08</v>
      </c>
      <c r="BA55" s="22" t="n">
        <f aca="false">VLOOKUP(G55,Sheet2!A:Q,17)</f>
        <v>368.33</v>
      </c>
      <c r="BB55" s="22" t="n">
        <f aca="false">VLOOKUP(G55,Sheet2!A:R,18)</f>
        <v>64</v>
      </c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" hidden="false" customHeight="true" outlineLevel="0" collapsed="false">
      <c r="A56" s="9" t="s">
        <v>66</v>
      </c>
      <c r="B56" s="9" t="n">
        <v>54</v>
      </c>
      <c r="C56" s="9" t="n">
        <v>70</v>
      </c>
      <c r="D56" s="9" t="n">
        <v>68</v>
      </c>
      <c r="E56" s="23" t="s">
        <v>288</v>
      </c>
      <c r="F56" s="11" t="s">
        <v>289</v>
      </c>
      <c r="G56" s="25" t="s">
        <v>290</v>
      </c>
      <c r="H56" s="4" t="s">
        <v>291</v>
      </c>
      <c r="I56" s="22" t="s">
        <v>50</v>
      </c>
      <c r="J56" s="26" t="n">
        <v>3</v>
      </c>
      <c r="K56" s="11" t="s">
        <v>292</v>
      </c>
      <c r="L56" s="2" t="n">
        <f aca="false">IF(LEN(TRIM(K56))=0,0,LEN(TRIM(K56))-LEN(SUBSTITUTE(K56," ",""))+1)</f>
        <v>10</v>
      </c>
      <c r="M56" s="2" t="n">
        <f aca="false">IF(LEN(TRIM(F56))=0,0,LEN(TRIM(F56))-LEN(SUBSTITUTE(F56," ",""))+2)</f>
        <v>8</v>
      </c>
      <c r="N56" s="22" t="s">
        <v>52</v>
      </c>
      <c r="O56" s="42"/>
      <c r="P56" s="27" t="n">
        <v>13054</v>
      </c>
      <c r="Q56" s="27" t="n">
        <v>3054</v>
      </c>
      <c r="R56" s="9" t="s">
        <v>236</v>
      </c>
      <c r="S56" s="28" t="str">
        <f aca="false">MID(MID(MID(SUBSTITUTE(K56," ","^",(M56-2)),1,256),FIND("^",SUBSTITUTE(K56," ","^",(M56-2))),256),2,FIND(" ",MID(MID(SUBSTITUTE(K56," ","^",(M56-2)),1,256),FIND("^",SUBSTITUTE(K56," ","^",(M56-2))),256))-2)</f>
        <v>the</v>
      </c>
      <c r="T56" s="25"/>
      <c r="U56" s="29" t="n">
        <f aca="false">LEN(G56)</f>
        <v>3</v>
      </c>
      <c r="V56" s="29" t="n">
        <v>507.25</v>
      </c>
      <c r="W56" s="29" t="n">
        <v>15</v>
      </c>
      <c r="X56" s="4" t="n">
        <v>603</v>
      </c>
      <c r="Y56" s="4" t="n">
        <v>646</v>
      </c>
      <c r="Z56" s="4" t="n">
        <v>626</v>
      </c>
      <c r="AA56" s="4" t="s">
        <v>54</v>
      </c>
      <c r="AB56" s="4"/>
      <c r="AC56" s="30" t="str">
        <f aca="false">IF(ISBLANK(T56),"NA",IF(T56=" ","NA",IF(T56="-","NA",IF(T56="N","NA",T56))))</f>
        <v>NA</v>
      </c>
      <c r="AD56" s="30" t="n">
        <f aca="false">IF(ISBLANK(U56),"NA",IF(U56=" ","NA",IF(U56="-","NA",IF(U56="N","NA",U56))))</f>
        <v>3</v>
      </c>
      <c r="AE56" s="30" t="n">
        <f aca="false">IF(ISBLANK(V56),"NA",IF(V56=" ","NA",IF(V56="-","NA",IF(V56="N","NA",V56))))</f>
        <v>507.25</v>
      </c>
      <c r="AF56" s="30" t="n">
        <f aca="false">IF(ISBLANK(W56),"NA",IF(W56=" ","NA",IF(W56="-","NA",IF(W56="N","NA",W56))))</f>
        <v>15</v>
      </c>
      <c r="AG56" s="30" t="n">
        <f aca="false">IF(ISBLANK(X56),"NA",IF(X56=" ","NA",IF(X56="-","NA",IF(X56="N","NA",X56))))</f>
        <v>603</v>
      </c>
      <c r="AH56" s="30" t="n">
        <f aca="false">IF(ISBLANK(Y56),"NA",IF(Y56=" ","NA",IF(Y56="-","NA",IF(Y56="N","NA",Y56))))</f>
        <v>646</v>
      </c>
      <c r="AI56" s="30" t="n">
        <f aca="false">IF(ISBLANK(Z56),"NA",IF(Z56=" ","NA",IF(Z56="-","NA",IF(Z56="N","NA",Z56))))</f>
        <v>626</v>
      </c>
      <c r="AJ56" s="30" t="str">
        <f aca="false">IF(ISBLANK(AA56),"NA",IF(AA56=" ","NA",IF(AA56="-","NA",IF(AA56="N","NA",AA56))))</f>
        <v>NA</v>
      </c>
      <c r="AK56" s="30" t="str">
        <f aca="false">IF(ISBLANK(AB56),"NA",IF(AB56=" ","NA",IF(AB56="-","NA",IF(AB56="N","NA",AB56))))</f>
        <v>NA</v>
      </c>
      <c r="AL56" s="22" t="str">
        <f aca="false">IF(I56="BC",VLOOKUP(B56,'BC-OR_overlap'!A:J,10),"NA")</f>
        <v>NA</v>
      </c>
      <c r="AM56" s="22" t="n">
        <f aca="false">VLOOKUP(G56,Sheet2!A:Q,3)</f>
        <v>31.4122</v>
      </c>
      <c r="AN56" s="22" t="n">
        <f aca="false">VLOOKUP(G56,Sheet2!A:Q,4)</f>
        <v>15</v>
      </c>
      <c r="AO56" s="22" t="n">
        <f aca="false">VLOOKUP(G56,Sheet2!A:Q,5)</f>
        <v>583.38</v>
      </c>
      <c r="AP56" s="22" t="n">
        <f aca="false">VLOOKUP(G56,Sheet2!A:Q,6)</f>
        <v>23926.89</v>
      </c>
      <c r="AQ56" s="22" t="n">
        <f aca="false">VLOOKUP(G56,Sheet2!A:Q,7)</f>
        <v>74</v>
      </c>
      <c r="AR56" s="22" t="n">
        <f aca="false">VLOOKUP(G56,Sheet2!A:Q,8)</f>
        <v>3831.51</v>
      </c>
      <c r="AS56" s="22" t="n">
        <f aca="false">VLOOKUP(G56,Sheet2!A:Q,9)</f>
        <v>7.5</v>
      </c>
      <c r="AT56" s="22" t="n">
        <f aca="false">VLOOKUP(G56,Sheet2!A:Q,10)</f>
        <v>31.41</v>
      </c>
      <c r="AU56" s="22" t="n">
        <f aca="false">VLOOKUP(G56,Sheet2!A:Q,11)</f>
        <v>1</v>
      </c>
      <c r="AV56" s="22" t="n">
        <f aca="false">VLOOKUP(G56,Sheet2!A:Q,12)</f>
        <v>238201.99</v>
      </c>
      <c r="AW56" s="22" t="n">
        <f aca="false">VLOOKUP(G56,Sheet2!A:Q,13)</f>
        <v>28082.33</v>
      </c>
      <c r="AX56" s="22" t="n">
        <f aca="false">VLOOKUP(G56,Sheet2!A:Q,14)</f>
        <v>10282.81</v>
      </c>
      <c r="AY56" s="22" t="n">
        <f aca="false">VLOOKUP(G56,Sheet2!A:Q,15)</f>
        <v>1299.5</v>
      </c>
      <c r="AZ56" s="22" t="n">
        <f aca="false">VLOOKUP(G56,Sheet2!A:Q,16)</f>
        <v>53.84</v>
      </c>
      <c r="BA56" s="22" t="n">
        <f aca="false">VLOOKUP(G56,Sheet2!A:Q,17)</f>
        <v>15</v>
      </c>
      <c r="BB56" s="22" t="n">
        <f aca="false">VLOOKUP(G56,Sheet2!A:R,18)</f>
        <v>96</v>
      </c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" hidden="false" customHeight="true" outlineLevel="0" collapsed="false">
      <c r="A57" s="9" t="s">
        <v>56</v>
      </c>
      <c r="B57" s="9" t="n">
        <v>55</v>
      </c>
      <c r="C57" s="9" t="n">
        <v>71</v>
      </c>
      <c r="D57" s="9" t="n">
        <v>17</v>
      </c>
      <c r="E57" s="23" t="s">
        <v>293</v>
      </c>
      <c r="F57" s="11" t="s">
        <v>294</v>
      </c>
      <c r="G57" s="25" t="s">
        <v>295</v>
      </c>
      <c r="H57" s="4" t="s">
        <v>296</v>
      </c>
      <c r="I57" s="22" t="s">
        <v>50</v>
      </c>
      <c r="J57" s="26" t="n">
        <v>3</v>
      </c>
      <c r="K57" s="11" t="s">
        <v>297</v>
      </c>
      <c r="L57" s="2" t="n">
        <f aca="false">IF(LEN(TRIM(K57))=0,0,LEN(TRIM(K57))-LEN(SUBSTITUTE(K57," ",""))+1)</f>
        <v>10</v>
      </c>
      <c r="M57" s="2" t="n">
        <f aca="false">IF(LEN(TRIM(F57))=0,0,LEN(TRIM(F57))-LEN(SUBSTITUTE(F57," ",""))+2)</f>
        <v>8</v>
      </c>
      <c r="N57" s="22" t="s">
        <v>52</v>
      </c>
      <c r="O57" s="0"/>
      <c r="P57" s="27" t="n">
        <v>13055</v>
      </c>
      <c r="Q57" s="27" t="n">
        <v>3055</v>
      </c>
      <c r="R57" s="9" t="s">
        <v>236</v>
      </c>
      <c r="S57" s="28" t="str">
        <f aca="false">MID(MID(MID(SUBSTITUTE(K57," ","^",(M57-2)),1,256),FIND("^",SUBSTITUTE(K57," ","^",(M57-2))),256),2,FIND(" ",MID(MID(SUBSTITUTE(K57," ","^",(M57-2)),1,256),FIND("^",SUBSTITUTE(K57," ","^",(M57-2))),256))-2)</f>
        <v>the</v>
      </c>
      <c r="T57" s="25"/>
      <c r="U57" s="29" t="n">
        <f aca="false">LEN(G57)</f>
        <v>6</v>
      </c>
      <c r="V57" s="29" t="n">
        <v>3.1</v>
      </c>
      <c r="W57" s="29" t="n">
        <v>0</v>
      </c>
      <c r="X57" s="4" t="s">
        <v>54</v>
      </c>
      <c r="Y57" s="4" t="s">
        <v>54</v>
      </c>
      <c r="Z57" s="4" t="s">
        <v>54</v>
      </c>
      <c r="AA57" s="4" t="s">
        <v>54</v>
      </c>
      <c r="AB57" s="4"/>
      <c r="AC57" s="30" t="str">
        <f aca="false">IF(ISBLANK(T57),"NA",IF(T57=" ","NA",IF(T57="-","NA",IF(T57="N","NA",T57))))</f>
        <v>NA</v>
      </c>
      <c r="AD57" s="30" t="n">
        <f aca="false">IF(ISBLANK(U57),"NA",IF(U57=" ","NA",IF(U57="-","NA",IF(U57="N","NA",U57))))</f>
        <v>6</v>
      </c>
      <c r="AE57" s="30" t="n">
        <f aca="false">IF(ISBLANK(V57),"NA",IF(V57=" ","NA",IF(V57="-","NA",IF(V57="N","NA",V57))))</f>
        <v>3.1</v>
      </c>
      <c r="AF57" s="30" t="n">
        <f aca="false">IF(ISBLANK(W57),"NA",IF(W57=" ","NA",IF(W57="-","NA",IF(W57="N","NA",W57))))</f>
        <v>0</v>
      </c>
      <c r="AG57" s="30" t="str">
        <f aca="false">IF(ISBLANK(X57),"NA",IF(X57=" ","NA",IF(X57="-","NA",IF(X57="N","NA",X57))))</f>
        <v>NA</v>
      </c>
      <c r="AH57" s="30" t="str">
        <f aca="false">IF(ISBLANK(Y57),"NA",IF(Y57=" ","NA",IF(Y57="-","NA",IF(Y57="N","NA",Y57))))</f>
        <v>NA</v>
      </c>
      <c r="AI57" s="30" t="str">
        <f aca="false">IF(ISBLANK(Z57),"NA",IF(Z57=" ","NA",IF(Z57="-","NA",IF(Z57="N","NA",Z57))))</f>
        <v>NA</v>
      </c>
      <c r="AJ57" s="30" t="str">
        <f aca="false">IF(ISBLANK(AA57),"NA",IF(AA57=" ","NA",IF(AA57="-","NA",IF(AA57="N","NA",AA57))))</f>
        <v>NA</v>
      </c>
      <c r="AK57" s="30" t="str">
        <f aca="false">IF(ISBLANK(AB57),"NA",IF(AB57=" ","NA",IF(AB57="-","NA",IF(AB57="N","NA",AB57))))</f>
        <v>NA</v>
      </c>
      <c r="AL57" s="22" t="str">
        <f aca="false">IF(I57="BC",VLOOKUP(B57,'BC-OR_overlap'!A:J,10),"NA")</f>
        <v>NA</v>
      </c>
      <c r="AM57" s="22" t="n">
        <f aca="false">VLOOKUP(G57,Sheet2!A:Q,3)</f>
        <v>0.535435</v>
      </c>
      <c r="AN57" s="22" t="n">
        <f aca="false">VLOOKUP(G57,Sheet2!A:Q,4)</f>
        <v>0</v>
      </c>
      <c r="AO57" s="22" t="n">
        <f aca="false">VLOOKUP(G57,Sheet2!A:Q,5)</f>
        <v>0</v>
      </c>
      <c r="AP57" s="22" t="n">
        <f aca="false">VLOOKUP(G57,Sheet2!A:Q,6)</f>
        <v>3037.48</v>
      </c>
      <c r="AQ57" s="22" t="n">
        <f aca="false">VLOOKUP(G57,Sheet2!A:Q,7)</f>
        <v>339.17</v>
      </c>
      <c r="AR57" s="22" t="n">
        <f aca="false">VLOOKUP(G57,Sheet2!A:Q,8)</f>
        <v>110.44</v>
      </c>
      <c r="AS57" s="22" t="n">
        <f aca="false">VLOOKUP(G57,Sheet2!A:Q,9)</f>
        <v>14.4</v>
      </c>
      <c r="AT57" s="22" t="n">
        <f aca="false">VLOOKUP(G57,Sheet2!A:Q,10)</f>
        <v>0.55</v>
      </c>
      <c r="AU57" s="22" t="n">
        <f aca="false">VLOOKUP(G57,Sheet2!A:Q,11)</f>
        <v>1.25</v>
      </c>
      <c r="AV57" s="22" t="n">
        <f aca="false">VLOOKUP(G57,Sheet2!A:Q,12)</f>
        <v>254687.43</v>
      </c>
      <c r="AW57" s="22" t="n">
        <f aca="false">VLOOKUP(G57,Sheet2!A:Q,13)</f>
        <v>29359.67</v>
      </c>
      <c r="AX57" s="22" t="n">
        <f aca="false">VLOOKUP(G57,Sheet2!A:Q,14)</f>
        <v>11029.63</v>
      </c>
      <c r="AY57" s="22" t="n">
        <f aca="false">VLOOKUP(G57,Sheet2!A:Q,15)</f>
        <v>1963.4</v>
      </c>
      <c r="AZ57" s="22" t="n">
        <f aca="false">VLOOKUP(G57,Sheet2!A:Q,16)</f>
        <v>80.18</v>
      </c>
      <c r="BA57" s="22" t="n">
        <f aca="false">VLOOKUP(G57,Sheet2!A:Q,17)</f>
        <v>33.5</v>
      </c>
      <c r="BB57" s="22" t="n">
        <f aca="false">VLOOKUP(G57,Sheet2!A:R,18)</f>
        <v>547</v>
      </c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" hidden="false" customHeight="true" outlineLevel="0" collapsed="false">
      <c r="A58" s="9" t="s">
        <v>46</v>
      </c>
      <c r="B58" s="9" t="n">
        <v>56</v>
      </c>
      <c r="C58" s="9" t="n">
        <v>72</v>
      </c>
      <c r="D58" s="9" t="n">
        <v>154</v>
      </c>
      <c r="E58" s="23"/>
      <c r="F58" s="9" t="s">
        <v>298</v>
      </c>
      <c r="G58" s="33" t="s">
        <v>299</v>
      </c>
      <c r="H58" s="4" t="s">
        <v>300</v>
      </c>
      <c r="I58" s="22" t="s">
        <v>50</v>
      </c>
      <c r="J58" s="26" t="n">
        <v>3</v>
      </c>
      <c r="K58" s="11" t="s">
        <v>301</v>
      </c>
      <c r="L58" s="2" t="n">
        <f aca="false">IF(LEN(TRIM(K58))=0,0,LEN(TRIM(K58))-LEN(SUBSTITUTE(K58," ",""))+1)</f>
        <v>19</v>
      </c>
      <c r="M58" s="2" t="n">
        <f aca="false">IF(LEN(TRIM(F58))=0,0,LEN(TRIM(F58))-LEN(SUBSTITUTE(F58," ",""))+2)</f>
        <v>17</v>
      </c>
      <c r="N58" s="22" t="s">
        <v>52</v>
      </c>
      <c r="O58" s="0"/>
      <c r="P58" s="27" t="n">
        <v>13056</v>
      </c>
      <c r="Q58" s="27" t="n">
        <v>3056</v>
      </c>
      <c r="R58" s="9" t="s">
        <v>236</v>
      </c>
      <c r="S58" s="28" t="str">
        <f aca="false">MID(MID(MID(SUBSTITUTE(K58," ","^",(M58-2)),1,256),FIND("^",SUBSTITUTE(K58," ","^",(M58-2))),256),2,FIND(" ",MID(MID(SUBSTITUTE(K58," ","^",(M58-2)),1,256),FIND("^",SUBSTITUTE(K58," ","^",(M58-2))),256))-2)</f>
        <v>the</v>
      </c>
      <c r="T58" s="25" t="n">
        <v>0</v>
      </c>
      <c r="U58" s="29" t="n">
        <f aca="false">LEN(G58)</f>
        <v>5</v>
      </c>
      <c r="V58" s="29" t="n">
        <v>6.29</v>
      </c>
      <c r="W58" s="29" t="n">
        <v>6</v>
      </c>
      <c r="X58" s="4" t="n">
        <v>611</v>
      </c>
      <c r="Y58" s="4" t="n">
        <v>498</v>
      </c>
      <c r="Z58" s="4" t="n">
        <v>578</v>
      </c>
      <c r="AA58" s="4" t="s">
        <v>54</v>
      </c>
      <c r="AB58" s="4"/>
      <c r="AC58" s="30" t="n">
        <f aca="false">IF(ISBLANK(T58),"NA",IF(T58=" ","NA",IF(T58="-","NA",IF(T58="N","NA",T58))))</f>
        <v>0</v>
      </c>
      <c r="AD58" s="30" t="n">
        <f aca="false">IF(ISBLANK(U58),"NA",IF(U58=" ","NA",IF(U58="-","NA",IF(U58="N","NA",U58))))</f>
        <v>5</v>
      </c>
      <c r="AE58" s="30" t="n">
        <f aca="false">IF(ISBLANK(V58),"NA",IF(V58=" ","NA",IF(V58="-","NA",IF(V58="N","NA",V58))))</f>
        <v>6.29</v>
      </c>
      <c r="AF58" s="30" t="n">
        <f aca="false">IF(ISBLANK(W58),"NA",IF(W58=" ","NA",IF(W58="-","NA",IF(W58="N","NA",W58))))</f>
        <v>6</v>
      </c>
      <c r="AG58" s="30" t="n">
        <f aca="false">IF(ISBLANK(X58),"NA",IF(X58=" ","NA",IF(X58="-","NA",IF(X58="N","NA",X58))))</f>
        <v>611</v>
      </c>
      <c r="AH58" s="30" t="n">
        <f aca="false">IF(ISBLANK(Y58),"NA",IF(Y58=" ","NA",IF(Y58="-","NA",IF(Y58="N","NA",Y58))))</f>
        <v>498</v>
      </c>
      <c r="AI58" s="30" t="n">
        <f aca="false">IF(ISBLANK(Z58),"NA",IF(Z58=" ","NA",IF(Z58="-","NA",IF(Z58="N","NA",Z58))))</f>
        <v>578</v>
      </c>
      <c r="AJ58" s="30" t="str">
        <f aca="false">IF(ISBLANK(AA58),"NA",IF(AA58=" ","NA",IF(AA58="-","NA",IF(AA58="N","NA",AA58))))</f>
        <v>NA</v>
      </c>
      <c r="AK58" s="30" t="str">
        <f aca="false">IF(ISBLANK(AB58),"NA",IF(AB58=" ","NA",IF(AB58="-","NA",IF(AB58="N","NA",AB58))))</f>
        <v>NA</v>
      </c>
      <c r="AL58" s="22" t="str">
        <f aca="false">IF(I58="BC",VLOOKUP(B58,'BC-OR_overlap'!A:J,10),"NA")</f>
        <v>NA</v>
      </c>
      <c r="AM58" s="22" t="n">
        <f aca="false">VLOOKUP(G58,Sheet2!A:Q,3)</f>
        <v>10.4112</v>
      </c>
      <c r="AN58" s="22" t="n">
        <f aca="false">VLOOKUP(G58,Sheet2!A:Q,4)</f>
        <v>8</v>
      </c>
      <c r="AO58" s="22" t="n">
        <f aca="false">VLOOKUP(G58,Sheet2!A:Q,5)</f>
        <v>56.14</v>
      </c>
      <c r="AP58" s="22" t="n">
        <f aca="false">VLOOKUP(G58,Sheet2!A:Q,6)</f>
        <v>11190.71</v>
      </c>
      <c r="AQ58" s="22" t="n">
        <f aca="false">VLOOKUP(G58,Sheet2!A:Q,7)</f>
        <v>598.8</v>
      </c>
      <c r="AR58" s="22" t="n">
        <f aca="false">VLOOKUP(G58,Sheet2!A:Q,8)</f>
        <v>2207.43</v>
      </c>
      <c r="AS58" s="22" t="n">
        <f aca="false">VLOOKUP(G58,Sheet2!A:Q,9)</f>
        <v>45</v>
      </c>
      <c r="AT58" s="22" t="n">
        <f aca="false">VLOOKUP(G58,Sheet2!A:Q,10)</f>
        <v>618.29</v>
      </c>
      <c r="AU58" s="22" t="n">
        <f aca="false">VLOOKUP(G58,Sheet2!A:Q,11)</f>
        <v>9.33</v>
      </c>
      <c r="AV58" s="22" t="n">
        <f aca="false">VLOOKUP(G58,Sheet2!A:Q,12)</f>
        <v>204958.36</v>
      </c>
      <c r="AW58" s="22" t="n">
        <f aca="false">VLOOKUP(G58,Sheet2!A:Q,13)</f>
        <v>28645.2</v>
      </c>
      <c r="AX58" s="22" t="n">
        <f aca="false">VLOOKUP(G58,Sheet2!A:Q,14)</f>
        <v>13471.82</v>
      </c>
      <c r="AY58" s="22" t="n">
        <f aca="false">VLOOKUP(G58,Sheet2!A:Q,15)</f>
        <v>1555.75</v>
      </c>
      <c r="AZ58" s="22" t="n">
        <f aca="false">VLOOKUP(G58,Sheet2!A:Q,16)</f>
        <v>1942.68</v>
      </c>
      <c r="BA58" s="22" t="n">
        <f aca="false">VLOOKUP(G58,Sheet2!A:Q,17)</f>
        <v>202.67</v>
      </c>
      <c r="BB58" s="22" t="n">
        <f aca="false">VLOOKUP(G58,Sheet2!A:R,18)</f>
        <v>581</v>
      </c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" hidden="false" customHeight="true" outlineLevel="0" collapsed="false">
      <c r="A59" s="9" t="s">
        <v>66</v>
      </c>
      <c r="B59" s="9" t="n">
        <v>57</v>
      </c>
      <c r="C59" s="9" t="n">
        <v>73</v>
      </c>
      <c r="D59" s="9" t="n">
        <v>121</v>
      </c>
      <c r="E59" s="23"/>
      <c r="F59" s="9" t="s">
        <v>302</v>
      </c>
      <c r="G59" s="33" t="s">
        <v>303</v>
      </c>
      <c r="H59" s="4" t="s">
        <v>304</v>
      </c>
      <c r="I59" s="22" t="s">
        <v>50</v>
      </c>
      <c r="J59" s="26" t="n">
        <v>3</v>
      </c>
      <c r="K59" s="11" t="s">
        <v>305</v>
      </c>
      <c r="L59" s="2" t="n">
        <f aca="false">IF(LEN(TRIM(K59))=0,0,LEN(TRIM(K59))-LEN(SUBSTITUTE(K59," ",""))+1)</f>
        <v>17</v>
      </c>
      <c r="M59" s="2" t="n">
        <f aca="false">IF(LEN(TRIM(F59))=0,0,LEN(TRIM(F59))-LEN(SUBSTITUTE(F59," ",""))+2)</f>
        <v>15</v>
      </c>
      <c r="N59" s="22" t="s">
        <v>52</v>
      </c>
      <c r="O59" s="0"/>
      <c r="P59" s="27" t="n">
        <v>13057</v>
      </c>
      <c r="Q59" s="27" t="n">
        <v>3057</v>
      </c>
      <c r="R59" s="9" t="s">
        <v>236</v>
      </c>
      <c r="S59" s="28" t="str">
        <f aca="false">MID(MID(MID(SUBSTITUTE(K59," ","^",(M59-2)),1,256),FIND("^",SUBSTITUTE(K59," ","^",(M59-2))),256),2,FIND(" ",MID(MID(SUBSTITUTE(K59," ","^",(M59-2)),1,256),FIND("^",SUBSTITUTE(K59," ","^",(M59-2))),256))-2)</f>
        <v>chew</v>
      </c>
      <c r="T59" s="25"/>
      <c r="U59" s="29" t="n">
        <f aca="false">LEN(G59)</f>
        <v>6</v>
      </c>
      <c r="V59" s="29" t="n">
        <v>2.65</v>
      </c>
      <c r="W59" s="29" t="n">
        <v>0</v>
      </c>
      <c r="X59" s="4" t="s">
        <v>54</v>
      </c>
      <c r="Y59" s="4" t="s">
        <v>54</v>
      </c>
      <c r="Z59" s="4" t="s">
        <v>54</v>
      </c>
      <c r="AA59" s="4" t="s">
        <v>54</v>
      </c>
      <c r="AB59" s="4"/>
      <c r="AC59" s="30" t="str">
        <f aca="false">IF(ISBLANK(T59),"NA",IF(T59=" ","NA",IF(T59="-","NA",IF(T59="N","NA",T59))))</f>
        <v>NA</v>
      </c>
      <c r="AD59" s="30" t="n">
        <f aca="false">IF(ISBLANK(U59),"NA",IF(U59=" ","NA",IF(U59="-","NA",IF(U59="N","NA",U59))))</f>
        <v>6</v>
      </c>
      <c r="AE59" s="30" t="n">
        <f aca="false">IF(ISBLANK(V59),"NA",IF(V59=" ","NA",IF(V59="-","NA",IF(V59="N","NA",V59))))</f>
        <v>2.65</v>
      </c>
      <c r="AF59" s="30" t="n">
        <f aca="false">IF(ISBLANK(W59),"NA",IF(W59=" ","NA",IF(W59="-","NA",IF(W59="N","NA",W59))))</f>
        <v>0</v>
      </c>
      <c r="AG59" s="30" t="str">
        <f aca="false">IF(ISBLANK(X59),"NA",IF(X59=" ","NA",IF(X59="-","NA",IF(X59="N","NA",X59))))</f>
        <v>NA</v>
      </c>
      <c r="AH59" s="30" t="str">
        <f aca="false">IF(ISBLANK(Y59),"NA",IF(Y59=" ","NA",IF(Y59="-","NA",IF(Y59="N","NA",Y59))))</f>
        <v>NA</v>
      </c>
      <c r="AI59" s="30" t="str">
        <f aca="false">IF(ISBLANK(Z59),"NA",IF(Z59=" ","NA",IF(Z59="-","NA",IF(Z59="N","NA",Z59))))</f>
        <v>NA</v>
      </c>
      <c r="AJ59" s="30" t="str">
        <f aca="false">IF(ISBLANK(AA59),"NA",IF(AA59=" ","NA",IF(AA59="-","NA",IF(AA59="N","NA",AA59))))</f>
        <v>NA</v>
      </c>
      <c r="AK59" s="30" t="str">
        <f aca="false">IF(ISBLANK(AB59),"NA",IF(AB59=" ","NA",IF(AB59="-","NA",IF(AB59="N","NA",AB59))))</f>
        <v>NA</v>
      </c>
      <c r="AL59" s="22" t="str">
        <f aca="false">IF(I59="BC",VLOOKUP(B59,'BC-OR_overlap'!A:J,10),"NA")</f>
        <v>NA</v>
      </c>
      <c r="AM59" s="22" t="n">
        <f aca="false">VLOOKUP(G59,Sheet2!A:Q,3)</f>
        <v>2.97464</v>
      </c>
      <c r="AN59" s="22" t="n">
        <f aca="false">VLOOKUP(G59,Sheet2!A:Q,4)</f>
        <v>0</v>
      </c>
      <c r="AO59" s="22" t="n">
        <f aca="false">VLOOKUP(G59,Sheet2!A:Q,5)</f>
        <v>0</v>
      </c>
      <c r="AP59" s="22" t="n">
        <f aca="false">VLOOKUP(G59,Sheet2!A:Q,6)</f>
        <v>6158.4</v>
      </c>
      <c r="AQ59" s="22" t="n">
        <f aca="false">VLOOKUP(G59,Sheet2!A:Q,7)</f>
        <v>629.67</v>
      </c>
      <c r="AR59" s="22" t="n">
        <f aca="false">VLOOKUP(G59,Sheet2!A:Q,8)</f>
        <v>519.44</v>
      </c>
      <c r="AS59" s="22" t="n">
        <f aca="false">VLOOKUP(G59,Sheet2!A:Q,9)</f>
        <v>55.8</v>
      </c>
      <c r="AT59" s="22" t="n">
        <f aca="false">VLOOKUP(G59,Sheet2!A:Q,10)</f>
        <v>22.32</v>
      </c>
      <c r="AU59" s="22" t="n">
        <f aca="false">VLOOKUP(G59,Sheet2!A:Q,11)</f>
        <v>7.75</v>
      </c>
      <c r="AV59" s="22" t="n">
        <f aca="false">VLOOKUP(G59,Sheet2!A:Q,12)</f>
        <v>257314.14</v>
      </c>
      <c r="AW59" s="22" t="n">
        <f aca="false">VLOOKUP(G59,Sheet2!A:Q,13)</f>
        <v>36334.83</v>
      </c>
      <c r="AX59" s="22" t="n">
        <f aca="false">VLOOKUP(G59,Sheet2!A:Q,14)</f>
        <v>14134.96</v>
      </c>
      <c r="AY59" s="22" t="n">
        <f aca="false">VLOOKUP(G59,Sheet2!A:Q,15)</f>
        <v>2658.4</v>
      </c>
      <c r="AZ59" s="22" t="n">
        <f aca="false">VLOOKUP(G59,Sheet2!A:Q,16)</f>
        <v>1006.97</v>
      </c>
      <c r="BA59" s="22" t="n">
        <f aca="false">VLOOKUP(G59,Sheet2!A:Q,17)</f>
        <v>345.25</v>
      </c>
      <c r="BB59" s="22" t="n">
        <f aca="false">VLOOKUP(G59,Sheet2!A:R,18)</f>
        <v>436</v>
      </c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" hidden="false" customHeight="true" outlineLevel="0" collapsed="false">
      <c r="A60" s="9" t="s">
        <v>46</v>
      </c>
      <c r="B60" s="9" t="n">
        <v>58</v>
      </c>
      <c r="C60" s="9" t="n">
        <v>74</v>
      </c>
      <c r="D60" s="9" t="n">
        <v>129</v>
      </c>
      <c r="E60" s="23" t="s">
        <v>306</v>
      </c>
      <c r="F60" s="11" t="s">
        <v>307</v>
      </c>
      <c r="G60" s="33" t="s">
        <v>308</v>
      </c>
      <c r="H60" s="4" t="s">
        <v>309</v>
      </c>
      <c r="I60" s="22" t="s">
        <v>50</v>
      </c>
      <c r="J60" s="26" t="n">
        <v>3</v>
      </c>
      <c r="K60" s="11" t="s">
        <v>310</v>
      </c>
      <c r="L60" s="2" t="n">
        <f aca="false">IF(LEN(TRIM(K60))=0,0,LEN(TRIM(K60))-LEN(SUBSTITUTE(K60," ",""))+1)</f>
        <v>10</v>
      </c>
      <c r="M60" s="2" t="n">
        <f aca="false">IF(LEN(TRIM(F60))=0,0,LEN(TRIM(F60))-LEN(SUBSTITUTE(F60," ",""))+2)</f>
        <v>8</v>
      </c>
      <c r="N60" s="22" t="s">
        <v>52</v>
      </c>
      <c r="O60" s="0"/>
      <c r="P60" s="27" t="n">
        <v>13058</v>
      </c>
      <c r="Q60" s="27" t="n">
        <v>3058</v>
      </c>
      <c r="R60" s="9" t="s">
        <v>236</v>
      </c>
      <c r="S60" s="28" t="str">
        <f aca="false">MID(MID(MID(SUBSTITUTE(K60," ","^",(M60-2)),1,256),FIND("^",SUBSTITUTE(K60," ","^",(M60-2))),256),2,FIND(" ",MID(MID(SUBSTITUTE(K60," ","^",(M60-2)),1,256),FIND("^",SUBSTITUTE(K60," ","^",(M60-2))),256))-2)</f>
        <v>his</v>
      </c>
      <c r="T60" s="25"/>
      <c r="U60" s="29" t="n">
        <f aca="false">LEN(G60)</f>
        <v>6</v>
      </c>
      <c r="V60" s="29" t="n">
        <v>37.96</v>
      </c>
      <c r="W60" s="29" t="n">
        <v>0</v>
      </c>
      <c r="X60" s="4" t="s">
        <v>54</v>
      </c>
      <c r="Y60" s="4" t="s">
        <v>54</v>
      </c>
      <c r="Z60" s="4" t="s">
        <v>54</v>
      </c>
      <c r="AA60" s="4" t="s">
        <v>54</v>
      </c>
      <c r="AB60" s="4"/>
      <c r="AC60" s="30" t="str">
        <f aca="false">IF(ISBLANK(T60),"NA",IF(T60=" ","NA",IF(T60="-","NA",IF(T60="N","NA",T60))))</f>
        <v>NA</v>
      </c>
      <c r="AD60" s="30" t="n">
        <f aca="false">IF(ISBLANK(U60),"NA",IF(U60=" ","NA",IF(U60="-","NA",IF(U60="N","NA",U60))))</f>
        <v>6</v>
      </c>
      <c r="AE60" s="30" t="n">
        <f aca="false">IF(ISBLANK(V60),"NA",IF(V60=" ","NA",IF(V60="-","NA",IF(V60="N","NA",V60))))</f>
        <v>37.96</v>
      </c>
      <c r="AF60" s="30" t="n">
        <f aca="false">IF(ISBLANK(W60),"NA",IF(W60=" ","NA",IF(W60="-","NA",IF(W60="N","NA",W60))))</f>
        <v>0</v>
      </c>
      <c r="AG60" s="30" t="str">
        <f aca="false">IF(ISBLANK(X60),"NA",IF(X60=" ","NA",IF(X60="-","NA",IF(X60="N","NA",X60))))</f>
        <v>NA</v>
      </c>
      <c r="AH60" s="30" t="str">
        <f aca="false">IF(ISBLANK(Y60),"NA",IF(Y60=" ","NA",IF(Y60="-","NA",IF(Y60="N","NA",Y60))))</f>
        <v>NA</v>
      </c>
      <c r="AI60" s="30" t="str">
        <f aca="false">IF(ISBLANK(Z60),"NA",IF(Z60=" ","NA",IF(Z60="-","NA",IF(Z60="N","NA",Z60))))</f>
        <v>NA</v>
      </c>
      <c r="AJ60" s="30" t="str">
        <f aca="false">IF(ISBLANK(AA60),"NA",IF(AA60=" ","NA",IF(AA60="-","NA",IF(AA60="N","NA",AA60))))</f>
        <v>NA</v>
      </c>
      <c r="AK60" s="30" t="str">
        <f aca="false">IF(ISBLANK(AB60),"NA",IF(AB60=" ","NA",IF(AB60="-","NA",IF(AB60="N","NA",AB60))))</f>
        <v>NA</v>
      </c>
      <c r="AL60" s="22" t="str">
        <f aca="false">IF(I60="BC",VLOOKUP(B60,'BC-OR_overlap'!A:J,10),"NA")</f>
        <v>NA</v>
      </c>
      <c r="AM60" s="22" t="n">
        <f aca="false">VLOOKUP(G60,Sheet2!A:Q,3)</f>
        <v>34.4463</v>
      </c>
      <c r="AN60" s="22" t="n">
        <f aca="false">VLOOKUP(G60,Sheet2!A:Q,4)</f>
        <v>0</v>
      </c>
      <c r="AO60" s="22" t="n">
        <f aca="false">VLOOKUP(G60,Sheet2!A:Q,5)</f>
        <v>0</v>
      </c>
      <c r="AP60" s="22" t="n">
        <f aca="false">VLOOKUP(G60,Sheet2!A:Q,6)</f>
        <v>9176.2</v>
      </c>
      <c r="AQ60" s="22" t="n">
        <f aca="false">VLOOKUP(G60,Sheet2!A:Q,7)</f>
        <v>952.17</v>
      </c>
      <c r="AR60" s="22" t="n">
        <f aca="false">VLOOKUP(G60,Sheet2!A:Q,8)</f>
        <v>946.82</v>
      </c>
      <c r="AS60" s="22" t="n">
        <f aca="false">VLOOKUP(G60,Sheet2!A:Q,9)</f>
        <v>116.6</v>
      </c>
      <c r="AT60" s="22" t="n">
        <f aca="false">VLOOKUP(G60,Sheet2!A:Q,10)</f>
        <v>135.3</v>
      </c>
      <c r="AU60" s="22" t="n">
        <f aca="false">VLOOKUP(G60,Sheet2!A:Q,11)</f>
        <v>12.5</v>
      </c>
      <c r="AV60" s="22" t="n">
        <f aca="false">VLOOKUP(G60,Sheet2!A:Q,12)</f>
        <v>335726.13</v>
      </c>
      <c r="AW60" s="22" t="n">
        <f aca="false">VLOOKUP(G60,Sheet2!A:Q,13)</f>
        <v>39642.17</v>
      </c>
      <c r="AX60" s="22" t="n">
        <f aca="false">VLOOKUP(G60,Sheet2!A:Q,14)</f>
        <v>15357.67</v>
      </c>
      <c r="AY60" s="22" t="n">
        <f aca="false">VLOOKUP(G60,Sheet2!A:Q,15)</f>
        <v>2566.2</v>
      </c>
      <c r="AZ60" s="22" t="n">
        <f aca="false">VLOOKUP(G60,Sheet2!A:Q,16)</f>
        <v>1539.82</v>
      </c>
      <c r="BA60" s="22" t="n">
        <f aca="false">VLOOKUP(G60,Sheet2!A:Q,17)</f>
        <v>177.75</v>
      </c>
      <c r="BB60" s="22" t="n">
        <f aca="false">VLOOKUP(G60,Sheet2!A:R,18)</f>
        <v>522</v>
      </c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" hidden="false" customHeight="true" outlineLevel="0" collapsed="false">
      <c r="A61" s="9" t="s">
        <v>46</v>
      </c>
      <c r="B61" s="9" t="n">
        <v>59</v>
      </c>
      <c r="C61" s="9" t="n">
        <v>76</v>
      </c>
      <c r="D61" s="9" t="n">
        <v>4</v>
      </c>
      <c r="E61" s="23"/>
      <c r="F61" s="9" t="s">
        <v>311</v>
      </c>
      <c r="G61" s="33" t="s">
        <v>312</v>
      </c>
      <c r="H61" s="4" t="s">
        <v>313</v>
      </c>
      <c r="I61" s="22" t="s">
        <v>50</v>
      </c>
      <c r="J61" s="26" t="n">
        <v>3</v>
      </c>
      <c r="K61" s="11" t="s">
        <v>314</v>
      </c>
      <c r="L61" s="2" t="n">
        <f aca="false">IF(LEN(TRIM(K61))=0,0,LEN(TRIM(K61))-LEN(SUBSTITUTE(K61," ",""))+1)</f>
        <v>11</v>
      </c>
      <c r="M61" s="2" t="n">
        <f aca="false">IF(LEN(TRIM(F61))=0,0,LEN(TRIM(F61))-LEN(SUBSTITUTE(F61," ",""))+2)</f>
        <v>8</v>
      </c>
      <c r="N61" s="22" t="s">
        <v>52</v>
      </c>
      <c r="O61" s="0"/>
      <c r="P61" s="27" t="n">
        <v>13059</v>
      </c>
      <c r="Q61" s="27" t="n">
        <v>3059</v>
      </c>
      <c r="R61" s="9" t="s">
        <v>236</v>
      </c>
      <c r="S61" s="28" t="str">
        <f aca="false">MID(MID(MID(SUBSTITUTE(K61," ","^",(M61-2)),1,256),FIND("^",SUBSTITUTE(K61," ","^",(M61-2))),256),2,FIND(" ",MID(MID(SUBSTITUTE(K61," ","^",(M61-2)),1,256),FIND("^",SUBSTITUTE(K61," ","^",(M61-2))),256))-2)</f>
        <v>a</v>
      </c>
      <c r="T61" s="25"/>
      <c r="U61" s="29" t="n">
        <f aca="false">LEN(G61)</f>
        <v>4</v>
      </c>
      <c r="V61" s="29" t="n">
        <v>2.12</v>
      </c>
      <c r="W61" s="29" t="n">
        <v>15</v>
      </c>
      <c r="X61" s="4" t="n">
        <v>565</v>
      </c>
      <c r="Y61" s="4" t="n">
        <v>463</v>
      </c>
      <c r="Z61" s="4" t="n">
        <v>546</v>
      </c>
      <c r="AA61" s="4" t="n">
        <v>358</v>
      </c>
      <c r="AB61" s="4"/>
      <c r="AC61" s="30" t="str">
        <f aca="false">IF(ISBLANK(T61),"NA",IF(T61=" ","NA",IF(T61="-","NA",IF(T61="N","NA",T61))))</f>
        <v>NA</v>
      </c>
      <c r="AD61" s="30" t="n">
        <f aca="false">IF(ISBLANK(U61),"NA",IF(U61=" ","NA",IF(U61="-","NA",IF(U61="N","NA",U61))))</f>
        <v>4</v>
      </c>
      <c r="AE61" s="30" t="n">
        <f aca="false">IF(ISBLANK(V61),"NA",IF(V61=" ","NA",IF(V61="-","NA",IF(V61="N","NA",V61))))</f>
        <v>2.12</v>
      </c>
      <c r="AF61" s="30" t="n">
        <f aca="false">IF(ISBLANK(W61),"NA",IF(W61=" ","NA",IF(W61="-","NA",IF(W61="N","NA",W61))))</f>
        <v>15</v>
      </c>
      <c r="AG61" s="30" t="n">
        <f aca="false">IF(ISBLANK(X61),"NA",IF(X61=" ","NA",IF(X61="-","NA",IF(X61="N","NA",X61))))</f>
        <v>565</v>
      </c>
      <c r="AH61" s="30" t="n">
        <f aca="false">IF(ISBLANK(Y61),"NA",IF(Y61=" ","NA",IF(Y61="-","NA",IF(Y61="N","NA",Y61))))</f>
        <v>463</v>
      </c>
      <c r="AI61" s="30" t="n">
        <f aca="false">IF(ISBLANK(Z61),"NA",IF(Z61=" ","NA",IF(Z61="-","NA",IF(Z61="N","NA",Z61))))</f>
        <v>546</v>
      </c>
      <c r="AJ61" s="30" t="n">
        <f aca="false">IF(ISBLANK(AA61),"NA",IF(AA61=" ","NA",IF(AA61="-","NA",IF(AA61="N","NA",AA61))))</f>
        <v>358</v>
      </c>
      <c r="AK61" s="30" t="str">
        <f aca="false">IF(ISBLANK(AB61),"NA",IF(AB61=" ","NA",IF(AB61="-","NA",IF(AB61="N","NA",AB61))))</f>
        <v>NA</v>
      </c>
      <c r="AL61" s="22" t="str">
        <f aca="false">IF(I61="BC",VLOOKUP(B61,'BC-OR_overlap'!A:J,10),"NA")</f>
        <v>NA</v>
      </c>
      <c r="AM61" s="22" t="n">
        <f aca="false">VLOOKUP(G61,Sheet2!A:Q,3)</f>
        <v>2.4987</v>
      </c>
      <c r="AN61" s="22" t="n">
        <f aca="false">VLOOKUP(G61,Sheet2!A:Q,4)</f>
        <v>15</v>
      </c>
      <c r="AO61" s="22" t="n">
        <f aca="false">VLOOKUP(G61,Sheet2!A:Q,5)</f>
        <v>118.61</v>
      </c>
      <c r="AP61" s="22" t="n">
        <f aca="false">VLOOKUP(G61,Sheet2!A:Q,6)</f>
        <v>18839.64</v>
      </c>
      <c r="AQ61" s="22" t="n">
        <f aca="false">VLOOKUP(G61,Sheet2!A:Q,7)</f>
        <v>224</v>
      </c>
      <c r="AR61" s="22" t="n">
        <f aca="false">VLOOKUP(G61,Sheet2!A:Q,8)</f>
        <v>2129.07</v>
      </c>
      <c r="AS61" s="22" t="n">
        <f aca="false">VLOOKUP(G61,Sheet2!A:Q,9)</f>
        <v>32.67</v>
      </c>
      <c r="AT61" s="22" t="n">
        <f aca="false">VLOOKUP(G61,Sheet2!A:Q,10)</f>
        <v>721.08</v>
      </c>
      <c r="AU61" s="22" t="n">
        <f aca="false">VLOOKUP(G61,Sheet2!A:Q,11)</f>
        <v>6</v>
      </c>
      <c r="AV61" s="22" t="n">
        <f aca="false">VLOOKUP(G61,Sheet2!A:Q,12)</f>
        <v>230436.1</v>
      </c>
      <c r="AW61" s="22" t="n">
        <f aca="false">VLOOKUP(G61,Sheet2!A:Q,13)</f>
        <v>26952.75</v>
      </c>
      <c r="AX61" s="22" t="n">
        <f aca="false">VLOOKUP(G61,Sheet2!A:Q,14)</f>
        <v>11482.56</v>
      </c>
      <c r="AY61" s="22" t="n">
        <f aca="false">VLOOKUP(G61,Sheet2!A:Q,15)</f>
        <v>2407.33</v>
      </c>
      <c r="AZ61" s="22" t="n">
        <f aca="false">VLOOKUP(G61,Sheet2!A:Q,16)</f>
        <v>1771.4</v>
      </c>
      <c r="BA61" s="22" t="n">
        <f aca="false">VLOOKUP(G61,Sheet2!A:Q,17)</f>
        <v>347</v>
      </c>
      <c r="BB61" s="22" t="n">
        <f aca="false">VLOOKUP(G61,Sheet2!A:R,18)</f>
        <v>519</v>
      </c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" hidden="false" customHeight="true" outlineLevel="0" collapsed="false">
      <c r="A62" s="9" t="s">
        <v>46</v>
      </c>
      <c r="B62" s="31" t="n">
        <v>60</v>
      </c>
      <c r="C62" s="9" t="n">
        <v>77</v>
      </c>
      <c r="D62" s="9" t="n">
        <v>105</v>
      </c>
      <c r="E62" s="23" t="n">
        <v>39</v>
      </c>
      <c r="F62" s="24" t="s">
        <v>315</v>
      </c>
      <c r="G62" s="43" t="s">
        <v>316</v>
      </c>
      <c r="H62" s="4" t="s">
        <v>317</v>
      </c>
      <c r="I62" s="22" t="s">
        <v>50</v>
      </c>
      <c r="J62" s="26" t="n">
        <v>3</v>
      </c>
      <c r="K62" s="11" t="s">
        <v>318</v>
      </c>
      <c r="L62" s="2" t="n">
        <f aca="false">IF(LEN(TRIM(K62))=0,0,LEN(TRIM(K62))-LEN(SUBSTITUTE(K62," ",""))+1)</f>
        <v>13</v>
      </c>
      <c r="M62" s="2" t="n">
        <f aca="false">IF(LEN(TRIM(F62))=0,0,LEN(TRIM(F62))-LEN(SUBSTITUTE(F62," ",""))+2)</f>
        <v>11</v>
      </c>
      <c r="N62" s="22" t="s">
        <v>52</v>
      </c>
      <c r="O62" s="0"/>
      <c r="P62" s="27" t="n">
        <v>13060</v>
      </c>
      <c r="Q62" s="27" t="n">
        <v>3060</v>
      </c>
      <c r="R62" s="31" t="s">
        <v>236</v>
      </c>
      <c r="S62" s="28" t="str">
        <f aca="false">MID(MID(MID(SUBSTITUTE(K62," ","^",(M62-2)),1,256),FIND("^",SUBSTITUTE(K62," ","^",(M62-2))),256),2,FIND(" ",MID(MID(SUBSTITUTE(K62," ","^",(M62-2)),1,256),FIND("^",SUBSTITUTE(K62," ","^",(M62-2))),256))-2)</f>
        <v>his</v>
      </c>
      <c r="T62" s="25"/>
      <c r="U62" s="29" t="n">
        <f aca="false">LEN(G62)</f>
        <v>5</v>
      </c>
      <c r="V62" s="29" t="n">
        <v>147.73</v>
      </c>
      <c r="W62" s="29" t="n">
        <v>4</v>
      </c>
      <c r="X62" s="4" t="n">
        <v>417</v>
      </c>
      <c r="Y62" s="4" t="n">
        <v>590</v>
      </c>
      <c r="Z62" s="4" t="n">
        <v>456</v>
      </c>
      <c r="AA62" s="4" t="s">
        <v>54</v>
      </c>
      <c r="AB62" s="4"/>
      <c r="AC62" s="30" t="str">
        <f aca="false">IF(ISBLANK(T62),"NA",IF(T62=" ","NA",IF(T62="-","NA",IF(T62="N","NA",T62))))</f>
        <v>NA</v>
      </c>
      <c r="AD62" s="30" t="n">
        <f aca="false">IF(ISBLANK(U62),"NA",IF(U62=" ","NA",IF(U62="-","NA",IF(U62="N","NA",U62))))</f>
        <v>5</v>
      </c>
      <c r="AE62" s="30" t="n">
        <f aca="false">IF(ISBLANK(V62),"NA",IF(V62=" ","NA",IF(V62="-","NA",IF(V62="N","NA",V62))))</f>
        <v>147.73</v>
      </c>
      <c r="AF62" s="30" t="n">
        <f aca="false">IF(ISBLANK(W62),"NA",IF(W62=" ","NA",IF(W62="-","NA",IF(W62="N","NA",W62))))</f>
        <v>4</v>
      </c>
      <c r="AG62" s="30" t="n">
        <f aca="false">IF(ISBLANK(X62),"NA",IF(X62=" ","NA",IF(X62="-","NA",IF(X62="N","NA",X62))))</f>
        <v>417</v>
      </c>
      <c r="AH62" s="30" t="n">
        <f aca="false">IF(ISBLANK(Y62),"NA",IF(Y62=" ","NA",IF(Y62="-","NA",IF(Y62="N","NA",Y62))))</f>
        <v>590</v>
      </c>
      <c r="AI62" s="30" t="n">
        <f aca="false">IF(ISBLANK(Z62),"NA",IF(Z62=" ","NA",IF(Z62="-","NA",IF(Z62="N","NA",Z62))))</f>
        <v>456</v>
      </c>
      <c r="AJ62" s="30" t="str">
        <f aca="false">IF(ISBLANK(AA62),"NA",IF(AA62=" ","NA",IF(AA62="-","NA",IF(AA62="N","NA",AA62))))</f>
        <v>NA</v>
      </c>
      <c r="AK62" s="30" t="str">
        <f aca="false">IF(ISBLANK(AB62),"NA",IF(AB62=" ","NA",IF(AB62="-","NA",IF(AB62="N","NA",AB62))))</f>
        <v>NA</v>
      </c>
      <c r="AL62" s="22" t="str">
        <f aca="false">IF(I62="BC",VLOOKUP(B62,'BC-OR_overlap'!A:J,10),"NA")</f>
        <v>NA</v>
      </c>
      <c r="AM62" s="22" t="n">
        <f aca="false">VLOOKUP(G62,Sheet2!A:Q,3)</f>
        <v>97.8656</v>
      </c>
      <c r="AN62" s="22" t="n">
        <f aca="false">VLOOKUP(G62,Sheet2!A:Q,4)</f>
        <v>4</v>
      </c>
      <c r="AO62" s="22" t="n">
        <f aca="false">VLOOKUP(G62,Sheet2!A:Q,5)</f>
        <v>14.4</v>
      </c>
      <c r="AP62" s="22" t="n">
        <f aca="false">VLOOKUP(G62,Sheet2!A:Q,6)</f>
        <v>11707.02</v>
      </c>
      <c r="AQ62" s="22" t="n">
        <f aca="false">VLOOKUP(G62,Sheet2!A:Q,7)</f>
        <v>334.2</v>
      </c>
      <c r="AR62" s="22" t="n">
        <f aca="false">VLOOKUP(G62,Sheet2!A:Q,8)</f>
        <v>3404.8</v>
      </c>
      <c r="AS62" s="22" t="n">
        <f aca="false">VLOOKUP(G62,Sheet2!A:Q,9)</f>
        <v>51.5</v>
      </c>
      <c r="AT62" s="22" t="n">
        <f aca="false">VLOOKUP(G62,Sheet2!A:Q,10)</f>
        <v>120.22</v>
      </c>
      <c r="AU62" s="22" t="n">
        <f aca="false">VLOOKUP(G62,Sheet2!A:Q,11)</f>
        <v>3.33</v>
      </c>
      <c r="AV62" s="22" t="n">
        <f aca="false">VLOOKUP(G62,Sheet2!A:Q,12)</f>
        <v>238912.6</v>
      </c>
      <c r="AW62" s="22" t="n">
        <f aca="false">VLOOKUP(G62,Sheet2!A:Q,13)</f>
        <v>25008.2</v>
      </c>
      <c r="AX62" s="22" t="n">
        <f aca="false">VLOOKUP(G62,Sheet2!A:Q,14)</f>
        <v>25899.9</v>
      </c>
      <c r="AY62" s="22" t="n">
        <f aca="false">VLOOKUP(G62,Sheet2!A:Q,15)</f>
        <v>2227.25</v>
      </c>
      <c r="AZ62" s="22" t="n">
        <f aca="false">VLOOKUP(G62,Sheet2!A:Q,16)</f>
        <v>993.73</v>
      </c>
      <c r="BA62" s="22" t="n">
        <f aca="false">VLOOKUP(G62,Sheet2!A:Q,17)</f>
        <v>104.67</v>
      </c>
      <c r="BB62" s="22" t="n">
        <f aca="false">VLOOKUP(G62,Sheet2!A:R,18)</f>
        <v>542</v>
      </c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" hidden="false" customHeight="true" outlineLevel="0" collapsed="false">
      <c r="A63" s="9" t="s">
        <v>56</v>
      </c>
      <c r="B63" s="9" t="n">
        <v>61</v>
      </c>
      <c r="C63" s="9" t="n">
        <v>78</v>
      </c>
      <c r="D63" s="9" t="n">
        <v>3</v>
      </c>
      <c r="E63" s="23" t="s">
        <v>319</v>
      </c>
      <c r="F63" s="11" t="s">
        <v>320</v>
      </c>
      <c r="G63" s="9" t="s">
        <v>321</v>
      </c>
      <c r="H63" s="4" t="s">
        <v>322</v>
      </c>
      <c r="I63" s="22" t="s">
        <v>50</v>
      </c>
      <c r="J63" s="26" t="n">
        <v>3</v>
      </c>
      <c r="K63" s="11" t="s">
        <v>323</v>
      </c>
      <c r="L63" s="2" t="n">
        <f aca="false">IF(LEN(TRIM(K63))=0,0,LEN(TRIM(K63))-LEN(SUBSTITUTE(K63," ",""))+1)</f>
        <v>10</v>
      </c>
      <c r="M63" s="2" t="n">
        <f aca="false">IF(LEN(TRIM(F63))=0,0,LEN(TRIM(F63))-LEN(SUBSTITUTE(F63," ",""))+2)</f>
        <v>8</v>
      </c>
      <c r="N63" s="22" t="s">
        <v>52</v>
      </c>
      <c r="O63" s="0"/>
      <c r="P63" s="27" t="n">
        <v>13061</v>
      </c>
      <c r="Q63" s="27" t="n">
        <v>3061</v>
      </c>
      <c r="R63" s="9" t="s">
        <v>236</v>
      </c>
      <c r="S63" s="28" t="str">
        <f aca="false">MID(MID(MID(SUBSTITUTE(K63," ","^",(M63-2)),1,256),FIND("^",SUBSTITUTE(K63," ","^",(M63-2))),256),2,FIND(" ",MID(MID(SUBSTITUTE(K63," ","^",(M63-2)),1,256),FIND("^",SUBSTITUTE(K63," ","^",(M63-2))),256))-2)</f>
        <v>his</v>
      </c>
      <c r="T63" s="25"/>
      <c r="U63" s="29" t="n">
        <f aca="false">LEN(G63)</f>
        <v>7</v>
      </c>
      <c r="V63" s="29" t="n">
        <v>6.63</v>
      </c>
      <c r="W63" s="29" t="n">
        <v>3</v>
      </c>
      <c r="X63" s="4" t="s">
        <v>54</v>
      </c>
      <c r="Y63" s="4" t="n">
        <v>485</v>
      </c>
      <c r="Z63" s="4" t="s">
        <v>54</v>
      </c>
      <c r="AA63" s="4" t="s">
        <v>54</v>
      </c>
      <c r="AB63" s="4"/>
      <c r="AC63" s="30" t="str">
        <f aca="false">IF(ISBLANK(T63),"NA",IF(T63=" ","NA",IF(T63="-","NA",IF(T63="N","NA",T63))))</f>
        <v>NA</v>
      </c>
      <c r="AD63" s="30" t="n">
        <f aca="false">IF(ISBLANK(U63),"NA",IF(U63=" ","NA",IF(U63="-","NA",IF(U63="N","NA",U63))))</f>
        <v>7</v>
      </c>
      <c r="AE63" s="30" t="n">
        <f aca="false">IF(ISBLANK(V63),"NA",IF(V63=" ","NA",IF(V63="-","NA",IF(V63="N","NA",V63))))</f>
        <v>6.63</v>
      </c>
      <c r="AF63" s="30" t="n">
        <f aca="false">IF(ISBLANK(W63),"NA",IF(W63=" ","NA",IF(W63="-","NA",IF(W63="N","NA",W63))))</f>
        <v>3</v>
      </c>
      <c r="AG63" s="30" t="str">
        <f aca="false">IF(ISBLANK(X63),"NA",IF(X63=" ","NA",IF(X63="-","NA",IF(X63="N","NA",X63))))</f>
        <v>NA</v>
      </c>
      <c r="AH63" s="30" t="n">
        <f aca="false">IF(ISBLANK(Y63),"NA",IF(Y63=" ","NA",IF(Y63="-","NA",IF(Y63="N","NA",Y63))))</f>
        <v>485</v>
      </c>
      <c r="AI63" s="30" t="str">
        <f aca="false">IF(ISBLANK(Z63),"NA",IF(Z63=" ","NA",IF(Z63="-","NA",IF(Z63="N","NA",Z63))))</f>
        <v>NA</v>
      </c>
      <c r="AJ63" s="30" t="str">
        <f aca="false">IF(ISBLANK(AA63),"NA",IF(AA63=" ","NA",IF(AA63="-","NA",IF(AA63="N","NA",AA63))))</f>
        <v>NA</v>
      </c>
      <c r="AK63" s="30" t="str">
        <f aca="false">IF(ISBLANK(AB63),"NA",IF(AB63=" ","NA",IF(AB63="-","NA",IF(AB63="N","NA",AB63))))</f>
        <v>NA</v>
      </c>
      <c r="AL63" s="22" t="str">
        <f aca="false">IF(I63="BC",VLOOKUP(B63,'BC-OR_overlap'!A:J,10),"NA")</f>
        <v>NA</v>
      </c>
      <c r="AM63" s="22" t="n">
        <f aca="false">VLOOKUP(G63,Sheet2!A:Q,3)</f>
        <v>5.83029</v>
      </c>
      <c r="AN63" s="22" t="n">
        <f aca="false">VLOOKUP(G63,Sheet2!A:Q,4)</f>
        <v>3</v>
      </c>
      <c r="AO63" s="22" t="n">
        <f aca="false">VLOOKUP(G63,Sheet2!A:Q,5)</f>
        <v>36.51</v>
      </c>
      <c r="AP63" s="22" t="n">
        <f aca="false">VLOOKUP(G63,Sheet2!A:Q,6)</f>
        <v>8273.96</v>
      </c>
      <c r="AQ63" s="22" t="n">
        <f aca="false">VLOOKUP(G63,Sheet2!A:Q,7)</f>
        <v>1199.71</v>
      </c>
      <c r="AR63" s="22" t="n">
        <f aca="false">VLOOKUP(G63,Sheet2!A:Q,8)</f>
        <v>1910.02</v>
      </c>
      <c r="AS63" s="22" t="n">
        <f aca="false">VLOOKUP(G63,Sheet2!A:Q,9)</f>
        <v>236.17</v>
      </c>
      <c r="AT63" s="22" t="n">
        <f aca="false">VLOOKUP(G63,Sheet2!A:Q,10)</f>
        <v>765.39</v>
      </c>
      <c r="AU63" s="22" t="n">
        <f aca="false">VLOOKUP(G63,Sheet2!A:Q,11)</f>
        <v>24.4</v>
      </c>
      <c r="AV63" s="22" t="n">
        <f aca="false">VLOOKUP(G63,Sheet2!A:Q,12)</f>
        <v>342711.39</v>
      </c>
      <c r="AW63" s="22" t="n">
        <f aca="false">VLOOKUP(G63,Sheet2!A:Q,13)</f>
        <v>38096.57</v>
      </c>
      <c r="AX63" s="22" t="n">
        <f aca="false">VLOOKUP(G63,Sheet2!A:Q,14)</f>
        <v>64482.66</v>
      </c>
      <c r="AY63" s="22" t="n">
        <f aca="false">VLOOKUP(G63,Sheet2!A:Q,15)</f>
        <v>4471.83</v>
      </c>
      <c r="AZ63" s="22" t="n">
        <f aca="false">VLOOKUP(G63,Sheet2!A:Q,16)</f>
        <v>21745.33</v>
      </c>
      <c r="BA63" s="22" t="n">
        <f aca="false">VLOOKUP(G63,Sheet2!A:Q,17)</f>
        <v>410.4</v>
      </c>
      <c r="BB63" s="22" t="n">
        <f aca="false">VLOOKUP(G63,Sheet2!A:R,18)</f>
        <v>139</v>
      </c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" hidden="false" customHeight="true" outlineLevel="0" collapsed="false">
      <c r="A64" s="9" t="s">
        <v>56</v>
      </c>
      <c r="B64" s="9" t="n">
        <v>62</v>
      </c>
      <c r="C64" s="9" t="n">
        <v>79</v>
      </c>
      <c r="D64" s="9" t="n">
        <v>133</v>
      </c>
      <c r="E64" s="23" t="s">
        <v>324</v>
      </c>
      <c r="F64" s="11" t="s">
        <v>325</v>
      </c>
      <c r="G64" s="33" t="s">
        <v>326</v>
      </c>
      <c r="H64" s="4" t="s">
        <v>327</v>
      </c>
      <c r="I64" s="22" t="s">
        <v>50</v>
      </c>
      <c r="J64" s="26" t="n">
        <v>3</v>
      </c>
      <c r="K64" s="11" t="s">
        <v>328</v>
      </c>
      <c r="L64" s="2" t="n">
        <f aca="false">IF(LEN(TRIM(K64))=0,0,LEN(TRIM(K64))-LEN(SUBSTITUTE(K64," ",""))+1)</f>
        <v>10</v>
      </c>
      <c r="M64" s="2" t="n">
        <f aca="false">IF(LEN(TRIM(F64))=0,0,LEN(TRIM(F64))-LEN(SUBSTITUTE(F64," ",""))+2)</f>
        <v>8</v>
      </c>
      <c r="N64" s="22" t="s">
        <v>52</v>
      </c>
      <c r="O64" s="0"/>
      <c r="P64" s="27" t="n">
        <v>13062</v>
      </c>
      <c r="Q64" s="27" t="n">
        <v>3062</v>
      </c>
      <c r="R64" s="9" t="s">
        <v>236</v>
      </c>
      <c r="S64" s="28" t="str">
        <f aca="false">MID(MID(MID(SUBSTITUTE(K64," ","^",(M64-2)),1,256),FIND("^",SUBSTITUTE(K64," ","^",(M64-2))),256),2,FIND(" ",MID(MID(SUBSTITUTE(K64," ","^",(M64-2)),1,256),FIND("^",SUBSTITUTE(K64," ","^",(M64-2))),256))-2)</f>
        <v>my</v>
      </c>
      <c r="T64" s="25"/>
      <c r="U64" s="29" t="n">
        <f aca="false">LEN(G64)</f>
        <v>4</v>
      </c>
      <c r="V64" s="29" t="n">
        <v>131.69</v>
      </c>
      <c r="W64" s="29" t="n">
        <v>20</v>
      </c>
      <c r="X64" s="4" t="n">
        <v>361</v>
      </c>
      <c r="Y64" s="4" t="n">
        <v>536</v>
      </c>
      <c r="Z64" s="4" t="n">
        <v>406</v>
      </c>
      <c r="AA64" s="4" t="n">
        <v>471</v>
      </c>
      <c r="AB64" s="4" t="n">
        <v>17</v>
      </c>
      <c r="AC64" s="30" t="str">
        <f aca="false">IF(ISBLANK(T64),"NA",IF(T64=" ","NA",IF(T64="-","NA",IF(T64="N","NA",T64))))</f>
        <v>NA</v>
      </c>
      <c r="AD64" s="30" t="n">
        <f aca="false">IF(ISBLANK(U64),"NA",IF(U64=" ","NA",IF(U64="-","NA",IF(U64="N","NA",U64))))</f>
        <v>4</v>
      </c>
      <c r="AE64" s="30" t="n">
        <f aca="false">IF(ISBLANK(V64),"NA",IF(V64=" ","NA",IF(V64="-","NA",IF(V64="N","NA",V64))))</f>
        <v>131.69</v>
      </c>
      <c r="AF64" s="30" t="n">
        <f aca="false">IF(ISBLANK(W64),"NA",IF(W64=" ","NA",IF(W64="-","NA",IF(W64="N","NA",W64))))</f>
        <v>20</v>
      </c>
      <c r="AG64" s="30" t="n">
        <f aca="false">IF(ISBLANK(X64),"NA",IF(X64=" ","NA",IF(X64="-","NA",IF(X64="N","NA",X64))))</f>
        <v>361</v>
      </c>
      <c r="AH64" s="30" t="n">
        <f aca="false">IF(ISBLANK(Y64),"NA",IF(Y64=" ","NA",IF(Y64="-","NA",IF(Y64="N","NA",Y64))))</f>
        <v>536</v>
      </c>
      <c r="AI64" s="30" t="n">
        <f aca="false">IF(ISBLANK(Z64),"NA",IF(Z64=" ","NA",IF(Z64="-","NA",IF(Z64="N","NA",Z64))))</f>
        <v>406</v>
      </c>
      <c r="AJ64" s="30" t="n">
        <f aca="false">IF(ISBLANK(AA64),"NA",IF(AA64=" ","NA",IF(AA64="-","NA",IF(AA64="N","NA",AA64))))</f>
        <v>471</v>
      </c>
      <c r="AK64" s="30" t="n">
        <f aca="false">IF(ISBLANK(AB64),"NA",IF(AB64=" ","NA",IF(AB64="-","NA",IF(AB64="N","NA",AB64))))</f>
        <v>17</v>
      </c>
      <c r="AL64" s="22" t="str">
        <f aca="false">IF(I64="BC",VLOOKUP(B64,'BC-OR_overlap'!A:J,10),"NA")</f>
        <v>NA</v>
      </c>
      <c r="AM64" s="22" t="n">
        <f aca="false">VLOOKUP(G64,Sheet2!A:Q,3)</f>
        <v>54.7928</v>
      </c>
      <c r="AN64" s="22" t="n">
        <f aca="false">VLOOKUP(G64,Sheet2!A:Q,4)</f>
        <v>19</v>
      </c>
      <c r="AO64" s="22" t="n">
        <f aca="false">VLOOKUP(G64,Sheet2!A:Q,5)</f>
        <v>46.13</v>
      </c>
      <c r="AP64" s="22" t="n">
        <f aca="false">VLOOKUP(G64,Sheet2!A:Q,6)</f>
        <v>20418.12</v>
      </c>
      <c r="AQ64" s="22" t="n">
        <f aca="false">VLOOKUP(G64,Sheet2!A:Q,7)</f>
        <v>245.5</v>
      </c>
      <c r="AR64" s="22" t="n">
        <f aca="false">VLOOKUP(G64,Sheet2!A:Q,8)</f>
        <v>7349.44</v>
      </c>
      <c r="AS64" s="22" t="n">
        <f aca="false">VLOOKUP(G64,Sheet2!A:Q,9)</f>
        <v>40.33</v>
      </c>
      <c r="AT64" s="22" t="n">
        <f aca="false">VLOOKUP(G64,Sheet2!A:Q,10)</f>
        <v>258.44</v>
      </c>
      <c r="AU64" s="22" t="n">
        <f aca="false">VLOOKUP(G64,Sheet2!A:Q,11)</f>
        <v>7.5</v>
      </c>
      <c r="AV64" s="22" t="n">
        <f aca="false">VLOOKUP(G64,Sheet2!A:Q,12)</f>
        <v>340389.61</v>
      </c>
      <c r="AW64" s="22" t="n">
        <f aca="false">VLOOKUP(G64,Sheet2!A:Q,13)</f>
        <v>38543.25</v>
      </c>
      <c r="AX64" s="22" t="n">
        <f aca="false">VLOOKUP(G64,Sheet2!A:Q,14)</f>
        <v>30619.63</v>
      </c>
      <c r="AY64" s="22" t="n">
        <f aca="false">VLOOKUP(G64,Sheet2!A:Q,15)</f>
        <v>3859.67</v>
      </c>
      <c r="AZ64" s="22" t="n">
        <f aca="false">VLOOKUP(G64,Sheet2!A:Q,16)</f>
        <v>2132.58</v>
      </c>
      <c r="BA64" s="22" t="n">
        <f aca="false">VLOOKUP(G64,Sheet2!A:Q,17)</f>
        <v>265.5</v>
      </c>
      <c r="BB64" s="22" t="n">
        <f aca="false">VLOOKUP(G64,Sheet2!A:R,18)</f>
        <v>17</v>
      </c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" hidden="false" customHeight="true" outlineLevel="0" collapsed="false">
      <c r="A65" s="9" t="s">
        <v>56</v>
      </c>
      <c r="B65" s="9" t="n">
        <v>63</v>
      </c>
      <c r="C65" s="9" t="n">
        <v>80</v>
      </c>
      <c r="D65" s="9" t="n">
        <v>115</v>
      </c>
      <c r="E65" s="23"/>
      <c r="F65" s="9" t="s">
        <v>329</v>
      </c>
      <c r="G65" s="33" t="s">
        <v>330</v>
      </c>
      <c r="H65" s="4" t="s">
        <v>331</v>
      </c>
      <c r="I65" s="22" t="s">
        <v>50</v>
      </c>
      <c r="J65" s="26" t="n">
        <v>3</v>
      </c>
      <c r="K65" s="11" t="s">
        <v>332</v>
      </c>
      <c r="L65" s="2" t="n">
        <f aca="false">IF(LEN(TRIM(K65))=0,0,LEN(TRIM(K65))-LEN(SUBSTITUTE(K65," ",""))+1)</f>
        <v>19</v>
      </c>
      <c r="M65" s="2" t="n">
        <f aca="false">IF(LEN(TRIM(F65))=0,0,LEN(TRIM(F65))-LEN(SUBSTITUTE(F65," ",""))+2)</f>
        <v>17</v>
      </c>
      <c r="N65" s="22" t="s">
        <v>52</v>
      </c>
      <c r="O65" s="0"/>
      <c r="P65" s="27" t="n">
        <v>13063</v>
      </c>
      <c r="Q65" s="27" t="n">
        <v>3063</v>
      </c>
      <c r="R65" s="9" t="s">
        <v>236</v>
      </c>
      <c r="S65" s="28" t="str">
        <f aca="false">MID(MID(MID(SUBSTITUTE(K65," ","^",(M65-2)),1,256),FIND("^",SUBSTITUTE(K65," ","^",(M65-2))),256),2,FIND(" ",MID(MID(SUBSTITUTE(K65," ","^",(M65-2)),1,256),FIND("^",SUBSTITUTE(K65," ","^",(M65-2))),256))-2)</f>
        <v>for</v>
      </c>
      <c r="T65" s="25"/>
      <c r="U65" s="29" t="n">
        <f aca="false">LEN(G65)</f>
        <v>4</v>
      </c>
      <c r="V65" s="29" t="n">
        <v>31.78</v>
      </c>
      <c r="W65" s="29" t="n">
        <v>6</v>
      </c>
      <c r="X65" s="4" t="n">
        <v>244</v>
      </c>
      <c r="Y65" s="4" t="n">
        <v>536</v>
      </c>
      <c r="Z65" s="4" t="n">
        <v>362</v>
      </c>
      <c r="AA65" s="4" t="s">
        <v>54</v>
      </c>
      <c r="AB65" s="4"/>
      <c r="AC65" s="30" t="str">
        <f aca="false">IF(ISBLANK(T65),"NA",IF(T65=" ","NA",IF(T65="-","NA",IF(T65="N","NA",T65))))</f>
        <v>NA</v>
      </c>
      <c r="AD65" s="30" t="n">
        <f aca="false">IF(ISBLANK(U65),"NA",IF(U65=" ","NA",IF(U65="-","NA",IF(U65="N","NA",U65))))</f>
        <v>4</v>
      </c>
      <c r="AE65" s="30" t="n">
        <f aca="false">IF(ISBLANK(V65),"NA",IF(V65=" ","NA",IF(V65="-","NA",IF(V65="N","NA",V65))))</f>
        <v>31.78</v>
      </c>
      <c r="AF65" s="30" t="n">
        <f aca="false">IF(ISBLANK(W65),"NA",IF(W65=" ","NA",IF(W65="-","NA",IF(W65="N","NA",W65))))</f>
        <v>6</v>
      </c>
      <c r="AG65" s="30" t="n">
        <f aca="false">IF(ISBLANK(X65),"NA",IF(X65=" ","NA",IF(X65="-","NA",IF(X65="N","NA",X65))))</f>
        <v>244</v>
      </c>
      <c r="AH65" s="30" t="n">
        <f aca="false">IF(ISBLANK(Y65),"NA",IF(Y65=" ","NA",IF(Y65="-","NA",IF(Y65="N","NA",Y65))))</f>
        <v>536</v>
      </c>
      <c r="AI65" s="30" t="n">
        <f aca="false">IF(ISBLANK(Z65),"NA",IF(Z65=" ","NA",IF(Z65="-","NA",IF(Z65="N","NA",Z65))))</f>
        <v>362</v>
      </c>
      <c r="AJ65" s="30" t="str">
        <f aca="false">IF(ISBLANK(AA65),"NA",IF(AA65=" ","NA",IF(AA65="-","NA",IF(AA65="N","NA",AA65))))</f>
        <v>NA</v>
      </c>
      <c r="AK65" s="30" t="str">
        <f aca="false">IF(ISBLANK(AB65),"NA",IF(AB65=" ","NA",IF(AB65="-","NA",IF(AB65="N","NA",AB65))))</f>
        <v>NA</v>
      </c>
      <c r="AL65" s="22" t="str">
        <f aca="false">IF(I65="BC",VLOOKUP(B65,'BC-OR_overlap'!A:J,10),"NA")</f>
        <v>NA</v>
      </c>
      <c r="AM65" s="22" t="n">
        <f aca="false">VLOOKUP(G65,Sheet2!A:Q,3)</f>
        <v>36.707</v>
      </c>
      <c r="AN65" s="22" t="n">
        <f aca="false">VLOOKUP(G65,Sheet2!A:Q,4)</f>
        <v>8</v>
      </c>
      <c r="AO65" s="22" t="n">
        <f aca="false">VLOOKUP(G65,Sheet2!A:Q,5)</f>
        <v>55.54</v>
      </c>
      <c r="AP65" s="22" t="n">
        <f aca="false">VLOOKUP(G65,Sheet2!A:Q,6)</f>
        <v>15652.41</v>
      </c>
      <c r="AQ65" s="22" t="n">
        <f aca="false">VLOOKUP(G65,Sheet2!A:Q,7)</f>
        <v>226.75</v>
      </c>
      <c r="AR65" s="22" t="n">
        <f aca="false">VLOOKUP(G65,Sheet2!A:Q,8)</f>
        <v>2965.28</v>
      </c>
      <c r="AS65" s="22" t="n">
        <f aca="false">VLOOKUP(G65,Sheet2!A:Q,9)</f>
        <v>38.33</v>
      </c>
      <c r="AT65" s="22" t="n">
        <f aca="false">VLOOKUP(G65,Sheet2!A:Q,10)</f>
        <v>258.88</v>
      </c>
      <c r="AU65" s="22" t="n">
        <f aca="false">VLOOKUP(G65,Sheet2!A:Q,11)</f>
        <v>5</v>
      </c>
      <c r="AV65" s="22" t="n">
        <f aca="false">VLOOKUP(G65,Sheet2!A:Q,12)</f>
        <v>243025.95</v>
      </c>
      <c r="AW65" s="22" t="n">
        <f aca="false">VLOOKUP(G65,Sheet2!A:Q,13)</f>
        <v>27096.25</v>
      </c>
      <c r="AX65" s="22" t="n">
        <f aca="false">VLOOKUP(G65,Sheet2!A:Q,14)</f>
        <v>25204.16</v>
      </c>
      <c r="AY65" s="22" t="n">
        <f aca="false">VLOOKUP(G65,Sheet2!A:Q,15)</f>
        <v>2543</v>
      </c>
      <c r="AZ65" s="22" t="n">
        <f aca="false">VLOOKUP(G65,Sheet2!A:Q,16)</f>
        <v>1408.94</v>
      </c>
      <c r="BA65" s="22" t="n">
        <f aca="false">VLOOKUP(G65,Sheet2!A:Q,17)</f>
        <v>293</v>
      </c>
      <c r="BB65" s="22" t="n">
        <f aca="false">VLOOKUP(G65,Sheet2!A:R,18)</f>
        <v>202</v>
      </c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" hidden="false" customHeight="true" outlineLevel="0" collapsed="false">
      <c r="A66" s="9" t="s">
        <v>66</v>
      </c>
      <c r="B66" s="9" t="n">
        <v>64</v>
      </c>
      <c r="C66" s="9" t="n">
        <v>81</v>
      </c>
      <c r="D66" s="23" t="n">
        <v>23</v>
      </c>
      <c r="E66" s="23"/>
      <c r="F66" s="9" t="s">
        <v>333</v>
      </c>
      <c r="G66" s="33" t="s">
        <v>334</v>
      </c>
      <c r="H66" s="4" t="s">
        <v>335</v>
      </c>
      <c r="I66" s="22" t="s">
        <v>50</v>
      </c>
      <c r="J66" s="26" t="n">
        <v>3</v>
      </c>
      <c r="K66" s="11" t="s">
        <v>336</v>
      </c>
      <c r="L66" s="2" t="n">
        <f aca="false">IF(LEN(TRIM(K66))=0,0,LEN(TRIM(K66))-LEN(SUBSTITUTE(K66," ",""))+1)</f>
        <v>12</v>
      </c>
      <c r="M66" s="2" t="n">
        <f aca="false">IF(LEN(TRIM(F66))=0,0,LEN(TRIM(F66))-LEN(SUBSTITUTE(F66," ",""))+2)</f>
        <v>10</v>
      </c>
      <c r="N66" s="22" t="s">
        <v>52</v>
      </c>
      <c r="O66" s="0"/>
      <c r="P66" s="27" t="n">
        <v>13064</v>
      </c>
      <c r="Q66" s="27" t="n">
        <v>3064</v>
      </c>
      <c r="R66" s="9" t="s">
        <v>236</v>
      </c>
      <c r="S66" s="28" t="str">
        <f aca="false">MID(MID(MID(SUBSTITUTE(K66," ","^",(M66-2)),1,256),FIND("^",SUBSTITUTE(K66," ","^",(M66-2))),256),2,FIND(" ",MID(MID(SUBSTITUTE(K66," ","^",(M66-2)),1,256),FIND("^",SUBSTITUTE(K66," ","^",(M66-2))),256))-2)</f>
        <v>from</v>
      </c>
      <c r="T66" s="25"/>
      <c r="U66" s="29" t="n">
        <f aca="false">LEN(G66)</f>
        <v>7</v>
      </c>
      <c r="V66" s="29" t="n">
        <v>17.22</v>
      </c>
      <c r="W66" s="29" t="n">
        <v>1</v>
      </c>
      <c r="X66" s="4" t="n">
        <v>402</v>
      </c>
      <c r="Y66" s="4" t="n">
        <v>566</v>
      </c>
      <c r="Z66" s="4" t="n">
        <v>421</v>
      </c>
      <c r="AA66" s="4" t="n">
        <v>456</v>
      </c>
      <c r="AB66" s="4"/>
      <c r="AC66" s="30" t="str">
        <f aca="false">IF(ISBLANK(T66),"NA",IF(T66=" ","NA",IF(T66="-","NA",IF(T66="N","NA",T66))))</f>
        <v>NA</v>
      </c>
      <c r="AD66" s="30" t="n">
        <f aca="false">IF(ISBLANK(U66),"NA",IF(U66=" ","NA",IF(U66="-","NA",IF(U66="N","NA",U66))))</f>
        <v>7</v>
      </c>
      <c r="AE66" s="30" t="n">
        <f aca="false">IF(ISBLANK(V66),"NA",IF(V66=" ","NA",IF(V66="-","NA",IF(V66="N","NA",V66))))</f>
        <v>17.22</v>
      </c>
      <c r="AF66" s="30" t="n">
        <f aca="false">IF(ISBLANK(W66),"NA",IF(W66=" ","NA",IF(W66="-","NA",IF(W66="N","NA",W66))))</f>
        <v>1</v>
      </c>
      <c r="AG66" s="30" t="n">
        <f aca="false">IF(ISBLANK(X66),"NA",IF(X66=" ","NA",IF(X66="-","NA",IF(X66="N","NA",X66))))</f>
        <v>402</v>
      </c>
      <c r="AH66" s="30" t="n">
        <f aca="false">IF(ISBLANK(Y66),"NA",IF(Y66=" ","NA",IF(Y66="-","NA",IF(Y66="N","NA",Y66))))</f>
        <v>566</v>
      </c>
      <c r="AI66" s="30" t="n">
        <f aca="false">IF(ISBLANK(Z66),"NA",IF(Z66=" ","NA",IF(Z66="-","NA",IF(Z66="N","NA",Z66))))</f>
        <v>421</v>
      </c>
      <c r="AJ66" s="30" t="n">
        <f aca="false">IF(ISBLANK(AA66),"NA",IF(AA66=" ","NA",IF(AA66="-","NA",IF(AA66="N","NA",AA66))))</f>
        <v>456</v>
      </c>
      <c r="AK66" s="30" t="str">
        <f aca="false">IF(ISBLANK(AB66),"NA",IF(AB66=" ","NA",IF(AB66="-","NA",IF(AB66="N","NA",AB66))))</f>
        <v>NA</v>
      </c>
      <c r="AL66" s="22" t="str">
        <f aca="false">IF(I66="BC",VLOOKUP(B66,'BC-OR_overlap'!A:J,10),"NA")</f>
        <v>NA</v>
      </c>
      <c r="AM66" s="22" t="n">
        <f aca="false">VLOOKUP(G66,Sheet2!A:Q,3)</f>
        <v>40.4551</v>
      </c>
      <c r="AN66" s="22" t="n">
        <f aca="false">VLOOKUP(G66,Sheet2!A:Q,4)</f>
        <v>1</v>
      </c>
      <c r="AO66" s="22" t="n">
        <f aca="false">VLOOKUP(G66,Sheet2!A:Q,5)</f>
        <v>0.48</v>
      </c>
      <c r="AP66" s="22" t="n">
        <f aca="false">VLOOKUP(G66,Sheet2!A:Q,6)</f>
        <v>5074.55</v>
      </c>
      <c r="AQ66" s="22" t="n">
        <f aca="false">VLOOKUP(G66,Sheet2!A:Q,7)</f>
        <v>746</v>
      </c>
      <c r="AR66" s="22" t="n">
        <f aca="false">VLOOKUP(G66,Sheet2!A:Q,8)</f>
        <v>814.28</v>
      </c>
      <c r="AS66" s="22" t="n">
        <f aca="false">VLOOKUP(G66,Sheet2!A:Q,9)</f>
        <v>90.5</v>
      </c>
      <c r="AT66" s="22" t="n">
        <f aca="false">VLOOKUP(G66,Sheet2!A:Q,10)</f>
        <v>196.47</v>
      </c>
      <c r="AU66" s="22" t="n">
        <f aca="false">VLOOKUP(G66,Sheet2!A:Q,11)</f>
        <v>12.4</v>
      </c>
      <c r="AV66" s="22" t="n">
        <f aca="false">VLOOKUP(G66,Sheet2!A:Q,12)</f>
        <v>227933.29</v>
      </c>
      <c r="AW66" s="22" t="n">
        <f aca="false">VLOOKUP(G66,Sheet2!A:Q,13)</f>
        <v>27063.86</v>
      </c>
      <c r="AX66" s="22" t="n">
        <f aca="false">VLOOKUP(G66,Sheet2!A:Q,14)</f>
        <v>17252.97</v>
      </c>
      <c r="AY66" s="22" t="n">
        <f aca="false">VLOOKUP(G66,Sheet2!A:Q,15)</f>
        <v>2115.5</v>
      </c>
      <c r="AZ66" s="22" t="n">
        <f aca="false">VLOOKUP(G66,Sheet2!A:Q,16)</f>
        <v>4506.74</v>
      </c>
      <c r="BA66" s="22" t="n">
        <f aca="false">VLOOKUP(G66,Sheet2!A:Q,17)</f>
        <v>358</v>
      </c>
      <c r="BB66" s="22" t="n">
        <f aca="false">VLOOKUP(G66,Sheet2!A:R,18)</f>
        <v>89</v>
      </c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" hidden="false" customHeight="true" outlineLevel="0" collapsed="false">
      <c r="A67" s="9" t="s">
        <v>66</v>
      </c>
      <c r="B67" s="9" t="n">
        <v>65</v>
      </c>
      <c r="C67" s="9" t="n">
        <v>82</v>
      </c>
      <c r="D67" s="9" t="n">
        <v>37</v>
      </c>
      <c r="E67" s="23" t="s">
        <v>337</v>
      </c>
      <c r="F67" s="11" t="s">
        <v>338</v>
      </c>
      <c r="G67" s="33" t="s">
        <v>339</v>
      </c>
      <c r="H67" s="4" t="s">
        <v>340</v>
      </c>
      <c r="I67" s="22" t="s">
        <v>50</v>
      </c>
      <c r="J67" s="26" t="n">
        <v>3</v>
      </c>
      <c r="K67" s="11" t="s">
        <v>341</v>
      </c>
      <c r="L67" s="2" t="n">
        <f aca="false">IF(LEN(TRIM(K67))=0,0,LEN(TRIM(K67))-LEN(SUBSTITUTE(K67," ",""))+1)</f>
        <v>11</v>
      </c>
      <c r="M67" s="2" t="n">
        <f aca="false">IF(LEN(TRIM(F67))=0,0,LEN(TRIM(F67))-LEN(SUBSTITUTE(F67," ",""))+2)</f>
        <v>8</v>
      </c>
      <c r="N67" s="22" t="s">
        <v>52</v>
      </c>
      <c r="O67" s="0"/>
      <c r="P67" s="27" t="n">
        <v>13065</v>
      </c>
      <c r="Q67" s="27" t="n">
        <v>3065</v>
      </c>
      <c r="R67" s="9" t="s">
        <v>236</v>
      </c>
      <c r="S67" s="28" t="str">
        <f aca="false">MID(MID(MID(SUBSTITUTE(K67," ","^",(M67-2)),1,256),FIND("^",SUBSTITUTE(K67," ","^",(M67-2))),256),2,FIND(" ",MID(MID(SUBSTITUTE(K67," ","^",(M67-2)),1,256),FIND("^",SUBSTITUTE(K67," ","^",(M67-2))),256))-2)</f>
        <v>the</v>
      </c>
      <c r="T67" s="25"/>
      <c r="U67" s="29" t="n">
        <f aca="false">LEN(G67)</f>
        <v>5</v>
      </c>
      <c r="V67" s="29" t="n">
        <v>0.24</v>
      </c>
      <c r="W67" s="29" t="n">
        <v>1</v>
      </c>
      <c r="X67" s="4" t="s">
        <v>54</v>
      </c>
      <c r="Y67" s="4" t="s">
        <v>54</v>
      </c>
      <c r="Z67" s="4" t="s">
        <v>54</v>
      </c>
      <c r="AA67" s="4" t="s">
        <v>54</v>
      </c>
      <c r="AB67" s="4"/>
      <c r="AC67" s="30" t="str">
        <f aca="false">IF(ISBLANK(T67),"NA",IF(T67=" ","NA",IF(T67="-","NA",IF(T67="N","NA",T67))))</f>
        <v>NA</v>
      </c>
      <c r="AD67" s="30" t="n">
        <f aca="false">IF(ISBLANK(U67),"NA",IF(U67=" ","NA",IF(U67="-","NA",IF(U67="N","NA",U67))))</f>
        <v>5</v>
      </c>
      <c r="AE67" s="30" t="n">
        <f aca="false">IF(ISBLANK(V67),"NA",IF(V67=" ","NA",IF(V67="-","NA",IF(V67="N","NA",V67))))</f>
        <v>0.24</v>
      </c>
      <c r="AF67" s="30" t="n">
        <f aca="false">IF(ISBLANK(W67),"NA",IF(W67=" ","NA",IF(W67="-","NA",IF(W67="N","NA",W67))))</f>
        <v>1</v>
      </c>
      <c r="AG67" s="30" t="str">
        <f aca="false">IF(ISBLANK(X67),"NA",IF(X67=" ","NA",IF(X67="-","NA",IF(X67="N","NA",X67))))</f>
        <v>NA</v>
      </c>
      <c r="AH67" s="30" t="str">
        <f aca="false">IF(ISBLANK(Y67),"NA",IF(Y67=" ","NA",IF(Y67="-","NA",IF(Y67="N","NA",Y67))))</f>
        <v>NA</v>
      </c>
      <c r="AI67" s="30" t="str">
        <f aca="false">IF(ISBLANK(Z67),"NA",IF(Z67=" ","NA",IF(Z67="-","NA",IF(Z67="N","NA",Z67))))</f>
        <v>NA</v>
      </c>
      <c r="AJ67" s="30" t="str">
        <f aca="false">IF(ISBLANK(AA67),"NA",IF(AA67=" ","NA",IF(AA67="-","NA",IF(AA67="N","NA",AA67))))</f>
        <v>NA</v>
      </c>
      <c r="AK67" s="30" t="str">
        <f aca="false">IF(ISBLANK(AB67),"NA",IF(AB67=" ","NA",IF(AB67="-","NA",IF(AB67="N","NA",AB67))))</f>
        <v>NA</v>
      </c>
      <c r="AL67" s="22" t="str">
        <f aca="false">IF(I67="BC",VLOOKUP(B67,'BC-OR_overlap'!A:J,10),"NA")</f>
        <v>NA</v>
      </c>
      <c r="AM67" s="22" t="n">
        <f aca="false">VLOOKUP(G67,Sheet2!A:Q,3)</f>
        <v>0</v>
      </c>
      <c r="AN67" s="22" t="n">
        <f aca="false">VLOOKUP(G67,Sheet2!A:Q,4)</f>
        <v>1</v>
      </c>
      <c r="AO67" s="22" t="n">
        <f aca="false">VLOOKUP(G67,Sheet2!A:Q,5)</f>
        <v>8.8</v>
      </c>
      <c r="AP67" s="22" t="n">
        <f aca="false">VLOOKUP(G67,Sheet2!A:Q,6)</f>
        <v>7041.41</v>
      </c>
      <c r="AQ67" s="22" t="n">
        <f aca="false">VLOOKUP(G67,Sheet2!A:Q,7)</f>
        <v>281.6</v>
      </c>
      <c r="AR67" s="22" t="n">
        <f aca="false">VLOOKUP(G67,Sheet2!A:Q,8)</f>
        <v>571.19</v>
      </c>
      <c r="AS67" s="22" t="n">
        <f aca="false">VLOOKUP(G67,Sheet2!A:Q,9)</f>
        <v>17.75</v>
      </c>
      <c r="AT67" s="22" t="n">
        <f aca="false">VLOOKUP(G67,Sheet2!A:Q,10)</f>
        <v>14.48</v>
      </c>
      <c r="AU67" s="22" t="n">
        <f aca="false">VLOOKUP(G67,Sheet2!A:Q,11)</f>
        <v>3.33</v>
      </c>
      <c r="AV67" s="22" t="n">
        <f aca="false">VLOOKUP(G67,Sheet2!A:Q,12)</f>
        <v>288429.64</v>
      </c>
      <c r="AW67" s="22" t="n">
        <f aca="false">VLOOKUP(G67,Sheet2!A:Q,13)</f>
        <v>35968.8</v>
      </c>
      <c r="AX67" s="22" t="n">
        <f aca="false">VLOOKUP(G67,Sheet2!A:Q,14)</f>
        <v>11822.76</v>
      </c>
      <c r="AY67" s="22" t="n">
        <f aca="false">VLOOKUP(G67,Sheet2!A:Q,15)</f>
        <v>1750.75</v>
      </c>
      <c r="AZ67" s="22" t="n">
        <f aca="false">VLOOKUP(G67,Sheet2!A:Q,16)</f>
        <v>2040.32</v>
      </c>
      <c r="BA67" s="22" t="n">
        <f aca="false">VLOOKUP(G67,Sheet2!A:Q,17)</f>
        <v>220</v>
      </c>
      <c r="BB67" s="22" t="n">
        <f aca="false">VLOOKUP(G67,Sheet2!A:R,18)</f>
        <v>339</v>
      </c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" hidden="false" customHeight="true" outlineLevel="0" collapsed="false">
      <c r="A68" s="9" t="s">
        <v>66</v>
      </c>
      <c r="B68" s="9" t="n">
        <v>66</v>
      </c>
      <c r="C68" s="9" t="n">
        <v>84</v>
      </c>
      <c r="D68" s="9" t="n">
        <v>147</v>
      </c>
      <c r="E68" s="23"/>
      <c r="F68" s="9" t="s">
        <v>342</v>
      </c>
      <c r="G68" s="33" t="s">
        <v>343</v>
      </c>
      <c r="H68" s="4" t="s">
        <v>344</v>
      </c>
      <c r="I68" s="22" t="s">
        <v>50</v>
      </c>
      <c r="J68" s="26" t="n">
        <v>3</v>
      </c>
      <c r="K68" s="11" t="s">
        <v>345</v>
      </c>
      <c r="L68" s="2" t="n">
        <f aca="false">IF(LEN(TRIM(K68))=0,0,LEN(TRIM(K68))-LEN(SUBSTITUTE(K68," ",""))+1)</f>
        <v>16</v>
      </c>
      <c r="M68" s="2" t="n">
        <f aca="false">IF(LEN(TRIM(F68))=0,0,LEN(TRIM(F68))-LEN(SUBSTITUTE(F68," ",""))+2)</f>
        <v>10</v>
      </c>
      <c r="N68" s="22" t="s">
        <v>52</v>
      </c>
      <c r="O68" s="0"/>
      <c r="P68" s="27" t="n">
        <v>13066</v>
      </c>
      <c r="Q68" s="27" t="n">
        <v>3066</v>
      </c>
      <c r="R68" s="9" t="s">
        <v>236</v>
      </c>
      <c r="S68" s="28" t="str">
        <f aca="false">MID(MID(MID(SUBSTITUTE(K68," ","^",(M68-2)),1,256),FIND("^",SUBSTITUTE(K68," ","^",(M68-2))),256),2,FIND(" ",MID(MID(SUBSTITUTE(K68," ","^",(M68-2)),1,256),FIND("^",SUBSTITUTE(K68," ","^",(M68-2))),256))-2)</f>
        <v>his</v>
      </c>
      <c r="T68" s="25"/>
      <c r="U68" s="29" t="n">
        <f aca="false">LEN(G68)</f>
        <v>8</v>
      </c>
      <c r="V68" s="29" t="n">
        <v>5.9</v>
      </c>
      <c r="W68" s="29" t="n">
        <v>0</v>
      </c>
      <c r="X68" s="4" t="n">
        <v>422</v>
      </c>
      <c r="Y68" s="4" t="n">
        <v>506</v>
      </c>
      <c r="Z68" s="4" t="n">
        <v>358</v>
      </c>
      <c r="AA68" s="4" t="n">
        <v>413</v>
      </c>
      <c r="AB68" s="4"/>
      <c r="AC68" s="30" t="str">
        <f aca="false">IF(ISBLANK(T68),"NA",IF(T68=" ","NA",IF(T68="-","NA",IF(T68="N","NA",T68))))</f>
        <v>NA</v>
      </c>
      <c r="AD68" s="30" t="n">
        <f aca="false">IF(ISBLANK(U68),"NA",IF(U68=" ","NA",IF(U68="-","NA",IF(U68="N","NA",U68))))</f>
        <v>8</v>
      </c>
      <c r="AE68" s="30" t="n">
        <f aca="false">IF(ISBLANK(V68),"NA",IF(V68=" ","NA",IF(V68="-","NA",IF(V68="N","NA",V68))))</f>
        <v>5.9</v>
      </c>
      <c r="AF68" s="30" t="n">
        <f aca="false">IF(ISBLANK(W68),"NA",IF(W68=" ","NA",IF(W68="-","NA",IF(W68="N","NA",W68))))</f>
        <v>0</v>
      </c>
      <c r="AG68" s="30" t="n">
        <f aca="false">IF(ISBLANK(X68),"NA",IF(X68=" ","NA",IF(X68="-","NA",IF(X68="N","NA",X68))))</f>
        <v>422</v>
      </c>
      <c r="AH68" s="30" t="n">
        <f aca="false">IF(ISBLANK(Y68),"NA",IF(Y68=" ","NA",IF(Y68="-","NA",IF(Y68="N","NA",Y68))))</f>
        <v>506</v>
      </c>
      <c r="AI68" s="30" t="n">
        <f aca="false">IF(ISBLANK(Z68),"NA",IF(Z68=" ","NA",IF(Z68="-","NA",IF(Z68="N","NA",Z68))))</f>
        <v>358</v>
      </c>
      <c r="AJ68" s="30" t="n">
        <f aca="false">IF(ISBLANK(AA68),"NA",IF(AA68=" ","NA",IF(AA68="-","NA",IF(AA68="N","NA",AA68))))</f>
        <v>413</v>
      </c>
      <c r="AK68" s="30" t="str">
        <f aca="false">IF(ISBLANK(AB68),"NA",IF(AB68=" ","NA",IF(AB68="-","NA",IF(AB68="N","NA",AB68))))</f>
        <v>NA</v>
      </c>
      <c r="AL68" s="22" t="str">
        <f aca="false">IF(I68="BC",VLOOKUP(B68,'BC-OR_overlap'!A:J,10),"NA")</f>
        <v>NA</v>
      </c>
      <c r="AM68" s="22" t="n">
        <f aca="false">VLOOKUP(G68,Sheet2!A:Q,3)</f>
        <v>18.3833</v>
      </c>
      <c r="AN68" s="22" t="n">
        <f aca="false">VLOOKUP(G68,Sheet2!A:Q,4)</f>
        <v>0</v>
      </c>
      <c r="AO68" s="22" t="n">
        <f aca="false">VLOOKUP(G68,Sheet2!A:Q,5)</f>
        <v>0</v>
      </c>
      <c r="AP68" s="22" t="n">
        <f aca="false">VLOOKUP(G68,Sheet2!A:Q,6)</f>
        <v>3279.67</v>
      </c>
      <c r="AQ68" s="22" t="n">
        <f aca="false">VLOOKUP(G68,Sheet2!A:Q,7)</f>
        <v>799.38</v>
      </c>
      <c r="AR68" s="22" t="n">
        <f aca="false">VLOOKUP(G68,Sheet2!A:Q,8)</f>
        <v>324.24</v>
      </c>
      <c r="AS68" s="22" t="n">
        <f aca="false">VLOOKUP(G68,Sheet2!A:Q,9)</f>
        <v>84.29</v>
      </c>
      <c r="AT68" s="22" t="n">
        <f aca="false">VLOOKUP(G68,Sheet2!A:Q,10)</f>
        <v>102.93</v>
      </c>
      <c r="AU68" s="22" t="n">
        <f aca="false">VLOOKUP(G68,Sheet2!A:Q,11)</f>
        <v>17.67</v>
      </c>
      <c r="AV68" s="22" t="n">
        <f aca="false">VLOOKUP(G68,Sheet2!A:Q,12)</f>
        <v>266503.37</v>
      </c>
      <c r="AW68" s="22" t="n">
        <f aca="false">VLOOKUP(G68,Sheet2!A:Q,13)</f>
        <v>33047.75</v>
      </c>
      <c r="AX68" s="22" t="n">
        <f aca="false">VLOOKUP(G68,Sheet2!A:Q,14)</f>
        <v>11863.5</v>
      </c>
      <c r="AY68" s="22" t="n">
        <f aca="false">VLOOKUP(G68,Sheet2!A:Q,15)</f>
        <v>1685.57</v>
      </c>
      <c r="AZ68" s="22" t="n">
        <f aca="false">VLOOKUP(G68,Sheet2!A:Q,16)</f>
        <v>1667.69</v>
      </c>
      <c r="BA68" s="22" t="n">
        <f aca="false">VLOOKUP(G68,Sheet2!A:Q,17)</f>
        <v>215.83</v>
      </c>
      <c r="BB68" s="22" t="n">
        <f aca="false">VLOOKUP(G68,Sheet2!A:R,18)</f>
        <v>326</v>
      </c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" hidden="false" customHeight="true" outlineLevel="0" collapsed="false">
      <c r="A69" s="9" t="s">
        <v>46</v>
      </c>
      <c r="B69" s="9" t="n">
        <v>67</v>
      </c>
      <c r="C69" s="9" t="n">
        <v>85</v>
      </c>
      <c r="D69" s="9" t="n">
        <v>178</v>
      </c>
      <c r="E69" s="23" t="s">
        <v>346</v>
      </c>
      <c r="F69" s="11" t="s">
        <v>347</v>
      </c>
      <c r="G69" s="33" t="s">
        <v>348</v>
      </c>
      <c r="H69" s="4" t="s">
        <v>349</v>
      </c>
      <c r="I69" s="22" t="s">
        <v>50</v>
      </c>
      <c r="J69" s="26" t="n">
        <v>3</v>
      </c>
      <c r="K69" s="11" t="s">
        <v>350</v>
      </c>
      <c r="L69" s="2" t="n">
        <f aca="false">IF(LEN(TRIM(K69))=0,0,LEN(TRIM(K69))-LEN(SUBSTITUTE(K69," ",""))+1)</f>
        <v>10</v>
      </c>
      <c r="M69" s="2" t="n">
        <f aca="false">IF(LEN(TRIM(F69))=0,0,LEN(TRIM(F69))-LEN(SUBSTITUTE(F69," ",""))+2)</f>
        <v>8</v>
      </c>
      <c r="N69" s="22" t="s">
        <v>52</v>
      </c>
      <c r="O69" s="0"/>
      <c r="P69" s="27" t="n">
        <v>13067</v>
      </c>
      <c r="Q69" s="27" t="n">
        <v>3067</v>
      </c>
      <c r="R69" s="9" t="s">
        <v>236</v>
      </c>
      <c r="S69" s="28" t="str">
        <f aca="false">MID(MID(MID(SUBSTITUTE(K69," ","^",(M69-2)),1,256),FIND("^",SUBSTITUTE(K69," ","^",(M69-2))),256),2,FIND(" ",MID(MID(SUBSTITUTE(K69," ","^",(M69-2)),1,256),FIND("^",SUBSTITUTE(K69," ","^",(M69-2))),256))-2)</f>
        <v>some</v>
      </c>
      <c r="T69" s="25"/>
      <c r="U69" s="29" t="n">
        <f aca="false">LEN(G69)</f>
        <v>6</v>
      </c>
      <c r="V69" s="29" t="n">
        <v>11.53</v>
      </c>
      <c r="W69" s="29" t="n">
        <v>1</v>
      </c>
      <c r="X69" s="4" t="n">
        <v>535</v>
      </c>
      <c r="Y69" s="4" t="n">
        <v>514</v>
      </c>
      <c r="Z69" s="4" t="n">
        <v>593</v>
      </c>
      <c r="AA69" s="4" t="n">
        <v>394</v>
      </c>
      <c r="AB69" s="4"/>
      <c r="AC69" s="30" t="str">
        <f aca="false">IF(ISBLANK(T69),"NA",IF(T69=" ","NA",IF(T69="-","NA",IF(T69="N","NA",T69))))</f>
        <v>NA</v>
      </c>
      <c r="AD69" s="30" t="n">
        <f aca="false">IF(ISBLANK(U69),"NA",IF(U69=" ","NA",IF(U69="-","NA",IF(U69="N","NA",U69))))</f>
        <v>6</v>
      </c>
      <c r="AE69" s="30" t="n">
        <f aca="false">IF(ISBLANK(V69),"NA",IF(V69=" ","NA",IF(V69="-","NA",IF(V69="N","NA",V69))))</f>
        <v>11.53</v>
      </c>
      <c r="AF69" s="30" t="n">
        <f aca="false">IF(ISBLANK(W69),"NA",IF(W69=" ","NA",IF(W69="-","NA",IF(W69="N","NA",W69))))</f>
        <v>1</v>
      </c>
      <c r="AG69" s="30" t="n">
        <f aca="false">IF(ISBLANK(X69),"NA",IF(X69=" ","NA",IF(X69="-","NA",IF(X69="N","NA",X69))))</f>
        <v>535</v>
      </c>
      <c r="AH69" s="30" t="n">
        <f aca="false">IF(ISBLANK(Y69),"NA",IF(Y69=" ","NA",IF(Y69="-","NA",IF(Y69="N","NA",Y69))))</f>
        <v>514</v>
      </c>
      <c r="AI69" s="30" t="n">
        <f aca="false">IF(ISBLANK(Z69),"NA",IF(Z69=" ","NA",IF(Z69="-","NA",IF(Z69="N","NA",Z69))))</f>
        <v>593</v>
      </c>
      <c r="AJ69" s="30" t="n">
        <f aca="false">IF(ISBLANK(AA69),"NA",IF(AA69=" ","NA",IF(AA69="-","NA",IF(AA69="N","NA",AA69))))</f>
        <v>394</v>
      </c>
      <c r="AK69" s="30" t="str">
        <f aca="false">IF(ISBLANK(AB69),"NA",IF(AB69=" ","NA",IF(AB69="-","NA",IF(AB69="N","NA",AB69))))</f>
        <v>NA</v>
      </c>
      <c r="AL69" s="22" t="str">
        <f aca="false">IF(I69="BC",VLOOKUP(B69,'BC-OR_overlap'!A:J,10),"NA")</f>
        <v>NA</v>
      </c>
      <c r="AM69" s="22" t="n">
        <f aca="false">VLOOKUP(G69,Sheet2!A:Q,3)</f>
        <v>4.69993</v>
      </c>
      <c r="AN69" s="22" t="n">
        <f aca="false">VLOOKUP(G69,Sheet2!A:Q,4)</f>
        <v>2</v>
      </c>
      <c r="AO69" s="22" t="n">
        <f aca="false">VLOOKUP(G69,Sheet2!A:Q,5)</f>
        <v>2.17</v>
      </c>
      <c r="AP69" s="22" t="n">
        <f aca="false">VLOOKUP(G69,Sheet2!A:Q,6)</f>
        <v>8040.26</v>
      </c>
      <c r="AQ69" s="22" t="n">
        <f aca="false">VLOOKUP(G69,Sheet2!A:Q,7)</f>
        <v>838</v>
      </c>
      <c r="AR69" s="22" t="n">
        <f aca="false">VLOOKUP(G69,Sheet2!A:Q,8)</f>
        <v>843.77</v>
      </c>
      <c r="AS69" s="22" t="n">
        <f aca="false">VLOOKUP(G69,Sheet2!A:Q,9)</f>
        <v>91.6</v>
      </c>
      <c r="AT69" s="22" t="n">
        <f aca="false">VLOOKUP(G69,Sheet2!A:Q,10)</f>
        <v>182.14</v>
      </c>
      <c r="AU69" s="22" t="n">
        <f aca="false">VLOOKUP(G69,Sheet2!A:Q,11)</f>
        <v>25.5</v>
      </c>
      <c r="AV69" s="22" t="n">
        <f aca="false">VLOOKUP(G69,Sheet2!A:Q,12)</f>
        <v>219440.11</v>
      </c>
      <c r="AW69" s="22" t="n">
        <f aca="false">VLOOKUP(G69,Sheet2!A:Q,13)</f>
        <v>24325.83</v>
      </c>
      <c r="AX69" s="22" t="n">
        <f aca="false">VLOOKUP(G69,Sheet2!A:Q,14)</f>
        <v>9633.54</v>
      </c>
      <c r="AY69" s="22" t="n">
        <f aca="false">VLOOKUP(G69,Sheet2!A:Q,15)</f>
        <v>1313.4</v>
      </c>
      <c r="AZ69" s="22" t="n">
        <f aca="false">VLOOKUP(G69,Sheet2!A:Q,16)</f>
        <v>589.38</v>
      </c>
      <c r="BA69" s="22" t="n">
        <f aca="false">VLOOKUP(G69,Sheet2!A:Q,17)</f>
        <v>219</v>
      </c>
      <c r="BB69" s="22" t="n">
        <f aca="false">VLOOKUP(G69,Sheet2!A:R,18)</f>
        <v>219</v>
      </c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" hidden="false" customHeight="true" outlineLevel="0" collapsed="false">
      <c r="A70" s="9" t="s">
        <v>80</v>
      </c>
      <c r="B70" s="9" t="n">
        <v>68</v>
      </c>
      <c r="C70" s="9" t="n">
        <v>87</v>
      </c>
      <c r="D70" s="9" t="n">
        <v>101</v>
      </c>
      <c r="E70" s="44" t="s">
        <v>351</v>
      </c>
      <c r="F70" s="37" t="s">
        <v>352</v>
      </c>
      <c r="G70" s="33" t="s">
        <v>353</v>
      </c>
      <c r="H70" s="4" t="s">
        <v>354</v>
      </c>
      <c r="I70" s="22" t="s">
        <v>50</v>
      </c>
      <c r="J70" s="26" t="n">
        <v>3</v>
      </c>
      <c r="K70" s="11" t="s">
        <v>355</v>
      </c>
      <c r="L70" s="2" t="n">
        <f aca="false">IF(LEN(TRIM(K70))=0,0,LEN(TRIM(K70))-LEN(SUBSTITUTE(K70," ",""))+1)</f>
        <v>11</v>
      </c>
      <c r="M70" s="2" t="n">
        <f aca="false">IF(LEN(TRIM(F70))=0,0,LEN(TRIM(F70))-LEN(SUBSTITUTE(F70," ",""))+2)</f>
        <v>8</v>
      </c>
      <c r="N70" s="22" t="s">
        <v>52</v>
      </c>
      <c r="O70" s="0"/>
      <c r="P70" s="27" t="n">
        <v>13068</v>
      </c>
      <c r="Q70" s="27" t="n">
        <v>3068</v>
      </c>
      <c r="R70" s="9" t="s">
        <v>236</v>
      </c>
      <c r="S70" s="28" t="str">
        <f aca="false">MID(MID(MID(SUBSTITUTE(K70," ","^",(M70-2)),1,256),FIND("^",SUBSTITUTE(K70," ","^",(M70-2))),256),2,FIND(" ",MID(MID(SUBSTITUTE(K70," ","^",(M70-2)),1,256),FIND("^",SUBSTITUTE(K70," ","^",(M70-2))),256))-2)</f>
        <v>a</v>
      </c>
      <c r="T70" s="25"/>
      <c r="U70" s="29" t="n">
        <f aca="false">LEN(G70)</f>
        <v>3</v>
      </c>
      <c r="V70" s="29" t="n">
        <v>5.92</v>
      </c>
      <c r="W70" s="29" t="n">
        <v>11</v>
      </c>
      <c r="X70" s="4" t="s">
        <v>54</v>
      </c>
      <c r="Y70" s="4" t="s">
        <v>54</v>
      </c>
      <c r="Z70" s="4" t="s">
        <v>54</v>
      </c>
      <c r="AA70" s="4" t="s">
        <v>54</v>
      </c>
      <c r="AB70" s="4"/>
      <c r="AC70" s="30" t="str">
        <f aca="false">IF(ISBLANK(T70),"NA",IF(T70=" ","NA",IF(T70="-","NA",IF(T70="N","NA",T70))))</f>
        <v>NA</v>
      </c>
      <c r="AD70" s="30" t="n">
        <f aca="false">IF(ISBLANK(U70),"NA",IF(U70=" ","NA",IF(U70="-","NA",IF(U70="N","NA",U70))))</f>
        <v>3</v>
      </c>
      <c r="AE70" s="30" t="n">
        <f aca="false">IF(ISBLANK(V70),"NA",IF(V70=" ","NA",IF(V70="-","NA",IF(V70="N","NA",V70))))</f>
        <v>5.92</v>
      </c>
      <c r="AF70" s="30" t="n">
        <f aca="false">IF(ISBLANK(W70),"NA",IF(W70=" ","NA",IF(W70="-","NA",IF(W70="N","NA",W70))))</f>
        <v>11</v>
      </c>
      <c r="AG70" s="30" t="str">
        <f aca="false">IF(ISBLANK(X70),"NA",IF(X70=" ","NA",IF(X70="-","NA",IF(X70="N","NA",X70))))</f>
        <v>NA</v>
      </c>
      <c r="AH70" s="30" t="str">
        <f aca="false">IF(ISBLANK(Y70),"NA",IF(Y70=" ","NA",IF(Y70="-","NA",IF(Y70="N","NA",Y70))))</f>
        <v>NA</v>
      </c>
      <c r="AI70" s="30" t="str">
        <f aca="false">IF(ISBLANK(Z70),"NA",IF(Z70=" ","NA",IF(Z70="-","NA",IF(Z70="N","NA",Z70))))</f>
        <v>NA</v>
      </c>
      <c r="AJ70" s="30" t="str">
        <f aca="false">IF(ISBLANK(AA70),"NA",IF(AA70=" ","NA",IF(AA70="-","NA",IF(AA70="N","NA",AA70))))</f>
        <v>NA</v>
      </c>
      <c r="AK70" s="30" t="str">
        <f aca="false">IF(ISBLANK(AB70),"NA",IF(AB70=" ","NA",IF(AB70="-","NA",IF(AB70="N","NA",AB70))))</f>
        <v>NA</v>
      </c>
      <c r="AL70" s="22" t="str">
        <f aca="false">IF(I70="BC",VLOOKUP(B70,'BC-OR_overlap'!A:J,10),"NA")</f>
        <v>NA</v>
      </c>
      <c r="AM70" s="22" t="n">
        <f aca="false">VLOOKUP(G70,Sheet2!A:Q,3)</f>
        <v>11.0062</v>
      </c>
      <c r="AN70" s="22" t="n">
        <f aca="false">VLOOKUP(G70,Sheet2!A:Q,4)</f>
        <v>12</v>
      </c>
      <c r="AO70" s="22" t="n">
        <f aca="false">VLOOKUP(G70,Sheet2!A:Q,5)</f>
        <v>59.21</v>
      </c>
      <c r="AP70" s="22" t="n">
        <f aca="false">VLOOKUP(G70,Sheet2!A:Q,6)</f>
        <v>16478.67</v>
      </c>
      <c r="AQ70" s="22" t="n">
        <f aca="false">VLOOKUP(G70,Sheet2!A:Q,7)</f>
        <v>62.67</v>
      </c>
      <c r="AR70" s="22" t="n">
        <f aca="false">VLOOKUP(G70,Sheet2!A:Q,8)</f>
        <v>334.26</v>
      </c>
      <c r="AS70" s="22" t="n">
        <f aca="false">VLOOKUP(G70,Sheet2!A:Q,9)</f>
        <v>6.5</v>
      </c>
      <c r="AT70" s="22" t="n">
        <f aca="false">VLOOKUP(G70,Sheet2!A:Q,10)</f>
        <v>11.01</v>
      </c>
      <c r="AU70" s="22" t="n">
        <f aca="false">VLOOKUP(G70,Sheet2!A:Q,11)</f>
        <v>1</v>
      </c>
      <c r="AV70" s="22" t="n">
        <f aca="false">VLOOKUP(G70,Sheet2!A:Q,12)</f>
        <v>263311.45</v>
      </c>
      <c r="AW70" s="22" t="n">
        <f aca="false">VLOOKUP(G70,Sheet2!A:Q,13)</f>
        <v>30517</v>
      </c>
      <c r="AX70" s="22" t="n">
        <f aca="false">VLOOKUP(G70,Sheet2!A:Q,14)</f>
        <v>26083.33</v>
      </c>
      <c r="AY70" s="22" t="n">
        <f aca="false">VLOOKUP(G70,Sheet2!A:Q,15)</f>
        <v>2159.5</v>
      </c>
      <c r="AZ70" s="22" t="n">
        <f aca="false">VLOOKUP(G70,Sheet2!A:Q,16)</f>
        <v>8277.58</v>
      </c>
      <c r="BA70" s="22" t="n">
        <f aca="false">VLOOKUP(G70,Sheet2!A:Q,17)</f>
        <v>114</v>
      </c>
      <c r="BB70" s="22" t="n">
        <f aca="false">VLOOKUP(G70,Sheet2!A:R,18)</f>
        <v>574</v>
      </c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" hidden="false" customHeight="true" outlineLevel="0" collapsed="false">
      <c r="A71" s="9" t="s">
        <v>80</v>
      </c>
      <c r="B71" s="9" t="n">
        <v>69</v>
      </c>
      <c r="C71" s="9" t="n">
        <v>88</v>
      </c>
      <c r="D71" s="9" t="n">
        <v>22</v>
      </c>
      <c r="E71" s="23" t="n">
        <v>21</v>
      </c>
      <c r="F71" s="24" t="s">
        <v>356</v>
      </c>
      <c r="G71" s="25" t="s">
        <v>357</v>
      </c>
      <c r="H71" s="4" t="s">
        <v>358</v>
      </c>
      <c r="I71" s="22" t="s">
        <v>50</v>
      </c>
      <c r="J71" s="26" t="n">
        <v>3</v>
      </c>
      <c r="K71" s="11" t="s">
        <v>359</v>
      </c>
      <c r="L71" s="2" t="n">
        <f aca="false">IF(LEN(TRIM(K71))=0,0,LEN(TRIM(K71))-LEN(SUBSTITUTE(K71," ",""))+1)</f>
        <v>11</v>
      </c>
      <c r="M71" s="2" t="n">
        <f aca="false">IF(LEN(TRIM(F71))=0,0,LEN(TRIM(F71))-LEN(SUBSTITUTE(F71," ",""))+2)</f>
        <v>9</v>
      </c>
      <c r="N71" s="22" t="s">
        <v>52</v>
      </c>
      <c r="O71" s="0"/>
      <c r="P71" s="27" t="n">
        <v>13069</v>
      </c>
      <c r="Q71" s="27" t="n">
        <v>3069</v>
      </c>
      <c r="R71" s="9" t="s">
        <v>236</v>
      </c>
      <c r="S71" s="28" t="str">
        <f aca="false">MID(MID(MID(SUBSTITUTE(K71," ","^",(M71-2)),1,256),FIND("^",SUBSTITUTE(K71," ","^",(M71-2))),256),2,FIND(" ",MID(MID(SUBSTITUTE(K71," ","^",(M71-2)),1,256),FIND("^",SUBSTITUTE(K71," ","^",(M71-2))),256))-2)</f>
        <v>wrong</v>
      </c>
      <c r="T71" s="25"/>
      <c r="U71" s="29" t="n">
        <f aca="false">LEN(G71)</f>
        <v>6</v>
      </c>
      <c r="V71" s="29" t="n">
        <v>5.06</v>
      </c>
      <c r="W71" s="29" t="n">
        <v>7</v>
      </c>
      <c r="X71" s="4" t="n">
        <v>437</v>
      </c>
      <c r="Y71" s="4" t="n">
        <v>409</v>
      </c>
      <c r="Z71" s="4" t="n">
        <v>497</v>
      </c>
      <c r="AA71" s="4" t="s">
        <v>54</v>
      </c>
      <c r="AB71" s="4"/>
      <c r="AC71" s="30" t="str">
        <f aca="false">IF(ISBLANK(T71),"NA",IF(T71=" ","NA",IF(T71="-","NA",IF(T71="N","NA",T71))))</f>
        <v>NA</v>
      </c>
      <c r="AD71" s="30" t="n">
        <f aca="false">IF(ISBLANK(U71),"NA",IF(U71=" ","NA",IF(U71="-","NA",IF(U71="N","NA",U71))))</f>
        <v>6</v>
      </c>
      <c r="AE71" s="30" t="n">
        <f aca="false">IF(ISBLANK(V71),"NA",IF(V71=" ","NA",IF(V71="-","NA",IF(V71="N","NA",V71))))</f>
        <v>5.06</v>
      </c>
      <c r="AF71" s="30" t="n">
        <f aca="false">IF(ISBLANK(W71),"NA",IF(W71=" ","NA",IF(W71="-","NA",IF(W71="N","NA",W71))))</f>
        <v>7</v>
      </c>
      <c r="AG71" s="30" t="n">
        <f aca="false">IF(ISBLANK(X71),"NA",IF(X71=" ","NA",IF(X71="-","NA",IF(X71="N","NA",X71))))</f>
        <v>437</v>
      </c>
      <c r="AH71" s="30" t="n">
        <f aca="false">IF(ISBLANK(Y71),"NA",IF(Y71=" ","NA",IF(Y71="-","NA",IF(Y71="N","NA",Y71))))</f>
        <v>409</v>
      </c>
      <c r="AI71" s="30" t="n">
        <f aca="false">IF(ISBLANK(Z71),"NA",IF(Z71=" ","NA",IF(Z71="-","NA",IF(Z71="N","NA",Z71))))</f>
        <v>497</v>
      </c>
      <c r="AJ71" s="30" t="str">
        <f aca="false">IF(ISBLANK(AA71),"NA",IF(AA71=" ","NA",IF(AA71="-","NA",IF(AA71="N","NA",AA71))))</f>
        <v>NA</v>
      </c>
      <c r="AK71" s="30" t="str">
        <f aca="false">IF(ISBLANK(AB71),"NA",IF(AB71=" ","NA",IF(AB71="-","NA",IF(AB71="N","NA",AB71))))</f>
        <v>NA</v>
      </c>
      <c r="AL71" s="22" t="str">
        <f aca="false">IF(I71="BC",VLOOKUP(B71,'BC-OR_overlap'!A:J,10),"NA")</f>
        <v>NA</v>
      </c>
      <c r="AM71" s="22" t="n">
        <f aca="false">VLOOKUP(G71,Sheet2!A:Q,3)</f>
        <v>1.6658</v>
      </c>
      <c r="AN71" s="22" t="n">
        <f aca="false">VLOOKUP(G71,Sheet2!A:Q,4)</f>
        <v>7</v>
      </c>
      <c r="AO71" s="22" t="n">
        <f aca="false">VLOOKUP(G71,Sheet2!A:Q,5)</f>
        <v>23.75</v>
      </c>
      <c r="AP71" s="22" t="n">
        <f aca="false">VLOOKUP(G71,Sheet2!A:Q,6)</f>
        <v>6295.02</v>
      </c>
      <c r="AQ71" s="22" t="n">
        <f aca="false">VLOOKUP(G71,Sheet2!A:Q,7)</f>
        <v>536.67</v>
      </c>
      <c r="AR71" s="22" t="n">
        <f aca="false">VLOOKUP(G71,Sheet2!A:Q,8)</f>
        <v>1201.29</v>
      </c>
      <c r="AS71" s="22" t="n">
        <f aca="false">VLOOKUP(G71,Sheet2!A:Q,9)</f>
        <v>97.6</v>
      </c>
      <c r="AT71" s="22" t="n">
        <f aca="false">VLOOKUP(G71,Sheet2!A:Q,10)</f>
        <v>152.82</v>
      </c>
      <c r="AU71" s="22" t="n">
        <f aca="false">VLOOKUP(G71,Sheet2!A:Q,11)</f>
        <v>18.5</v>
      </c>
      <c r="AV71" s="22" t="n">
        <f aca="false">VLOOKUP(G71,Sheet2!A:Q,12)</f>
        <v>228827.53</v>
      </c>
      <c r="AW71" s="22" t="n">
        <f aca="false">VLOOKUP(G71,Sheet2!A:Q,13)</f>
        <v>32977.33</v>
      </c>
      <c r="AX71" s="22" t="n">
        <f aca="false">VLOOKUP(G71,Sheet2!A:Q,14)</f>
        <v>29026.92</v>
      </c>
      <c r="AY71" s="22" t="n">
        <f aca="false">VLOOKUP(G71,Sheet2!A:Q,15)</f>
        <v>5469.8</v>
      </c>
      <c r="AZ71" s="22" t="n">
        <f aca="false">VLOOKUP(G71,Sheet2!A:Q,16)</f>
        <v>7822.51</v>
      </c>
      <c r="BA71" s="22" t="n">
        <f aca="false">VLOOKUP(G71,Sheet2!A:Q,17)</f>
        <v>1932</v>
      </c>
      <c r="BB71" s="22" t="n">
        <f aca="false">VLOOKUP(G71,Sheet2!A:R,18)</f>
        <v>245</v>
      </c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" hidden="false" customHeight="true" outlineLevel="0" collapsed="false">
      <c r="A72" s="9" t="s">
        <v>46</v>
      </c>
      <c r="B72" s="9" t="n">
        <v>70</v>
      </c>
      <c r="C72" s="9" t="n">
        <v>89</v>
      </c>
      <c r="D72" s="9" t="n">
        <v>94</v>
      </c>
      <c r="E72" s="23" t="s">
        <v>153</v>
      </c>
      <c r="F72" s="9" t="s">
        <v>360</v>
      </c>
      <c r="G72" s="33" t="s">
        <v>361</v>
      </c>
      <c r="H72" s="4" t="s">
        <v>362</v>
      </c>
      <c r="I72" s="22" t="s">
        <v>50</v>
      </c>
      <c r="J72" s="26" t="n">
        <v>3</v>
      </c>
      <c r="K72" s="11" t="s">
        <v>363</v>
      </c>
      <c r="L72" s="2" t="n">
        <f aca="false">IF(LEN(TRIM(K72))=0,0,LEN(TRIM(K72))-LEN(SUBSTITUTE(K72," ",""))+1)</f>
        <v>15</v>
      </c>
      <c r="M72" s="2" t="n">
        <f aca="false">IF(LEN(TRIM(F72))=0,0,LEN(TRIM(F72))-LEN(SUBSTITUTE(F72," ",""))+2)</f>
        <v>13</v>
      </c>
      <c r="N72" s="22" t="s">
        <v>52</v>
      </c>
      <c r="O72" s="0"/>
      <c r="P72" s="27" t="n">
        <v>13070</v>
      </c>
      <c r="Q72" s="27" t="n">
        <v>3070</v>
      </c>
      <c r="R72" s="9" t="s">
        <v>236</v>
      </c>
      <c r="S72" s="28" t="str">
        <f aca="false">MID(MID(MID(SUBSTITUTE(K72," ","^",(M72-2)),1,256),FIND("^",SUBSTITUTE(K72," ","^",(M72-2))),256),2,FIND(" ",MID(MID(SUBSTITUTE(K72," ","^",(M72-2)),1,256),FIND("^",SUBSTITUTE(K72," ","^",(M72-2))),256))-2)</f>
        <v>the</v>
      </c>
      <c r="T72" s="25"/>
      <c r="U72" s="29" t="n">
        <f aca="false">LEN(G72)</f>
        <v>5</v>
      </c>
      <c r="V72" s="29" t="n">
        <v>7.45</v>
      </c>
      <c r="W72" s="29" t="n">
        <v>1</v>
      </c>
      <c r="X72" s="4" t="s">
        <v>54</v>
      </c>
      <c r="Y72" s="4" t="s">
        <v>54</v>
      </c>
      <c r="Z72" s="4" t="s">
        <v>54</v>
      </c>
      <c r="AA72" s="4" t="s">
        <v>54</v>
      </c>
      <c r="AB72" s="4" t="n">
        <v>14</v>
      </c>
      <c r="AC72" s="30" t="str">
        <f aca="false">IF(ISBLANK(T72),"NA",IF(T72=" ","NA",IF(T72="-","NA",IF(T72="N","NA",T72))))</f>
        <v>NA</v>
      </c>
      <c r="AD72" s="30" t="n">
        <f aca="false">IF(ISBLANK(U72),"NA",IF(U72=" ","NA",IF(U72="-","NA",IF(U72="N","NA",U72))))</f>
        <v>5</v>
      </c>
      <c r="AE72" s="30" t="n">
        <f aca="false">IF(ISBLANK(V72),"NA",IF(V72=" ","NA",IF(V72="-","NA",IF(V72="N","NA",V72))))</f>
        <v>7.45</v>
      </c>
      <c r="AF72" s="30" t="n">
        <f aca="false">IF(ISBLANK(W72),"NA",IF(W72=" ","NA",IF(W72="-","NA",IF(W72="N","NA",W72))))</f>
        <v>1</v>
      </c>
      <c r="AG72" s="30" t="str">
        <f aca="false">IF(ISBLANK(X72),"NA",IF(X72=" ","NA",IF(X72="-","NA",IF(X72="N","NA",X72))))</f>
        <v>NA</v>
      </c>
      <c r="AH72" s="30" t="str">
        <f aca="false">IF(ISBLANK(Y72),"NA",IF(Y72=" ","NA",IF(Y72="-","NA",IF(Y72="N","NA",Y72))))</f>
        <v>NA</v>
      </c>
      <c r="AI72" s="30" t="str">
        <f aca="false">IF(ISBLANK(Z72),"NA",IF(Z72=" ","NA",IF(Z72="-","NA",IF(Z72="N","NA",Z72))))</f>
        <v>NA</v>
      </c>
      <c r="AJ72" s="30" t="str">
        <f aca="false">IF(ISBLANK(AA72),"NA",IF(AA72=" ","NA",IF(AA72="-","NA",IF(AA72="N","NA",AA72))))</f>
        <v>NA</v>
      </c>
      <c r="AK72" s="30" t="n">
        <f aca="false">IF(ISBLANK(AB72),"NA",IF(AB72=" ","NA",IF(AB72="-","NA",IF(AB72="N","NA",AB72))))</f>
        <v>14</v>
      </c>
      <c r="AL72" s="22" t="str">
        <f aca="false">IF(I72="BC",VLOOKUP(B72,'BC-OR_overlap'!A:J,10),"NA")</f>
        <v>NA</v>
      </c>
      <c r="AM72" s="22" t="n">
        <f aca="false">VLOOKUP(G72,Sheet2!A:Q,3)</f>
        <v>15.3491</v>
      </c>
      <c r="AN72" s="22" t="n">
        <f aca="false">VLOOKUP(G72,Sheet2!A:Q,4)</f>
        <v>4</v>
      </c>
      <c r="AO72" s="22" t="n">
        <f aca="false">VLOOKUP(G72,Sheet2!A:Q,5)</f>
        <v>12.05</v>
      </c>
      <c r="AP72" s="22" t="n">
        <f aca="false">VLOOKUP(G72,Sheet2!A:Q,6)</f>
        <v>12693.9</v>
      </c>
      <c r="AQ72" s="22" t="n">
        <f aca="false">VLOOKUP(G72,Sheet2!A:Q,7)</f>
        <v>540.2</v>
      </c>
      <c r="AR72" s="22" t="n">
        <f aca="false">VLOOKUP(G72,Sheet2!A:Q,8)</f>
        <v>3192.35</v>
      </c>
      <c r="AS72" s="22" t="n">
        <f aca="false">VLOOKUP(G72,Sheet2!A:Q,9)</f>
        <v>36.75</v>
      </c>
      <c r="AT72" s="22" t="n">
        <f aca="false">VLOOKUP(G72,Sheet2!A:Q,10)</f>
        <v>600.16</v>
      </c>
      <c r="AU72" s="22" t="n">
        <f aca="false">VLOOKUP(G72,Sheet2!A:Q,11)</f>
        <v>7</v>
      </c>
      <c r="AV72" s="22" t="n">
        <f aca="false">VLOOKUP(G72,Sheet2!A:Q,12)</f>
        <v>282016.69</v>
      </c>
      <c r="AW72" s="22" t="n">
        <f aca="false">VLOOKUP(G72,Sheet2!A:Q,13)</f>
        <v>40048</v>
      </c>
      <c r="AX72" s="22" t="n">
        <f aca="false">VLOOKUP(G72,Sheet2!A:Q,14)</f>
        <v>45701.11</v>
      </c>
      <c r="AY72" s="22" t="n">
        <f aca="false">VLOOKUP(G72,Sheet2!A:Q,15)</f>
        <v>5204.5</v>
      </c>
      <c r="AZ72" s="22" t="n">
        <f aca="false">VLOOKUP(G72,Sheet2!A:Q,16)</f>
        <v>3575.83</v>
      </c>
      <c r="BA72" s="22" t="n">
        <f aca="false">VLOOKUP(G72,Sheet2!A:Q,17)</f>
        <v>1186.33</v>
      </c>
      <c r="BB72" s="22" t="n">
        <f aca="false">VLOOKUP(G72,Sheet2!A:R,18)</f>
        <v>70</v>
      </c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" hidden="false" customHeight="true" outlineLevel="0" collapsed="false">
      <c r="A73" s="9" t="s">
        <v>66</v>
      </c>
      <c r="B73" s="9" t="n">
        <v>71</v>
      </c>
      <c r="C73" s="9" t="n">
        <v>90</v>
      </c>
      <c r="D73" s="9" t="n">
        <v>58</v>
      </c>
      <c r="E73" s="36" t="s">
        <v>364</v>
      </c>
      <c r="F73" s="37" t="s">
        <v>365</v>
      </c>
      <c r="G73" s="9" t="s">
        <v>366</v>
      </c>
      <c r="H73" s="4" t="s">
        <v>69</v>
      </c>
      <c r="I73" s="22" t="s">
        <v>50</v>
      </c>
      <c r="J73" s="26" t="n">
        <v>3</v>
      </c>
      <c r="K73" s="11" t="s">
        <v>367</v>
      </c>
      <c r="L73" s="2" t="n">
        <f aca="false">IF(LEN(TRIM(K73))=0,0,LEN(TRIM(K73))-LEN(SUBSTITUTE(K73," ",""))+1)</f>
        <v>16</v>
      </c>
      <c r="M73" s="2" t="n">
        <f aca="false">IF(LEN(TRIM(F73))=0,0,LEN(TRIM(F73))-LEN(SUBSTITUTE(F73," ",""))+2)</f>
        <v>13</v>
      </c>
      <c r="N73" s="22" t="s">
        <v>52</v>
      </c>
      <c r="O73" s="0"/>
      <c r="P73" s="27" t="n">
        <v>13071</v>
      </c>
      <c r="Q73" s="27" t="n">
        <v>3071</v>
      </c>
      <c r="R73" s="9" t="s">
        <v>236</v>
      </c>
      <c r="S73" s="28" t="str">
        <f aca="false">MID(MID(MID(SUBSTITUTE(K73," ","^",(M73-2)),1,256),FIND("^",SUBSTITUTE(K73," ","^",(M73-2))),256),2,FIND(" ",MID(MID(SUBSTITUTE(K73," ","^",(M73-2)),1,256),FIND("^",SUBSTITUTE(K73," ","^",(M73-2))),256))-2)</f>
        <v>a</v>
      </c>
      <c r="T73" s="25" t="n">
        <v>0</v>
      </c>
      <c r="U73" s="29" t="n">
        <f aca="false">LEN(G73)</f>
        <v>4</v>
      </c>
      <c r="V73" s="29" t="n">
        <v>23.9</v>
      </c>
      <c r="W73" s="29" t="n">
        <v>13</v>
      </c>
      <c r="X73" s="4" t="n">
        <v>613</v>
      </c>
      <c r="Y73" s="4" t="n">
        <v>533</v>
      </c>
      <c r="Z73" s="4" t="n">
        <v>551</v>
      </c>
      <c r="AA73" s="4" t="n">
        <v>473</v>
      </c>
      <c r="AB73" s="4"/>
      <c r="AC73" s="30" t="n">
        <f aca="false">IF(ISBLANK(T73),"NA",IF(T73=" ","NA",IF(T73="-","NA",IF(T73="N","NA",T73))))</f>
        <v>0</v>
      </c>
      <c r="AD73" s="30" t="n">
        <f aca="false">IF(ISBLANK(U73),"NA",IF(U73=" ","NA",IF(U73="-","NA",IF(U73="N","NA",U73))))</f>
        <v>4</v>
      </c>
      <c r="AE73" s="30" t="n">
        <f aca="false">IF(ISBLANK(V73),"NA",IF(V73=" ","NA",IF(V73="-","NA",IF(V73="N","NA",V73))))</f>
        <v>23.9</v>
      </c>
      <c r="AF73" s="30" t="n">
        <f aca="false">IF(ISBLANK(W73),"NA",IF(W73=" ","NA",IF(W73="-","NA",IF(W73="N","NA",W73))))</f>
        <v>13</v>
      </c>
      <c r="AG73" s="30" t="n">
        <f aca="false">IF(ISBLANK(X73),"NA",IF(X73=" ","NA",IF(X73="-","NA",IF(X73="N","NA",X73))))</f>
        <v>613</v>
      </c>
      <c r="AH73" s="30" t="n">
        <f aca="false">IF(ISBLANK(Y73),"NA",IF(Y73=" ","NA",IF(Y73="-","NA",IF(Y73="N","NA",Y73))))</f>
        <v>533</v>
      </c>
      <c r="AI73" s="30" t="n">
        <f aca="false">IF(ISBLANK(Z73),"NA",IF(Z73=" ","NA",IF(Z73="-","NA",IF(Z73="N","NA",Z73))))</f>
        <v>551</v>
      </c>
      <c r="AJ73" s="30" t="n">
        <f aca="false">IF(ISBLANK(AA73),"NA",IF(AA73=" ","NA",IF(AA73="-","NA",IF(AA73="N","NA",AA73))))</f>
        <v>473</v>
      </c>
      <c r="AK73" s="30" t="str">
        <f aca="false">IF(ISBLANK(AB73),"NA",IF(AB73=" ","NA",IF(AB73="-","NA",IF(AB73="N","NA",AB73))))</f>
        <v>NA</v>
      </c>
      <c r="AL73" s="22" t="str">
        <f aca="false">IF(I73="BC",VLOOKUP(B73,'BC-OR_overlap'!A:J,10),"NA")</f>
        <v>NA</v>
      </c>
      <c r="AM73" s="22" t="n">
        <f aca="false">VLOOKUP(G73,Sheet2!A:Q,3)</f>
        <v>33.2565</v>
      </c>
      <c r="AN73" s="22" t="n">
        <f aca="false">VLOOKUP(G73,Sheet2!A:Q,4)</f>
        <v>13</v>
      </c>
      <c r="AO73" s="22" t="n">
        <f aca="false">VLOOKUP(G73,Sheet2!A:Q,5)</f>
        <v>17.48</v>
      </c>
      <c r="AP73" s="22" t="n">
        <f aca="false">VLOOKUP(G73,Sheet2!A:Q,6)</f>
        <v>19953.62</v>
      </c>
      <c r="AQ73" s="22" t="n">
        <f aca="false">VLOOKUP(G73,Sheet2!A:Q,7)</f>
        <v>234.5</v>
      </c>
      <c r="AR73" s="22" t="n">
        <f aca="false">VLOOKUP(G73,Sheet2!A:Q,8)</f>
        <v>1927.61</v>
      </c>
      <c r="AS73" s="22" t="n">
        <f aca="false">VLOOKUP(G73,Sheet2!A:Q,9)</f>
        <v>28</v>
      </c>
      <c r="AT73" s="22" t="n">
        <f aca="false">VLOOKUP(G73,Sheet2!A:Q,10)</f>
        <v>111.28</v>
      </c>
      <c r="AU73" s="22" t="n">
        <f aca="false">VLOOKUP(G73,Sheet2!A:Q,11)</f>
        <v>6.5</v>
      </c>
      <c r="AV73" s="22" t="n">
        <f aca="false">VLOOKUP(G73,Sheet2!A:Q,12)</f>
        <v>312358.56</v>
      </c>
      <c r="AW73" s="22" t="n">
        <f aca="false">VLOOKUP(G73,Sheet2!A:Q,13)</f>
        <v>39460.75</v>
      </c>
      <c r="AX73" s="22" t="n">
        <f aca="false">VLOOKUP(G73,Sheet2!A:Q,14)</f>
        <v>14160.07</v>
      </c>
      <c r="AY73" s="22" t="n">
        <f aca="false">VLOOKUP(G73,Sheet2!A:Q,15)</f>
        <v>2351</v>
      </c>
      <c r="AZ73" s="22" t="n">
        <f aca="false">VLOOKUP(G73,Sheet2!A:Q,16)</f>
        <v>1493.36</v>
      </c>
      <c r="BA73" s="22" t="n">
        <f aca="false">VLOOKUP(G73,Sheet2!A:Q,17)</f>
        <v>246.5</v>
      </c>
      <c r="BB73" s="22" t="n">
        <f aca="false">VLOOKUP(G73,Sheet2!A:R,18)</f>
        <v>520</v>
      </c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" hidden="false" customHeight="true" outlineLevel="0" collapsed="false">
      <c r="A74" s="9" t="s">
        <v>80</v>
      </c>
      <c r="B74" s="31" t="n">
        <v>72</v>
      </c>
      <c r="C74" s="9" t="n">
        <v>93</v>
      </c>
      <c r="D74" s="9" t="n">
        <v>123</v>
      </c>
      <c r="E74" s="23"/>
      <c r="F74" s="9" t="s">
        <v>368</v>
      </c>
      <c r="G74" s="33" t="s">
        <v>369</v>
      </c>
      <c r="H74" s="4" t="s">
        <v>370</v>
      </c>
      <c r="I74" s="22" t="s">
        <v>50</v>
      </c>
      <c r="J74" s="26" t="n">
        <v>3</v>
      </c>
      <c r="K74" s="11" t="s">
        <v>371</v>
      </c>
      <c r="L74" s="2" t="n">
        <f aca="false">IF(LEN(TRIM(K74))=0,0,LEN(TRIM(K74))-LEN(SUBSTITUTE(K74," ",""))+1)</f>
        <v>16</v>
      </c>
      <c r="M74" s="2" t="n">
        <f aca="false">IF(LEN(TRIM(F74))=0,0,LEN(TRIM(F74))-LEN(SUBSTITUTE(F74," ",""))+2)</f>
        <v>13</v>
      </c>
      <c r="N74" s="22" t="s">
        <v>52</v>
      </c>
      <c r="O74" s="0"/>
      <c r="P74" s="27" t="n">
        <v>13072</v>
      </c>
      <c r="Q74" s="27" t="n">
        <v>3072</v>
      </c>
      <c r="R74" s="9" t="s">
        <v>236</v>
      </c>
      <c r="S74" s="28" t="str">
        <f aca="false">MID(MID(MID(SUBSTITUTE(K74," ","^",(M74-2)),1,256),FIND("^",SUBSTITUTE(K74," ","^",(M74-2))),256),2,FIND(" ",MID(MID(SUBSTITUTE(K74," ","^",(M74-2)),1,256),FIND("^",SUBSTITUTE(K74," ","^",(M74-2))),256))-2)</f>
        <v>the</v>
      </c>
      <c r="T74" s="25"/>
      <c r="U74" s="29" t="n">
        <f aca="false">LEN(G74)</f>
        <v>7</v>
      </c>
      <c r="V74" s="29" t="n">
        <v>37.45</v>
      </c>
      <c r="W74" s="29" t="n">
        <v>1</v>
      </c>
      <c r="X74" s="4" t="n">
        <v>307</v>
      </c>
      <c r="Y74" s="4" t="n">
        <v>522</v>
      </c>
      <c r="Z74" s="4" t="n">
        <v>379</v>
      </c>
      <c r="AA74" s="4" t="n">
        <v>460</v>
      </c>
      <c r="AB74" s="4"/>
      <c r="AC74" s="30" t="str">
        <f aca="false">IF(ISBLANK(T74),"NA",IF(T74=" ","NA",IF(T74="-","NA",IF(T74="N","NA",T74))))</f>
        <v>NA</v>
      </c>
      <c r="AD74" s="30" t="n">
        <f aca="false">IF(ISBLANK(U74),"NA",IF(U74=" ","NA",IF(U74="-","NA",IF(U74="N","NA",U74))))</f>
        <v>7</v>
      </c>
      <c r="AE74" s="30" t="n">
        <f aca="false">IF(ISBLANK(V74),"NA",IF(V74=" ","NA",IF(V74="-","NA",IF(V74="N","NA",V74))))</f>
        <v>37.45</v>
      </c>
      <c r="AF74" s="30" t="n">
        <f aca="false">IF(ISBLANK(W74),"NA",IF(W74=" ","NA",IF(W74="-","NA",IF(W74="N","NA",W74))))</f>
        <v>1</v>
      </c>
      <c r="AG74" s="30" t="n">
        <f aca="false">IF(ISBLANK(X74),"NA",IF(X74=" ","NA",IF(X74="-","NA",IF(X74="N","NA",X74))))</f>
        <v>307</v>
      </c>
      <c r="AH74" s="30" t="n">
        <f aca="false">IF(ISBLANK(Y74),"NA",IF(Y74=" ","NA",IF(Y74="-","NA",IF(Y74="N","NA",Y74))))</f>
        <v>522</v>
      </c>
      <c r="AI74" s="30" t="n">
        <f aca="false">IF(ISBLANK(Z74),"NA",IF(Z74=" ","NA",IF(Z74="-","NA",IF(Z74="N","NA",Z74))))</f>
        <v>379</v>
      </c>
      <c r="AJ74" s="30" t="n">
        <f aca="false">IF(ISBLANK(AA74),"NA",IF(AA74=" ","NA",IF(AA74="-","NA",IF(AA74="N","NA",AA74))))</f>
        <v>460</v>
      </c>
      <c r="AK74" s="30" t="str">
        <f aca="false">IF(ISBLANK(AB74),"NA",IF(AB74=" ","NA",IF(AB74="-","NA",IF(AB74="N","NA",AB74))))</f>
        <v>NA</v>
      </c>
      <c r="AL74" s="22" t="str">
        <f aca="false">IF(I74="BC",VLOOKUP(B74,'BC-OR_overlap'!A:J,10),"NA")</f>
        <v>NA</v>
      </c>
      <c r="AM74" s="22" t="n">
        <f aca="false">VLOOKUP(G74,Sheet2!A:Q,3)</f>
        <v>51.8182</v>
      </c>
      <c r="AN74" s="22" t="n">
        <f aca="false">VLOOKUP(G74,Sheet2!A:Q,4)</f>
        <v>0</v>
      </c>
      <c r="AO74" s="22" t="n">
        <f aca="false">VLOOKUP(G74,Sheet2!A:Q,5)</f>
        <v>0</v>
      </c>
      <c r="AP74" s="22" t="n">
        <f aca="false">VLOOKUP(G74,Sheet2!A:Q,6)</f>
        <v>6354.99</v>
      </c>
      <c r="AQ74" s="22" t="n">
        <f aca="false">VLOOKUP(G74,Sheet2!A:Q,7)</f>
        <v>898.86</v>
      </c>
      <c r="AR74" s="22" t="n">
        <f aca="false">VLOOKUP(G74,Sheet2!A:Q,8)</f>
        <v>1035.5</v>
      </c>
      <c r="AS74" s="22" t="n">
        <f aca="false">VLOOKUP(G74,Sheet2!A:Q,9)</f>
        <v>129.83</v>
      </c>
      <c r="AT74" s="22" t="n">
        <f aca="false">VLOOKUP(G74,Sheet2!A:Q,10)</f>
        <v>162.51</v>
      </c>
      <c r="AU74" s="22" t="n">
        <f aca="false">VLOOKUP(G74,Sheet2!A:Q,11)</f>
        <v>27</v>
      </c>
      <c r="AV74" s="22" t="n">
        <f aca="false">VLOOKUP(G74,Sheet2!A:Q,12)</f>
        <v>246093.36</v>
      </c>
      <c r="AW74" s="22" t="n">
        <f aca="false">VLOOKUP(G74,Sheet2!A:Q,13)</f>
        <v>34733.57</v>
      </c>
      <c r="AX74" s="22" t="n">
        <f aca="false">VLOOKUP(G74,Sheet2!A:Q,14)</f>
        <v>19953.69</v>
      </c>
      <c r="AY74" s="22" t="n">
        <f aca="false">VLOOKUP(G74,Sheet2!A:Q,15)</f>
        <v>3984.83</v>
      </c>
      <c r="AZ74" s="22" t="n">
        <f aca="false">VLOOKUP(G74,Sheet2!A:Q,16)</f>
        <v>2956.71</v>
      </c>
      <c r="BA74" s="22" t="n">
        <f aca="false">VLOOKUP(G74,Sheet2!A:Q,17)</f>
        <v>526.8</v>
      </c>
      <c r="BB74" s="22" t="n">
        <f aca="false">VLOOKUP(G74,Sheet2!A:R,18)</f>
        <v>249</v>
      </c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" hidden="false" customHeight="true" outlineLevel="0" collapsed="false">
      <c r="A75" s="9" t="s">
        <v>80</v>
      </c>
      <c r="B75" s="9" t="n">
        <v>73</v>
      </c>
      <c r="C75" s="9" t="n">
        <v>94</v>
      </c>
      <c r="D75" s="9" t="n">
        <v>186</v>
      </c>
      <c r="E75" s="23"/>
      <c r="F75" s="9" t="s">
        <v>372</v>
      </c>
      <c r="G75" s="33" t="s">
        <v>373</v>
      </c>
      <c r="H75" s="4" t="s">
        <v>374</v>
      </c>
      <c r="I75" s="22" t="s">
        <v>50</v>
      </c>
      <c r="J75" s="26" t="n">
        <v>3</v>
      </c>
      <c r="K75" s="11" t="s">
        <v>375</v>
      </c>
      <c r="L75" s="2" t="n">
        <f aca="false">IF(LEN(TRIM(K75))=0,0,LEN(TRIM(K75))-LEN(SUBSTITUTE(K75," ",""))+1)</f>
        <v>13</v>
      </c>
      <c r="M75" s="2" t="n">
        <f aca="false">IF(LEN(TRIM(F75))=0,0,LEN(TRIM(F75))-LEN(SUBSTITUTE(F75," ",""))+2)</f>
        <v>10</v>
      </c>
      <c r="N75" s="22" t="s">
        <v>52</v>
      </c>
      <c r="O75" s="0"/>
      <c r="P75" s="27" t="n">
        <v>13073</v>
      </c>
      <c r="Q75" s="27" t="n">
        <v>3073</v>
      </c>
      <c r="R75" s="9" t="s">
        <v>236</v>
      </c>
      <c r="S75" s="28" t="str">
        <f aca="false">MID(MID(MID(SUBSTITUTE(K75," ","^",(M75-2)),1,256),FIND("^",SUBSTITUTE(K75," ","^",(M75-2))),256),2,FIND(" ",MID(MID(SUBSTITUTE(K75," ","^",(M75-2)),1,256),FIND("^",SUBSTITUTE(K75," ","^",(M75-2))),256))-2)</f>
        <v>the</v>
      </c>
      <c r="T75" s="25"/>
      <c r="U75" s="29" t="n">
        <f aca="false">LEN(G75)</f>
        <v>11</v>
      </c>
      <c r="V75" s="29" t="n">
        <v>6.65</v>
      </c>
      <c r="W75" s="29" t="n">
        <v>0</v>
      </c>
      <c r="X75" s="4" t="s">
        <v>54</v>
      </c>
      <c r="Y75" s="4" t="s">
        <v>54</v>
      </c>
      <c r="Z75" s="4" t="s">
        <v>54</v>
      </c>
      <c r="AA75" s="4" t="s">
        <v>54</v>
      </c>
      <c r="AB75" s="4"/>
      <c r="AC75" s="30" t="str">
        <f aca="false">IF(ISBLANK(T75),"NA",IF(T75=" ","NA",IF(T75="-","NA",IF(T75="N","NA",T75))))</f>
        <v>NA</v>
      </c>
      <c r="AD75" s="30" t="n">
        <f aca="false">IF(ISBLANK(U75),"NA",IF(U75=" ","NA",IF(U75="-","NA",IF(U75="N","NA",U75))))</f>
        <v>11</v>
      </c>
      <c r="AE75" s="30" t="n">
        <f aca="false">IF(ISBLANK(V75),"NA",IF(V75=" ","NA",IF(V75="-","NA",IF(V75="N","NA",V75))))</f>
        <v>6.65</v>
      </c>
      <c r="AF75" s="30" t="n">
        <f aca="false">IF(ISBLANK(W75),"NA",IF(W75=" ","NA",IF(W75="-","NA",IF(W75="N","NA",W75))))</f>
        <v>0</v>
      </c>
      <c r="AG75" s="30" t="str">
        <f aca="false">IF(ISBLANK(X75),"NA",IF(X75=" ","NA",IF(X75="-","NA",IF(X75="N","NA",X75))))</f>
        <v>NA</v>
      </c>
      <c r="AH75" s="30" t="str">
        <f aca="false">IF(ISBLANK(Y75),"NA",IF(Y75=" ","NA",IF(Y75="-","NA",IF(Y75="N","NA",Y75))))</f>
        <v>NA</v>
      </c>
      <c r="AI75" s="30" t="str">
        <f aca="false">IF(ISBLANK(Z75),"NA",IF(Z75=" ","NA",IF(Z75="-","NA",IF(Z75="N","NA",Z75))))</f>
        <v>NA</v>
      </c>
      <c r="AJ75" s="30" t="str">
        <f aca="false">IF(ISBLANK(AA75),"NA",IF(AA75=" ","NA",IF(AA75="-","NA",IF(AA75="N","NA",AA75))))</f>
        <v>NA</v>
      </c>
      <c r="AK75" s="30" t="str">
        <f aca="false">IF(ISBLANK(AB75),"NA",IF(AB75=" ","NA",IF(AB75="-","NA",IF(AB75="N","NA",AB75))))</f>
        <v>NA</v>
      </c>
      <c r="AL75" s="22" t="str">
        <f aca="false">IF(I75="BC",VLOOKUP(B75,'BC-OR_overlap'!A:J,10),"NA")</f>
        <v>NA</v>
      </c>
      <c r="AM75" s="22" t="n">
        <f aca="false">VLOOKUP(G75,Sheet2!A:Q,3)</f>
        <v>3.92652</v>
      </c>
      <c r="AN75" s="22" t="n">
        <f aca="false">VLOOKUP(G75,Sheet2!A:Q,4)</f>
        <v>0</v>
      </c>
      <c r="AO75" s="22" t="n">
        <f aca="false">VLOOKUP(G75,Sheet2!A:Q,5)</f>
        <v>0</v>
      </c>
      <c r="AP75" s="22" t="n">
        <f aca="false">VLOOKUP(G75,Sheet2!A:Q,6)</f>
        <v>1083.48</v>
      </c>
      <c r="AQ75" s="22" t="n">
        <f aca="false">VLOOKUP(G75,Sheet2!A:Q,7)</f>
        <v>422.73</v>
      </c>
      <c r="AR75" s="22" t="n">
        <f aca="false">VLOOKUP(G75,Sheet2!A:Q,8)</f>
        <v>329.61</v>
      </c>
      <c r="AS75" s="22" t="n">
        <f aca="false">VLOOKUP(G75,Sheet2!A:Q,9)</f>
        <v>53.8</v>
      </c>
      <c r="AT75" s="22" t="n">
        <f aca="false">VLOOKUP(G75,Sheet2!A:Q,10)</f>
        <v>205.05</v>
      </c>
      <c r="AU75" s="22" t="n">
        <f aca="false">VLOOKUP(G75,Sheet2!A:Q,11)</f>
        <v>22.78</v>
      </c>
      <c r="AV75" s="22" t="n">
        <f aca="false">VLOOKUP(G75,Sheet2!A:Q,12)</f>
        <v>309972.91</v>
      </c>
      <c r="AW75" s="22" t="n">
        <f aca="false">VLOOKUP(G75,Sheet2!A:Q,13)</f>
        <v>38576.09</v>
      </c>
      <c r="AX75" s="22" t="n">
        <f aca="false">VLOOKUP(G75,Sheet2!A:Q,14)</f>
        <v>23286.32</v>
      </c>
      <c r="AY75" s="22" t="n">
        <f aca="false">VLOOKUP(G75,Sheet2!A:Q,15)</f>
        <v>3002.8</v>
      </c>
      <c r="AZ75" s="22" t="n">
        <f aca="false">VLOOKUP(G75,Sheet2!A:Q,16)</f>
        <v>4313.69</v>
      </c>
      <c r="BA75" s="22" t="n">
        <f aca="false">VLOOKUP(G75,Sheet2!A:Q,17)</f>
        <v>493.78</v>
      </c>
      <c r="BB75" s="22" t="n">
        <f aca="false">VLOOKUP(G75,Sheet2!A:R,18)</f>
        <v>130</v>
      </c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" hidden="false" customHeight="true" outlineLevel="0" collapsed="false">
      <c r="A76" s="9" t="s">
        <v>66</v>
      </c>
      <c r="B76" s="9" t="n">
        <v>74</v>
      </c>
      <c r="C76" s="9" t="n">
        <v>95</v>
      </c>
      <c r="D76" s="9" t="n">
        <v>122</v>
      </c>
      <c r="E76" s="23"/>
      <c r="F76" s="9" t="s">
        <v>376</v>
      </c>
      <c r="G76" s="33" t="s">
        <v>377</v>
      </c>
      <c r="H76" s="4" t="s">
        <v>378</v>
      </c>
      <c r="I76" s="22" t="s">
        <v>50</v>
      </c>
      <c r="J76" s="26" t="n">
        <v>3</v>
      </c>
      <c r="K76" s="11" t="s">
        <v>379</v>
      </c>
      <c r="L76" s="2" t="n">
        <f aca="false">IF(LEN(TRIM(K76))=0,0,LEN(TRIM(K76))-LEN(SUBSTITUTE(K76," ",""))+1)</f>
        <v>19</v>
      </c>
      <c r="M76" s="2" t="n">
        <f aca="false">IF(LEN(TRIM(F76))=0,0,LEN(TRIM(F76))-LEN(SUBSTITUTE(F76," ",""))+2)</f>
        <v>16</v>
      </c>
      <c r="N76" s="22" t="s">
        <v>52</v>
      </c>
      <c r="O76" s="0"/>
      <c r="P76" s="27" t="n">
        <v>13074</v>
      </c>
      <c r="Q76" s="27" t="n">
        <v>3074</v>
      </c>
      <c r="R76" s="9" t="s">
        <v>236</v>
      </c>
      <c r="S76" s="28" t="str">
        <f aca="false">MID(MID(MID(SUBSTITUTE(K76," ","^",(M76-2)),1,256),FIND("^",SUBSTITUTE(K76," ","^",(M76-2))),256),2,FIND(" ",MID(MID(SUBSTITUTE(K76," ","^",(M76-2)),1,256),FIND("^",SUBSTITUTE(K76," ","^",(M76-2))),256))-2)</f>
        <v>whole</v>
      </c>
      <c r="T76" s="25"/>
      <c r="U76" s="29" t="n">
        <f aca="false">LEN(G76)</f>
        <v>9</v>
      </c>
      <c r="V76" s="29" t="n">
        <v>0.35</v>
      </c>
      <c r="W76" s="29" t="n">
        <v>0</v>
      </c>
      <c r="X76" s="4" t="s">
        <v>54</v>
      </c>
      <c r="Y76" s="4" t="s">
        <v>54</v>
      </c>
      <c r="Z76" s="4" t="s">
        <v>54</v>
      </c>
      <c r="AA76" s="4" t="s">
        <v>54</v>
      </c>
      <c r="AB76" s="4"/>
      <c r="AC76" s="30" t="str">
        <f aca="false">IF(ISBLANK(T76),"NA",IF(T76=" ","NA",IF(T76="-","NA",IF(T76="N","NA",T76))))</f>
        <v>NA</v>
      </c>
      <c r="AD76" s="30" t="n">
        <f aca="false">IF(ISBLANK(U76),"NA",IF(U76=" ","NA",IF(U76="-","NA",IF(U76="N","NA",U76))))</f>
        <v>9</v>
      </c>
      <c r="AE76" s="30" t="n">
        <f aca="false">IF(ISBLANK(V76),"NA",IF(V76=" ","NA",IF(V76="-","NA",IF(V76="N","NA",V76))))</f>
        <v>0.35</v>
      </c>
      <c r="AF76" s="30" t="n">
        <f aca="false">IF(ISBLANK(W76),"NA",IF(W76=" ","NA",IF(W76="-","NA",IF(W76="N","NA",W76))))</f>
        <v>0</v>
      </c>
      <c r="AG76" s="30" t="str">
        <f aca="false">IF(ISBLANK(X76),"NA",IF(X76=" ","NA",IF(X76="-","NA",IF(X76="N","NA",X76))))</f>
        <v>NA</v>
      </c>
      <c r="AH76" s="30" t="str">
        <f aca="false">IF(ISBLANK(Y76),"NA",IF(Y76=" ","NA",IF(Y76="-","NA",IF(Y76="N","NA",Y76))))</f>
        <v>NA</v>
      </c>
      <c r="AI76" s="30" t="str">
        <f aca="false">IF(ISBLANK(Z76),"NA",IF(Z76=" ","NA",IF(Z76="-","NA",IF(Z76="N","NA",Z76))))</f>
        <v>NA</v>
      </c>
      <c r="AJ76" s="30" t="str">
        <f aca="false">IF(ISBLANK(AA76),"NA",IF(AA76=" ","NA",IF(AA76="-","NA",IF(AA76="N","NA",AA76))))</f>
        <v>NA</v>
      </c>
      <c r="AK76" s="30" t="str">
        <f aca="false">IF(ISBLANK(AB76),"NA",IF(AB76=" ","NA",IF(AB76="-","NA",IF(AB76="N","NA",AB76))))</f>
        <v>NA</v>
      </c>
      <c r="AL76" s="22" t="str">
        <f aca="false">IF(I76="BC",VLOOKUP(B76,'BC-OR_overlap'!A:J,10),"NA")</f>
        <v>NA</v>
      </c>
      <c r="AM76" s="22" t="n">
        <f aca="false">VLOOKUP(G76,Sheet2!A:Q,3)</f>
        <v>0.178478</v>
      </c>
      <c r="AN76" s="22" t="n">
        <f aca="false">VLOOKUP(G76,Sheet2!A:Q,4)</f>
        <v>0</v>
      </c>
      <c r="AO76" s="22" t="n">
        <f aca="false">VLOOKUP(G76,Sheet2!A:Q,5)</f>
        <v>0</v>
      </c>
      <c r="AP76" s="22" t="n">
        <f aca="false">VLOOKUP(G76,Sheet2!A:Q,6)</f>
        <v>2638.82</v>
      </c>
      <c r="AQ76" s="22" t="n">
        <f aca="false">VLOOKUP(G76,Sheet2!A:Q,7)</f>
        <v>726.67</v>
      </c>
      <c r="AR76" s="22" t="n">
        <f aca="false">VLOOKUP(G76,Sheet2!A:Q,8)</f>
        <v>417.33</v>
      </c>
      <c r="AS76" s="22" t="n">
        <f aca="false">VLOOKUP(G76,Sheet2!A:Q,9)</f>
        <v>119.12</v>
      </c>
      <c r="AT76" s="22" t="n">
        <f aca="false">VLOOKUP(G76,Sheet2!A:Q,10)</f>
        <v>29.58</v>
      </c>
      <c r="AU76" s="22" t="n">
        <f aca="false">VLOOKUP(G76,Sheet2!A:Q,11)</f>
        <v>16</v>
      </c>
      <c r="AV76" s="22" t="n">
        <f aca="false">VLOOKUP(G76,Sheet2!A:Q,12)</f>
        <v>193228.19</v>
      </c>
      <c r="AW76" s="22" t="n">
        <f aca="false">VLOOKUP(G76,Sheet2!A:Q,13)</f>
        <v>28772.89</v>
      </c>
      <c r="AX76" s="22" t="n">
        <f aca="false">VLOOKUP(G76,Sheet2!A:Q,14)</f>
        <v>12849.04</v>
      </c>
      <c r="AY76" s="22" t="n">
        <f aca="false">VLOOKUP(G76,Sheet2!A:Q,15)</f>
        <v>2994.38</v>
      </c>
      <c r="AZ76" s="22" t="n">
        <f aca="false">VLOOKUP(G76,Sheet2!A:Q,16)</f>
        <v>1290.02</v>
      </c>
      <c r="BA76" s="22" t="n">
        <f aca="false">VLOOKUP(G76,Sheet2!A:Q,17)</f>
        <v>395.71</v>
      </c>
      <c r="BB76" s="22" t="n">
        <f aca="false">VLOOKUP(G76,Sheet2!A:R,18)</f>
        <v>124</v>
      </c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" hidden="false" customHeight="true" outlineLevel="0" collapsed="false">
      <c r="A77" s="9" t="s">
        <v>56</v>
      </c>
      <c r="B77" s="9" t="n">
        <v>75</v>
      </c>
      <c r="C77" s="9" t="n">
        <v>97</v>
      </c>
      <c r="D77" s="9" t="n">
        <v>150</v>
      </c>
      <c r="E77" s="23"/>
      <c r="F77" s="9" t="s">
        <v>380</v>
      </c>
      <c r="G77" s="33" t="s">
        <v>381</v>
      </c>
      <c r="H77" s="4" t="s">
        <v>382</v>
      </c>
      <c r="I77" s="22" t="s">
        <v>50</v>
      </c>
      <c r="J77" s="26" t="n">
        <v>3</v>
      </c>
      <c r="K77" s="11" t="s">
        <v>383</v>
      </c>
      <c r="L77" s="2" t="n">
        <f aca="false">IF(LEN(TRIM(K77))=0,0,LEN(TRIM(K77))-LEN(SUBSTITUTE(K77," ",""))+1)</f>
        <v>14</v>
      </c>
      <c r="M77" s="2" t="n">
        <f aca="false">IF(LEN(TRIM(F77))=0,0,LEN(TRIM(F77))-LEN(SUBSTITUTE(F77," ",""))+2)</f>
        <v>11</v>
      </c>
      <c r="N77" s="22" t="s">
        <v>52</v>
      </c>
      <c r="O77" s="0"/>
      <c r="P77" s="27" t="n">
        <v>13075</v>
      </c>
      <c r="Q77" s="27" t="n">
        <v>3075</v>
      </c>
      <c r="R77" s="9" t="s">
        <v>236</v>
      </c>
      <c r="S77" s="28" t="str">
        <f aca="false">MID(MID(MID(SUBSTITUTE(K77," ","^",(M77-2)),1,256),FIND("^",SUBSTITUTE(K77," ","^",(M77-2))),256),2,FIND(" ",MID(MID(SUBSTITUTE(K77," ","^",(M77-2)),1,256),FIND("^",SUBSTITUTE(K77," ","^",(M77-2))),256))-2)</f>
        <v>shattered</v>
      </c>
      <c r="T77" s="25"/>
      <c r="U77" s="29" t="n">
        <f aca="false">LEN(G77)</f>
        <v>3</v>
      </c>
      <c r="V77" s="29" t="n">
        <v>111.78</v>
      </c>
      <c r="W77" s="29" t="n">
        <v>8</v>
      </c>
      <c r="X77" s="4" t="n">
        <v>634</v>
      </c>
      <c r="Y77" s="4" t="n">
        <v>611</v>
      </c>
      <c r="Z77" s="4" t="n">
        <v>603</v>
      </c>
      <c r="AA77" s="4" t="n">
        <v>483</v>
      </c>
      <c r="AB77" s="4"/>
      <c r="AC77" s="30" t="str">
        <f aca="false">IF(ISBLANK(T77),"NA",IF(T77=" ","NA",IF(T77="-","NA",IF(T77="N","NA",T77))))</f>
        <v>NA</v>
      </c>
      <c r="AD77" s="30" t="n">
        <f aca="false">IF(ISBLANK(U77),"NA",IF(U77=" ","NA",IF(U77="-","NA",IF(U77="N","NA",U77))))</f>
        <v>3</v>
      </c>
      <c r="AE77" s="30" t="n">
        <f aca="false">IF(ISBLANK(V77),"NA",IF(V77=" ","NA",IF(V77="-","NA",IF(V77="N","NA",V77))))</f>
        <v>111.78</v>
      </c>
      <c r="AF77" s="30" t="n">
        <f aca="false">IF(ISBLANK(W77),"NA",IF(W77=" ","NA",IF(W77="-","NA",IF(W77="N","NA",W77))))</f>
        <v>8</v>
      </c>
      <c r="AG77" s="30" t="n">
        <f aca="false">IF(ISBLANK(X77),"NA",IF(X77=" ","NA",IF(X77="-","NA",IF(X77="N","NA",X77))))</f>
        <v>634</v>
      </c>
      <c r="AH77" s="30" t="n">
        <f aca="false">IF(ISBLANK(Y77),"NA",IF(Y77=" ","NA",IF(Y77="-","NA",IF(Y77="N","NA",Y77))))</f>
        <v>611</v>
      </c>
      <c r="AI77" s="30" t="n">
        <f aca="false">IF(ISBLANK(Z77),"NA",IF(Z77=" ","NA",IF(Z77="-","NA",IF(Z77="N","NA",Z77))))</f>
        <v>603</v>
      </c>
      <c r="AJ77" s="30" t="n">
        <f aca="false">IF(ISBLANK(AA77),"NA",IF(AA77=" ","NA",IF(AA77="-","NA",IF(AA77="N","NA",AA77))))</f>
        <v>483</v>
      </c>
      <c r="AK77" s="30" t="str">
        <f aca="false">IF(ISBLANK(AB77),"NA",IF(AB77=" ","NA",IF(AB77="-","NA",IF(AB77="N","NA",AB77))))</f>
        <v>NA</v>
      </c>
      <c r="AL77" s="22" t="str">
        <f aca="false">IF(I77="BC",VLOOKUP(B77,'BC-OR_overlap'!A:J,10),"NA")</f>
        <v>NA</v>
      </c>
      <c r="AM77" s="22" t="n">
        <f aca="false">VLOOKUP(G77,Sheet2!A:Q,3)</f>
        <v>129.932</v>
      </c>
      <c r="AN77" s="22" t="n">
        <f aca="false">VLOOKUP(G77,Sheet2!A:Q,4)</f>
        <v>8</v>
      </c>
      <c r="AO77" s="22" t="n">
        <f aca="false">VLOOKUP(G77,Sheet2!A:Q,5)</f>
        <v>4.79</v>
      </c>
      <c r="AP77" s="22" t="n">
        <f aca="false">VLOOKUP(G77,Sheet2!A:Q,6)</f>
        <v>25614.91</v>
      </c>
      <c r="AQ77" s="22" t="n">
        <f aca="false">VLOOKUP(G77,Sheet2!A:Q,7)</f>
        <v>31.33</v>
      </c>
      <c r="AR77" s="22" t="n">
        <f aca="false">VLOOKUP(G77,Sheet2!A:Q,8)</f>
        <v>139.21</v>
      </c>
      <c r="AS77" s="22" t="n">
        <f aca="false">VLOOKUP(G77,Sheet2!A:Q,9)</f>
        <v>3.5</v>
      </c>
      <c r="AT77" s="22" t="n">
        <f aca="false">VLOOKUP(G77,Sheet2!A:Q,10)</f>
        <v>129.93</v>
      </c>
      <c r="AU77" s="22" t="n">
        <f aca="false">VLOOKUP(G77,Sheet2!A:Q,11)</f>
        <v>1</v>
      </c>
      <c r="AV77" s="22" t="n">
        <f aca="false">VLOOKUP(G77,Sheet2!A:Q,12)</f>
        <v>374106.96</v>
      </c>
      <c r="AW77" s="22" t="n">
        <f aca="false">VLOOKUP(G77,Sheet2!A:Q,13)</f>
        <v>45338</v>
      </c>
      <c r="AX77" s="22" t="n">
        <f aca="false">VLOOKUP(G77,Sheet2!A:Q,14)</f>
        <v>5262.28</v>
      </c>
      <c r="AY77" s="22" t="n">
        <f aca="false">VLOOKUP(G77,Sheet2!A:Q,15)</f>
        <v>305.5</v>
      </c>
      <c r="AZ77" s="22" t="n">
        <f aca="false">VLOOKUP(G77,Sheet2!A:Q,16)</f>
        <v>631.28</v>
      </c>
      <c r="BA77" s="22" t="n">
        <f aca="false">VLOOKUP(G77,Sheet2!A:Q,17)</f>
        <v>66</v>
      </c>
      <c r="BB77" s="22" t="n">
        <f aca="false">VLOOKUP(G77,Sheet2!A:R,18)</f>
        <v>136</v>
      </c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" hidden="false" customHeight="true" outlineLevel="0" collapsed="false">
      <c r="A78" s="9" t="s">
        <v>80</v>
      </c>
      <c r="B78" s="9" t="n">
        <v>76</v>
      </c>
      <c r="C78" s="9" t="n">
        <v>99</v>
      </c>
      <c r="D78" s="9" t="n">
        <v>135</v>
      </c>
      <c r="E78" s="23" t="n">
        <v>38</v>
      </c>
      <c r="F78" s="24" t="s">
        <v>384</v>
      </c>
      <c r="G78" s="25" t="s">
        <v>385</v>
      </c>
      <c r="H78" s="4" t="s">
        <v>386</v>
      </c>
      <c r="I78" s="22" t="s">
        <v>50</v>
      </c>
      <c r="J78" s="26" t="n">
        <v>3</v>
      </c>
      <c r="K78" s="11" t="s">
        <v>387</v>
      </c>
      <c r="L78" s="2" t="n">
        <f aca="false">IF(LEN(TRIM(K78))=0,0,LEN(TRIM(K78))-LEN(SUBSTITUTE(K78," ",""))+1)</f>
        <v>11</v>
      </c>
      <c r="M78" s="2" t="n">
        <f aca="false">IF(LEN(TRIM(F78))=0,0,LEN(TRIM(F78))-LEN(SUBSTITUTE(F78," ",""))+2)</f>
        <v>9</v>
      </c>
      <c r="N78" s="22" t="s">
        <v>52</v>
      </c>
      <c r="O78" s="0"/>
      <c r="P78" s="27" t="n">
        <v>13076</v>
      </c>
      <c r="Q78" s="27" t="n">
        <v>3076</v>
      </c>
      <c r="R78" s="9" t="s">
        <v>236</v>
      </c>
      <c r="S78" s="28" t="str">
        <f aca="false">MID(MID(MID(SUBSTITUTE(K78," ","^",(M78-2)),1,256),FIND("^",SUBSTITUTE(K78," ","^",(M78-2))),256),2,FIND(" ",MID(MID(SUBSTITUTE(K78," ","^",(M78-2)),1,256),FIND("^",SUBSTITUTE(K78," ","^",(M78-2))),256))-2)</f>
        <v>the</v>
      </c>
      <c r="T78" s="25"/>
      <c r="U78" s="29" t="n">
        <f aca="false">LEN(G78)</f>
        <v>8</v>
      </c>
      <c r="V78" s="29" t="n">
        <v>17.49</v>
      </c>
      <c r="W78" s="29" t="n">
        <v>0</v>
      </c>
      <c r="X78" s="4" t="n">
        <v>419</v>
      </c>
      <c r="Y78" s="4" t="n">
        <v>578</v>
      </c>
      <c r="Z78" s="4" t="n">
        <v>622</v>
      </c>
      <c r="AA78" s="4" t="s">
        <v>54</v>
      </c>
      <c r="AB78" s="4"/>
      <c r="AC78" s="30" t="str">
        <f aca="false">IF(ISBLANK(T78),"NA",IF(T78=" ","NA",IF(T78="-","NA",IF(T78="N","NA",T78))))</f>
        <v>NA</v>
      </c>
      <c r="AD78" s="30" t="n">
        <f aca="false">IF(ISBLANK(U78),"NA",IF(U78=" ","NA",IF(U78="-","NA",IF(U78="N","NA",U78))))</f>
        <v>8</v>
      </c>
      <c r="AE78" s="30" t="n">
        <f aca="false">IF(ISBLANK(V78),"NA",IF(V78=" ","NA",IF(V78="-","NA",IF(V78="N","NA",V78))))</f>
        <v>17.49</v>
      </c>
      <c r="AF78" s="30" t="n">
        <f aca="false">IF(ISBLANK(W78),"NA",IF(W78=" ","NA",IF(W78="-","NA",IF(W78="N","NA",W78))))</f>
        <v>0</v>
      </c>
      <c r="AG78" s="30" t="n">
        <f aca="false">IF(ISBLANK(X78),"NA",IF(X78=" ","NA",IF(X78="-","NA",IF(X78="N","NA",X78))))</f>
        <v>419</v>
      </c>
      <c r="AH78" s="30" t="n">
        <f aca="false">IF(ISBLANK(Y78),"NA",IF(Y78=" ","NA",IF(Y78="-","NA",IF(Y78="N","NA",Y78))))</f>
        <v>578</v>
      </c>
      <c r="AI78" s="30" t="n">
        <f aca="false">IF(ISBLANK(Z78),"NA",IF(Z78=" ","NA",IF(Z78="-","NA",IF(Z78="N","NA",Z78))))</f>
        <v>622</v>
      </c>
      <c r="AJ78" s="30" t="str">
        <f aca="false">IF(ISBLANK(AA78),"NA",IF(AA78=" ","NA",IF(AA78="-","NA",IF(AA78="N","NA",AA78))))</f>
        <v>NA</v>
      </c>
      <c r="AK78" s="30" t="str">
        <f aca="false">IF(ISBLANK(AB78),"NA",IF(AB78=" ","NA",IF(AB78="-","NA",IF(AB78="N","NA",AB78))))</f>
        <v>NA</v>
      </c>
      <c r="AL78" s="22" t="str">
        <f aca="false">IF(I78="BC",VLOOKUP(B78,'BC-OR_overlap'!A:J,10),"NA")</f>
        <v>NA</v>
      </c>
      <c r="AM78" s="22" t="n">
        <f aca="false">VLOOKUP(G78,Sheet2!A:Q,3)</f>
        <v>56.9346</v>
      </c>
      <c r="AN78" s="22" t="n">
        <f aca="false">VLOOKUP(G78,Sheet2!A:Q,4)</f>
        <v>1</v>
      </c>
      <c r="AO78" s="22" t="n">
        <f aca="false">VLOOKUP(G78,Sheet2!A:Q,5)</f>
        <v>0</v>
      </c>
      <c r="AP78" s="22" t="n">
        <f aca="false">VLOOKUP(G78,Sheet2!A:Q,6)</f>
        <v>3529.98</v>
      </c>
      <c r="AQ78" s="22" t="n">
        <f aca="false">VLOOKUP(G78,Sheet2!A:Q,7)</f>
        <v>1263.88</v>
      </c>
      <c r="AR78" s="22" t="n">
        <f aca="false">VLOOKUP(G78,Sheet2!A:Q,8)</f>
        <v>567.2</v>
      </c>
      <c r="AS78" s="22" t="n">
        <f aca="false">VLOOKUP(G78,Sheet2!A:Q,9)</f>
        <v>202.14</v>
      </c>
      <c r="AT78" s="22" t="n">
        <f aca="false">VLOOKUP(G78,Sheet2!A:Q,10)</f>
        <v>274.45</v>
      </c>
      <c r="AU78" s="22" t="n">
        <f aca="false">VLOOKUP(G78,Sheet2!A:Q,11)</f>
        <v>65.67</v>
      </c>
      <c r="AV78" s="22" t="n">
        <f aca="false">VLOOKUP(G78,Sheet2!A:Q,12)</f>
        <v>269710.94</v>
      </c>
      <c r="AW78" s="22" t="n">
        <f aca="false">VLOOKUP(G78,Sheet2!A:Q,13)</f>
        <v>38950.62</v>
      </c>
      <c r="AX78" s="22" t="n">
        <f aca="false">VLOOKUP(G78,Sheet2!A:Q,14)</f>
        <v>16322.38</v>
      </c>
      <c r="AY78" s="22" t="n">
        <f aca="false">VLOOKUP(G78,Sheet2!A:Q,15)</f>
        <v>3705</v>
      </c>
      <c r="AZ78" s="22" t="n">
        <f aca="false">VLOOKUP(G78,Sheet2!A:Q,16)</f>
        <v>1792.26</v>
      </c>
      <c r="BA78" s="22" t="n">
        <f aca="false">VLOOKUP(G78,Sheet2!A:Q,17)</f>
        <v>727.17</v>
      </c>
      <c r="BB78" s="22" t="n">
        <f aca="false">VLOOKUP(G78,Sheet2!A:R,18)</f>
        <v>98</v>
      </c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" hidden="false" customHeight="true" outlineLevel="0" collapsed="false">
      <c r="A79" s="9" t="s">
        <v>46</v>
      </c>
      <c r="B79" s="9" t="n">
        <v>77</v>
      </c>
      <c r="C79" s="9" t="n">
        <v>100</v>
      </c>
      <c r="D79" s="9" t="n">
        <v>5</v>
      </c>
      <c r="E79" s="23" t="n">
        <v>16</v>
      </c>
      <c r="F79" s="24" t="s">
        <v>388</v>
      </c>
      <c r="G79" s="25" t="s">
        <v>389</v>
      </c>
      <c r="H79" s="4" t="s">
        <v>390</v>
      </c>
      <c r="I79" s="22" t="s">
        <v>50</v>
      </c>
      <c r="J79" s="26" t="n">
        <v>3</v>
      </c>
      <c r="K79" s="11" t="s">
        <v>391</v>
      </c>
      <c r="L79" s="2" t="n">
        <f aca="false">IF(LEN(TRIM(K79))=0,0,LEN(TRIM(K79))-LEN(SUBSTITUTE(K79," ",""))+1)</f>
        <v>9</v>
      </c>
      <c r="M79" s="2" t="n">
        <f aca="false">IF(LEN(TRIM(F79))=0,0,LEN(TRIM(F79))-LEN(SUBSTITUTE(F79," ",""))+2)</f>
        <v>7</v>
      </c>
      <c r="N79" s="22" t="s">
        <v>52</v>
      </c>
      <c r="O79" s="0"/>
      <c r="P79" s="27" t="n">
        <v>13077</v>
      </c>
      <c r="Q79" s="27" t="n">
        <v>3077</v>
      </c>
      <c r="R79" s="9" t="s">
        <v>236</v>
      </c>
      <c r="S79" s="28" t="str">
        <f aca="false">MID(MID(MID(SUBSTITUTE(K79," ","^",(M79-2)),1,256),FIND("^",SUBSTITUTE(K79," ","^",(M79-2))),256),2,FIND(" ",MID(MID(SUBSTITUTE(K79," ","^",(M79-2)),1,256),FIND("^",SUBSTITUTE(K79," ","^",(M79-2))),256))-2)</f>
        <v>the</v>
      </c>
      <c r="T79" s="25"/>
      <c r="U79" s="29" t="n">
        <f aca="false">LEN(G79)</f>
        <v>8</v>
      </c>
      <c r="V79" s="29" t="n">
        <v>30</v>
      </c>
      <c r="W79" s="29" t="n">
        <v>5</v>
      </c>
      <c r="X79" s="4" t="s">
        <v>54</v>
      </c>
      <c r="Y79" s="4" t="s">
        <v>54</v>
      </c>
      <c r="Z79" s="4" t="s">
        <v>54</v>
      </c>
      <c r="AA79" s="4" t="s">
        <v>54</v>
      </c>
      <c r="AB79" s="4"/>
      <c r="AC79" s="30" t="str">
        <f aca="false">IF(ISBLANK(T79),"NA",IF(T79=" ","NA",IF(T79="-","NA",IF(T79="N","NA",T79))))</f>
        <v>NA</v>
      </c>
      <c r="AD79" s="30" t="n">
        <f aca="false">IF(ISBLANK(U79),"NA",IF(U79=" ","NA",IF(U79="-","NA",IF(U79="N","NA",U79))))</f>
        <v>8</v>
      </c>
      <c r="AE79" s="30" t="n">
        <f aca="false">IF(ISBLANK(V79),"NA",IF(V79=" ","NA",IF(V79="-","NA",IF(V79="N","NA",V79))))</f>
        <v>30</v>
      </c>
      <c r="AF79" s="30" t="n">
        <f aca="false">IF(ISBLANK(W79),"NA",IF(W79=" ","NA",IF(W79="-","NA",IF(W79="N","NA",W79))))</f>
        <v>5</v>
      </c>
      <c r="AG79" s="30" t="str">
        <f aca="false">IF(ISBLANK(X79),"NA",IF(X79=" ","NA",IF(X79="-","NA",IF(X79="N","NA",X79))))</f>
        <v>NA</v>
      </c>
      <c r="AH79" s="30" t="str">
        <f aca="false">IF(ISBLANK(Y79),"NA",IF(Y79=" ","NA",IF(Y79="-","NA",IF(Y79="N","NA",Y79))))</f>
        <v>NA</v>
      </c>
      <c r="AI79" s="30" t="str">
        <f aca="false">IF(ISBLANK(Z79),"NA",IF(Z79=" ","NA",IF(Z79="-","NA",IF(Z79="N","NA",Z79))))</f>
        <v>NA</v>
      </c>
      <c r="AJ79" s="30" t="str">
        <f aca="false">IF(ISBLANK(AA79),"NA",IF(AA79=" ","NA",IF(AA79="-","NA",IF(AA79="N","NA",AA79))))</f>
        <v>NA</v>
      </c>
      <c r="AK79" s="30" t="str">
        <f aca="false">IF(ISBLANK(AB79),"NA",IF(AB79=" ","NA",IF(AB79="-","NA",IF(AB79="N","NA",AB79))))</f>
        <v>NA</v>
      </c>
      <c r="AL79" s="22" t="str">
        <f aca="false">IF(I79="BC",VLOOKUP(B79,'BC-OR_overlap'!A:J,10),"NA")</f>
        <v>NA</v>
      </c>
      <c r="AM79" s="22" t="n">
        <f aca="false">VLOOKUP(G79,Sheet2!A:Q,3)</f>
        <v>29.6274</v>
      </c>
      <c r="AN79" s="22" t="n">
        <f aca="false">VLOOKUP(G79,Sheet2!A:Q,4)</f>
        <v>5</v>
      </c>
      <c r="AO79" s="22" t="n">
        <f aca="false">VLOOKUP(G79,Sheet2!A:Q,5)</f>
        <v>6.63</v>
      </c>
      <c r="AP79" s="22" t="n">
        <f aca="false">VLOOKUP(G79,Sheet2!A:Q,6)</f>
        <v>4587.56</v>
      </c>
      <c r="AQ79" s="22" t="n">
        <f aca="false">VLOOKUP(G79,Sheet2!A:Q,7)</f>
        <v>1158.38</v>
      </c>
      <c r="AR79" s="22" t="n">
        <f aca="false">VLOOKUP(G79,Sheet2!A:Q,8)</f>
        <v>1752.57</v>
      </c>
      <c r="AS79" s="22" t="n">
        <f aca="false">VLOOKUP(G79,Sheet2!A:Q,9)</f>
        <v>441.29</v>
      </c>
      <c r="AT79" s="22" t="n">
        <f aca="false">VLOOKUP(G79,Sheet2!A:Q,10)</f>
        <v>985.9</v>
      </c>
      <c r="AU79" s="22" t="n">
        <f aca="false">VLOOKUP(G79,Sheet2!A:Q,11)</f>
        <v>236.33</v>
      </c>
      <c r="AV79" s="22" t="n">
        <f aca="false">VLOOKUP(G79,Sheet2!A:Q,12)</f>
        <v>208108.43</v>
      </c>
      <c r="AW79" s="22" t="n">
        <f aca="false">VLOOKUP(G79,Sheet2!A:Q,13)</f>
        <v>29125.75</v>
      </c>
      <c r="AX79" s="22" t="n">
        <f aca="false">VLOOKUP(G79,Sheet2!A:Q,14)</f>
        <v>23698.97</v>
      </c>
      <c r="AY79" s="22" t="n">
        <f aca="false">VLOOKUP(G79,Sheet2!A:Q,15)</f>
        <v>4134.43</v>
      </c>
      <c r="AZ79" s="22" t="n">
        <f aca="false">VLOOKUP(G79,Sheet2!A:Q,16)</f>
        <v>5933.38</v>
      </c>
      <c r="BA79" s="22" t="n">
        <f aca="false">VLOOKUP(G79,Sheet2!A:Q,17)</f>
        <v>1370.67</v>
      </c>
      <c r="BB79" s="22" t="n">
        <f aca="false">VLOOKUP(G79,Sheet2!A:R,18)</f>
        <v>461</v>
      </c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" hidden="false" customHeight="true" outlineLevel="0" collapsed="false">
      <c r="A80" s="9" t="s">
        <v>46</v>
      </c>
      <c r="B80" s="9" t="n">
        <v>78</v>
      </c>
      <c r="C80" s="9" t="n">
        <v>101</v>
      </c>
      <c r="D80" s="9" t="n">
        <v>87</v>
      </c>
      <c r="E80" s="23" t="s">
        <v>392</v>
      </c>
      <c r="F80" s="11" t="s">
        <v>393</v>
      </c>
      <c r="G80" s="33" t="s">
        <v>394</v>
      </c>
      <c r="H80" s="4" t="s">
        <v>217</v>
      </c>
      <c r="I80" s="22" t="s">
        <v>50</v>
      </c>
      <c r="J80" s="26" t="n">
        <v>3</v>
      </c>
      <c r="K80" s="11" t="s">
        <v>395</v>
      </c>
      <c r="L80" s="2" t="n">
        <f aca="false">IF(LEN(TRIM(K80))=0,0,LEN(TRIM(K80))-LEN(SUBSTITUTE(K80," ",""))+1)</f>
        <v>10</v>
      </c>
      <c r="M80" s="2" t="n">
        <f aca="false">IF(LEN(TRIM(F80))=0,0,LEN(TRIM(F80))-LEN(SUBSTITUTE(F80," ",""))+2)</f>
        <v>8</v>
      </c>
      <c r="N80" s="22" t="s">
        <v>52</v>
      </c>
      <c r="O80" s="0"/>
      <c r="P80" s="27" t="n">
        <v>13078</v>
      </c>
      <c r="Q80" s="27" t="n">
        <v>3078</v>
      </c>
      <c r="R80" s="9" t="s">
        <v>236</v>
      </c>
      <c r="S80" s="28" t="str">
        <f aca="false">MID(MID(MID(SUBSTITUTE(K80," ","^",(M80-2)),1,256),FIND("^",SUBSTITUTE(K80," ","^",(M80-2))),256),2,FIND(" ",MID(MID(SUBSTITUTE(K80," ","^",(M80-2)),1,256),FIND("^",SUBSTITUTE(K80," ","^",(M80-2))),256))-2)</f>
        <v>a</v>
      </c>
      <c r="T80" s="25"/>
      <c r="U80" s="29" t="n">
        <f aca="false">LEN(G80)</f>
        <v>4</v>
      </c>
      <c r="V80" s="29" t="n">
        <v>70.63</v>
      </c>
      <c r="W80" s="29" t="n">
        <v>11</v>
      </c>
      <c r="X80" s="4" t="n">
        <v>590</v>
      </c>
      <c r="Y80" s="4" t="n">
        <v>539</v>
      </c>
      <c r="Z80" s="4" t="n">
        <v>608</v>
      </c>
      <c r="AA80" s="4" t="n">
        <v>506</v>
      </c>
      <c r="AB80" s="4"/>
      <c r="AC80" s="30" t="str">
        <f aca="false">IF(ISBLANK(T80),"NA",IF(T80=" ","NA",IF(T80="-","NA",IF(T80="N","NA",T80))))</f>
        <v>NA</v>
      </c>
      <c r="AD80" s="30" t="n">
        <f aca="false">IF(ISBLANK(U80),"NA",IF(U80=" ","NA",IF(U80="-","NA",IF(U80="N","NA",U80))))</f>
        <v>4</v>
      </c>
      <c r="AE80" s="30" t="n">
        <f aca="false">IF(ISBLANK(V80),"NA",IF(V80=" ","NA",IF(V80="-","NA",IF(V80="N","NA",V80))))</f>
        <v>70.63</v>
      </c>
      <c r="AF80" s="30" t="n">
        <f aca="false">IF(ISBLANK(W80),"NA",IF(W80=" ","NA",IF(W80="-","NA",IF(W80="N","NA",W80))))</f>
        <v>11</v>
      </c>
      <c r="AG80" s="30" t="n">
        <f aca="false">IF(ISBLANK(X80),"NA",IF(X80=" ","NA",IF(X80="-","NA",IF(X80="N","NA",X80))))</f>
        <v>590</v>
      </c>
      <c r="AH80" s="30" t="n">
        <f aca="false">IF(ISBLANK(Y80),"NA",IF(Y80=" ","NA",IF(Y80="-","NA",IF(Y80="N","NA",Y80))))</f>
        <v>539</v>
      </c>
      <c r="AI80" s="30" t="n">
        <f aca="false">IF(ISBLANK(Z80),"NA",IF(Z80=" ","NA",IF(Z80="-","NA",IF(Z80="N","NA",Z80))))</f>
        <v>608</v>
      </c>
      <c r="AJ80" s="30" t="n">
        <f aca="false">IF(ISBLANK(AA80),"NA",IF(AA80=" ","NA",IF(AA80="-","NA",IF(AA80="N","NA",AA80))))</f>
        <v>506</v>
      </c>
      <c r="AK80" s="30" t="str">
        <f aca="false">IF(ISBLANK(AB80),"NA",IF(AB80=" ","NA",IF(AB80="-","NA",IF(AB80="N","NA",AB80))))</f>
        <v>NA</v>
      </c>
      <c r="AL80" s="22" t="str">
        <f aca="false">IF(I80="BC",VLOOKUP(B80,'BC-OR_overlap'!A:J,10),"NA")</f>
        <v>NA</v>
      </c>
      <c r="AM80" s="22" t="n">
        <f aca="false">VLOOKUP(G80,Sheet2!A:Q,3)</f>
        <v>30.0438</v>
      </c>
      <c r="AN80" s="22" t="n">
        <f aca="false">VLOOKUP(G80,Sheet2!A:Q,4)</f>
        <v>11</v>
      </c>
      <c r="AO80" s="22" t="n">
        <f aca="false">VLOOKUP(G80,Sheet2!A:Q,5)</f>
        <v>14.48</v>
      </c>
      <c r="AP80" s="22" t="n">
        <f aca="false">VLOOKUP(G80,Sheet2!A:Q,6)</f>
        <v>12146.73</v>
      </c>
      <c r="AQ80" s="22" t="n">
        <f aca="false">VLOOKUP(G80,Sheet2!A:Q,7)</f>
        <v>205.75</v>
      </c>
      <c r="AR80" s="22" t="n">
        <f aca="false">VLOOKUP(G80,Sheet2!A:Q,8)</f>
        <v>1551.49</v>
      </c>
      <c r="AS80" s="22" t="n">
        <f aca="false">VLOOKUP(G80,Sheet2!A:Q,9)</f>
        <v>23.67</v>
      </c>
      <c r="AT80" s="22" t="n">
        <f aca="false">VLOOKUP(G80,Sheet2!A:Q,10)</f>
        <v>109.67</v>
      </c>
      <c r="AU80" s="22" t="n">
        <f aca="false">VLOOKUP(G80,Sheet2!A:Q,11)</f>
        <v>6.5</v>
      </c>
      <c r="AV80" s="22" t="n">
        <f aca="false">VLOOKUP(G80,Sheet2!A:Q,12)</f>
        <v>215681.91</v>
      </c>
      <c r="AW80" s="22" t="n">
        <f aca="false">VLOOKUP(G80,Sheet2!A:Q,13)</f>
        <v>30172.5</v>
      </c>
      <c r="AX80" s="22" t="n">
        <f aca="false">VLOOKUP(G80,Sheet2!A:Q,14)</f>
        <v>9350.7</v>
      </c>
      <c r="AY80" s="22" t="n">
        <f aca="false">VLOOKUP(G80,Sheet2!A:Q,15)</f>
        <v>1391.33</v>
      </c>
      <c r="AZ80" s="22" t="n">
        <f aca="false">VLOOKUP(G80,Sheet2!A:Q,16)</f>
        <v>574.88</v>
      </c>
      <c r="BA80" s="22" t="n">
        <f aca="false">VLOOKUP(G80,Sheet2!A:Q,17)</f>
        <v>147.5</v>
      </c>
      <c r="BB80" s="22" t="n">
        <f aca="false">VLOOKUP(G80,Sheet2!A:R,18)</f>
        <v>241</v>
      </c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" hidden="false" customHeight="true" outlineLevel="0" collapsed="false">
      <c r="A81" s="9" t="s">
        <v>80</v>
      </c>
      <c r="B81" s="9" t="n">
        <v>79</v>
      </c>
      <c r="C81" s="9" t="n">
        <v>102</v>
      </c>
      <c r="D81" s="9" t="n">
        <v>88</v>
      </c>
      <c r="E81" s="23" t="n">
        <v>31</v>
      </c>
      <c r="F81" s="24" t="s">
        <v>396</v>
      </c>
      <c r="G81" s="25" t="s">
        <v>397</v>
      </c>
      <c r="H81" s="4" t="s">
        <v>398</v>
      </c>
      <c r="I81" s="22" t="s">
        <v>50</v>
      </c>
      <c r="J81" s="26" t="n">
        <v>3</v>
      </c>
      <c r="K81" s="11" t="s">
        <v>399</v>
      </c>
      <c r="L81" s="2" t="n">
        <f aca="false">IF(LEN(TRIM(K81))=0,0,LEN(TRIM(K81))-LEN(SUBSTITUTE(K81," ",""))+1)</f>
        <v>10</v>
      </c>
      <c r="M81" s="2" t="n">
        <f aca="false">IF(LEN(TRIM(F81))=0,0,LEN(TRIM(F81))-LEN(SUBSTITUTE(F81," ",""))+2)</f>
        <v>8</v>
      </c>
      <c r="N81" s="22" t="s">
        <v>52</v>
      </c>
      <c r="O81" s="0"/>
      <c r="P81" s="27" t="n">
        <v>13079</v>
      </c>
      <c r="Q81" s="27" t="n">
        <v>3079</v>
      </c>
      <c r="R81" s="9" t="s">
        <v>236</v>
      </c>
      <c r="S81" s="28" t="str">
        <f aca="false">MID(MID(MID(SUBSTITUTE(K81," ","^",(M81-2)),1,256),FIND("^",SUBSTITUTE(K81," ","^",(M81-2))),256),2,FIND(" ",MID(MID(SUBSTITUTE(K81," ","^",(M81-2)),1,256),FIND("^",SUBSTITUTE(K81," ","^",(M81-2))),256))-2)</f>
        <v>his</v>
      </c>
      <c r="T81" s="25"/>
      <c r="U81" s="29" t="n">
        <f aca="false">LEN(G81)</f>
        <v>3</v>
      </c>
      <c r="V81" s="29" t="n">
        <v>139.02</v>
      </c>
      <c r="W81" s="29" t="n">
        <v>5</v>
      </c>
      <c r="X81" s="4" t="n">
        <v>518</v>
      </c>
      <c r="Y81" s="4" t="n">
        <v>608</v>
      </c>
      <c r="Z81" s="4" t="n">
        <v>450</v>
      </c>
      <c r="AA81" s="4" t="n">
        <v>497</v>
      </c>
      <c r="AB81" s="4" t="n">
        <v>17</v>
      </c>
      <c r="AC81" s="30" t="str">
        <f aca="false">IF(ISBLANK(T81),"NA",IF(T81=" ","NA",IF(T81="-","NA",IF(T81="N","NA",T81))))</f>
        <v>NA</v>
      </c>
      <c r="AD81" s="30" t="n">
        <f aca="false">IF(ISBLANK(U81),"NA",IF(U81=" ","NA",IF(U81="-","NA",IF(U81="N","NA",U81))))</f>
        <v>3</v>
      </c>
      <c r="AE81" s="30" t="n">
        <f aca="false">IF(ISBLANK(V81),"NA",IF(V81=" ","NA",IF(V81="-","NA",IF(V81="N","NA",V81))))</f>
        <v>139.02</v>
      </c>
      <c r="AF81" s="30" t="n">
        <f aca="false">IF(ISBLANK(W81),"NA",IF(W81=" ","NA",IF(W81="-","NA",IF(W81="N","NA",W81))))</f>
        <v>5</v>
      </c>
      <c r="AG81" s="30" t="n">
        <f aca="false">IF(ISBLANK(X81),"NA",IF(X81=" ","NA",IF(X81="-","NA",IF(X81="N","NA",X81))))</f>
        <v>518</v>
      </c>
      <c r="AH81" s="30" t="n">
        <f aca="false">IF(ISBLANK(Y81),"NA",IF(Y81=" ","NA",IF(Y81="-","NA",IF(Y81="N","NA",Y81))))</f>
        <v>608</v>
      </c>
      <c r="AI81" s="30" t="n">
        <f aca="false">IF(ISBLANK(Z81),"NA",IF(Z81=" ","NA",IF(Z81="-","NA",IF(Z81="N","NA",Z81))))</f>
        <v>450</v>
      </c>
      <c r="AJ81" s="30" t="n">
        <f aca="false">IF(ISBLANK(AA81),"NA",IF(AA81=" ","NA",IF(AA81="-","NA",IF(AA81="N","NA",AA81))))</f>
        <v>497</v>
      </c>
      <c r="AK81" s="30" t="n">
        <f aca="false">IF(ISBLANK(AB81),"NA",IF(AB81=" ","NA",IF(AB81="-","NA",IF(AB81="N","NA",AB81))))</f>
        <v>17</v>
      </c>
      <c r="AL81" s="22" t="str">
        <f aca="false">IF(I81="BC",VLOOKUP(B81,'BC-OR_overlap'!A:J,10),"NA")</f>
        <v>NA</v>
      </c>
      <c r="AM81" s="22" t="n">
        <f aca="false">VLOOKUP(G81,Sheet2!A:Q,3)</f>
        <v>261.411</v>
      </c>
      <c r="AN81" s="22" t="n">
        <f aca="false">VLOOKUP(G81,Sheet2!A:Q,4)</f>
        <v>5</v>
      </c>
      <c r="AO81" s="22" t="n">
        <f aca="false">VLOOKUP(G81,Sheet2!A:Q,5)</f>
        <v>55.35</v>
      </c>
      <c r="AP81" s="22" t="n">
        <f aca="false">VLOOKUP(G81,Sheet2!A:Q,6)</f>
        <v>22452.08</v>
      </c>
      <c r="AQ81" s="22" t="n">
        <f aca="false">VLOOKUP(G81,Sheet2!A:Q,7)</f>
        <v>54.33</v>
      </c>
      <c r="AR81" s="22" t="n">
        <f aca="false">VLOOKUP(G81,Sheet2!A:Q,8)</f>
        <v>399.79</v>
      </c>
      <c r="AS81" s="22" t="n">
        <f aca="false">VLOOKUP(G81,Sheet2!A:Q,9)</f>
        <v>3.5</v>
      </c>
      <c r="AT81" s="22" t="n">
        <f aca="false">VLOOKUP(G81,Sheet2!A:Q,10)</f>
        <v>261.41</v>
      </c>
      <c r="AU81" s="22" t="n">
        <f aca="false">VLOOKUP(G81,Sheet2!A:Q,11)</f>
        <v>1</v>
      </c>
      <c r="AV81" s="22" t="n">
        <f aca="false">VLOOKUP(G81,Sheet2!A:Q,12)</f>
        <v>310035.42</v>
      </c>
      <c r="AW81" s="22" t="n">
        <f aca="false">VLOOKUP(G81,Sheet2!A:Q,13)</f>
        <v>43210.67</v>
      </c>
      <c r="AX81" s="22" t="n">
        <f aca="false">VLOOKUP(G81,Sheet2!A:Q,14)</f>
        <v>11885.14</v>
      </c>
      <c r="AY81" s="22" t="n">
        <f aca="false">VLOOKUP(G81,Sheet2!A:Q,15)</f>
        <v>1410.5</v>
      </c>
      <c r="AZ81" s="22" t="n">
        <f aca="false">VLOOKUP(G81,Sheet2!A:Q,16)</f>
        <v>1536.7</v>
      </c>
      <c r="BA81" s="22" t="n">
        <f aca="false">VLOOKUP(G81,Sheet2!A:Q,17)</f>
        <v>261</v>
      </c>
      <c r="BB81" s="22" t="n">
        <f aca="false">VLOOKUP(G81,Sheet2!A:R,18)</f>
        <v>3</v>
      </c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" hidden="false" customHeight="true" outlineLevel="0" collapsed="false">
      <c r="A82" s="9" t="s">
        <v>80</v>
      </c>
      <c r="B82" s="9" t="n">
        <v>80</v>
      </c>
      <c r="C82" s="9" t="n">
        <v>103</v>
      </c>
      <c r="D82" s="9" t="n">
        <v>145</v>
      </c>
      <c r="E82" s="23"/>
      <c r="F82" s="9" t="s">
        <v>400</v>
      </c>
      <c r="G82" s="33" t="s">
        <v>401</v>
      </c>
      <c r="H82" s="4" t="s">
        <v>402</v>
      </c>
      <c r="I82" s="22" t="s">
        <v>50</v>
      </c>
      <c r="J82" s="26" t="n">
        <v>3</v>
      </c>
      <c r="K82" s="11" t="s">
        <v>403</v>
      </c>
      <c r="L82" s="2" t="n">
        <f aca="false">IF(LEN(TRIM(K82))=0,0,LEN(TRIM(K82))-LEN(SUBSTITUTE(K82," ",""))+1)</f>
        <v>15</v>
      </c>
      <c r="M82" s="2" t="n">
        <f aca="false">IF(LEN(TRIM(F82))=0,0,LEN(TRIM(F82))-LEN(SUBSTITUTE(F82," ",""))+2)</f>
        <v>13</v>
      </c>
      <c r="N82" s="22" t="s">
        <v>52</v>
      </c>
      <c r="O82" s="0"/>
      <c r="P82" s="27" t="n">
        <v>13080</v>
      </c>
      <c r="Q82" s="27" t="n">
        <v>3080</v>
      </c>
      <c r="R82" s="9" t="s">
        <v>236</v>
      </c>
      <c r="S82" s="28" t="str">
        <f aca="false">MID(MID(MID(SUBSTITUTE(K82," ","^",(M82-2)),1,256),FIND("^",SUBSTITUTE(K82," ","^",(M82-2))),256),2,FIND(" ",MID(MID(SUBSTITUTE(K82," ","^",(M82-2)),1,256),FIND("^",SUBSTITUTE(K82," ","^",(M82-2))),256))-2)</f>
        <v>junk</v>
      </c>
      <c r="T82" s="25"/>
      <c r="U82" s="29" t="n">
        <f aca="false">LEN(G82)</f>
        <v>5</v>
      </c>
      <c r="V82" s="29" t="n">
        <v>10.04</v>
      </c>
      <c r="W82" s="29" t="n">
        <v>1</v>
      </c>
      <c r="X82" s="4" t="n">
        <v>304</v>
      </c>
      <c r="Y82" s="4" t="n">
        <v>447</v>
      </c>
      <c r="Z82" s="4" t="n">
        <v>381</v>
      </c>
      <c r="AA82" s="4" t="n">
        <v>410</v>
      </c>
      <c r="AB82" s="4"/>
      <c r="AC82" s="30" t="str">
        <f aca="false">IF(ISBLANK(T82),"NA",IF(T82=" ","NA",IF(T82="-","NA",IF(T82="N","NA",T82))))</f>
        <v>NA</v>
      </c>
      <c r="AD82" s="30" t="n">
        <f aca="false">IF(ISBLANK(U82),"NA",IF(U82=" ","NA",IF(U82="-","NA",IF(U82="N","NA",U82))))</f>
        <v>5</v>
      </c>
      <c r="AE82" s="30" t="n">
        <f aca="false">IF(ISBLANK(V82),"NA",IF(V82=" ","NA",IF(V82="-","NA",IF(V82="N","NA",V82))))</f>
        <v>10.04</v>
      </c>
      <c r="AF82" s="30" t="n">
        <f aca="false">IF(ISBLANK(W82),"NA",IF(W82=" ","NA",IF(W82="-","NA",IF(W82="N","NA",W82))))</f>
        <v>1</v>
      </c>
      <c r="AG82" s="30" t="n">
        <f aca="false">IF(ISBLANK(X82),"NA",IF(X82=" ","NA",IF(X82="-","NA",IF(X82="N","NA",X82))))</f>
        <v>304</v>
      </c>
      <c r="AH82" s="30" t="n">
        <f aca="false">IF(ISBLANK(Y82),"NA",IF(Y82=" ","NA",IF(Y82="-","NA",IF(Y82="N","NA",Y82))))</f>
        <v>447</v>
      </c>
      <c r="AI82" s="30" t="n">
        <f aca="false">IF(ISBLANK(Z82),"NA",IF(Z82=" ","NA",IF(Z82="-","NA",IF(Z82="N","NA",Z82))))</f>
        <v>381</v>
      </c>
      <c r="AJ82" s="30" t="n">
        <f aca="false">IF(ISBLANK(AA82),"NA",IF(AA82=" ","NA",IF(AA82="-","NA",IF(AA82="N","NA",AA82))))</f>
        <v>410</v>
      </c>
      <c r="AK82" s="30" t="str">
        <f aca="false">IF(ISBLANK(AB82),"NA",IF(AB82=" ","NA",IF(AB82="-","NA",IF(AB82="N","NA",AB82))))</f>
        <v>NA</v>
      </c>
      <c r="AL82" s="22" t="str">
        <f aca="false">IF(I82="BC",VLOOKUP(B82,'BC-OR_overlap'!A:J,10),"NA")</f>
        <v>NA</v>
      </c>
      <c r="AM82" s="22" t="n">
        <f aca="false">VLOOKUP(G82,Sheet2!A:Q,3)</f>
        <v>6.84167</v>
      </c>
      <c r="AN82" s="22" t="n">
        <f aca="false">VLOOKUP(G82,Sheet2!A:Q,4)</f>
        <v>1</v>
      </c>
      <c r="AO82" s="22" t="n">
        <f aca="false">VLOOKUP(G82,Sheet2!A:Q,5)</f>
        <v>8.86</v>
      </c>
      <c r="AP82" s="22" t="n">
        <f aca="false">VLOOKUP(G82,Sheet2!A:Q,6)</f>
        <v>7981.8</v>
      </c>
      <c r="AQ82" s="22" t="n">
        <f aca="false">VLOOKUP(G82,Sheet2!A:Q,7)</f>
        <v>335.2</v>
      </c>
      <c r="AR82" s="22" t="n">
        <f aca="false">VLOOKUP(G82,Sheet2!A:Q,8)</f>
        <v>455.22</v>
      </c>
      <c r="AS82" s="22" t="n">
        <f aca="false">VLOOKUP(G82,Sheet2!A:Q,9)</f>
        <v>35.5</v>
      </c>
      <c r="AT82" s="22" t="n">
        <f aca="false">VLOOKUP(G82,Sheet2!A:Q,10)</f>
        <v>22.59</v>
      </c>
      <c r="AU82" s="22" t="n">
        <f aca="false">VLOOKUP(G82,Sheet2!A:Q,11)</f>
        <v>2.67</v>
      </c>
      <c r="AV82" s="22" t="n">
        <f aca="false">VLOOKUP(G82,Sheet2!A:Q,12)</f>
        <v>200766.47</v>
      </c>
      <c r="AW82" s="22" t="n">
        <f aca="false">VLOOKUP(G82,Sheet2!A:Q,13)</f>
        <v>25754.4</v>
      </c>
      <c r="AX82" s="22" t="n">
        <f aca="false">VLOOKUP(G82,Sheet2!A:Q,14)</f>
        <v>7547.45</v>
      </c>
      <c r="AY82" s="22" t="n">
        <f aca="false">VLOOKUP(G82,Sheet2!A:Q,15)</f>
        <v>1809.5</v>
      </c>
      <c r="AZ82" s="22" t="n">
        <f aca="false">VLOOKUP(G82,Sheet2!A:Q,16)</f>
        <v>233.65</v>
      </c>
      <c r="BA82" s="22" t="n">
        <f aca="false">VLOOKUP(G82,Sheet2!A:Q,17)</f>
        <v>94.33</v>
      </c>
      <c r="BB82" s="22" t="n">
        <f aca="false">VLOOKUP(G82,Sheet2!A:R,18)</f>
        <v>157</v>
      </c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5" hidden="false" customHeight="true" outlineLevel="0" collapsed="false">
      <c r="A83" s="9" t="s">
        <v>80</v>
      </c>
      <c r="B83" s="9" t="n">
        <v>81</v>
      </c>
      <c r="C83" s="9" t="n">
        <v>104</v>
      </c>
      <c r="D83" s="9" t="n">
        <v>9</v>
      </c>
      <c r="E83" s="23" t="s">
        <v>404</v>
      </c>
      <c r="F83" s="11" t="s">
        <v>405</v>
      </c>
      <c r="G83" s="25" t="s">
        <v>406</v>
      </c>
      <c r="H83" s="4" t="s">
        <v>407</v>
      </c>
      <c r="I83" s="22" t="s">
        <v>50</v>
      </c>
      <c r="J83" s="26" t="n">
        <v>3</v>
      </c>
      <c r="K83" s="11" t="s">
        <v>408</v>
      </c>
      <c r="L83" s="2" t="n">
        <f aca="false">IF(LEN(TRIM(K83))=0,0,LEN(TRIM(K83))-LEN(SUBSTITUTE(K83," ",""))+1)</f>
        <v>10</v>
      </c>
      <c r="M83" s="2" t="n">
        <f aca="false">IF(LEN(TRIM(F83))=0,0,LEN(TRIM(F83))-LEN(SUBSTITUTE(F83," ",""))+2)</f>
        <v>8</v>
      </c>
      <c r="N83" s="22" t="s">
        <v>52</v>
      </c>
      <c r="O83" s="0"/>
      <c r="P83" s="27" t="n">
        <v>13081</v>
      </c>
      <c r="Q83" s="27" t="n">
        <v>3081</v>
      </c>
      <c r="R83" s="9" t="s">
        <v>409</v>
      </c>
      <c r="S83" s="28" t="str">
        <f aca="false">MID(MID(MID(SUBSTITUTE(K83," ","^",(M83-2)),1,256),FIND("^",SUBSTITUTE(K83," ","^",(M83-2))),256),2,FIND(" ",MID(MID(SUBSTITUTE(K83," ","^",(M83-2)),1,256),FIND("^",SUBSTITUTE(K83," ","^",(M83-2))),256))-2)</f>
        <v>the</v>
      </c>
      <c r="T83" s="25"/>
      <c r="U83" s="29" t="n">
        <f aca="false">LEN(G83)</f>
        <v>9</v>
      </c>
      <c r="V83" s="29" t="n">
        <v>24.08</v>
      </c>
      <c r="W83" s="29" t="n">
        <v>0</v>
      </c>
      <c r="X83" s="4" t="n">
        <v>336</v>
      </c>
      <c r="Y83" s="4" t="n">
        <v>562</v>
      </c>
      <c r="Z83" s="4" t="n">
        <v>399</v>
      </c>
      <c r="AA83" s="4" t="s">
        <v>54</v>
      </c>
      <c r="AB83" s="4"/>
      <c r="AC83" s="30" t="str">
        <f aca="false">IF(ISBLANK(T83),"NA",IF(T83=" ","NA",IF(T83="-","NA",IF(T83="N","NA",T83))))</f>
        <v>NA</v>
      </c>
      <c r="AD83" s="30" t="n">
        <f aca="false">IF(ISBLANK(U83),"NA",IF(U83=" ","NA",IF(U83="-","NA",IF(U83="N","NA",U83))))</f>
        <v>9</v>
      </c>
      <c r="AE83" s="30" t="n">
        <f aca="false">IF(ISBLANK(V83),"NA",IF(V83=" ","NA",IF(V83="-","NA",IF(V83="N","NA",V83))))</f>
        <v>24.08</v>
      </c>
      <c r="AF83" s="30" t="n">
        <f aca="false">IF(ISBLANK(W83),"NA",IF(W83=" ","NA",IF(W83="-","NA",IF(W83="N","NA",W83))))</f>
        <v>0</v>
      </c>
      <c r="AG83" s="30" t="n">
        <f aca="false">IF(ISBLANK(X83),"NA",IF(X83=" ","NA",IF(X83="-","NA",IF(X83="N","NA",X83))))</f>
        <v>336</v>
      </c>
      <c r="AH83" s="30" t="n">
        <f aca="false">IF(ISBLANK(Y83),"NA",IF(Y83=" ","NA",IF(Y83="-","NA",IF(Y83="N","NA",Y83))))</f>
        <v>562</v>
      </c>
      <c r="AI83" s="30" t="n">
        <f aca="false">IF(ISBLANK(Z83),"NA",IF(Z83=" ","NA",IF(Z83="-","NA",IF(Z83="N","NA",Z83))))</f>
        <v>399</v>
      </c>
      <c r="AJ83" s="30" t="str">
        <f aca="false">IF(ISBLANK(AA83),"NA",IF(AA83=" ","NA",IF(AA83="-","NA",IF(AA83="N","NA",AA83))))</f>
        <v>NA</v>
      </c>
      <c r="AK83" s="30" t="str">
        <f aca="false">IF(ISBLANK(AB83),"NA",IF(AB83=" ","NA",IF(AB83="-","NA",IF(AB83="N","NA",AB83))))</f>
        <v>NA</v>
      </c>
      <c r="AL83" s="22" t="str">
        <f aca="false">IF(I83="BC",VLOOKUP(B83,'BC-OR_overlap'!A:J,10),"NA")</f>
        <v>NA</v>
      </c>
      <c r="AM83" s="22" t="n">
        <f aca="false">VLOOKUP(G83,Sheet2!A:Q,3)</f>
        <v>93.6416</v>
      </c>
      <c r="AN83" s="22" t="n">
        <f aca="false">VLOOKUP(G83,Sheet2!A:Q,4)</f>
        <v>0</v>
      </c>
      <c r="AO83" s="22" t="n">
        <f aca="false">VLOOKUP(G83,Sheet2!A:Q,5)</f>
        <v>0</v>
      </c>
      <c r="AP83" s="22" t="n">
        <f aca="false">VLOOKUP(G83,Sheet2!A:Q,6)</f>
        <v>3715.03</v>
      </c>
      <c r="AQ83" s="22" t="n">
        <f aca="false">VLOOKUP(G83,Sheet2!A:Q,7)</f>
        <v>943.22</v>
      </c>
      <c r="AR83" s="22" t="n">
        <f aca="false">VLOOKUP(G83,Sheet2!A:Q,8)</f>
        <v>1182.4</v>
      </c>
      <c r="AS83" s="22" t="n">
        <f aca="false">VLOOKUP(G83,Sheet2!A:Q,9)</f>
        <v>185.38</v>
      </c>
      <c r="AT83" s="22" t="n">
        <f aca="false">VLOOKUP(G83,Sheet2!A:Q,10)</f>
        <v>653.11</v>
      </c>
      <c r="AU83" s="22" t="n">
        <f aca="false">VLOOKUP(G83,Sheet2!A:Q,11)</f>
        <v>63.86</v>
      </c>
      <c r="AV83" s="22" t="n">
        <f aca="false">VLOOKUP(G83,Sheet2!A:Q,12)</f>
        <v>295569.2</v>
      </c>
      <c r="AW83" s="22" t="n">
        <f aca="false">VLOOKUP(G83,Sheet2!A:Q,13)</f>
        <v>39316.44</v>
      </c>
      <c r="AX83" s="22" t="n">
        <f aca="false">VLOOKUP(G83,Sheet2!A:Q,14)</f>
        <v>24929.23</v>
      </c>
      <c r="AY83" s="22" t="n">
        <f aca="false">VLOOKUP(G83,Sheet2!A:Q,15)</f>
        <v>4305.62</v>
      </c>
      <c r="AZ83" s="22" t="n">
        <f aca="false">VLOOKUP(G83,Sheet2!A:Q,16)</f>
        <v>5477.76</v>
      </c>
      <c r="BA83" s="22" t="n">
        <f aca="false">VLOOKUP(G83,Sheet2!A:Q,17)</f>
        <v>1099.71</v>
      </c>
      <c r="BB83" s="22" t="n">
        <f aca="false">VLOOKUP(G83,Sheet2!A:R,18)</f>
        <v>109</v>
      </c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5" hidden="false" customHeight="true" outlineLevel="0" collapsed="false">
      <c r="A84" s="1" t="s">
        <v>80</v>
      </c>
      <c r="B84" s="9" t="n">
        <v>82</v>
      </c>
      <c r="C84" s="9" t="n">
        <v>105</v>
      </c>
      <c r="D84" s="9" t="n">
        <v>175</v>
      </c>
      <c r="E84" s="23"/>
      <c r="F84" s="9" t="s">
        <v>410</v>
      </c>
      <c r="G84" s="33" t="s">
        <v>411</v>
      </c>
      <c r="H84" s="4" t="s">
        <v>412</v>
      </c>
      <c r="I84" s="22" t="s">
        <v>50</v>
      </c>
      <c r="J84" s="26" t="n">
        <v>3</v>
      </c>
      <c r="K84" s="11" t="s">
        <v>413</v>
      </c>
      <c r="L84" s="2" t="n">
        <f aca="false">IF(LEN(TRIM(K84))=0,0,LEN(TRIM(K84))-LEN(SUBSTITUTE(K84," ",""))+1)</f>
        <v>12</v>
      </c>
      <c r="M84" s="2" t="n">
        <f aca="false">IF(LEN(TRIM(F84))=0,0,LEN(TRIM(F84))-LEN(SUBSTITUTE(F84," ",""))+2)</f>
        <v>10</v>
      </c>
      <c r="N84" s="22" t="s">
        <v>52</v>
      </c>
      <c r="O84" s="0"/>
      <c r="P84" s="27" t="n">
        <v>13082</v>
      </c>
      <c r="Q84" s="27" t="n">
        <v>3082</v>
      </c>
      <c r="R84" s="9" t="s">
        <v>409</v>
      </c>
      <c r="S84" s="28" t="str">
        <f aca="false">MID(MID(MID(SUBSTITUTE(K84," ","^",(M84-2)),1,256),FIND("^",SUBSTITUTE(K84," ","^",(M84-2))),256),2,FIND(" ",MID(MID(SUBSTITUTE(K84," ","^",(M84-2)),1,256),FIND("^",SUBSTITUTE(K84," ","^",(M84-2))),256))-2)</f>
        <v>a</v>
      </c>
      <c r="T84" s="25" t="n">
        <v>0</v>
      </c>
      <c r="U84" s="29" t="n">
        <f aca="false">LEN(G84)</f>
        <v>5</v>
      </c>
      <c r="V84" s="29" t="n">
        <v>455.22</v>
      </c>
      <c r="W84" s="29" t="n">
        <v>1</v>
      </c>
      <c r="X84" s="4" t="n">
        <v>532</v>
      </c>
      <c r="Y84" s="4" t="n">
        <v>607</v>
      </c>
      <c r="Z84" s="4" t="n">
        <v>560</v>
      </c>
      <c r="AA84" s="4" t="n">
        <v>561</v>
      </c>
      <c r="AB84" s="4"/>
      <c r="AC84" s="30" t="n">
        <f aca="false">IF(ISBLANK(T84),"NA",IF(T84=" ","NA",IF(T84="-","NA",IF(T84="N","NA",T84))))</f>
        <v>0</v>
      </c>
      <c r="AD84" s="30" t="n">
        <f aca="false">IF(ISBLANK(U84),"NA",IF(U84=" ","NA",IF(U84="-","NA",IF(U84="N","NA",U84))))</f>
        <v>5</v>
      </c>
      <c r="AE84" s="30" t="n">
        <f aca="false">IF(ISBLANK(V84),"NA",IF(V84=" ","NA",IF(V84="-","NA",IF(V84="N","NA",V84))))</f>
        <v>455.22</v>
      </c>
      <c r="AF84" s="30" t="n">
        <f aca="false">IF(ISBLANK(W84),"NA",IF(W84=" ","NA",IF(W84="-","NA",IF(W84="N","NA",W84))))</f>
        <v>1</v>
      </c>
      <c r="AG84" s="30" t="n">
        <f aca="false">IF(ISBLANK(X84),"NA",IF(X84=" ","NA",IF(X84="-","NA",IF(X84="N","NA",X84))))</f>
        <v>532</v>
      </c>
      <c r="AH84" s="30" t="n">
        <f aca="false">IF(ISBLANK(Y84),"NA",IF(Y84=" ","NA",IF(Y84="-","NA",IF(Y84="N","NA",Y84))))</f>
        <v>607</v>
      </c>
      <c r="AI84" s="30" t="n">
        <f aca="false">IF(ISBLANK(Z84),"NA",IF(Z84=" ","NA",IF(Z84="-","NA",IF(Z84="N","NA",Z84))))</f>
        <v>560</v>
      </c>
      <c r="AJ84" s="30" t="n">
        <f aca="false">IF(ISBLANK(AA84),"NA",IF(AA84=" ","NA",IF(AA84="-","NA",IF(AA84="N","NA",AA84))))</f>
        <v>561</v>
      </c>
      <c r="AK84" s="30" t="str">
        <f aca="false">IF(ISBLANK(AB84),"NA",IF(AB84=" ","NA",IF(AB84="-","NA",IF(AB84="N","NA",AB84))))</f>
        <v>NA</v>
      </c>
      <c r="AL84" s="22" t="str">
        <f aca="false">IF(I84="BC",VLOOKUP(B84,'BC-OR_overlap'!A:J,10),"NA")</f>
        <v>NA</v>
      </c>
      <c r="AM84" s="22" t="n">
        <f aca="false">VLOOKUP(G84,Sheet2!A:Q,3)</f>
        <v>739.197</v>
      </c>
      <c r="AN84" s="22" t="n">
        <f aca="false">VLOOKUP(G84,Sheet2!A:Q,4)</f>
        <v>1</v>
      </c>
      <c r="AO84" s="22" t="n">
        <f aca="false">VLOOKUP(G84,Sheet2!A:Q,5)</f>
        <v>2913.48</v>
      </c>
      <c r="AP84" s="22" t="n">
        <f aca="false">VLOOKUP(G84,Sheet2!A:Q,6)</f>
        <v>13029.95</v>
      </c>
      <c r="AQ84" s="22" t="n">
        <f aca="false">VLOOKUP(G84,Sheet2!A:Q,7)</f>
        <v>397.2</v>
      </c>
      <c r="AR84" s="22" t="n">
        <f aca="false">VLOOKUP(G84,Sheet2!A:Q,8)</f>
        <v>3796.43</v>
      </c>
      <c r="AS84" s="22" t="n">
        <f aca="false">VLOOKUP(G84,Sheet2!A:Q,9)</f>
        <v>31.5</v>
      </c>
      <c r="AT84" s="22" t="n">
        <f aca="false">VLOOKUP(G84,Sheet2!A:Q,10)</f>
        <v>969.47</v>
      </c>
      <c r="AU84" s="22" t="n">
        <f aca="false">VLOOKUP(G84,Sheet2!A:Q,11)</f>
        <v>4</v>
      </c>
      <c r="AV84" s="22" t="n">
        <f aca="false">VLOOKUP(G84,Sheet2!A:Q,12)</f>
        <v>198959.63</v>
      </c>
      <c r="AW84" s="22" t="n">
        <f aca="false">VLOOKUP(G84,Sheet2!A:Q,13)</f>
        <v>25628</v>
      </c>
      <c r="AX84" s="22" t="n">
        <f aca="false">VLOOKUP(G84,Sheet2!A:Q,14)</f>
        <v>15394.26</v>
      </c>
      <c r="AY84" s="22" t="n">
        <f aca="false">VLOOKUP(G84,Sheet2!A:Q,15)</f>
        <v>1421.5</v>
      </c>
      <c r="AZ84" s="22" t="n">
        <f aca="false">VLOOKUP(G84,Sheet2!A:Q,16)</f>
        <v>1709.94</v>
      </c>
      <c r="BA84" s="22" t="n">
        <f aca="false">VLOOKUP(G84,Sheet2!A:Q,17)</f>
        <v>106</v>
      </c>
      <c r="BB84" s="22" t="n">
        <f aca="false">VLOOKUP(G84,Sheet2!A:R,18)</f>
        <v>580</v>
      </c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" hidden="false" customHeight="true" outlineLevel="0" collapsed="false">
      <c r="A85" s="1" t="s">
        <v>56</v>
      </c>
      <c r="B85" s="9" t="n">
        <v>83</v>
      </c>
      <c r="C85" s="9" t="n">
        <v>106</v>
      </c>
      <c r="D85" s="9" t="n">
        <v>44</v>
      </c>
      <c r="E85" s="23" t="s">
        <v>414</v>
      </c>
      <c r="F85" s="11" t="s">
        <v>415</v>
      </c>
      <c r="G85" s="34" t="s">
        <v>416</v>
      </c>
      <c r="H85" s="4" t="s">
        <v>417</v>
      </c>
      <c r="I85" s="22" t="s">
        <v>50</v>
      </c>
      <c r="J85" s="26" t="n">
        <v>3</v>
      </c>
      <c r="K85" s="11" t="s">
        <v>418</v>
      </c>
      <c r="L85" s="2" t="n">
        <f aca="false">IF(LEN(TRIM(K85))=0,0,LEN(TRIM(K85))-LEN(SUBSTITUTE(K85," ",""))+1)</f>
        <v>10</v>
      </c>
      <c r="M85" s="2" t="n">
        <f aca="false">IF(LEN(TRIM(F85))=0,0,LEN(TRIM(F85))-LEN(SUBSTITUTE(F85," ",""))+2)</f>
        <v>8</v>
      </c>
      <c r="N85" s="22" t="s">
        <v>52</v>
      </c>
      <c r="O85" s="0"/>
      <c r="P85" s="27" t="n">
        <v>13083</v>
      </c>
      <c r="Q85" s="27" t="n">
        <v>3083</v>
      </c>
      <c r="R85" s="9" t="s">
        <v>409</v>
      </c>
      <c r="S85" s="28" t="str">
        <f aca="false">MID(MID(MID(SUBSTITUTE(K85," ","^",(M85-2)),1,256),FIND("^",SUBSTITUTE(K85," ","^",(M85-2))),256),2,FIND(" ",MID(MID(SUBSTITUTE(K85," ","^",(M85-2)),1,256),FIND("^",SUBSTITUTE(K85," ","^",(M85-2))),256))-2)</f>
        <v>a</v>
      </c>
      <c r="T85" s="25"/>
      <c r="U85" s="29" t="n">
        <f aca="false">LEN(G85)</f>
        <v>7</v>
      </c>
      <c r="V85" s="29" t="n">
        <v>23.04</v>
      </c>
      <c r="W85" s="29" t="n">
        <v>2</v>
      </c>
      <c r="X85" s="4" t="n">
        <v>440</v>
      </c>
      <c r="Y85" s="4" t="n">
        <v>532</v>
      </c>
      <c r="Z85" s="4" t="n">
        <v>484</v>
      </c>
      <c r="AA85" s="4" t="n">
        <v>480</v>
      </c>
      <c r="AB85" s="4"/>
      <c r="AC85" s="30" t="str">
        <f aca="false">IF(ISBLANK(T85),"NA",IF(T85=" ","NA",IF(T85="-","NA",IF(T85="N","NA",T85))))</f>
        <v>NA</v>
      </c>
      <c r="AD85" s="30" t="n">
        <f aca="false">IF(ISBLANK(U85),"NA",IF(U85=" ","NA",IF(U85="-","NA",IF(U85="N","NA",U85))))</f>
        <v>7</v>
      </c>
      <c r="AE85" s="30" t="n">
        <f aca="false">IF(ISBLANK(V85),"NA",IF(V85=" ","NA",IF(V85="-","NA",IF(V85="N","NA",V85))))</f>
        <v>23.04</v>
      </c>
      <c r="AF85" s="30" t="n">
        <f aca="false">IF(ISBLANK(W85),"NA",IF(W85=" ","NA",IF(W85="-","NA",IF(W85="N","NA",W85))))</f>
        <v>2</v>
      </c>
      <c r="AG85" s="30" t="n">
        <f aca="false">IF(ISBLANK(X85),"NA",IF(X85=" ","NA",IF(X85="-","NA",IF(X85="N","NA",X85))))</f>
        <v>440</v>
      </c>
      <c r="AH85" s="30" t="n">
        <f aca="false">IF(ISBLANK(Y85),"NA",IF(Y85=" ","NA",IF(Y85="-","NA",IF(Y85="N","NA",Y85))))</f>
        <v>532</v>
      </c>
      <c r="AI85" s="30" t="n">
        <f aca="false">IF(ISBLANK(Z85),"NA",IF(Z85=" ","NA",IF(Z85="-","NA",IF(Z85="N","NA",Z85))))</f>
        <v>484</v>
      </c>
      <c r="AJ85" s="30" t="n">
        <f aca="false">IF(ISBLANK(AA85),"NA",IF(AA85=" ","NA",IF(AA85="-","NA",IF(AA85="N","NA",AA85))))</f>
        <v>480</v>
      </c>
      <c r="AK85" s="30" t="str">
        <f aca="false">IF(ISBLANK(AB85),"NA",IF(AB85=" ","NA",IF(AB85="-","NA",IF(AB85="N","NA",AB85))))</f>
        <v>NA</v>
      </c>
      <c r="AL85" s="22" t="str">
        <f aca="false">IF(I85="BC",VLOOKUP(B85,'BC-OR_overlap'!A:J,10),"NA")</f>
        <v>NA</v>
      </c>
      <c r="AM85" s="22" t="n">
        <f aca="false">VLOOKUP(G85,Sheet2!A:Q,3)</f>
        <v>6.00877</v>
      </c>
      <c r="AN85" s="22" t="n">
        <f aca="false">VLOOKUP(G85,Sheet2!A:Q,4)</f>
        <v>3</v>
      </c>
      <c r="AO85" s="22" t="n">
        <f aca="false">VLOOKUP(G85,Sheet2!A:Q,5)</f>
        <v>1.76</v>
      </c>
      <c r="AP85" s="22" t="n">
        <f aca="false">VLOOKUP(G85,Sheet2!A:Q,6)</f>
        <v>5049.35</v>
      </c>
      <c r="AQ85" s="22" t="n">
        <f aca="false">VLOOKUP(G85,Sheet2!A:Q,7)</f>
        <v>803.14</v>
      </c>
      <c r="AR85" s="22" t="n">
        <f aca="false">VLOOKUP(G85,Sheet2!A:Q,8)</f>
        <v>737.85</v>
      </c>
      <c r="AS85" s="22" t="n">
        <f aca="false">VLOOKUP(G85,Sheet2!A:Q,9)</f>
        <v>156.17</v>
      </c>
      <c r="AT85" s="22" t="n">
        <f aca="false">VLOOKUP(G85,Sheet2!A:Q,10)</f>
        <v>120.51</v>
      </c>
      <c r="AU85" s="22" t="n">
        <f aca="false">VLOOKUP(G85,Sheet2!A:Q,11)</f>
        <v>28.4</v>
      </c>
      <c r="AV85" s="22" t="n">
        <f aca="false">VLOOKUP(G85,Sheet2!A:Q,12)</f>
        <v>220366.79</v>
      </c>
      <c r="AW85" s="22" t="n">
        <f aca="false">VLOOKUP(G85,Sheet2!A:Q,13)</f>
        <v>29394</v>
      </c>
      <c r="AX85" s="22" t="n">
        <f aca="false">VLOOKUP(G85,Sheet2!A:Q,14)</f>
        <v>19984.17</v>
      </c>
      <c r="AY85" s="22" t="n">
        <f aca="false">VLOOKUP(G85,Sheet2!A:Q,15)</f>
        <v>2999.33</v>
      </c>
      <c r="AZ85" s="22" t="n">
        <f aca="false">VLOOKUP(G85,Sheet2!A:Q,16)</f>
        <v>1191.07</v>
      </c>
      <c r="BA85" s="22" t="n">
        <f aca="false">VLOOKUP(G85,Sheet2!A:Q,17)</f>
        <v>183</v>
      </c>
      <c r="BB85" s="22" t="n">
        <f aca="false">VLOOKUP(G85,Sheet2!A:R,18)</f>
        <v>422</v>
      </c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" hidden="false" customHeight="true" outlineLevel="0" collapsed="false">
      <c r="A86" s="9" t="s">
        <v>46</v>
      </c>
      <c r="B86" s="9" t="n">
        <v>84</v>
      </c>
      <c r="C86" s="9" t="n">
        <v>108</v>
      </c>
      <c r="D86" s="9" t="n">
        <v>59</v>
      </c>
      <c r="E86" s="36" t="s">
        <v>419</v>
      </c>
      <c r="F86" s="37" t="s">
        <v>420</v>
      </c>
      <c r="G86" s="9" t="s">
        <v>421</v>
      </c>
      <c r="H86" s="4" t="s">
        <v>422</v>
      </c>
      <c r="I86" s="22" t="s">
        <v>50</v>
      </c>
      <c r="J86" s="26" t="n">
        <v>3</v>
      </c>
      <c r="K86" s="11" t="s">
        <v>423</v>
      </c>
      <c r="L86" s="2" t="n">
        <f aca="false">IF(LEN(TRIM(K86))=0,0,LEN(TRIM(K86))-LEN(SUBSTITUTE(K86," ",""))+1)</f>
        <v>20</v>
      </c>
      <c r="M86" s="2" t="n">
        <f aca="false">IF(LEN(TRIM(F86))=0,0,LEN(TRIM(F86))-LEN(SUBSTITUTE(F86," ",""))+2)</f>
        <v>18</v>
      </c>
      <c r="N86" s="22" t="s">
        <v>52</v>
      </c>
      <c r="O86" s="0"/>
      <c r="P86" s="27" t="n">
        <v>13084</v>
      </c>
      <c r="Q86" s="27" t="n">
        <v>3084</v>
      </c>
      <c r="R86" s="9" t="s">
        <v>409</v>
      </c>
      <c r="S86" s="28" t="str">
        <f aca="false">MID(MID(MID(SUBSTITUTE(K86," ","^",(M86-2)),1,256),FIND("^",SUBSTITUTE(K86," ","^",(M86-2))),256),2,FIND(" ",MID(MID(SUBSTITUTE(K86," ","^",(M86-2)),1,256),FIND("^",SUBSTITUTE(K86," ","^",(M86-2))),256))-2)</f>
        <v>a</v>
      </c>
      <c r="T86" s="25" t="n">
        <v>0</v>
      </c>
      <c r="U86" s="29" t="n">
        <f aca="false">LEN(G86)</f>
        <v>6</v>
      </c>
      <c r="V86" s="29" t="n">
        <v>50.75</v>
      </c>
      <c r="W86" s="29" t="n">
        <v>2</v>
      </c>
      <c r="X86" s="4" t="n">
        <v>591</v>
      </c>
      <c r="Y86" s="4" t="n">
        <v>591</v>
      </c>
      <c r="Z86" s="4" t="n">
        <v>619</v>
      </c>
      <c r="AA86" s="4" t="s">
        <v>54</v>
      </c>
      <c r="AB86" s="4" t="n">
        <v>20</v>
      </c>
      <c r="AC86" s="30" t="n">
        <f aca="false">IF(ISBLANK(T86),"NA",IF(T86=" ","NA",IF(T86="-","NA",IF(T86="N","NA",T86))))</f>
        <v>0</v>
      </c>
      <c r="AD86" s="30" t="n">
        <f aca="false">IF(ISBLANK(U86),"NA",IF(U86=" ","NA",IF(U86="-","NA",IF(U86="N","NA",U86))))</f>
        <v>6</v>
      </c>
      <c r="AE86" s="30" t="n">
        <f aca="false">IF(ISBLANK(V86),"NA",IF(V86=" ","NA",IF(V86="-","NA",IF(V86="N","NA",V86))))</f>
        <v>50.75</v>
      </c>
      <c r="AF86" s="30" t="n">
        <f aca="false">IF(ISBLANK(W86),"NA",IF(W86=" ","NA",IF(W86="-","NA",IF(W86="N","NA",W86))))</f>
        <v>2</v>
      </c>
      <c r="AG86" s="30" t="n">
        <f aca="false">IF(ISBLANK(X86),"NA",IF(X86=" ","NA",IF(X86="-","NA",IF(X86="N","NA",X86))))</f>
        <v>591</v>
      </c>
      <c r="AH86" s="30" t="n">
        <f aca="false">IF(ISBLANK(Y86),"NA",IF(Y86=" ","NA",IF(Y86="-","NA",IF(Y86="N","NA",Y86))))</f>
        <v>591</v>
      </c>
      <c r="AI86" s="30" t="n">
        <f aca="false">IF(ISBLANK(Z86),"NA",IF(Z86=" ","NA",IF(Z86="-","NA",IF(Z86="N","NA",Z86))))</f>
        <v>619</v>
      </c>
      <c r="AJ86" s="30" t="str">
        <f aca="false">IF(ISBLANK(AA86),"NA",IF(AA86=" ","NA",IF(AA86="-","NA",IF(AA86="N","NA",AA86))))</f>
        <v>NA</v>
      </c>
      <c r="AK86" s="30" t="n">
        <f aca="false">IF(ISBLANK(AB86),"NA",IF(AB86=" ","NA",IF(AB86="-","NA",IF(AB86="N","NA",AB86))))</f>
        <v>20</v>
      </c>
      <c r="AL86" s="22" t="str">
        <f aca="false">IF(I86="BC",VLOOKUP(B86,'BC-OR_overlap'!A:J,10),"NA")</f>
        <v>NA</v>
      </c>
      <c r="AM86" s="22" t="n">
        <f aca="false">VLOOKUP(G86,Sheet2!A:Q,3)</f>
        <v>87.2164</v>
      </c>
      <c r="AN86" s="22" t="n">
        <f aca="false">VLOOKUP(G86,Sheet2!A:Q,4)</f>
        <v>3</v>
      </c>
      <c r="AO86" s="22" t="n">
        <f aca="false">VLOOKUP(G86,Sheet2!A:Q,5)</f>
        <v>25.48</v>
      </c>
      <c r="AP86" s="22" t="n">
        <f aca="false">VLOOKUP(G86,Sheet2!A:Q,6)</f>
        <v>8878.06</v>
      </c>
      <c r="AQ86" s="22" t="n">
        <f aca="false">VLOOKUP(G86,Sheet2!A:Q,7)</f>
        <v>671.33</v>
      </c>
      <c r="AR86" s="22" t="n">
        <f aca="false">VLOOKUP(G86,Sheet2!A:Q,8)</f>
        <v>1951.78</v>
      </c>
      <c r="AS86" s="22" t="n">
        <f aca="false">VLOOKUP(G86,Sheet2!A:Q,9)</f>
        <v>106.4</v>
      </c>
      <c r="AT86" s="22" t="n">
        <f aca="false">VLOOKUP(G86,Sheet2!A:Q,10)</f>
        <v>749.74</v>
      </c>
      <c r="AU86" s="22" t="n">
        <f aca="false">VLOOKUP(G86,Sheet2!A:Q,11)</f>
        <v>17.75</v>
      </c>
      <c r="AV86" s="22" t="n">
        <f aca="false">VLOOKUP(G86,Sheet2!A:Q,12)</f>
        <v>310855.34</v>
      </c>
      <c r="AW86" s="22" t="n">
        <f aca="false">VLOOKUP(G86,Sheet2!A:Q,13)</f>
        <v>35528.67</v>
      </c>
      <c r="AX86" s="22" t="n">
        <f aca="false">VLOOKUP(G86,Sheet2!A:Q,14)</f>
        <v>12148.15</v>
      </c>
      <c r="AY86" s="22" t="n">
        <f aca="false">VLOOKUP(G86,Sheet2!A:Q,15)</f>
        <v>2100</v>
      </c>
      <c r="AZ86" s="22" t="n">
        <f aca="false">VLOOKUP(G86,Sheet2!A:Q,16)</f>
        <v>1221.51</v>
      </c>
      <c r="BA86" s="22" t="n">
        <f aca="false">VLOOKUP(G86,Sheet2!A:Q,17)</f>
        <v>179</v>
      </c>
      <c r="BB86" s="22" t="n">
        <f aca="false">VLOOKUP(G86,Sheet2!A:R,18)</f>
        <v>32</v>
      </c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" hidden="false" customHeight="true" outlineLevel="0" collapsed="false">
      <c r="A87" s="1" t="s">
        <v>66</v>
      </c>
      <c r="B87" s="9" t="n">
        <v>85</v>
      </c>
      <c r="C87" s="9" t="n">
        <v>109</v>
      </c>
      <c r="D87" s="9" t="n">
        <v>69</v>
      </c>
      <c r="E87" s="23" t="n">
        <v>46</v>
      </c>
      <c r="F87" s="24" t="s">
        <v>424</v>
      </c>
      <c r="G87" s="25" t="s">
        <v>425</v>
      </c>
      <c r="H87" s="4" t="s">
        <v>426</v>
      </c>
      <c r="I87" s="22" t="s">
        <v>50</v>
      </c>
      <c r="J87" s="26" t="n">
        <v>3</v>
      </c>
      <c r="K87" s="11" t="s">
        <v>427</v>
      </c>
      <c r="L87" s="2" t="n">
        <f aca="false">IF(LEN(TRIM(K87))=0,0,LEN(TRIM(K87))-LEN(SUBSTITUTE(K87," ",""))+1)</f>
        <v>12</v>
      </c>
      <c r="M87" s="2" t="n">
        <f aca="false">IF(LEN(TRIM(F87))=0,0,LEN(TRIM(F87))-LEN(SUBSTITUTE(F87," ",""))+2)</f>
        <v>7</v>
      </c>
      <c r="N87" s="22" t="s">
        <v>52</v>
      </c>
      <c r="O87" s="0"/>
      <c r="P87" s="27" t="n">
        <v>13085</v>
      </c>
      <c r="Q87" s="27" t="n">
        <v>3085</v>
      </c>
      <c r="R87" s="9" t="s">
        <v>409</v>
      </c>
      <c r="S87" s="28" t="str">
        <f aca="false">MID(MID(MID(SUBSTITUTE(K87," ","^",(M87-2)),1,256),FIND("^",SUBSTITUTE(K87," ","^",(M87-2))),256),2,FIND(" ",MID(MID(SUBSTITUTE(K87," ","^",(M87-2)),1,256),FIND("^",SUBSTITUTE(K87," ","^",(M87-2))),256))-2)</f>
        <v>warm</v>
      </c>
      <c r="T87" s="25"/>
      <c r="U87" s="29" t="n">
        <f aca="false">LEN(G87)</f>
        <v>7</v>
      </c>
      <c r="V87" s="29" t="n">
        <v>1.76</v>
      </c>
      <c r="W87" s="29" t="n">
        <v>0</v>
      </c>
      <c r="X87" s="4" t="s">
        <v>54</v>
      </c>
      <c r="Y87" s="4" t="s">
        <v>54</v>
      </c>
      <c r="Z87" s="4" t="s">
        <v>54</v>
      </c>
      <c r="AA87" s="4" t="s">
        <v>54</v>
      </c>
      <c r="AB87" s="4" t="n">
        <v>12</v>
      </c>
      <c r="AC87" s="30" t="str">
        <f aca="false">IF(ISBLANK(T87),"NA",IF(T87=" ","NA",IF(T87="-","NA",IF(T87="N","NA",T87))))</f>
        <v>NA</v>
      </c>
      <c r="AD87" s="30" t="n">
        <f aca="false">IF(ISBLANK(U87),"NA",IF(U87=" ","NA",IF(U87="-","NA",IF(U87="N","NA",U87))))</f>
        <v>7</v>
      </c>
      <c r="AE87" s="30" t="n">
        <f aca="false">IF(ISBLANK(V87),"NA",IF(V87=" ","NA",IF(V87="-","NA",IF(V87="N","NA",V87))))</f>
        <v>1.76</v>
      </c>
      <c r="AF87" s="30" t="n">
        <f aca="false">IF(ISBLANK(W87),"NA",IF(W87=" ","NA",IF(W87="-","NA",IF(W87="N","NA",W87))))</f>
        <v>0</v>
      </c>
      <c r="AG87" s="30" t="str">
        <f aca="false">IF(ISBLANK(X87),"NA",IF(X87=" ","NA",IF(X87="-","NA",IF(X87="N","NA",X87))))</f>
        <v>NA</v>
      </c>
      <c r="AH87" s="30" t="str">
        <f aca="false">IF(ISBLANK(Y87),"NA",IF(Y87=" ","NA",IF(Y87="-","NA",IF(Y87="N","NA",Y87))))</f>
        <v>NA</v>
      </c>
      <c r="AI87" s="30" t="str">
        <f aca="false">IF(ISBLANK(Z87),"NA",IF(Z87=" ","NA",IF(Z87="-","NA",IF(Z87="N","NA",Z87))))</f>
        <v>NA</v>
      </c>
      <c r="AJ87" s="30" t="str">
        <f aca="false">IF(ISBLANK(AA87),"NA",IF(AA87=" ","NA",IF(AA87="-","NA",IF(AA87="N","NA",AA87))))</f>
        <v>NA</v>
      </c>
      <c r="AK87" s="30" t="n">
        <f aca="false">IF(ISBLANK(AB87),"NA",IF(AB87=" ","NA",IF(AB87="-","NA",IF(AB87="N","NA",AB87))))</f>
        <v>12</v>
      </c>
      <c r="AL87" s="22" t="str">
        <f aca="false">IF(I87="BC",VLOOKUP(B87,'BC-OR_overlap'!A:J,10),"NA")</f>
        <v>NA</v>
      </c>
      <c r="AM87" s="22" t="n">
        <f aca="false">VLOOKUP(G87,Sheet2!A:Q,3)</f>
        <v>6.90116</v>
      </c>
      <c r="AN87" s="22" t="n">
        <f aca="false">VLOOKUP(G87,Sheet2!A:Q,4)</f>
        <v>0</v>
      </c>
      <c r="AO87" s="22" t="n">
        <f aca="false">VLOOKUP(G87,Sheet2!A:Q,5)</f>
        <v>0</v>
      </c>
      <c r="AP87" s="22" t="n">
        <f aca="false">VLOOKUP(G87,Sheet2!A:Q,6)</f>
        <v>5427.61</v>
      </c>
      <c r="AQ87" s="22" t="n">
        <f aca="false">VLOOKUP(G87,Sheet2!A:Q,7)</f>
        <v>913.14</v>
      </c>
      <c r="AR87" s="22" t="n">
        <f aca="false">VLOOKUP(G87,Sheet2!A:Q,8)</f>
        <v>367.47</v>
      </c>
      <c r="AS87" s="22" t="n">
        <f aca="false">VLOOKUP(G87,Sheet2!A:Q,9)</f>
        <v>77.33</v>
      </c>
      <c r="AT87" s="22" t="n">
        <f aca="false">VLOOKUP(G87,Sheet2!A:Q,10)</f>
        <v>29.94</v>
      </c>
      <c r="AU87" s="22" t="n">
        <f aca="false">VLOOKUP(G87,Sheet2!A:Q,11)</f>
        <v>8.4</v>
      </c>
      <c r="AV87" s="22" t="n">
        <f aca="false">VLOOKUP(G87,Sheet2!A:Q,12)</f>
        <v>187306.91</v>
      </c>
      <c r="AW87" s="22" t="n">
        <f aca="false">VLOOKUP(G87,Sheet2!A:Q,13)</f>
        <v>28300.86</v>
      </c>
      <c r="AX87" s="22" t="n">
        <f aca="false">VLOOKUP(G87,Sheet2!A:Q,14)</f>
        <v>9606.13</v>
      </c>
      <c r="AY87" s="22" t="n">
        <f aca="false">VLOOKUP(G87,Sheet2!A:Q,15)</f>
        <v>1893.83</v>
      </c>
      <c r="AZ87" s="22" t="n">
        <f aca="false">VLOOKUP(G87,Sheet2!A:Q,16)</f>
        <v>748.29</v>
      </c>
      <c r="BA87" s="22" t="n">
        <f aca="false">VLOOKUP(G87,Sheet2!A:Q,17)</f>
        <v>225</v>
      </c>
      <c r="BB87" s="22" t="n">
        <f aca="false">VLOOKUP(G87,Sheet2!A:R,18)</f>
        <v>49</v>
      </c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" hidden="false" customHeight="true" outlineLevel="0" collapsed="false">
      <c r="A88" s="1" t="s">
        <v>80</v>
      </c>
      <c r="B88" s="9" t="n">
        <v>86</v>
      </c>
      <c r="C88" s="9" t="n">
        <v>110</v>
      </c>
      <c r="D88" s="9" t="n">
        <v>77</v>
      </c>
      <c r="E88" s="23"/>
      <c r="F88" s="9" t="s">
        <v>428</v>
      </c>
      <c r="G88" s="33" t="s">
        <v>429</v>
      </c>
      <c r="H88" s="4" t="s">
        <v>93</v>
      </c>
      <c r="I88" s="22" t="s">
        <v>50</v>
      </c>
      <c r="J88" s="26" t="n">
        <v>3</v>
      </c>
      <c r="K88" s="11" t="s">
        <v>430</v>
      </c>
      <c r="L88" s="2" t="n">
        <f aca="false">IF(LEN(TRIM(K88))=0,0,LEN(TRIM(K88))-LEN(SUBSTITUTE(K88," ",""))+1)</f>
        <v>17</v>
      </c>
      <c r="M88" s="2" t="n">
        <f aca="false">IF(LEN(TRIM(F88))=0,0,LEN(TRIM(F88))-LEN(SUBSTITUTE(F88," ",""))+2)</f>
        <v>15</v>
      </c>
      <c r="N88" s="22" t="s">
        <v>52</v>
      </c>
      <c r="O88" s="0"/>
      <c r="P88" s="27" t="n">
        <v>13086</v>
      </c>
      <c r="Q88" s="27" t="n">
        <v>3086</v>
      </c>
      <c r="R88" s="9" t="s">
        <v>409</v>
      </c>
      <c r="S88" s="28" t="str">
        <f aca="false">MID(MID(MID(SUBSTITUTE(K88," ","^",(M88-2)),1,256),FIND("^",SUBSTITUTE(K88," ","^",(M88-2))),256),2,FIND(" ",MID(MID(SUBSTITUTE(K88," ","^",(M88-2)),1,256),FIND("^",SUBSTITUTE(K88," ","^",(M88-2))),256))-2)</f>
        <v>any</v>
      </c>
      <c r="T88" s="25"/>
      <c r="U88" s="29" t="n">
        <f aca="false">LEN(G88)</f>
        <v>6</v>
      </c>
      <c r="V88" s="29" t="n">
        <v>4.94</v>
      </c>
      <c r="W88" s="29" t="n">
        <v>8</v>
      </c>
      <c r="X88" s="4" t="s">
        <v>54</v>
      </c>
      <c r="Y88" s="4" t="s">
        <v>54</v>
      </c>
      <c r="Z88" s="4" t="s">
        <v>54</v>
      </c>
      <c r="AA88" s="4" t="s">
        <v>54</v>
      </c>
      <c r="AB88" s="4"/>
      <c r="AC88" s="30" t="str">
        <f aca="false">IF(ISBLANK(T88),"NA",IF(T88=" ","NA",IF(T88="-","NA",IF(T88="N","NA",T88))))</f>
        <v>NA</v>
      </c>
      <c r="AD88" s="30" t="n">
        <f aca="false">IF(ISBLANK(U88),"NA",IF(U88=" ","NA",IF(U88="-","NA",IF(U88="N","NA",U88))))</f>
        <v>6</v>
      </c>
      <c r="AE88" s="30" t="n">
        <f aca="false">IF(ISBLANK(V88),"NA",IF(V88=" ","NA",IF(V88="-","NA",IF(V88="N","NA",V88))))</f>
        <v>4.94</v>
      </c>
      <c r="AF88" s="30" t="n">
        <f aca="false">IF(ISBLANK(W88),"NA",IF(W88=" ","NA",IF(W88="-","NA",IF(W88="N","NA",W88))))</f>
        <v>8</v>
      </c>
      <c r="AG88" s="30" t="str">
        <f aca="false">IF(ISBLANK(X88),"NA",IF(X88=" ","NA",IF(X88="-","NA",IF(X88="N","NA",X88))))</f>
        <v>NA</v>
      </c>
      <c r="AH88" s="30" t="str">
        <f aca="false">IF(ISBLANK(Y88),"NA",IF(Y88=" ","NA",IF(Y88="-","NA",IF(Y88="N","NA",Y88))))</f>
        <v>NA</v>
      </c>
      <c r="AI88" s="30" t="str">
        <f aca="false">IF(ISBLANK(Z88),"NA",IF(Z88=" ","NA",IF(Z88="-","NA",IF(Z88="N","NA",Z88))))</f>
        <v>NA</v>
      </c>
      <c r="AJ88" s="30" t="str">
        <f aca="false">IF(ISBLANK(AA88),"NA",IF(AA88=" ","NA",IF(AA88="-","NA",IF(AA88="N","NA",AA88))))</f>
        <v>NA</v>
      </c>
      <c r="AK88" s="30" t="str">
        <f aca="false">IF(ISBLANK(AB88),"NA",IF(AB88=" ","NA",IF(AB88="-","NA",IF(AB88="N","NA",AB88))))</f>
        <v>NA</v>
      </c>
      <c r="AL88" s="22" t="str">
        <f aca="false">IF(I88="BC",VLOOKUP(B88,'BC-OR_overlap'!A:J,10),"NA")</f>
        <v>NA</v>
      </c>
      <c r="AM88" s="22" t="n">
        <f aca="false">VLOOKUP(G88,Sheet2!A:Q,3)</f>
        <v>5.88978</v>
      </c>
      <c r="AN88" s="22" t="n">
        <f aca="false">VLOOKUP(G88,Sheet2!A:Q,4)</f>
        <v>11</v>
      </c>
      <c r="AO88" s="22" t="n">
        <f aca="false">VLOOKUP(G88,Sheet2!A:Q,5)</f>
        <v>8.31</v>
      </c>
      <c r="AP88" s="22" t="n">
        <f aca="false">VLOOKUP(G88,Sheet2!A:Q,6)</f>
        <v>9493.66</v>
      </c>
      <c r="AQ88" s="22" t="n">
        <f aca="false">VLOOKUP(G88,Sheet2!A:Q,7)</f>
        <v>1126</v>
      </c>
      <c r="AR88" s="22" t="n">
        <f aca="false">VLOOKUP(G88,Sheet2!A:Q,8)</f>
        <v>1581.12</v>
      </c>
      <c r="AS88" s="22" t="n">
        <f aca="false">VLOOKUP(G88,Sheet2!A:Q,9)</f>
        <v>195.6</v>
      </c>
      <c r="AT88" s="22" t="n">
        <f aca="false">VLOOKUP(G88,Sheet2!A:Q,10)</f>
        <v>99.25</v>
      </c>
      <c r="AU88" s="22" t="n">
        <f aca="false">VLOOKUP(G88,Sheet2!A:Q,11)</f>
        <v>20.75</v>
      </c>
      <c r="AV88" s="22" t="n">
        <f aca="false">VLOOKUP(G88,Sheet2!A:Q,12)</f>
        <v>284393.48</v>
      </c>
      <c r="AW88" s="22" t="n">
        <f aca="false">VLOOKUP(G88,Sheet2!A:Q,13)</f>
        <v>37428.5</v>
      </c>
      <c r="AX88" s="22" t="n">
        <f aca="false">VLOOKUP(G88,Sheet2!A:Q,14)</f>
        <v>20726.4</v>
      </c>
      <c r="AY88" s="22" t="n">
        <f aca="false">VLOOKUP(G88,Sheet2!A:Q,15)</f>
        <v>3609.4</v>
      </c>
      <c r="AZ88" s="22" t="n">
        <f aca="false">VLOOKUP(G88,Sheet2!A:Q,16)</f>
        <v>1205.41</v>
      </c>
      <c r="BA88" s="22" t="n">
        <f aca="false">VLOOKUP(G88,Sheet2!A:Q,17)</f>
        <v>187</v>
      </c>
      <c r="BB88" s="22" t="n">
        <f aca="false">VLOOKUP(G88,Sheet2!A:R,18)</f>
        <v>448</v>
      </c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" hidden="false" customHeight="true" outlineLevel="0" collapsed="false">
      <c r="A89" s="9" t="s">
        <v>66</v>
      </c>
      <c r="B89" s="9" t="n">
        <v>87</v>
      </c>
      <c r="C89" s="9" t="n">
        <v>111</v>
      </c>
      <c r="D89" s="9" t="n">
        <v>32</v>
      </c>
      <c r="E89" s="23"/>
      <c r="F89" s="9" t="s">
        <v>431</v>
      </c>
      <c r="G89" s="33" t="s">
        <v>432</v>
      </c>
      <c r="H89" s="4" t="s">
        <v>433</v>
      </c>
      <c r="I89" s="22" t="s">
        <v>50</v>
      </c>
      <c r="J89" s="26" t="n">
        <v>3</v>
      </c>
      <c r="K89" s="11" t="s">
        <v>434</v>
      </c>
      <c r="L89" s="2" t="n">
        <f aca="false">IF(LEN(TRIM(K89))=0,0,LEN(TRIM(K89))-LEN(SUBSTITUTE(K89," ",""))+1)</f>
        <v>9</v>
      </c>
      <c r="M89" s="2" t="n">
        <f aca="false">IF(LEN(TRIM(F89))=0,0,LEN(TRIM(F89))-LEN(SUBSTITUTE(F89," ",""))+2)</f>
        <v>6</v>
      </c>
      <c r="N89" s="22" t="s">
        <v>52</v>
      </c>
      <c r="O89" s="0"/>
      <c r="P89" s="27" t="n">
        <v>13087</v>
      </c>
      <c r="Q89" s="27" t="n">
        <v>3087</v>
      </c>
      <c r="R89" s="9" t="s">
        <v>409</v>
      </c>
      <c r="S89" s="28" t="str">
        <f aca="false">MID(MID(MID(SUBSTITUTE(K89," ","^",(M89-2)),1,256),FIND("^",SUBSTITUTE(K89," ","^",(M89-2))),256),2,FIND(" ",MID(MID(SUBSTITUTE(K89," ","^",(M89-2)),1,256),FIND("^",SUBSTITUTE(K89," ","^",(M89-2))),256))-2)</f>
        <v>ten</v>
      </c>
      <c r="T89" s="25"/>
      <c r="U89" s="29" t="n">
        <f aca="false">LEN(G89)</f>
        <v>6</v>
      </c>
      <c r="V89" s="29" t="n">
        <v>2.84</v>
      </c>
      <c r="W89" s="29" t="n">
        <v>5</v>
      </c>
      <c r="X89" s="4" t="s">
        <v>54</v>
      </c>
      <c r="Y89" s="4" t="s">
        <v>54</v>
      </c>
      <c r="Z89" s="4" t="s">
        <v>54</v>
      </c>
      <c r="AA89" s="4" t="s">
        <v>54</v>
      </c>
      <c r="AB89" s="45"/>
      <c r="AC89" s="30" t="str">
        <f aca="false">IF(ISBLANK(T89),"NA",IF(T89=" ","NA",IF(T89="-","NA",IF(T89="N","NA",T89))))</f>
        <v>NA</v>
      </c>
      <c r="AD89" s="30" t="n">
        <f aca="false">IF(ISBLANK(U89),"NA",IF(U89=" ","NA",IF(U89="-","NA",IF(U89="N","NA",U89))))</f>
        <v>6</v>
      </c>
      <c r="AE89" s="30" t="n">
        <f aca="false">IF(ISBLANK(V89),"NA",IF(V89=" ","NA",IF(V89="-","NA",IF(V89="N","NA",V89))))</f>
        <v>2.84</v>
      </c>
      <c r="AF89" s="30" t="n">
        <f aca="false">IF(ISBLANK(W89),"NA",IF(W89=" ","NA",IF(W89="-","NA",IF(W89="N","NA",W89))))</f>
        <v>5</v>
      </c>
      <c r="AG89" s="30" t="str">
        <f aca="false">IF(ISBLANK(X89),"NA",IF(X89=" ","NA",IF(X89="-","NA",IF(X89="N","NA",X89))))</f>
        <v>NA</v>
      </c>
      <c r="AH89" s="30" t="str">
        <f aca="false">IF(ISBLANK(Y89),"NA",IF(Y89=" ","NA",IF(Y89="-","NA",IF(Y89="N","NA",Y89))))</f>
        <v>NA</v>
      </c>
      <c r="AI89" s="30" t="str">
        <f aca="false">IF(ISBLANK(Z89),"NA",IF(Z89=" ","NA",IF(Z89="-","NA",IF(Z89="N","NA",Z89))))</f>
        <v>NA</v>
      </c>
      <c r="AJ89" s="30" t="str">
        <f aca="false">IF(ISBLANK(AA89),"NA",IF(AA89=" ","NA",IF(AA89="-","NA",IF(AA89="N","NA",AA89))))</f>
        <v>NA</v>
      </c>
      <c r="AK89" s="30" t="str">
        <f aca="false">IF(ISBLANK(AB89),"NA",IF(AB89=" ","NA",IF(AB89="-","NA",IF(AB89="N","NA",AB89))))</f>
        <v>NA</v>
      </c>
      <c r="AL89" s="22" t="str">
        <f aca="false">IF(I89="BC",VLOOKUP(B89,'BC-OR_overlap'!A:J,10),"NA")</f>
        <v>NA</v>
      </c>
      <c r="AM89" s="22" t="n">
        <f aca="false">VLOOKUP(G89,Sheet2!A:Q,3)</f>
        <v>4.16449</v>
      </c>
      <c r="AN89" s="22" t="n">
        <f aca="false">VLOOKUP(G89,Sheet2!A:Q,4)</f>
        <v>8</v>
      </c>
      <c r="AO89" s="22" t="n">
        <f aca="false">VLOOKUP(G89,Sheet2!A:Q,5)</f>
        <v>4.33</v>
      </c>
      <c r="AP89" s="22" t="n">
        <f aca="false">VLOOKUP(G89,Sheet2!A:Q,6)</f>
        <v>4967.26</v>
      </c>
      <c r="AQ89" s="22" t="n">
        <f aca="false">VLOOKUP(G89,Sheet2!A:Q,7)</f>
        <v>651.67</v>
      </c>
      <c r="AR89" s="22" t="n">
        <f aca="false">VLOOKUP(G89,Sheet2!A:Q,8)</f>
        <v>375.3</v>
      </c>
      <c r="AS89" s="22" t="n">
        <f aca="false">VLOOKUP(G89,Sheet2!A:Q,9)</f>
        <v>61.4</v>
      </c>
      <c r="AT89" s="22" t="n">
        <f aca="false">VLOOKUP(G89,Sheet2!A:Q,10)</f>
        <v>133.22</v>
      </c>
      <c r="AU89" s="22" t="n">
        <f aca="false">VLOOKUP(G89,Sheet2!A:Q,11)</f>
        <v>18.75</v>
      </c>
      <c r="AV89" s="22" t="n">
        <f aca="false">VLOOKUP(G89,Sheet2!A:Q,12)</f>
        <v>170217.86</v>
      </c>
      <c r="AW89" s="22" t="n">
        <f aca="false">VLOOKUP(G89,Sheet2!A:Q,13)</f>
        <v>27310.83</v>
      </c>
      <c r="AX89" s="22" t="n">
        <f aca="false">VLOOKUP(G89,Sheet2!A:Q,14)</f>
        <v>5933.38</v>
      </c>
      <c r="AY89" s="22" t="n">
        <f aca="false">VLOOKUP(G89,Sheet2!A:Q,15)</f>
        <v>1364.4</v>
      </c>
      <c r="AZ89" s="22" t="n">
        <f aca="false">VLOOKUP(G89,Sheet2!A:Q,16)</f>
        <v>767.86</v>
      </c>
      <c r="BA89" s="22" t="n">
        <f aca="false">VLOOKUP(G89,Sheet2!A:Q,17)</f>
        <v>272.75</v>
      </c>
      <c r="BB89" s="22" t="n">
        <f aca="false">VLOOKUP(G89,Sheet2!A:R,18)</f>
        <v>79</v>
      </c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" hidden="false" customHeight="true" outlineLevel="0" collapsed="false">
      <c r="A90" s="1" t="s">
        <v>66</v>
      </c>
      <c r="B90" s="9" t="n">
        <v>88</v>
      </c>
      <c r="C90" s="9" t="n">
        <v>112</v>
      </c>
      <c r="D90" s="9" t="n">
        <v>127</v>
      </c>
      <c r="E90" s="23"/>
      <c r="F90" s="9" t="s">
        <v>435</v>
      </c>
      <c r="G90" s="33" t="s">
        <v>436</v>
      </c>
      <c r="H90" s="4" t="s">
        <v>437</v>
      </c>
      <c r="I90" s="22" t="s">
        <v>50</v>
      </c>
      <c r="J90" s="26" t="n">
        <v>3</v>
      </c>
      <c r="K90" s="11" t="s">
        <v>438</v>
      </c>
      <c r="L90" s="2" t="n">
        <f aca="false">IF(LEN(TRIM(K90))=0,0,LEN(TRIM(K90))-LEN(SUBSTITUTE(K90," ",""))+1)</f>
        <v>21</v>
      </c>
      <c r="M90" s="2" t="n">
        <f aca="false">IF(LEN(TRIM(F90))=0,0,LEN(TRIM(F90))-LEN(SUBSTITUTE(F90," ",""))+2)</f>
        <v>19</v>
      </c>
      <c r="N90" s="22" t="s">
        <v>52</v>
      </c>
      <c r="O90" s="0"/>
      <c r="P90" s="27" t="n">
        <v>13088</v>
      </c>
      <c r="Q90" s="27" t="n">
        <v>3088</v>
      </c>
      <c r="R90" s="9" t="s">
        <v>409</v>
      </c>
      <c r="S90" s="28" t="str">
        <f aca="false">MID(MID(MID(SUBSTITUTE(K90," ","^",(M90-2)),1,256),FIND("^",SUBSTITUTE(K90," ","^",(M90-2))),256),2,FIND(" ",MID(MID(SUBSTITUTE(K90," ","^",(M90-2)),1,256),FIND("^",SUBSTITUTE(K90," ","^",(M90-2))),256))-2)</f>
        <v>the</v>
      </c>
      <c r="T90" s="25"/>
      <c r="U90" s="29" t="n">
        <f aca="false">LEN(G90)</f>
        <v>6</v>
      </c>
      <c r="V90" s="29" t="n">
        <v>22.8</v>
      </c>
      <c r="W90" s="29" t="n">
        <v>4</v>
      </c>
      <c r="X90" s="4" t="n">
        <v>584</v>
      </c>
      <c r="Y90" s="4" t="n">
        <v>558</v>
      </c>
      <c r="Z90" s="4" t="n">
        <v>617</v>
      </c>
      <c r="AA90" s="4" t="n">
        <v>421</v>
      </c>
      <c r="AB90" s="4"/>
      <c r="AC90" s="30" t="str">
        <f aca="false">IF(ISBLANK(T90),"NA",IF(T90=" ","NA",IF(T90="-","NA",IF(T90="N","NA",T90))))</f>
        <v>NA</v>
      </c>
      <c r="AD90" s="30" t="n">
        <f aca="false">IF(ISBLANK(U90),"NA",IF(U90=" ","NA",IF(U90="-","NA",IF(U90="N","NA",U90))))</f>
        <v>6</v>
      </c>
      <c r="AE90" s="30" t="n">
        <f aca="false">IF(ISBLANK(V90),"NA",IF(V90=" ","NA",IF(V90="-","NA",IF(V90="N","NA",V90))))</f>
        <v>22.8</v>
      </c>
      <c r="AF90" s="30" t="n">
        <f aca="false">IF(ISBLANK(W90),"NA",IF(W90=" ","NA",IF(W90="-","NA",IF(W90="N","NA",W90))))</f>
        <v>4</v>
      </c>
      <c r="AG90" s="30" t="n">
        <f aca="false">IF(ISBLANK(X90),"NA",IF(X90=" ","NA",IF(X90="-","NA",IF(X90="N","NA",X90))))</f>
        <v>584</v>
      </c>
      <c r="AH90" s="30" t="n">
        <f aca="false">IF(ISBLANK(Y90),"NA",IF(Y90=" ","NA",IF(Y90="-","NA",IF(Y90="N","NA",Y90))))</f>
        <v>558</v>
      </c>
      <c r="AI90" s="30" t="n">
        <f aca="false">IF(ISBLANK(Z90),"NA",IF(Z90=" ","NA",IF(Z90="-","NA",IF(Z90="N","NA",Z90))))</f>
        <v>617</v>
      </c>
      <c r="AJ90" s="30" t="n">
        <f aca="false">IF(ISBLANK(AA90),"NA",IF(AA90=" ","NA",IF(AA90="-","NA",IF(AA90="N","NA",AA90))))</f>
        <v>421</v>
      </c>
      <c r="AK90" s="30" t="str">
        <f aca="false">IF(ISBLANK(AB90),"NA",IF(AB90=" ","NA",IF(AB90="-","NA",IF(AB90="N","NA",AB90))))</f>
        <v>NA</v>
      </c>
      <c r="AL90" s="22" t="str">
        <f aca="false">IF(I90="BC",VLOOKUP(B90,'BC-OR_overlap'!A:J,10),"NA")</f>
        <v>NA</v>
      </c>
      <c r="AM90" s="22" t="n">
        <f aca="false">VLOOKUP(G90,Sheet2!A:Q,3)</f>
        <v>7.25812</v>
      </c>
      <c r="AN90" s="22" t="n">
        <f aca="false">VLOOKUP(G90,Sheet2!A:Q,4)</f>
        <v>4</v>
      </c>
      <c r="AO90" s="22" t="n">
        <f aca="false">VLOOKUP(G90,Sheet2!A:Q,5)</f>
        <v>5.09</v>
      </c>
      <c r="AP90" s="22" t="n">
        <f aca="false">VLOOKUP(G90,Sheet2!A:Q,6)</f>
        <v>8371.59</v>
      </c>
      <c r="AQ90" s="22" t="n">
        <f aca="false">VLOOKUP(G90,Sheet2!A:Q,7)</f>
        <v>889.5</v>
      </c>
      <c r="AR90" s="22" t="n">
        <f aca="false">VLOOKUP(G90,Sheet2!A:Q,8)</f>
        <v>1250.2</v>
      </c>
      <c r="AS90" s="22" t="n">
        <f aca="false">VLOOKUP(G90,Sheet2!A:Q,9)</f>
        <v>123.4</v>
      </c>
      <c r="AT90" s="22" t="n">
        <f aca="false">VLOOKUP(G90,Sheet2!A:Q,10)</f>
        <v>464.34</v>
      </c>
      <c r="AU90" s="22" t="n">
        <f aca="false">VLOOKUP(G90,Sheet2!A:Q,11)</f>
        <v>32.5</v>
      </c>
      <c r="AV90" s="22" t="n">
        <f aca="false">VLOOKUP(G90,Sheet2!A:Q,12)</f>
        <v>287942.31</v>
      </c>
      <c r="AW90" s="22" t="n">
        <f aca="false">VLOOKUP(G90,Sheet2!A:Q,13)</f>
        <v>34535.67</v>
      </c>
      <c r="AX90" s="22" t="n">
        <f aca="false">VLOOKUP(G90,Sheet2!A:Q,14)</f>
        <v>22678.52</v>
      </c>
      <c r="AY90" s="22" t="n">
        <f aca="false">VLOOKUP(G90,Sheet2!A:Q,15)</f>
        <v>3393.2</v>
      </c>
      <c r="AZ90" s="22" t="n">
        <f aca="false">VLOOKUP(G90,Sheet2!A:Q,16)</f>
        <v>3627.42</v>
      </c>
      <c r="BA90" s="22" t="n">
        <f aca="false">VLOOKUP(G90,Sheet2!A:Q,17)</f>
        <v>545.75</v>
      </c>
      <c r="BB90" s="22" t="n">
        <f aca="false">VLOOKUP(G90,Sheet2!A:R,18)</f>
        <v>556</v>
      </c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" hidden="false" customHeight="true" outlineLevel="0" collapsed="false">
      <c r="A91" s="9" t="s">
        <v>56</v>
      </c>
      <c r="B91" s="9" t="n">
        <v>89</v>
      </c>
      <c r="C91" s="9" t="n">
        <v>113</v>
      </c>
      <c r="D91" s="9" t="n">
        <v>103</v>
      </c>
      <c r="E91" s="23"/>
      <c r="F91" s="9" t="s">
        <v>439</v>
      </c>
      <c r="G91" s="33" t="s">
        <v>440</v>
      </c>
      <c r="H91" s="4" t="s">
        <v>187</v>
      </c>
      <c r="I91" s="22" t="s">
        <v>50</v>
      </c>
      <c r="J91" s="26" t="n">
        <v>3</v>
      </c>
      <c r="K91" s="11" t="s">
        <v>441</v>
      </c>
      <c r="L91" s="2" t="n">
        <f aca="false">IF(LEN(TRIM(K91))=0,0,LEN(TRIM(K91))-LEN(SUBSTITUTE(K91," ",""))+1)</f>
        <v>15</v>
      </c>
      <c r="M91" s="2" t="n">
        <f aca="false">IF(LEN(TRIM(F91))=0,0,LEN(TRIM(F91))-LEN(SUBSTITUTE(F91," ",""))+2)</f>
        <v>13</v>
      </c>
      <c r="N91" s="22" t="s">
        <v>52</v>
      </c>
      <c r="O91" s="0"/>
      <c r="P91" s="27" t="n">
        <v>13089</v>
      </c>
      <c r="Q91" s="27" t="n">
        <v>3089</v>
      </c>
      <c r="R91" s="9" t="s">
        <v>409</v>
      </c>
      <c r="S91" s="28" t="str">
        <f aca="false">MID(MID(MID(SUBSTITUTE(K91," ","^",(M91-2)),1,256),FIND("^",SUBSTITUTE(K91," ","^",(M91-2))),256),2,FIND(" ",MID(MID(SUBSTITUTE(K91," ","^",(M91-2)),1,256),FIND("^",SUBSTITUTE(K91," ","^",(M91-2))),256))-2)</f>
        <v>bad</v>
      </c>
      <c r="T91" s="25"/>
      <c r="U91" s="29" t="n">
        <f aca="false">LEN(G91)</f>
        <v>10</v>
      </c>
      <c r="V91" s="29" t="n">
        <v>12.76</v>
      </c>
      <c r="W91" s="29" t="n">
        <v>0</v>
      </c>
      <c r="X91" s="4" t="n">
        <v>297</v>
      </c>
      <c r="Y91" s="4" t="n">
        <v>527</v>
      </c>
      <c r="Z91" s="4" t="n">
        <v>386</v>
      </c>
      <c r="AA91" s="4" t="s">
        <v>54</v>
      </c>
      <c r="AB91" s="4"/>
      <c r="AC91" s="30" t="str">
        <f aca="false">IF(ISBLANK(T91),"NA",IF(T91=" ","NA",IF(T91="-","NA",IF(T91="N","NA",T91))))</f>
        <v>NA</v>
      </c>
      <c r="AD91" s="30" t="n">
        <f aca="false">IF(ISBLANK(U91),"NA",IF(U91=" ","NA",IF(U91="-","NA",IF(U91="N","NA",U91))))</f>
        <v>10</v>
      </c>
      <c r="AE91" s="30" t="n">
        <f aca="false">IF(ISBLANK(V91),"NA",IF(V91=" ","NA",IF(V91="-","NA",IF(V91="N","NA",V91))))</f>
        <v>12.76</v>
      </c>
      <c r="AF91" s="30" t="n">
        <f aca="false">IF(ISBLANK(W91),"NA",IF(W91=" ","NA",IF(W91="-","NA",IF(W91="N","NA",W91))))</f>
        <v>0</v>
      </c>
      <c r="AG91" s="30" t="n">
        <f aca="false">IF(ISBLANK(X91),"NA",IF(X91=" ","NA",IF(X91="-","NA",IF(X91="N","NA",X91))))</f>
        <v>297</v>
      </c>
      <c r="AH91" s="30" t="n">
        <f aca="false">IF(ISBLANK(Y91),"NA",IF(Y91=" ","NA",IF(Y91="-","NA",IF(Y91="N","NA",Y91))))</f>
        <v>527</v>
      </c>
      <c r="AI91" s="30" t="n">
        <f aca="false">IF(ISBLANK(Z91),"NA",IF(Z91=" ","NA",IF(Z91="-","NA",IF(Z91="N","NA",Z91))))</f>
        <v>386</v>
      </c>
      <c r="AJ91" s="30" t="str">
        <f aca="false">IF(ISBLANK(AA91),"NA",IF(AA91=" ","NA",IF(AA91="-","NA",IF(AA91="N","NA",AA91))))</f>
        <v>NA</v>
      </c>
      <c r="AK91" s="30" t="str">
        <f aca="false">IF(ISBLANK(AB91),"NA",IF(AB91=" ","NA",IF(AB91="-","NA",IF(AB91="N","NA",AB91))))</f>
        <v>NA</v>
      </c>
      <c r="AL91" s="22" t="str">
        <f aca="false">IF(I91="BC",VLOOKUP(B91,'BC-OR_overlap'!A:J,10),"NA")</f>
        <v>NA</v>
      </c>
      <c r="AM91" s="22" t="n">
        <f aca="false">VLOOKUP(G91,Sheet2!A:Q,3)</f>
        <v>80.0773</v>
      </c>
      <c r="AN91" s="22" t="n">
        <f aca="false">VLOOKUP(G91,Sheet2!A:Q,4)</f>
        <v>0</v>
      </c>
      <c r="AO91" s="22" t="n">
        <f aca="false">VLOOKUP(G91,Sheet2!A:Q,5)</f>
        <v>0</v>
      </c>
      <c r="AP91" s="22" t="n">
        <f aca="false">VLOOKUP(G91,Sheet2!A:Q,6)</f>
        <v>2363.46</v>
      </c>
      <c r="AQ91" s="22" t="n">
        <f aca="false">VLOOKUP(G91,Sheet2!A:Q,7)</f>
        <v>612.5</v>
      </c>
      <c r="AR91" s="22" t="n">
        <f aca="false">VLOOKUP(G91,Sheet2!A:Q,8)</f>
        <v>1005.69</v>
      </c>
      <c r="AS91" s="22" t="n">
        <f aca="false">VLOOKUP(G91,Sheet2!A:Q,9)</f>
        <v>139.22</v>
      </c>
      <c r="AT91" s="22" t="n">
        <f aca="false">VLOOKUP(G91,Sheet2!A:Q,10)</f>
        <v>647.78</v>
      </c>
      <c r="AU91" s="22" t="n">
        <f aca="false">VLOOKUP(G91,Sheet2!A:Q,11)</f>
        <v>68.62</v>
      </c>
      <c r="AV91" s="22" t="n">
        <f aca="false">VLOOKUP(G91,Sheet2!A:Q,12)</f>
        <v>281397.86</v>
      </c>
      <c r="AW91" s="22" t="n">
        <f aca="false">VLOOKUP(G91,Sheet2!A:Q,13)</f>
        <v>40635.3</v>
      </c>
      <c r="AX91" s="22" t="n">
        <f aca="false">VLOOKUP(G91,Sheet2!A:Q,14)</f>
        <v>22643.1</v>
      </c>
      <c r="AY91" s="22" t="n">
        <f aca="false">VLOOKUP(G91,Sheet2!A:Q,15)</f>
        <v>4346.11</v>
      </c>
      <c r="AZ91" s="22" t="n">
        <f aca="false">VLOOKUP(G91,Sheet2!A:Q,16)</f>
        <v>4741.75</v>
      </c>
      <c r="BA91" s="22" t="n">
        <f aca="false">VLOOKUP(G91,Sheet2!A:Q,17)</f>
        <v>1072.38</v>
      </c>
      <c r="BB91" s="22" t="n">
        <f aca="false">VLOOKUP(G91,Sheet2!A:R,18)</f>
        <v>135</v>
      </c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" hidden="false" customHeight="true" outlineLevel="0" collapsed="false">
      <c r="A92" s="9" t="s">
        <v>80</v>
      </c>
      <c r="B92" s="9" t="n">
        <v>90</v>
      </c>
      <c r="C92" s="9" t="n">
        <v>114</v>
      </c>
      <c r="D92" s="9" t="n">
        <v>67</v>
      </c>
      <c r="E92" s="23" t="s">
        <v>442</v>
      </c>
      <c r="F92" s="11" t="s">
        <v>443</v>
      </c>
      <c r="G92" s="33" t="s">
        <v>444</v>
      </c>
      <c r="H92" s="4" t="s">
        <v>445</v>
      </c>
      <c r="I92" s="22" t="s">
        <v>50</v>
      </c>
      <c r="J92" s="26" t="n">
        <v>3</v>
      </c>
      <c r="K92" s="11" t="s">
        <v>446</v>
      </c>
      <c r="L92" s="2" t="n">
        <f aca="false">IF(LEN(TRIM(K92))=0,0,LEN(TRIM(K92))-LEN(SUBSTITUTE(K92," ",""))+1)</f>
        <v>10</v>
      </c>
      <c r="M92" s="2" t="n">
        <f aca="false">IF(LEN(TRIM(F92))=0,0,LEN(TRIM(F92))-LEN(SUBSTITUTE(F92," ",""))+2)</f>
        <v>8</v>
      </c>
      <c r="N92" s="22" t="s">
        <v>52</v>
      </c>
      <c r="O92" s="0"/>
      <c r="P92" s="27" t="n">
        <v>13090</v>
      </c>
      <c r="Q92" s="27" t="n">
        <v>3090</v>
      </c>
      <c r="R92" s="9" t="s">
        <v>409</v>
      </c>
      <c r="S92" s="28" t="str">
        <f aca="false">MID(MID(MID(SUBSTITUTE(K92," ","^",(M92-2)),1,256),FIND("^",SUBSTITUTE(K92," ","^",(M92-2))),256),2,FIND(" ",MID(MID(SUBSTITUTE(K92," ","^",(M92-2)),1,256),FIND("^",SUBSTITUTE(K92," ","^",(M92-2))),256))-2)</f>
        <v>a</v>
      </c>
      <c r="T92" s="25"/>
      <c r="U92" s="29" t="n">
        <f aca="false">LEN(G92)</f>
        <v>4</v>
      </c>
      <c r="V92" s="29" t="n">
        <v>78.14</v>
      </c>
      <c r="W92" s="29" t="n">
        <v>9</v>
      </c>
      <c r="X92" s="4" t="s">
        <v>54</v>
      </c>
      <c r="Y92" s="4" t="s">
        <v>54</v>
      </c>
      <c r="Z92" s="4" t="s">
        <v>54</v>
      </c>
      <c r="AA92" s="4" t="s">
        <v>54</v>
      </c>
      <c r="AB92" s="4"/>
      <c r="AC92" s="30" t="str">
        <f aca="false">IF(ISBLANK(T92),"NA",IF(T92=" ","NA",IF(T92="-","NA",IF(T92="N","NA",T92))))</f>
        <v>NA</v>
      </c>
      <c r="AD92" s="30" t="n">
        <f aca="false">IF(ISBLANK(U92),"NA",IF(U92=" ","NA",IF(U92="-","NA",IF(U92="N","NA",U92))))</f>
        <v>4</v>
      </c>
      <c r="AE92" s="30" t="n">
        <f aca="false">IF(ISBLANK(V92),"NA",IF(V92=" ","NA",IF(V92="-","NA",IF(V92="N","NA",V92))))</f>
        <v>78.14</v>
      </c>
      <c r="AF92" s="30" t="n">
        <f aca="false">IF(ISBLANK(W92),"NA",IF(W92=" ","NA",IF(W92="-","NA",IF(W92="N","NA",W92))))</f>
        <v>9</v>
      </c>
      <c r="AG92" s="30" t="str">
        <f aca="false">IF(ISBLANK(X92),"NA",IF(X92=" ","NA",IF(X92="-","NA",IF(X92="N","NA",X92))))</f>
        <v>NA</v>
      </c>
      <c r="AH92" s="30" t="str">
        <f aca="false">IF(ISBLANK(Y92),"NA",IF(Y92=" ","NA",IF(Y92="-","NA",IF(Y92="N","NA",Y92))))</f>
        <v>NA</v>
      </c>
      <c r="AI92" s="30" t="str">
        <f aca="false">IF(ISBLANK(Z92),"NA",IF(Z92=" ","NA",IF(Z92="-","NA",IF(Z92="N","NA",Z92))))</f>
        <v>NA</v>
      </c>
      <c r="AJ92" s="30" t="str">
        <f aca="false">IF(ISBLANK(AA92),"NA",IF(AA92=" ","NA",IF(AA92="-","NA",IF(AA92="N","NA",AA92))))</f>
        <v>NA</v>
      </c>
      <c r="AK92" s="30" t="str">
        <f aca="false">IF(ISBLANK(AB92),"NA",IF(AB92=" ","NA",IF(AB92="-","NA",IF(AB92="N","NA",AB92))))</f>
        <v>NA</v>
      </c>
      <c r="AL92" s="22" t="str">
        <f aca="false">IF(I92="BC",VLOOKUP(B92,'BC-OR_overlap'!A:J,10),"NA")</f>
        <v>NA</v>
      </c>
      <c r="AM92" s="22" t="n">
        <f aca="false">VLOOKUP(G92,Sheet2!A:Q,3)</f>
        <v>28.4375</v>
      </c>
      <c r="AN92" s="22" t="n">
        <f aca="false">VLOOKUP(G92,Sheet2!A:Q,4)</f>
        <v>9</v>
      </c>
      <c r="AO92" s="22" t="n">
        <f aca="false">VLOOKUP(G92,Sheet2!A:Q,5)</f>
        <v>93.23</v>
      </c>
      <c r="AP92" s="22" t="n">
        <f aca="false">VLOOKUP(G92,Sheet2!A:Q,6)</f>
        <v>14159.01</v>
      </c>
      <c r="AQ92" s="22" t="n">
        <f aca="false">VLOOKUP(G92,Sheet2!A:Q,7)</f>
        <v>275.5</v>
      </c>
      <c r="AR92" s="22" t="n">
        <f aca="false">VLOOKUP(G92,Sheet2!A:Q,8)</f>
        <v>1088.08</v>
      </c>
      <c r="AS92" s="22" t="n">
        <f aca="false">VLOOKUP(G92,Sheet2!A:Q,9)</f>
        <v>19</v>
      </c>
      <c r="AT92" s="22" t="n">
        <f aca="false">VLOOKUP(G92,Sheet2!A:Q,10)</f>
        <v>267.99</v>
      </c>
      <c r="AU92" s="22" t="n">
        <f aca="false">VLOOKUP(G92,Sheet2!A:Q,11)</f>
        <v>3</v>
      </c>
      <c r="AV92" s="22" t="n">
        <f aca="false">VLOOKUP(G92,Sheet2!A:Q,12)</f>
        <v>287864.75</v>
      </c>
      <c r="AW92" s="22" t="n">
        <f aca="false">VLOOKUP(G92,Sheet2!A:Q,13)</f>
        <v>44990</v>
      </c>
      <c r="AX92" s="22" t="n">
        <f aca="false">VLOOKUP(G92,Sheet2!A:Q,14)</f>
        <v>24993.46</v>
      </c>
      <c r="AY92" s="22" t="n">
        <f aca="false">VLOOKUP(G92,Sheet2!A:Q,15)</f>
        <v>6024</v>
      </c>
      <c r="AZ92" s="22" t="n">
        <f aca="false">VLOOKUP(G92,Sheet2!A:Q,16)</f>
        <v>3830.11</v>
      </c>
      <c r="BA92" s="22" t="n">
        <f aca="false">VLOOKUP(G92,Sheet2!A:Q,17)</f>
        <v>1275</v>
      </c>
      <c r="BB92" s="22" t="n">
        <f aca="false">VLOOKUP(G92,Sheet2!A:R,18)</f>
        <v>307</v>
      </c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" hidden="false" customHeight="true" outlineLevel="0" collapsed="false">
      <c r="A93" s="9" t="s">
        <v>46</v>
      </c>
      <c r="B93" s="9" t="n">
        <v>91</v>
      </c>
      <c r="C93" s="9" t="n">
        <v>115</v>
      </c>
      <c r="D93" s="9" t="n">
        <v>134</v>
      </c>
      <c r="E93" s="23"/>
      <c r="F93" s="9" t="s">
        <v>447</v>
      </c>
      <c r="G93" s="33" t="s">
        <v>448</v>
      </c>
      <c r="H93" s="4" t="s">
        <v>449</v>
      </c>
      <c r="I93" s="22" t="s">
        <v>50</v>
      </c>
      <c r="J93" s="26" t="n">
        <v>3</v>
      </c>
      <c r="K93" s="11" t="s">
        <v>450</v>
      </c>
      <c r="L93" s="2" t="n">
        <f aca="false">IF(LEN(TRIM(K93))=0,0,LEN(TRIM(K93))-LEN(SUBSTITUTE(K93," ",""))+1)</f>
        <v>11</v>
      </c>
      <c r="M93" s="2" t="n">
        <f aca="false">IF(LEN(TRIM(F93))=0,0,LEN(TRIM(F93))-LEN(SUBSTITUTE(F93," ",""))+2)</f>
        <v>9</v>
      </c>
      <c r="N93" s="22" t="s">
        <v>52</v>
      </c>
      <c r="O93" s="0"/>
      <c r="P93" s="27" t="n">
        <v>13091</v>
      </c>
      <c r="Q93" s="27" t="n">
        <v>3091</v>
      </c>
      <c r="R93" s="9" t="s">
        <v>409</v>
      </c>
      <c r="S93" s="28" t="str">
        <f aca="false">MID(MID(MID(SUBSTITUTE(K93," ","^",(M93-2)),1,256),FIND("^",SUBSTITUTE(K93," ","^",(M93-2))),256),2,FIND(" ",MID(MID(SUBSTITUTE(K93," ","^",(M93-2)),1,256),FIND("^",SUBSTITUTE(K93," ","^",(M93-2))),256))-2)</f>
        <v>the</v>
      </c>
      <c r="T93" s="25"/>
      <c r="U93" s="29" t="n">
        <f aca="false">LEN(G93)</f>
        <v>9</v>
      </c>
      <c r="V93" s="29" t="n">
        <v>66.29</v>
      </c>
      <c r="W93" s="29" t="n">
        <v>0</v>
      </c>
      <c r="X93" s="4" t="n">
        <v>576</v>
      </c>
      <c r="Y93" s="4" t="n">
        <v>657</v>
      </c>
      <c r="Z93" s="4" t="n">
        <v>586</v>
      </c>
      <c r="AA93" s="4" t="s">
        <v>54</v>
      </c>
      <c r="AB93" s="4" t="n">
        <v>10</v>
      </c>
      <c r="AC93" s="30" t="str">
        <f aca="false">IF(ISBLANK(T93),"NA",IF(T93=" ","NA",IF(T93="-","NA",IF(T93="N","NA",T93))))</f>
        <v>NA</v>
      </c>
      <c r="AD93" s="30" t="n">
        <f aca="false">IF(ISBLANK(U93),"NA",IF(U93=" ","NA",IF(U93="-","NA",IF(U93="N","NA",U93))))</f>
        <v>9</v>
      </c>
      <c r="AE93" s="30" t="n">
        <f aca="false">IF(ISBLANK(V93),"NA",IF(V93=" ","NA",IF(V93="-","NA",IF(V93="N","NA",V93))))</f>
        <v>66.29</v>
      </c>
      <c r="AF93" s="30" t="n">
        <f aca="false">IF(ISBLANK(W93),"NA",IF(W93=" ","NA",IF(W93="-","NA",IF(W93="N","NA",W93))))</f>
        <v>0</v>
      </c>
      <c r="AG93" s="30" t="n">
        <f aca="false">IF(ISBLANK(X93),"NA",IF(X93=" ","NA",IF(X93="-","NA",IF(X93="N","NA",X93))))</f>
        <v>576</v>
      </c>
      <c r="AH93" s="30" t="n">
        <f aca="false">IF(ISBLANK(Y93),"NA",IF(Y93=" ","NA",IF(Y93="-","NA",IF(Y93="N","NA",Y93))))</f>
        <v>657</v>
      </c>
      <c r="AI93" s="30" t="n">
        <f aca="false">IF(ISBLANK(Z93),"NA",IF(Z93=" ","NA",IF(Z93="-","NA",IF(Z93="N","NA",Z93))))</f>
        <v>586</v>
      </c>
      <c r="AJ93" s="30" t="str">
        <f aca="false">IF(ISBLANK(AA93),"NA",IF(AA93=" ","NA",IF(AA93="-","NA",IF(AA93="N","NA",AA93))))</f>
        <v>NA</v>
      </c>
      <c r="AK93" s="30" t="n">
        <f aca="false">IF(ISBLANK(AB93),"NA",IF(AB93=" ","NA",IF(AB93="-","NA",IF(AB93="N","NA",AB93))))</f>
        <v>10</v>
      </c>
      <c r="AL93" s="22" t="str">
        <f aca="false">IF(I93="BC",VLOOKUP(B93,'BC-OR_overlap'!A:J,10),"NA")</f>
        <v>NA</v>
      </c>
      <c r="AM93" s="22" t="n">
        <f aca="false">VLOOKUP(G93,Sheet2!A:Q,3)</f>
        <v>57.1725</v>
      </c>
      <c r="AN93" s="22" t="n">
        <f aca="false">VLOOKUP(G93,Sheet2!A:Q,4)</f>
        <v>0</v>
      </c>
      <c r="AO93" s="22" t="n">
        <f aca="false">VLOOKUP(G93,Sheet2!A:Q,5)</f>
        <v>0</v>
      </c>
      <c r="AP93" s="22" t="n">
        <f aca="false">VLOOKUP(G93,Sheet2!A:Q,6)</f>
        <v>1629.36</v>
      </c>
      <c r="AQ93" s="22" t="n">
        <f aca="false">VLOOKUP(G93,Sheet2!A:Q,7)</f>
        <v>589.67</v>
      </c>
      <c r="AR93" s="22" t="n">
        <f aca="false">VLOOKUP(G93,Sheet2!A:Q,8)</f>
        <v>256.16</v>
      </c>
      <c r="AS93" s="22" t="n">
        <f aca="false">VLOOKUP(G93,Sheet2!A:Q,9)</f>
        <v>91.88</v>
      </c>
      <c r="AT93" s="22" t="n">
        <f aca="false">VLOOKUP(G93,Sheet2!A:Q,10)</f>
        <v>99.53</v>
      </c>
      <c r="AU93" s="22" t="n">
        <f aca="false">VLOOKUP(G93,Sheet2!A:Q,11)</f>
        <v>12.14</v>
      </c>
      <c r="AV93" s="22" t="n">
        <f aca="false">VLOOKUP(G93,Sheet2!A:Q,12)</f>
        <v>263992.91</v>
      </c>
      <c r="AW93" s="22" t="n">
        <f aca="false">VLOOKUP(G93,Sheet2!A:Q,13)</f>
        <v>33247.67</v>
      </c>
      <c r="AX93" s="22" t="n">
        <f aca="false">VLOOKUP(G93,Sheet2!A:Q,14)</f>
        <v>20393.93</v>
      </c>
      <c r="AY93" s="22" t="n">
        <f aca="false">VLOOKUP(G93,Sheet2!A:Q,15)</f>
        <v>2667.38</v>
      </c>
      <c r="AZ93" s="22" t="n">
        <f aca="false">VLOOKUP(G93,Sheet2!A:Q,16)</f>
        <v>1756.52</v>
      </c>
      <c r="BA93" s="22" t="n">
        <f aca="false">VLOOKUP(G93,Sheet2!A:Q,17)</f>
        <v>259</v>
      </c>
      <c r="BB93" s="22" t="n">
        <f aca="false">VLOOKUP(G93,Sheet2!A:R,18)</f>
        <v>37</v>
      </c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" hidden="false" customHeight="true" outlineLevel="0" collapsed="false">
      <c r="A94" s="9" t="s">
        <v>80</v>
      </c>
      <c r="B94" s="9" t="n">
        <v>92</v>
      </c>
      <c r="C94" s="9" t="n">
        <v>117</v>
      </c>
      <c r="D94" s="9" t="n">
        <v>166</v>
      </c>
      <c r="E94" s="23"/>
      <c r="F94" s="9" t="s">
        <v>451</v>
      </c>
      <c r="G94" s="33" t="s">
        <v>452</v>
      </c>
      <c r="H94" s="4" t="s">
        <v>453</v>
      </c>
      <c r="I94" s="22" t="s">
        <v>50</v>
      </c>
      <c r="J94" s="26" t="n">
        <v>3</v>
      </c>
      <c r="K94" s="11" t="s">
        <v>454</v>
      </c>
      <c r="L94" s="2" t="n">
        <f aca="false">IF(LEN(TRIM(K94))=0,0,LEN(TRIM(K94))-LEN(SUBSTITUTE(K94," ",""))+1)</f>
        <v>18</v>
      </c>
      <c r="M94" s="2" t="n">
        <f aca="false">IF(LEN(TRIM(F94))=0,0,LEN(TRIM(F94))-LEN(SUBSTITUTE(F94," ",""))+2)</f>
        <v>16</v>
      </c>
      <c r="N94" s="22" t="s">
        <v>52</v>
      </c>
      <c r="O94" s="0"/>
      <c r="P94" s="27" t="n">
        <v>13092</v>
      </c>
      <c r="Q94" s="27" t="n">
        <v>3092</v>
      </c>
      <c r="R94" s="9" t="s">
        <v>409</v>
      </c>
      <c r="S94" s="28" t="str">
        <f aca="false">MID(MID(MID(SUBSTITUTE(K94," ","^",(M94-2)),1,256),FIND("^",SUBSTITUTE(K94," ","^",(M94-2))),256),2,FIND(" ",MID(MID(SUBSTITUTE(K94," ","^",(M94-2)),1,256),FIND("^",SUBSTITUTE(K94," ","^",(M94-2))),256))-2)</f>
        <v>the</v>
      </c>
      <c r="T94" s="25"/>
      <c r="U94" s="29" t="n">
        <f aca="false">LEN(G94)</f>
        <v>3</v>
      </c>
      <c r="V94" s="29" t="n">
        <v>28.75</v>
      </c>
      <c r="W94" s="29" t="n">
        <v>10</v>
      </c>
      <c r="X94" s="4" t="n">
        <v>613</v>
      </c>
      <c r="Y94" s="4" t="n">
        <v>576</v>
      </c>
      <c r="Z94" s="4" t="n">
        <v>604</v>
      </c>
      <c r="AA94" s="4" t="n">
        <v>482</v>
      </c>
      <c r="AB94" s="4"/>
      <c r="AC94" s="30" t="str">
        <f aca="false">IF(ISBLANK(T94),"NA",IF(T94=" ","NA",IF(T94="-","NA",IF(T94="N","NA",T94))))</f>
        <v>NA</v>
      </c>
      <c r="AD94" s="30" t="n">
        <f aca="false">IF(ISBLANK(U94),"NA",IF(U94=" ","NA",IF(U94="-","NA",IF(U94="N","NA",U94))))</f>
        <v>3</v>
      </c>
      <c r="AE94" s="30" t="n">
        <f aca="false">IF(ISBLANK(V94),"NA",IF(V94=" ","NA",IF(V94="-","NA",IF(V94="N","NA",V94))))</f>
        <v>28.75</v>
      </c>
      <c r="AF94" s="30" t="n">
        <f aca="false">IF(ISBLANK(W94),"NA",IF(W94=" ","NA",IF(W94="-","NA",IF(W94="N","NA",W94))))</f>
        <v>10</v>
      </c>
      <c r="AG94" s="30" t="n">
        <f aca="false">IF(ISBLANK(X94),"NA",IF(X94=" ","NA",IF(X94="-","NA",IF(X94="N","NA",X94))))</f>
        <v>613</v>
      </c>
      <c r="AH94" s="30" t="n">
        <f aca="false">IF(ISBLANK(Y94),"NA",IF(Y94=" ","NA",IF(Y94="-","NA",IF(Y94="N","NA",Y94))))</f>
        <v>576</v>
      </c>
      <c r="AI94" s="30" t="n">
        <f aca="false">IF(ISBLANK(Z94),"NA",IF(Z94=" ","NA",IF(Z94="-","NA",IF(Z94="N","NA",Z94))))</f>
        <v>604</v>
      </c>
      <c r="AJ94" s="30" t="n">
        <f aca="false">IF(ISBLANK(AA94),"NA",IF(AA94=" ","NA",IF(AA94="-","NA",IF(AA94="N","NA",AA94))))</f>
        <v>482</v>
      </c>
      <c r="AK94" s="30" t="str">
        <f aca="false">IF(ISBLANK(AB94),"NA",IF(AB94=" ","NA",IF(AB94="-","NA",IF(AB94="N","NA",AB94))))</f>
        <v>NA</v>
      </c>
      <c r="AL94" s="22" t="str">
        <f aca="false">IF(I94="BC",VLOOKUP(B94,'BC-OR_overlap'!A:J,10),"NA")</f>
        <v>NA</v>
      </c>
      <c r="AM94" s="22" t="n">
        <f aca="false">VLOOKUP(G94,Sheet2!A:Q,3)</f>
        <v>12.9099</v>
      </c>
      <c r="AN94" s="22" t="n">
        <f aca="false">VLOOKUP(G94,Sheet2!A:Q,4)</f>
        <v>12</v>
      </c>
      <c r="AO94" s="22" t="n">
        <f aca="false">VLOOKUP(G94,Sheet2!A:Q,5)</f>
        <v>21.13</v>
      </c>
      <c r="AP94" s="22" t="n">
        <f aca="false">VLOOKUP(G94,Sheet2!A:Q,6)</f>
        <v>29823.65</v>
      </c>
      <c r="AQ94" s="22" t="n">
        <f aca="false">VLOOKUP(G94,Sheet2!A:Q,7)</f>
        <v>66.33</v>
      </c>
      <c r="AR94" s="22" t="n">
        <f aca="false">VLOOKUP(G94,Sheet2!A:Q,8)</f>
        <v>138.41</v>
      </c>
      <c r="AS94" s="22" t="n">
        <f aca="false">VLOOKUP(G94,Sheet2!A:Q,9)</f>
        <v>6.5</v>
      </c>
      <c r="AT94" s="22" t="n">
        <f aca="false">VLOOKUP(G94,Sheet2!A:Q,10)</f>
        <v>12.91</v>
      </c>
      <c r="AU94" s="22" t="n">
        <f aca="false">VLOOKUP(G94,Sheet2!A:Q,11)</f>
        <v>1</v>
      </c>
      <c r="AV94" s="22" t="n">
        <f aca="false">VLOOKUP(G94,Sheet2!A:Q,12)</f>
        <v>301762.83</v>
      </c>
      <c r="AW94" s="22" t="n">
        <f aca="false">VLOOKUP(G94,Sheet2!A:Q,13)</f>
        <v>42697</v>
      </c>
      <c r="AX94" s="22" t="n">
        <f aca="false">VLOOKUP(G94,Sheet2!A:Q,14)</f>
        <v>7418.39</v>
      </c>
      <c r="AY94" s="22" t="n">
        <f aca="false">VLOOKUP(G94,Sheet2!A:Q,15)</f>
        <v>2640</v>
      </c>
      <c r="AZ94" s="22" t="n">
        <f aca="false">VLOOKUP(G94,Sheet2!A:Q,16)</f>
        <v>390.21</v>
      </c>
      <c r="BA94" s="22" t="n">
        <f aca="false">VLOOKUP(G94,Sheet2!A:Q,17)</f>
        <v>191</v>
      </c>
      <c r="BB94" s="22" t="n">
        <f aca="false">VLOOKUP(G94,Sheet2!A:R,18)</f>
        <v>378</v>
      </c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" hidden="false" customHeight="true" outlineLevel="0" collapsed="false">
      <c r="A95" s="9" t="s">
        <v>46</v>
      </c>
      <c r="B95" s="9" t="n">
        <v>93</v>
      </c>
      <c r="C95" s="9" t="n">
        <v>119</v>
      </c>
      <c r="D95" s="9" t="n">
        <v>152</v>
      </c>
      <c r="E95" s="23"/>
      <c r="F95" s="9" t="s">
        <v>455</v>
      </c>
      <c r="G95" s="33" t="s">
        <v>456</v>
      </c>
      <c r="H95" s="4" t="s">
        <v>457</v>
      </c>
      <c r="I95" s="22" t="s">
        <v>50</v>
      </c>
      <c r="J95" s="26" t="n">
        <v>3</v>
      </c>
      <c r="K95" s="11" t="s">
        <v>458</v>
      </c>
      <c r="L95" s="2" t="n">
        <f aca="false">IF(LEN(TRIM(K95))=0,0,LEN(TRIM(K95))-LEN(SUBSTITUTE(K95," ",""))+1)</f>
        <v>12</v>
      </c>
      <c r="M95" s="2" t="n">
        <f aca="false">IF(LEN(TRIM(F95))=0,0,LEN(TRIM(F95))-LEN(SUBSTITUTE(F95," ",""))+2)</f>
        <v>10</v>
      </c>
      <c r="N95" s="22" t="s">
        <v>52</v>
      </c>
      <c r="O95" s="0"/>
      <c r="P95" s="27" t="n">
        <v>13093</v>
      </c>
      <c r="Q95" s="27" t="n">
        <v>3093</v>
      </c>
      <c r="R95" s="9" t="s">
        <v>409</v>
      </c>
      <c r="S95" s="28" t="str">
        <f aca="false">MID(MID(MID(SUBSTITUTE(K95," ","^",(M95-2)),1,256),FIND("^",SUBSTITUTE(K95," ","^",(M95-2))),256),2,FIND(" ",MID(MID(SUBSTITUTE(K95," ","^",(M95-2)),1,256),FIND("^",SUBSTITUTE(K95," ","^",(M95-2))),256))-2)</f>
        <v>their</v>
      </c>
      <c r="T95" s="25"/>
      <c r="U95" s="29" t="n">
        <f aca="false">LEN(G95)</f>
        <v>8</v>
      </c>
      <c r="V95" s="29" t="n">
        <v>1.16</v>
      </c>
      <c r="W95" s="29" t="n">
        <v>5</v>
      </c>
      <c r="X95" s="4" t="s">
        <v>54</v>
      </c>
      <c r="Y95" s="4" t="s">
        <v>54</v>
      </c>
      <c r="Z95" s="4" t="s">
        <v>54</v>
      </c>
      <c r="AA95" s="4" t="s">
        <v>54</v>
      </c>
      <c r="AB95" s="4"/>
      <c r="AC95" s="30" t="str">
        <f aca="false">IF(ISBLANK(T95),"NA",IF(T95=" ","NA",IF(T95="-","NA",IF(T95="N","NA",T95))))</f>
        <v>NA</v>
      </c>
      <c r="AD95" s="30" t="n">
        <f aca="false">IF(ISBLANK(U95),"NA",IF(U95=" ","NA",IF(U95="-","NA",IF(U95="N","NA",U95))))</f>
        <v>8</v>
      </c>
      <c r="AE95" s="30" t="n">
        <f aca="false">IF(ISBLANK(V95),"NA",IF(V95=" ","NA",IF(V95="-","NA",IF(V95="N","NA",V95))))</f>
        <v>1.16</v>
      </c>
      <c r="AF95" s="30" t="n">
        <f aca="false">IF(ISBLANK(W95),"NA",IF(W95=" ","NA",IF(W95="-","NA",IF(W95="N","NA",W95))))</f>
        <v>5</v>
      </c>
      <c r="AG95" s="30" t="str">
        <f aca="false">IF(ISBLANK(X95),"NA",IF(X95=" ","NA",IF(X95="-","NA",IF(X95="N","NA",X95))))</f>
        <v>NA</v>
      </c>
      <c r="AH95" s="30" t="str">
        <f aca="false">IF(ISBLANK(Y95),"NA",IF(Y95=" ","NA",IF(Y95="-","NA",IF(Y95="N","NA",Y95))))</f>
        <v>NA</v>
      </c>
      <c r="AI95" s="30" t="str">
        <f aca="false">IF(ISBLANK(Z95),"NA",IF(Z95=" ","NA",IF(Z95="-","NA",IF(Z95="N","NA",Z95))))</f>
        <v>NA</v>
      </c>
      <c r="AJ95" s="30" t="str">
        <f aca="false">IF(ISBLANK(AA95),"NA",IF(AA95=" ","NA",IF(AA95="-","NA",IF(AA95="N","NA",AA95))))</f>
        <v>NA</v>
      </c>
      <c r="AK95" s="30" t="str">
        <f aca="false">IF(ISBLANK(AB95),"NA",IF(AB95=" ","NA",IF(AB95="-","NA",IF(AB95="N","NA",AB95))))</f>
        <v>NA</v>
      </c>
      <c r="AL95" s="22" t="str">
        <f aca="false">IF(I95="BC",VLOOKUP(B95,'BC-OR_overlap'!A:J,10),"NA")</f>
        <v>NA</v>
      </c>
      <c r="AM95" s="22" t="n">
        <f aca="false">VLOOKUP(G95,Sheet2!A:Q,3)</f>
        <v>0.594928</v>
      </c>
      <c r="AN95" s="22" t="n">
        <f aca="false">VLOOKUP(G95,Sheet2!A:Q,4)</f>
        <v>3</v>
      </c>
      <c r="AO95" s="22" t="n">
        <f aca="false">VLOOKUP(G95,Sheet2!A:Q,5)</f>
        <v>2.95</v>
      </c>
      <c r="AP95" s="22" t="n">
        <f aca="false">VLOOKUP(G95,Sheet2!A:Q,6)</f>
        <v>3328.73</v>
      </c>
      <c r="AQ95" s="22" t="n">
        <f aca="false">VLOOKUP(G95,Sheet2!A:Q,7)</f>
        <v>1129.88</v>
      </c>
      <c r="AR95" s="22" t="n">
        <f aca="false">VLOOKUP(G95,Sheet2!A:Q,8)</f>
        <v>401.07</v>
      </c>
      <c r="AS95" s="22" t="n">
        <f aca="false">VLOOKUP(G95,Sheet2!A:Q,9)</f>
        <v>197.86</v>
      </c>
      <c r="AT95" s="22" t="n">
        <f aca="false">VLOOKUP(G95,Sheet2!A:Q,10)</f>
        <v>158.77</v>
      </c>
      <c r="AU95" s="22" t="n">
        <f aca="false">VLOOKUP(G95,Sheet2!A:Q,11)</f>
        <v>92.83</v>
      </c>
      <c r="AV95" s="22" t="n">
        <f aca="false">VLOOKUP(G95,Sheet2!A:Q,12)</f>
        <v>222146.28</v>
      </c>
      <c r="AW95" s="22" t="n">
        <f aca="false">VLOOKUP(G95,Sheet2!A:Q,13)</f>
        <v>35815.5</v>
      </c>
      <c r="AX95" s="22" t="n">
        <f aca="false">VLOOKUP(G95,Sheet2!A:Q,14)</f>
        <v>17767.18</v>
      </c>
      <c r="AY95" s="22" t="n">
        <f aca="false">VLOOKUP(G95,Sheet2!A:Q,15)</f>
        <v>3547.86</v>
      </c>
      <c r="AZ95" s="22" t="n">
        <f aca="false">VLOOKUP(G95,Sheet2!A:Q,16)</f>
        <v>2397.38</v>
      </c>
      <c r="BA95" s="22" t="n">
        <f aca="false">VLOOKUP(G95,Sheet2!A:Q,17)</f>
        <v>708.17</v>
      </c>
      <c r="BB95" s="22" t="n">
        <f aca="false">VLOOKUP(G95,Sheet2!A:R,18)</f>
        <v>78</v>
      </c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" hidden="false" customHeight="true" outlineLevel="0" collapsed="false">
      <c r="A96" s="1" t="s">
        <v>80</v>
      </c>
      <c r="B96" s="9" t="n">
        <v>94</v>
      </c>
      <c r="C96" s="9" t="n">
        <v>120</v>
      </c>
      <c r="D96" s="9" t="n">
        <v>21</v>
      </c>
      <c r="E96" s="23" t="n">
        <v>30</v>
      </c>
      <c r="F96" s="24" t="s">
        <v>459</v>
      </c>
      <c r="G96" s="25" t="s">
        <v>460</v>
      </c>
      <c r="H96" s="4" t="s">
        <v>461</v>
      </c>
      <c r="I96" s="22" t="s">
        <v>50</v>
      </c>
      <c r="J96" s="26" t="n">
        <v>3</v>
      </c>
      <c r="K96" s="11" t="s">
        <v>462</v>
      </c>
      <c r="L96" s="2" t="n">
        <f aca="false">IF(LEN(TRIM(K96))=0,0,LEN(TRIM(K96))-LEN(SUBSTITUTE(K96," ",""))+1)</f>
        <v>8</v>
      </c>
      <c r="M96" s="2" t="n">
        <f aca="false">IF(LEN(TRIM(F96))=0,0,LEN(TRIM(F96))-LEN(SUBSTITUTE(F96," ",""))+2)</f>
        <v>6</v>
      </c>
      <c r="N96" s="22" t="s">
        <v>52</v>
      </c>
      <c r="O96" s="0"/>
      <c r="P96" s="27" t="n">
        <v>13094</v>
      </c>
      <c r="Q96" s="27" t="n">
        <v>3094</v>
      </c>
      <c r="R96" s="9" t="s">
        <v>409</v>
      </c>
      <c r="S96" s="28" t="str">
        <f aca="false">MID(MID(MID(SUBSTITUTE(K96," ","^",(M96-2)),1,256),FIND("^",SUBSTITUTE(K96," ","^",(M96-2))),256),2,FIND(" ",MID(MID(SUBSTITUTE(K96," ","^",(M96-2)),1,256),FIND("^",SUBSTITUTE(K96," ","^",(M96-2))),256))-2)</f>
        <v>his</v>
      </c>
      <c r="T96" s="25"/>
      <c r="U96" s="29" t="n">
        <f aca="false">LEN(G96)</f>
        <v>6</v>
      </c>
      <c r="V96" s="29" t="n">
        <v>5.53</v>
      </c>
      <c r="W96" s="29" t="n">
        <v>1</v>
      </c>
      <c r="X96" s="4" t="n">
        <v>545</v>
      </c>
      <c r="Y96" s="4" t="n">
        <v>374</v>
      </c>
      <c r="Z96" s="4" t="n">
        <v>554</v>
      </c>
      <c r="AA96" s="4" t="s">
        <v>54</v>
      </c>
      <c r="AB96" s="4"/>
      <c r="AC96" s="30" t="str">
        <f aca="false">IF(ISBLANK(T96),"NA",IF(T96=" ","NA",IF(T96="-","NA",IF(T96="N","NA",T96))))</f>
        <v>NA</v>
      </c>
      <c r="AD96" s="30" t="n">
        <f aca="false">IF(ISBLANK(U96),"NA",IF(U96=" ","NA",IF(U96="-","NA",IF(U96="N","NA",U96))))</f>
        <v>6</v>
      </c>
      <c r="AE96" s="30" t="n">
        <f aca="false">IF(ISBLANK(V96),"NA",IF(V96=" ","NA",IF(V96="-","NA",IF(V96="N","NA",V96))))</f>
        <v>5.53</v>
      </c>
      <c r="AF96" s="30" t="n">
        <f aca="false">IF(ISBLANK(W96),"NA",IF(W96=" ","NA",IF(W96="-","NA",IF(W96="N","NA",W96))))</f>
        <v>1</v>
      </c>
      <c r="AG96" s="30" t="n">
        <f aca="false">IF(ISBLANK(X96),"NA",IF(X96=" ","NA",IF(X96="-","NA",IF(X96="N","NA",X96))))</f>
        <v>545</v>
      </c>
      <c r="AH96" s="30" t="n">
        <f aca="false">IF(ISBLANK(Y96),"NA",IF(Y96=" ","NA",IF(Y96="-","NA",IF(Y96="N","NA",Y96))))</f>
        <v>374</v>
      </c>
      <c r="AI96" s="30" t="n">
        <f aca="false">IF(ISBLANK(Z96),"NA",IF(Z96=" ","NA",IF(Z96="-","NA",IF(Z96="N","NA",Z96))))</f>
        <v>554</v>
      </c>
      <c r="AJ96" s="30" t="str">
        <f aca="false">IF(ISBLANK(AA96),"NA",IF(AA96=" ","NA",IF(AA96="-","NA",IF(AA96="N","NA",AA96))))</f>
        <v>NA</v>
      </c>
      <c r="AK96" s="30" t="str">
        <f aca="false">IF(ISBLANK(AB96),"NA",IF(AB96=" ","NA",IF(AB96="-","NA",IF(AB96="N","NA",AB96))))</f>
        <v>NA</v>
      </c>
      <c r="AL96" s="22" t="str">
        <f aca="false">IF(I96="BC",VLOOKUP(B96,'BC-OR_overlap'!A:J,10),"NA")</f>
        <v>NA</v>
      </c>
      <c r="AM96" s="22" t="n">
        <f aca="false">VLOOKUP(G96,Sheet2!A:Q,3)</f>
        <v>5.29486</v>
      </c>
      <c r="AN96" s="22" t="n">
        <f aca="false">VLOOKUP(G96,Sheet2!A:Q,4)</f>
        <v>1</v>
      </c>
      <c r="AO96" s="22" t="n">
        <f aca="false">VLOOKUP(G96,Sheet2!A:Q,5)</f>
        <v>0.71</v>
      </c>
      <c r="AP96" s="22" t="n">
        <f aca="false">VLOOKUP(G96,Sheet2!A:Q,6)</f>
        <v>8349.19</v>
      </c>
      <c r="AQ96" s="22" t="n">
        <f aca="false">VLOOKUP(G96,Sheet2!A:Q,7)</f>
        <v>901.33</v>
      </c>
      <c r="AR96" s="22" t="n">
        <f aca="false">VLOOKUP(G96,Sheet2!A:Q,8)</f>
        <v>921.5</v>
      </c>
      <c r="AS96" s="22" t="n">
        <f aca="false">VLOOKUP(G96,Sheet2!A:Q,9)</f>
        <v>100.8</v>
      </c>
      <c r="AT96" s="22" t="n">
        <f aca="false">VLOOKUP(G96,Sheet2!A:Q,10)</f>
        <v>127.02</v>
      </c>
      <c r="AU96" s="22" t="n">
        <f aca="false">VLOOKUP(G96,Sheet2!A:Q,11)</f>
        <v>12.75</v>
      </c>
      <c r="AV96" s="22" t="n">
        <f aca="false">VLOOKUP(G96,Sheet2!A:Q,12)</f>
        <v>294057.11</v>
      </c>
      <c r="AW96" s="22" t="n">
        <f aca="false">VLOOKUP(G96,Sheet2!A:Q,13)</f>
        <v>38094.17</v>
      </c>
      <c r="AX96" s="22" t="n">
        <f aca="false">VLOOKUP(G96,Sheet2!A:Q,14)</f>
        <v>21253.82</v>
      </c>
      <c r="AY96" s="22" t="n">
        <f aca="false">VLOOKUP(G96,Sheet2!A:Q,15)</f>
        <v>3152.4</v>
      </c>
      <c r="AZ96" s="22" t="n">
        <f aca="false">VLOOKUP(G96,Sheet2!A:Q,16)</f>
        <v>2736.27</v>
      </c>
      <c r="BA96" s="22" t="n">
        <f aca="false">VLOOKUP(G96,Sheet2!A:Q,17)</f>
        <v>268.75</v>
      </c>
      <c r="BB96" s="22" t="n">
        <f aca="false">VLOOKUP(G96,Sheet2!A:R,18)</f>
        <v>288</v>
      </c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" hidden="false" customHeight="true" outlineLevel="0" collapsed="false">
      <c r="A97" s="9" t="s">
        <v>66</v>
      </c>
      <c r="B97" s="9" t="n">
        <v>95</v>
      </c>
      <c r="C97" s="9" t="n">
        <v>121</v>
      </c>
      <c r="D97" s="9" t="n">
        <v>197</v>
      </c>
      <c r="E97" s="23" t="n">
        <v>19</v>
      </c>
      <c r="F97" s="24" t="s">
        <v>463</v>
      </c>
      <c r="G97" s="25" t="s">
        <v>464</v>
      </c>
      <c r="H97" s="4" t="s">
        <v>465</v>
      </c>
      <c r="I97" s="22" t="s">
        <v>50</v>
      </c>
      <c r="J97" s="26" t="n">
        <v>3</v>
      </c>
      <c r="K97" s="11" t="s">
        <v>466</v>
      </c>
      <c r="L97" s="2" t="n">
        <f aca="false">IF(LEN(TRIM(K97))=0,0,LEN(TRIM(K97))-LEN(SUBSTITUTE(K97," ",""))+1)</f>
        <v>15</v>
      </c>
      <c r="M97" s="2" t="n">
        <f aca="false">IF(LEN(TRIM(F97))=0,0,LEN(TRIM(F97))-LEN(SUBSTITUTE(F97," ",""))+2)</f>
        <v>13</v>
      </c>
      <c r="N97" s="22" t="s">
        <v>52</v>
      </c>
      <c r="O97" s="0"/>
      <c r="P97" s="27" t="n">
        <v>13095</v>
      </c>
      <c r="Q97" s="27" t="n">
        <v>3095</v>
      </c>
      <c r="R97" s="9" t="s">
        <v>409</v>
      </c>
      <c r="S97" s="28" t="str">
        <f aca="false">MID(MID(MID(SUBSTITUTE(K97," ","^",(M97-2)),1,256),FIND("^",SUBSTITUTE(K97," ","^",(M97-2))),256),2,FIND(" ",MID(MID(SUBSTITUTE(K97," ","^",(M97-2)),1,256),FIND("^",SUBSTITUTE(K97," ","^",(M97-2))),256))-2)</f>
        <v>their</v>
      </c>
      <c r="T97" s="25"/>
      <c r="U97" s="29" t="n">
        <f aca="false">LEN(G97)</f>
        <v>9</v>
      </c>
      <c r="V97" s="29" t="n">
        <v>1.65</v>
      </c>
      <c r="W97" s="29" t="n">
        <v>1</v>
      </c>
      <c r="X97" s="4" t="s">
        <v>54</v>
      </c>
      <c r="Y97" s="4" t="s">
        <v>54</v>
      </c>
      <c r="Z97" s="4" t="s">
        <v>54</v>
      </c>
      <c r="AA97" s="4" t="s">
        <v>54</v>
      </c>
      <c r="AB97" s="4"/>
      <c r="AC97" s="30" t="str">
        <f aca="false">IF(ISBLANK(T97),"NA",IF(T97=" ","NA",IF(T97="-","NA",IF(T97="N","NA",T97))))</f>
        <v>NA</v>
      </c>
      <c r="AD97" s="30" t="n">
        <f aca="false">IF(ISBLANK(U97),"NA",IF(U97=" ","NA",IF(U97="-","NA",IF(U97="N","NA",U97))))</f>
        <v>9</v>
      </c>
      <c r="AE97" s="30" t="n">
        <f aca="false">IF(ISBLANK(V97),"NA",IF(V97=" ","NA",IF(V97="-","NA",IF(V97="N","NA",V97))))</f>
        <v>1.65</v>
      </c>
      <c r="AF97" s="30" t="n">
        <f aca="false">IF(ISBLANK(W97),"NA",IF(W97=" ","NA",IF(W97="-","NA",IF(W97="N","NA",W97))))</f>
        <v>1</v>
      </c>
      <c r="AG97" s="30" t="str">
        <f aca="false">IF(ISBLANK(X97),"NA",IF(X97=" ","NA",IF(X97="-","NA",IF(X97="N","NA",X97))))</f>
        <v>NA</v>
      </c>
      <c r="AH97" s="30" t="str">
        <f aca="false">IF(ISBLANK(Y97),"NA",IF(Y97=" ","NA",IF(Y97="-","NA",IF(Y97="N","NA",Y97))))</f>
        <v>NA</v>
      </c>
      <c r="AI97" s="30" t="str">
        <f aca="false">IF(ISBLANK(Z97),"NA",IF(Z97=" ","NA",IF(Z97="-","NA",IF(Z97="N","NA",Z97))))</f>
        <v>NA</v>
      </c>
      <c r="AJ97" s="30" t="str">
        <f aca="false">IF(ISBLANK(AA97),"NA",IF(AA97=" ","NA",IF(AA97="-","NA",IF(AA97="N","NA",AA97))))</f>
        <v>NA</v>
      </c>
      <c r="AK97" s="30" t="str">
        <f aca="false">IF(ISBLANK(AB97),"NA",IF(AB97=" ","NA",IF(AB97="-","NA",IF(AB97="N","NA",AB97))))</f>
        <v>NA</v>
      </c>
      <c r="AL97" s="22" t="str">
        <f aca="false">IF(I97="BC",VLOOKUP(B97,'BC-OR_overlap'!A:J,10),"NA")</f>
        <v>NA</v>
      </c>
      <c r="AM97" s="22" t="n">
        <f aca="false">VLOOKUP(G97,Sheet2!A:Q,3)</f>
        <v>3.98601</v>
      </c>
      <c r="AN97" s="22" t="n">
        <f aca="false">VLOOKUP(G97,Sheet2!A:Q,4)</f>
        <v>1</v>
      </c>
      <c r="AO97" s="22" t="n">
        <f aca="false">VLOOKUP(G97,Sheet2!A:Q,5)</f>
        <v>24.21</v>
      </c>
      <c r="AP97" s="22" t="n">
        <f aca="false">VLOOKUP(G97,Sheet2!A:Q,6)</f>
        <v>3056.92</v>
      </c>
      <c r="AQ97" s="22" t="n">
        <f aca="false">VLOOKUP(G97,Sheet2!A:Q,7)</f>
        <v>814</v>
      </c>
      <c r="AR97" s="22" t="n">
        <f aca="false">VLOOKUP(G97,Sheet2!A:Q,8)</f>
        <v>554.87</v>
      </c>
      <c r="AS97" s="22" t="n">
        <f aca="false">VLOOKUP(G97,Sheet2!A:Q,9)</f>
        <v>115.12</v>
      </c>
      <c r="AT97" s="22" t="n">
        <f aca="false">VLOOKUP(G97,Sheet2!A:Q,10)</f>
        <v>163.27</v>
      </c>
      <c r="AU97" s="22" t="n">
        <f aca="false">VLOOKUP(G97,Sheet2!A:Q,11)</f>
        <v>26.43</v>
      </c>
      <c r="AV97" s="22" t="n">
        <f aca="false">VLOOKUP(G97,Sheet2!A:Q,12)</f>
        <v>265625.22</v>
      </c>
      <c r="AW97" s="22" t="n">
        <f aca="false">VLOOKUP(G97,Sheet2!A:Q,13)</f>
        <v>34999.22</v>
      </c>
      <c r="AX97" s="22" t="n">
        <f aca="false">VLOOKUP(G97,Sheet2!A:Q,14)</f>
        <v>23460.8</v>
      </c>
      <c r="AY97" s="22" t="n">
        <f aca="false">VLOOKUP(G97,Sheet2!A:Q,15)</f>
        <v>2850.62</v>
      </c>
      <c r="AZ97" s="22" t="n">
        <f aca="false">VLOOKUP(G97,Sheet2!A:Q,16)</f>
        <v>1924.29</v>
      </c>
      <c r="BA97" s="22" t="n">
        <f aca="false">VLOOKUP(G97,Sheet2!A:Q,17)</f>
        <v>382</v>
      </c>
      <c r="BB97" s="22" t="n">
        <f aca="false">VLOOKUP(G97,Sheet2!A:R,18)</f>
        <v>110</v>
      </c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" hidden="false" customHeight="true" outlineLevel="0" collapsed="false">
      <c r="A98" s="1" t="s">
        <v>56</v>
      </c>
      <c r="B98" s="9" t="n">
        <v>96</v>
      </c>
      <c r="C98" s="9" t="n">
        <v>122</v>
      </c>
      <c r="D98" s="9" t="n">
        <v>71</v>
      </c>
      <c r="E98" s="23"/>
      <c r="F98" s="9" t="s">
        <v>467</v>
      </c>
      <c r="G98" s="34" t="s">
        <v>468</v>
      </c>
      <c r="H98" s="4" t="s">
        <v>469</v>
      </c>
      <c r="I98" s="22" t="s">
        <v>50</v>
      </c>
      <c r="J98" s="26" t="n">
        <v>3</v>
      </c>
      <c r="K98" s="11" t="s">
        <v>470</v>
      </c>
      <c r="L98" s="2" t="n">
        <f aca="false">IF(LEN(TRIM(K98))=0,0,LEN(TRIM(K98))-LEN(SUBSTITUTE(K98," ",""))+1)</f>
        <v>20</v>
      </c>
      <c r="M98" s="2" t="n">
        <f aca="false">IF(LEN(TRIM(F98))=0,0,LEN(TRIM(F98))-LEN(SUBSTITUTE(F98," ",""))+2)</f>
        <v>17</v>
      </c>
      <c r="N98" s="22" t="s">
        <v>52</v>
      </c>
      <c r="O98" s="0"/>
      <c r="P98" s="27" t="n">
        <v>13096</v>
      </c>
      <c r="Q98" s="27" t="n">
        <v>3096</v>
      </c>
      <c r="R98" s="9" t="s">
        <v>409</v>
      </c>
      <c r="S98" s="28" t="str">
        <f aca="false">MID(MID(MID(SUBSTITUTE(K98," ","^",(M98-2)),1,256),FIND("^",SUBSTITUTE(K98," ","^",(M98-2))),256),2,FIND(" ",MID(MID(SUBSTITUTE(K98," ","^",(M98-2)),1,256),FIND("^",SUBSTITUTE(K98," ","^",(M98-2))),256))-2)</f>
        <v>her</v>
      </c>
      <c r="T98" s="25"/>
      <c r="U98" s="29" t="n">
        <f aca="false">LEN(G98)</f>
        <v>4</v>
      </c>
      <c r="V98" s="29" t="n">
        <v>97.94</v>
      </c>
      <c r="W98" s="29" t="n">
        <v>11</v>
      </c>
      <c r="X98" s="4" t="n">
        <v>426</v>
      </c>
      <c r="Y98" s="4" t="n">
        <v>569</v>
      </c>
      <c r="Z98" s="4" t="n">
        <v>502</v>
      </c>
      <c r="AA98" s="4" t="n">
        <v>557</v>
      </c>
      <c r="AB98" s="4"/>
      <c r="AC98" s="30" t="str">
        <f aca="false">IF(ISBLANK(T98),"NA",IF(T98=" ","NA",IF(T98="-","NA",IF(T98="N","NA",T98))))</f>
        <v>NA</v>
      </c>
      <c r="AD98" s="30" t="n">
        <f aca="false">IF(ISBLANK(U98),"NA",IF(U98=" ","NA",IF(U98="-","NA",IF(U98="N","NA",U98))))</f>
        <v>4</v>
      </c>
      <c r="AE98" s="30" t="n">
        <f aca="false">IF(ISBLANK(V98),"NA",IF(V98=" ","NA",IF(V98="-","NA",IF(V98="N","NA",V98))))</f>
        <v>97.94</v>
      </c>
      <c r="AF98" s="30" t="n">
        <f aca="false">IF(ISBLANK(W98),"NA",IF(W98=" ","NA",IF(W98="-","NA",IF(W98="N","NA",W98))))</f>
        <v>11</v>
      </c>
      <c r="AG98" s="30" t="n">
        <f aca="false">IF(ISBLANK(X98),"NA",IF(X98=" ","NA",IF(X98="-","NA",IF(X98="N","NA",X98))))</f>
        <v>426</v>
      </c>
      <c r="AH98" s="30" t="n">
        <f aca="false">IF(ISBLANK(Y98),"NA",IF(Y98=" ","NA",IF(Y98="-","NA",IF(Y98="N","NA",Y98))))</f>
        <v>569</v>
      </c>
      <c r="AI98" s="30" t="n">
        <f aca="false">IF(ISBLANK(Z98),"NA",IF(Z98=" ","NA",IF(Z98="-","NA",IF(Z98="N","NA",Z98))))</f>
        <v>502</v>
      </c>
      <c r="AJ98" s="30" t="n">
        <f aca="false">IF(ISBLANK(AA98),"NA",IF(AA98=" ","NA",IF(AA98="-","NA",IF(AA98="N","NA",AA98))))</f>
        <v>557</v>
      </c>
      <c r="AK98" s="30" t="str">
        <f aca="false">IF(ISBLANK(AB98),"NA",IF(AB98=" ","NA",IF(AB98="-","NA",IF(AB98="N","NA",AB98))))</f>
        <v>NA</v>
      </c>
      <c r="AL98" s="22" t="str">
        <f aca="false">IF(I98="BC",VLOOKUP(B98,'BC-OR_overlap'!A:J,10),"NA")</f>
        <v>NA</v>
      </c>
      <c r="AM98" s="22" t="n">
        <f aca="false">VLOOKUP(G98,Sheet2!A:Q,3)</f>
        <v>77.6975</v>
      </c>
      <c r="AN98" s="22" t="n">
        <f aca="false">VLOOKUP(G98,Sheet2!A:Q,4)</f>
        <v>11</v>
      </c>
      <c r="AO98" s="22" t="n">
        <f aca="false">VLOOKUP(G98,Sheet2!A:Q,5)</f>
        <v>47.59</v>
      </c>
      <c r="AP98" s="22" t="n">
        <f aca="false">VLOOKUP(G98,Sheet2!A:Q,6)</f>
        <v>14355.59</v>
      </c>
      <c r="AQ98" s="22" t="n">
        <f aca="false">VLOOKUP(G98,Sheet2!A:Q,7)</f>
        <v>236.5</v>
      </c>
      <c r="AR98" s="22" t="n">
        <f aca="false">VLOOKUP(G98,Sheet2!A:Q,8)</f>
        <v>2142.71</v>
      </c>
      <c r="AS98" s="22" t="n">
        <f aca="false">VLOOKUP(G98,Sheet2!A:Q,9)</f>
        <v>32</v>
      </c>
      <c r="AT98" s="22" t="n">
        <f aca="false">VLOOKUP(G98,Sheet2!A:Q,10)</f>
        <v>338.25</v>
      </c>
      <c r="AU98" s="22" t="n">
        <f aca="false">VLOOKUP(G98,Sheet2!A:Q,11)</f>
        <v>6</v>
      </c>
      <c r="AV98" s="22" t="n">
        <f aca="false">VLOOKUP(G98,Sheet2!A:Q,12)</f>
        <v>263125.21</v>
      </c>
      <c r="AW98" s="22" t="n">
        <f aca="false">VLOOKUP(G98,Sheet2!A:Q,13)</f>
        <v>36347.5</v>
      </c>
      <c r="AX98" s="22" t="n">
        <f aca="false">VLOOKUP(G98,Sheet2!A:Q,14)</f>
        <v>33985.43</v>
      </c>
      <c r="AY98" s="22" t="n">
        <f aca="false">VLOOKUP(G98,Sheet2!A:Q,15)</f>
        <v>5398.33</v>
      </c>
      <c r="AZ98" s="22" t="n">
        <f aca="false">VLOOKUP(G98,Sheet2!A:Q,16)</f>
        <v>3107.63</v>
      </c>
      <c r="BA98" s="22" t="n">
        <f aca="false">VLOOKUP(G98,Sheet2!A:Q,17)</f>
        <v>292</v>
      </c>
      <c r="BB98" s="22" t="n">
        <f aca="false">VLOOKUP(G98,Sheet2!A:R,18)</f>
        <v>358</v>
      </c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" hidden="false" customHeight="true" outlineLevel="0" collapsed="false">
      <c r="A99" s="1" t="s">
        <v>80</v>
      </c>
      <c r="B99" s="9" t="n">
        <v>97</v>
      </c>
      <c r="C99" s="9" t="n">
        <v>123</v>
      </c>
      <c r="D99" s="9" t="n">
        <v>139</v>
      </c>
      <c r="E99" s="23" t="s">
        <v>471</v>
      </c>
      <c r="F99" s="11" t="s">
        <v>472</v>
      </c>
      <c r="G99" s="33" t="s">
        <v>473</v>
      </c>
      <c r="H99" s="4" t="s">
        <v>474</v>
      </c>
      <c r="I99" s="22" t="s">
        <v>50</v>
      </c>
      <c r="J99" s="26" t="n">
        <v>3</v>
      </c>
      <c r="K99" s="11" t="s">
        <v>475</v>
      </c>
      <c r="L99" s="2" t="n">
        <f aca="false">IF(LEN(TRIM(K99))=0,0,LEN(TRIM(K99))-LEN(SUBSTITUTE(K99," ",""))+1)</f>
        <v>10</v>
      </c>
      <c r="M99" s="2" t="n">
        <f aca="false">IF(LEN(TRIM(F99))=0,0,LEN(TRIM(F99))-LEN(SUBSTITUTE(F99," ",""))+2)</f>
        <v>8</v>
      </c>
      <c r="N99" s="22" t="s">
        <v>52</v>
      </c>
      <c r="O99" s="0"/>
      <c r="P99" s="27" t="n">
        <v>13097</v>
      </c>
      <c r="Q99" s="27" t="n">
        <v>3097</v>
      </c>
      <c r="R99" s="9" t="s">
        <v>409</v>
      </c>
      <c r="S99" s="28" t="str">
        <f aca="false">MID(MID(MID(SUBSTITUTE(K99," ","^",(M99-2)),1,256),FIND("^",SUBSTITUTE(K99," ","^",(M99-2))),256),2,FIND(" ",MID(MID(SUBSTITUTE(K99," ","^",(M99-2)),1,256),FIND("^",SUBSTITUTE(K99," ","^",(M99-2))),256))-2)</f>
        <v>the</v>
      </c>
      <c r="T99" s="25" t="n">
        <v>0</v>
      </c>
      <c r="U99" s="29" t="n">
        <f aca="false">LEN(G99)</f>
        <v>6</v>
      </c>
      <c r="V99" s="29" t="n">
        <v>7.08</v>
      </c>
      <c r="W99" s="29" t="n">
        <v>2</v>
      </c>
      <c r="X99" s="4" t="n">
        <v>338</v>
      </c>
      <c r="Y99" s="4" t="n">
        <v>533</v>
      </c>
      <c r="Z99" s="4" t="n">
        <v>402</v>
      </c>
      <c r="AA99" s="4" t="s">
        <v>54</v>
      </c>
      <c r="AB99" s="4"/>
      <c r="AC99" s="30" t="n">
        <f aca="false">IF(ISBLANK(T99),"NA",IF(T99=" ","NA",IF(T99="-","NA",IF(T99="N","NA",T99))))</f>
        <v>0</v>
      </c>
      <c r="AD99" s="30" t="n">
        <f aca="false">IF(ISBLANK(U99),"NA",IF(U99=" ","NA",IF(U99="-","NA",IF(U99="N","NA",U99))))</f>
        <v>6</v>
      </c>
      <c r="AE99" s="30" t="n">
        <f aca="false">IF(ISBLANK(V99),"NA",IF(V99=" ","NA",IF(V99="-","NA",IF(V99="N","NA",V99))))</f>
        <v>7.08</v>
      </c>
      <c r="AF99" s="30" t="n">
        <f aca="false">IF(ISBLANK(W99),"NA",IF(W99=" ","NA",IF(W99="-","NA",IF(W99="N","NA",W99))))</f>
        <v>2</v>
      </c>
      <c r="AG99" s="30" t="n">
        <f aca="false">IF(ISBLANK(X99),"NA",IF(X99=" ","NA",IF(X99="-","NA",IF(X99="N","NA",X99))))</f>
        <v>338</v>
      </c>
      <c r="AH99" s="30" t="n">
        <f aca="false">IF(ISBLANK(Y99),"NA",IF(Y99=" ","NA",IF(Y99="-","NA",IF(Y99="N","NA",Y99))))</f>
        <v>533</v>
      </c>
      <c r="AI99" s="30" t="n">
        <f aca="false">IF(ISBLANK(Z99),"NA",IF(Z99=" ","NA",IF(Z99="-","NA",IF(Z99="N","NA",Z99))))</f>
        <v>402</v>
      </c>
      <c r="AJ99" s="30" t="str">
        <f aca="false">IF(ISBLANK(AA99),"NA",IF(AA99=" ","NA",IF(AA99="-","NA",IF(AA99="N","NA",AA99))))</f>
        <v>NA</v>
      </c>
      <c r="AK99" s="30" t="str">
        <f aca="false">IF(ISBLANK(AB99),"NA",IF(AB99=" ","NA",IF(AB99="-","NA",IF(AB99="N","NA",AB99))))</f>
        <v>NA</v>
      </c>
      <c r="AL99" s="22" t="str">
        <f aca="false">IF(I99="BC",VLOOKUP(B99,'BC-OR_overlap'!A:J,10),"NA")</f>
        <v>NA</v>
      </c>
      <c r="AM99" s="22" t="n">
        <f aca="false">VLOOKUP(G99,Sheet2!A:Q,3)</f>
        <v>34.5653</v>
      </c>
      <c r="AN99" s="22" t="n">
        <f aca="false">VLOOKUP(G99,Sheet2!A:Q,4)</f>
        <v>2</v>
      </c>
      <c r="AO99" s="22" t="n">
        <f aca="false">VLOOKUP(G99,Sheet2!A:Q,5)</f>
        <v>1.1</v>
      </c>
      <c r="AP99" s="22" t="n">
        <f aca="false">VLOOKUP(G99,Sheet2!A:Q,6)</f>
        <v>5383.84</v>
      </c>
      <c r="AQ99" s="22" t="n">
        <f aca="false">VLOOKUP(G99,Sheet2!A:Q,7)</f>
        <v>522.33</v>
      </c>
      <c r="AR99" s="22" t="n">
        <f aca="false">VLOOKUP(G99,Sheet2!A:Q,8)</f>
        <v>838.93</v>
      </c>
      <c r="AS99" s="22" t="n">
        <f aca="false">VLOOKUP(G99,Sheet2!A:Q,9)</f>
        <v>69.4</v>
      </c>
      <c r="AT99" s="22" t="n">
        <f aca="false">VLOOKUP(G99,Sheet2!A:Q,10)</f>
        <v>306.85</v>
      </c>
      <c r="AU99" s="22" t="n">
        <f aca="false">VLOOKUP(G99,Sheet2!A:Q,11)</f>
        <v>14.75</v>
      </c>
      <c r="AV99" s="22" t="n">
        <f aca="false">VLOOKUP(G99,Sheet2!A:Q,12)</f>
        <v>312123.29</v>
      </c>
      <c r="AW99" s="22" t="n">
        <f aca="false">VLOOKUP(G99,Sheet2!A:Q,13)</f>
        <v>42935.67</v>
      </c>
      <c r="AX99" s="22" t="n">
        <f aca="false">VLOOKUP(G99,Sheet2!A:Q,14)</f>
        <v>31123.16</v>
      </c>
      <c r="AY99" s="22" t="n">
        <f aca="false">VLOOKUP(G99,Sheet2!A:Q,15)</f>
        <v>5793</v>
      </c>
      <c r="AZ99" s="22" t="n">
        <f aca="false">VLOOKUP(G99,Sheet2!A:Q,16)</f>
        <v>3669.74</v>
      </c>
      <c r="BA99" s="22" t="n">
        <f aca="false">VLOOKUP(G99,Sheet2!A:Q,17)</f>
        <v>668.75</v>
      </c>
      <c r="BB99" s="22" t="n">
        <f aca="false">VLOOKUP(G99,Sheet2!A:R,18)</f>
        <v>506</v>
      </c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" hidden="false" customHeight="true" outlineLevel="0" collapsed="false">
      <c r="A100" s="1" t="s">
        <v>46</v>
      </c>
      <c r="B100" s="9" t="n">
        <v>98</v>
      </c>
      <c r="C100" s="9" t="n">
        <v>124</v>
      </c>
      <c r="D100" s="9" t="n">
        <v>20</v>
      </c>
      <c r="E100" s="23" t="s">
        <v>476</v>
      </c>
      <c r="F100" s="11" t="s">
        <v>477</v>
      </c>
      <c r="G100" s="46" t="s">
        <v>478</v>
      </c>
      <c r="H100" s="4" t="s">
        <v>479</v>
      </c>
      <c r="I100" s="22" t="s">
        <v>50</v>
      </c>
      <c r="J100" s="26" t="n">
        <v>3</v>
      </c>
      <c r="K100" s="11" t="s">
        <v>480</v>
      </c>
      <c r="L100" s="2" t="n">
        <f aca="false">IF(LEN(TRIM(K100))=0,0,LEN(TRIM(K100))-LEN(SUBSTITUTE(K100," ",""))+1)</f>
        <v>10</v>
      </c>
      <c r="M100" s="2" t="n">
        <f aca="false">IF(LEN(TRIM(F100))=0,0,LEN(TRIM(F100))-LEN(SUBSTITUTE(F100," ",""))+2)</f>
        <v>8</v>
      </c>
      <c r="N100" s="22" t="s">
        <v>52</v>
      </c>
      <c r="O100" s="0"/>
      <c r="P100" s="27" t="n">
        <v>13098</v>
      </c>
      <c r="Q100" s="27" t="n">
        <v>3098</v>
      </c>
      <c r="R100" s="9" t="s">
        <v>409</v>
      </c>
      <c r="S100" s="28" t="str">
        <f aca="false">MID(MID(MID(SUBSTITUTE(K100," ","^",(M100-2)),1,256),FIND("^",SUBSTITUTE(K100," ","^",(M100-2))),256),2,FIND(" ",MID(MID(SUBSTITUTE(K100," ","^",(M100-2)),1,256),FIND("^",SUBSTITUTE(K100," ","^",(M100-2))),256))-2)</f>
        <v>the</v>
      </c>
      <c r="T100" s="25" t="n">
        <v>0</v>
      </c>
      <c r="U100" s="29" t="n">
        <f aca="false">LEN(G100)</f>
        <v>4</v>
      </c>
      <c r="V100" s="29" t="n">
        <v>1.35</v>
      </c>
      <c r="W100" s="29" t="n">
        <v>4</v>
      </c>
      <c r="X100" s="4" t="n">
        <v>559</v>
      </c>
      <c r="Y100" s="4" t="n">
        <v>493</v>
      </c>
      <c r="Z100" s="4" t="n">
        <v>555</v>
      </c>
      <c r="AA100" s="4" t="n">
        <v>420</v>
      </c>
      <c r="AB100" s="4"/>
      <c r="AC100" s="30" t="n">
        <f aca="false">IF(ISBLANK(T100),"NA",IF(T100=" ","NA",IF(T100="-","NA",IF(T100="N","NA",T100))))</f>
        <v>0</v>
      </c>
      <c r="AD100" s="30" t="n">
        <f aca="false">IF(ISBLANK(U100),"NA",IF(U100=" ","NA",IF(U100="-","NA",IF(U100="N","NA",U100))))</f>
        <v>4</v>
      </c>
      <c r="AE100" s="30" t="n">
        <f aca="false">IF(ISBLANK(V100),"NA",IF(V100=" ","NA",IF(V100="-","NA",IF(V100="N","NA",V100))))</f>
        <v>1.35</v>
      </c>
      <c r="AF100" s="30" t="n">
        <f aca="false">IF(ISBLANK(W100),"NA",IF(W100=" ","NA",IF(W100="-","NA",IF(W100="N","NA",W100))))</f>
        <v>4</v>
      </c>
      <c r="AG100" s="30" t="n">
        <f aca="false">IF(ISBLANK(X100),"NA",IF(X100=" ","NA",IF(X100="-","NA",IF(X100="N","NA",X100))))</f>
        <v>559</v>
      </c>
      <c r="AH100" s="30" t="n">
        <f aca="false">IF(ISBLANK(Y100),"NA",IF(Y100=" ","NA",IF(Y100="-","NA",IF(Y100="N","NA",Y100))))</f>
        <v>493</v>
      </c>
      <c r="AI100" s="30" t="n">
        <f aca="false">IF(ISBLANK(Z100),"NA",IF(Z100=" ","NA",IF(Z100="-","NA",IF(Z100="N","NA",Z100))))</f>
        <v>555</v>
      </c>
      <c r="AJ100" s="30" t="n">
        <f aca="false">IF(ISBLANK(AA100),"NA",IF(AA100=" ","NA",IF(AA100="-","NA",IF(AA100="N","NA",AA100))))</f>
        <v>420</v>
      </c>
      <c r="AK100" s="30" t="str">
        <f aca="false">IF(ISBLANK(AB100),"NA",IF(AB100=" ","NA",IF(AB100="-","NA",IF(AB100="N","NA",AB100))))</f>
        <v>NA</v>
      </c>
      <c r="AL100" s="22" t="str">
        <f aca="false">IF(I100="BC",VLOOKUP(B100,'BC-OR_overlap'!A:J,10),"NA")</f>
        <v>NA</v>
      </c>
      <c r="AM100" s="22" t="n">
        <f aca="false">VLOOKUP(G100,Sheet2!A:Q,3)</f>
        <v>2.79616</v>
      </c>
      <c r="AN100" s="22" t="n">
        <f aca="false">VLOOKUP(G100,Sheet2!A:Q,4)</f>
        <v>3</v>
      </c>
      <c r="AO100" s="22" t="n">
        <f aca="false">VLOOKUP(G100,Sheet2!A:Q,5)</f>
        <v>6.29</v>
      </c>
      <c r="AP100" s="22" t="n">
        <f aca="false">VLOOKUP(G100,Sheet2!A:Q,6)</f>
        <v>11310.8</v>
      </c>
      <c r="AQ100" s="22" t="n">
        <f aca="false">VLOOKUP(G100,Sheet2!A:Q,7)</f>
        <v>102.5</v>
      </c>
      <c r="AR100" s="22" t="n">
        <f aca="false">VLOOKUP(G100,Sheet2!A:Q,8)</f>
        <v>25.26</v>
      </c>
      <c r="AS100" s="22" t="n">
        <f aca="false">VLOOKUP(G100,Sheet2!A:Q,9)</f>
        <v>5.67</v>
      </c>
      <c r="AT100" s="22" t="n">
        <f aca="false">VLOOKUP(G100,Sheet2!A:Q,10)</f>
        <v>12.23</v>
      </c>
      <c r="AU100" s="22" t="n">
        <f aca="false">VLOOKUP(G100,Sheet2!A:Q,11)</f>
        <v>2.5</v>
      </c>
      <c r="AV100" s="22" t="n">
        <f aca="false">VLOOKUP(G100,Sheet2!A:Q,12)</f>
        <v>218486.95</v>
      </c>
      <c r="AW100" s="22" t="n">
        <f aca="false">VLOOKUP(G100,Sheet2!A:Q,13)</f>
        <v>27061</v>
      </c>
      <c r="AX100" s="22" t="n">
        <f aca="false">VLOOKUP(G100,Sheet2!A:Q,14)</f>
        <v>8280.68</v>
      </c>
      <c r="AY100" s="22" t="n">
        <f aca="false">VLOOKUP(G100,Sheet2!A:Q,15)</f>
        <v>797.67</v>
      </c>
      <c r="AZ100" s="22" t="n">
        <f aca="false">VLOOKUP(G100,Sheet2!A:Q,16)</f>
        <v>129.46</v>
      </c>
      <c r="BA100" s="22" t="n">
        <f aca="false">VLOOKUP(G100,Sheet2!A:Q,17)</f>
        <v>58.5</v>
      </c>
      <c r="BB100" s="22" t="n">
        <f aca="false">VLOOKUP(G100,Sheet2!A:R,18)</f>
        <v>548</v>
      </c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" hidden="false" customHeight="true" outlineLevel="0" collapsed="false">
      <c r="A101" s="9" t="s">
        <v>80</v>
      </c>
      <c r="B101" s="9" t="n">
        <v>99</v>
      </c>
      <c r="C101" s="9" t="n">
        <v>125</v>
      </c>
      <c r="D101" s="9" t="n">
        <v>109</v>
      </c>
      <c r="E101" s="23" t="n">
        <v>44</v>
      </c>
      <c r="F101" s="24" t="s">
        <v>481</v>
      </c>
      <c r="G101" s="25" t="s">
        <v>482</v>
      </c>
      <c r="H101" s="4" t="s">
        <v>483</v>
      </c>
      <c r="I101" s="22" t="s">
        <v>50</v>
      </c>
      <c r="J101" s="26" t="n">
        <v>3</v>
      </c>
      <c r="K101" s="11" t="s">
        <v>484</v>
      </c>
      <c r="L101" s="2" t="n">
        <f aca="false">IF(LEN(TRIM(K101))=0,0,LEN(TRIM(K101))-LEN(SUBSTITUTE(K101," ",""))+1)</f>
        <v>18</v>
      </c>
      <c r="M101" s="2" t="n">
        <f aca="false">IF(LEN(TRIM(F101))=0,0,LEN(TRIM(F101))-LEN(SUBSTITUTE(F101," ",""))+2)</f>
        <v>16</v>
      </c>
      <c r="N101" s="22" t="s">
        <v>52</v>
      </c>
      <c r="O101" s="0"/>
      <c r="P101" s="27" t="n">
        <v>13099</v>
      </c>
      <c r="Q101" s="27" t="n">
        <v>3099</v>
      </c>
      <c r="R101" s="9" t="s">
        <v>409</v>
      </c>
      <c r="S101" s="28" t="str">
        <f aca="false">MID(MID(MID(SUBSTITUTE(K101," ","^",(M101-2)),1,256),FIND("^",SUBSTITUTE(K101," ","^",(M101-2))),256),2,FIND(" ",MID(MID(SUBSTITUTE(K101," ","^",(M101-2)),1,256),FIND("^",SUBSTITUTE(K101," ","^",(M101-2))),256))-2)</f>
        <v>the</v>
      </c>
      <c r="T101" s="25"/>
      <c r="U101" s="29" t="n">
        <f aca="false">LEN(G101)</f>
        <v>4</v>
      </c>
      <c r="V101" s="29" t="n">
        <v>49.96</v>
      </c>
      <c r="W101" s="29" t="n">
        <v>11</v>
      </c>
      <c r="X101" s="4" t="n">
        <v>581</v>
      </c>
      <c r="Y101" s="4" t="n">
        <v>585</v>
      </c>
      <c r="Z101" s="4" t="n">
        <v>585</v>
      </c>
      <c r="AA101" s="4" t="n">
        <v>442</v>
      </c>
      <c r="AB101" s="4"/>
      <c r="AC101" s="30" t="str">
        <f aca="false">IF(ISBLANK(T101),"NA",IF(T101=" ","NA",IF(T101="-","NA",IF(T101="N","NA",T101))))</f>
        <v>NA</v>
      </c>
      <c r="AD101" s="30" t="n">
        <f aca="false">IF(ISBLANK(U101),"NA",IF(U101=" ","NA",IF(U101="-","NA",IF(U101="N","NA",U101))))</f>
        <v>4</v>
      </c>
      <c r="AE101" s="30" t="n">
        <f aca="false">IF(ISBLANK(V101),"NA",IF(V101=" ","NA",IF(V101="-","NA",IF(V101="N","NA",V101))))</f>
        <v>49.96</v>
      </c>
      <c r="AF101" s="30" t="n">
        <f aca="false">IF(ISBLANK(W101),"NA",IF(W101=" ","NA",IF(W101="-","NA",IF(W101="N","NA",W101))))</f>
        <v>11</v>
      </c>
      <c r="AG101" s="30" t="n">
        <f aca="false">IF(ISBLANK(X101),"NA",IF(X101=" ","NA",IF(X101="-","NA",IF(X101="N","NA",X101))))</f>
        <v>581</v>
      </c>
      <c r="AH101" s="30" t="n">
        <f aca="false">IF(ISBLANK(Y101),"NA",IF(Y101=" ","NA",IF(Y101="-","NA",IF(Y101="N","NA",Y101))))</f>
        <v>585</v>
      </c>
      <c r="AI101" s="30" t="n">
        <f aca="false">IF(ISBLANK(Z101),"NA",IF(Z101=" ","NA",IF(Z101="-","NA",IF(Z101="N","NA",Z101))))</f>
        <v>585</v>
      </c>
      <c r="AJ101" s="30" t="n">
        <f aca="false">IF(ISBLANK(AA101),"NA",IF(AA101=" ","NA",IF(AA101="-","NA",IF(AA101="N","NA",AA101))))</f>
        <v>442</v>
      </c>
      <c r="AK101" s="30" t="str">
        <f aca="false">IF(ISBLANK(AB101),"NA",IF(AB101=" ","NA",IF(AB101="-","NA",IF(AB101="N","NA",AB101))))</f>
        <v>NA</v>
      </c>
      <c r="AL101" s="22" t="str">
        <f aca="false">IF(I101="BC",VLOOKUP(B101,'BC-OR_overlap'!A:J,10),"NA")</f>
        <v>NA</v>
      </c>
      <c r="AM101" s="22" t="n">
        <f aca="false">VLOOKUP(G101,Sheet2!A:Q,3)</f>
        <v>54.7928</v>
      </c>
      <c r="AN101" s="22" t="n">
        <f aca="false">VLOOKUP(G101,Sheet2!A:Q,4)</f>
        <v>13</v>
      </c>
      <c r="AO101" s="22" t="n">
        <f aca="false">VLOOKUP(G101,Sheet2!A:Q,5)</f>
        <v>31.69</v>
      </c>
      <c r="AP101" s="22" t="n">
        <f aca="false">VLOOKUP(G101,Sheet2!A:Q,6)</f>
        <v>16041.88</v>
      </c>
      <c r="AQ101" s="22" t="n">
        <f aca="false">VLOOKUP(G101,Sheet2!A:Q,7)</f>
        <v>224.5</v>
      </c>
      <c r="AR101" s="22" t="n">
        <f aca="false">VLOOKUP(G101,Sheet2!A:Q,8)</f>
        <v>3092.77</v>
      </c>
      <c r="AS101" s="22" t="n">
        <f aca="false">VLOOKUP(G101,Sheet2!A:Q,9)</f>
        <v>36</v>
      </c>
      <c r="AT101" s="22" t="n">
        <f aca="false">VLOOKUP(G101,Sheet2!A:Q,10)</f>
        <v>257.9</v>
      </c>
      <c r="AU101" s="22" t="n">
        <f aca="false">VLOOKUP(G101,Sheet2!A:Q,11)</f>
        <v>6</v>
      </c>
      <c r="AV101" s="22" t="n">
        <f aca="false">VLOOKUP(G101,Sheet2!A:Q,12)</f>
        <v>258922.33</v>
      </c>
      <c r="AW101" s="22" t="n">
        <f aca="false">VLOOKUP(G101,Sheet2!A:Q,13)</f>
        <v>30065</v>
      </c>
      <c r="AX101" s="22" t="n">
        <f aca="false">VLOOKUP(G101,Sheet2!A:Q,14)</f>
        <v>23132.03</v>
      </c>
      <c r="AY101" s="22" t="n">
        <f aca="false">VLOOKUP(G101,Sheet2!A:Q,15)</f>
        <v>3345</v>
      </c>
      <c r="AZ101" s="22" t="n">
        <f aca="false">VLOOKUP(G101,Sheet2!A:Q,16)</f>
        <v>465.98</v>
      </c>
      <c r="BA101" s="22" t="n">
        <f aca="false">VLOOKUP(G101,Sheet2!A:Q,17)</f>
        <v>135</v>
      </c>
      <c r="BB101" s="22" t="n">
        <f aca="false">VLOOKUP(G101,Sheet2!A:R,18)</f>
        <v>322</v>
      </c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" hidden="false" customHeight="true" outlineLevel="0" collapsed="false">
      <c r="A102" s="1" t="s">
        <v>66</v>
      </c>
      <c r="B102" s="9" t="n">
        <v>100</v>
      </c>
      <c r="C102" s="9" t="n">
        <v>126</v>
      </c>
      <c r="D102" s="9" t="n">
        <v>8</v>
      </c>
      <c r="E102" s="23" t="s">
        <v>485</v>
      </c>
      <c r="F102" s="11" t="s">
        <v>486</v>
      </c>
      <c r="G102" s="25" t="s">
        <v>487</v>
      </c>
      <c r="H102" s="4" t="s">
        <v>317</v>
      </c>
      <c r="I102" s="22" t="s">
        <v>50</v>
      </c>
      <c r="J102" s="26" t="n">
        <v>3</v>
      </c>
      <c r="K102" s="11" t="s">
        <v>488</v>
      </c>
      <c r="L102" s="2" t="n">
        <f aca="false">IF(LEN(TRIM(K102))=0,0,LEN(TRIM(K102))-LEN(SUBSTITUTE(K102," ",""))+1)</f>
        <v>10</v>
      </c>
      <c r="M102" s="2" t="n">
        <f aca="false">IF(LEN(TRIM(F102))=0,0,LEN(TRIM(F102))-LEN(SUBSTITUTE(F102," ",""))+2)</f>
        <v>8</v>
      </c>
      <c r="N102" s="22" t="s">
        <v>52</v>
      </c>
      <c r="O102" s="0"/>
      <c r="P102" s="27" t="n">
        <v>13100</v>
      </c>
      <c r="Q102" s="27" t="n">
        <v>3100</v>
      </c>
      <c r="R102" s="9" t="s">
        <v>409</v>
      </c>
      <c r="S102" s="28" t="str">
        <f aca="false">MID(MID(MID(SUBSTITUTE(K102," ","^",(M102-2)),1,256),FIND("^",SUBSTITUTE(K102," ","^",(M102-2))),256),2,FIND(" ",MID(MID(SUBSTITUTE(K102," ","^",(M102-2)),1,256),FIND("^",SUBSTITUTE(K102," ","^",(M102-2))),256))-2)</f>
        <v>his</v>
      </c>
      <c r="T102" s="25"/>
      <c r="U102" s="29" t="n">
        <f aca="false">LEN(G102)</f>
        <v>6</v>
      </c>
      <c r="V102" s="29" t="n">
        <v>2.94</v>
      </c>
      <c r="W102" s="29" t="n">
        <v>0</v>
      </c>
      <c r="X102" s="4" t="n">
        <v>563</v>
      </c>
      <c r="Y102" s="4" t="n">
        <v>544</v>
      </c>
      <c r="Z102" s="4" t="n">
        <v>562</v>
      </c>
      <c r="AA102" s="4" t="n">
        <v>382</v>
      </c>
      <c r="AB102" s="4"/>
      <c r="AC102" s="30" t="str">
        <f aca="false">IF(ISBLANK(T102),"NA",IF(T102=" ","NA",IF(T102="-","NA",IF(T102="N","NA",T102))))</f>
        <v>NA</v>
      </c>
      <c r="AD102" s="30" t="n">
        <f aca="false">IF(ISBLANK(U102),"NA",IF(U102=" ","NA",IF(U102="-","NA",IF(U102="N","NA",U102))))</f>
        <v>6</v>
      </c>
      <c r="AE102" s="30" t="n">
        <f aca="false">IF(ISBLANK(V102),"NA",IF(V102=" ","NA",IF(V102="-","NA",IF(V102="N","NA",V102))))</f>
        <v>2.94</v>
      </c>
      <c r="AF102" s="30" t="n">
        <f aca="false">IF(ISBLANK(W102),"NA",IF(W102=" ","NA",IF(W102="-","NA",IF(W102="N","NA",W102))))</f>
        <v>0</v>
      </c>
      <c r="AG102" s="30" t="n">
        <f aca="false">IF(ISBLANK(X102),"NA",IF(X102=" ","NA",IF(X102="-","NA",IF(X102="N","NA",X102))))</f>
        <v>563</v>
      </c>
      <c r="AH102" s="30" t="n">
        <f aca="false">IF(ISBLANK(Y102),"NA",IF(Y102=" ","NA",IF(Y102="-","NA",IF(Y102="N","NA",Y102))))</f>
        <v>544</v>
      </c>
      <c r="AI102" s="30" t="n">
        <f aca="false">IF(ISBLANK(Z102),"NA",IF(Z102=" ","NA",IF(Z102="-","NA",IF(Z102="N","NA",Z102))))</f>
        <v>562</v>
      </c>
      <c r="AJ102" s="30" t="n">
        <f aca="false">IF(ISBLANK(AA102),"NA",IF(AA102=" ","NA",IF(AA102="-","NA",IF(AA102="N","NA",AA102))))</f>
        <v>382</v>
      </c>
      <c r="AK102" s="30" t="str">
        <f aca="false">IF(ISBLANK(AB102),"NA",IF(AB102=" ","NA",IF(AB102="-","NA",IF(AB102="N","NA",AB102))))</f>
        <v>NA</v>
      </c>
      <c r="AL102" s="22" t="str">
        <f aca="false">IF(I102="BC",VLOOKUP(B102,'BC-OR_overlap'!A:J,10),"NA")</f>
        <v>NA</v>
      </c>
      <c r="AM102" s="22" t="n">
        <f aca="false">VLOOKUP(G102,Sheet2!A:Q,3)</f>
        <v>1.36833</v>
      </c>
      <c r="AN102" s="22" t="n">
        <f aca="false">VLOOKUP(G102,Sheet2!A:Q,4)</f>
        <v>0</v>
      </c>
      <c r="AO102" s="22" t="n">
        <f aca="false">VLOOKUP(G102,Sheet2!A:Q,5)</f>
        <v>0</v>
      </c>
      <c r="AP102" s="22" t="n">
        <f aca="false">VLOOKUP(G102,Sheet2!A:Q,6)</f>
        <v>6402.61</v>
      </c>
      <c r="AQ102" s="22" t="n">
        <f aca="false">VLOOKUP(G102,Sheet2!A:Q,7)</f>
        <v>532</v>
      </c>
      <c r="AR102" s="22" t="n">
        <f aca="false">VLOOKUP(G102,Sheet2!A:Q,8)</f>
        <v>136.32</v>
      </c>
      <c r="AS102" s="22" t="n">
        <f aca="false">VLOOKUP(G102,Sheet2!A:Q,9)</f>
        <v>25.8</v>
      </c>
      <c r="AT102" s="22" t="n">
        <f aca="false">VLOOKUP(G102,Sheet2!A:Q,10)</f>
        <v>13.64</v>
      </c>
      <c r="AU102" s="22" t="n">
        <f aca="false">VLOOKUP(G102,Sheet2!A:Q,11)</f>
        <v>4.5</v>
      </c>
      <c r="AV102" s="22" t="n">
        <f aca="false">VLOOKUP(G102,Sheet2!A:Q,12)</f>
        <v>352864.66</v>
      </c>
      <c r="AW102" s="22" t="n">
        <f aca="false">VLOOKUP(G102,Sheet2!A:Q,13)</f>
        <v>47050</v>
      </c>
      <c r="AX102" s="22" t="n">
        <f aca="false">VLOOKUP(G102,Sheet2!A:Q,14)</f>
        <v>8114.99</v>
      </c>
      <c r="AY102" s="22" t="n">
        <f aca="false">VLOOKUP(G102,Sheet2!A:Q,15)</f>
        <v>1490.4</v>
      </c>
      <c r="AZ102" s="22" t="n">
        <f aca="false">VLOOKUP(G102,Sheet2!A:Q,16)</f>
        <v>328.95</v>
      </c>
      <c r="BA102" s="22" t="n">
        <f aca="false">VLOOKUP(G102,Sheet2!A:Q,17)</f>
        <v>113</v>
      </c>
      <c r="BB102" s="22" t="n">
        <f aca="false">VLOOKUP(G102,Sheet2!A:R,18)</f>
        <v>482</v>
      </c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" hidden="false" customHeight="true" outlineLevel="0" collapsed="false">
      <c r="A103" s="1" t="s">
        <v>80</v>
      </c>
      <c r="B103" s="9" t="n">
        <v>101</v>
      </c>
      <c r="C103" s="9" t="n">
        <v>127</v>
      </c>
      <c r="D103" s="9" t="n">
        <v>174</v>
      </c>
      <c r="E103" s="23" t="n">
        <v>40</v>
      </c>
      <c r="F103" s="24" t="s">
        <v>489</v>
      </c>
      <c r="G103" s="25" t="s">
        <v>490</v>
      </c>
      <c r="H103" s="4" t="s">
        <v>491</v>
      </c>
      <c r="I103" s="22" t="s">
        <v>50</v>
      </c>
      <c r="J103" s="26" t="n">
        <v>3</v>
      </c>
      <c r="K103" s="11" t="s">
        <v>492</v>
      </c>
      <c r="L103" s="2" t="n">
        <f aca="false">IF(LEN(TRIM(K103))=0,0,LEN(TRIM(K103))-LEN(SUBSTITUTE(K103," ",""))+1)</f>
        <v>15</v>
      </c>
      <c r="M103" s="2" t="n">
        <f aca="false">IF(LEN(TRIM(F103))=0,0,LEN(TRIM(F103))-LEN(SUBSTITUTE(F103," ",""))+2)</f>
        <v>13</v>
      </c>
      <c r="N103" s="22" t="s">
        <v>52</v>
      </c>
      <c r="O103" s="0"/>
      <c r="P103" s="27" t="n">
        <v>13101</v>
      </c>
      <c r="Q103" s="27" t="n">
        <v>3101</v>
      </c>
      <c r="R103" s="9" t="s">
        <v>409</v>
      </c>
      <c r="S103" s="28" t="str">
        <f aca="false">MID(MID(MID(SUBSTITUTE(K103," ","^",(M103-2)),1,256),FIND("^",SUBSTITUTE(K103," ","^",(M103-2))),256),2,FIND(" ",MID(MID(SUBSTITUTE(K103," ","^",(M103-2)),1,256),FIND("^",SUBSTITUTE(K103," ","^",(M103-2))),256))-2)</f>
        <v>red</v>
      </c>
      <c r="T103" s="25"/>
      <c r="U103" s="29" t="n">
        <f aca="false">LEN(G103)</f>
        <v>5</v>
      </c>
      <c r="V103" s="29" t="n">
        <v>3.55</v>
      </c>
      <c r="W103" s="29" t="n">
        <v>2</v>
      </c>
      <c r="X103" s="4" t="s">
        <v>54</v>
      </c>
      <c r="Y103" s="4" t="s">
        <v>54</v>
      </c>
      <c r="Z103" s="4" t="s">
        <v>54</v>
      </c>
      <c r="AA103" s="4" t="s">
        <v>54</v>
      </c>
      <c r="AB103" s="4"/>
      <c r="AC103" s="30" t="str">
        <f aca="false">IF(ISBLANK(T103),"NA",IF(T103=" ","NA",IF(T103="-","NA",IF(T103="N","NA",T103))))</f>
        <v>NA</v>
      </c>
      <c r="AD103" s="30" t="n">
        <f aca="false">IF(ISBLANK(U103),"NA",IF(U103=" ","NA",IF(U103="-","NA",IF(U103="N","NA",U103))))</f>
        <v>5</v>
      </c>
      <c r="AE103" s="30" t="n">
        <f aca="false">IF(ISBLANK(V103),"NA",IF(V103=" ","NA",IF(V103="-","NA",IF(V103="N","NA",V103))))</f>
        <v>3.55</v>
      </c>
      <c r="AF103" s="30" t="n">
        <f aca="false">IF(ISBLANK(W103),"NA",IF(W103=" ","NA",IF(W103="-","NA",IF(W103="N","NA",W103))))</f>
        <v>2</v>
      </c>
      <c r="AG103" s="30" t="str">
        <f aca="false">IF(ISBLANK(X103),"NA",IF(X103=" ","NA",IF(X103="-","NA",IF(X103="N","NA",X103))))</f>
        <v>NA</v>
      </c>
      <c r="AH103" s="30" t="str">
        <f aca="false">IF(ISBLANK(Y103),"NA",IF(Y103=" ","NA",IF(Y103="-","NA",IF(Y103="N","NA",Y103))))</f>
        <v>NA</v>
      </c>
      <c r="AI103" s="30" t="str">
        <f aca="false">IF(ISBLANK(Z103),"NA",IF(Z103=" ","NA",IF(Z103="-","NA",IF(Z103="N","NA",Z103))))</f>
        <v>NA</v>
      </c>
      <c r="AJ103" s="30" t="str">
        <f aca="false">IF(ISBLANK(AA103),"NA",IF(AA103=" ","NA",IF(AA103="-","NA",IF(AA103="N","NA",AA103))))</f>
        <v>NA</v>
      </c>
      <c r="AK103" s="30" t="str">
        <f aca="false">IF(ISBLANK(AB103),"NA",IF(AB103=" ","NA",IF(AB103="-","NA",IF(AB103="N","NA",AB103))))</f>
        <v>NA</v>
      </c>
      <c r="AL103" s="22" t="str">
        <f aca="false">IF(I103="BC",VLOOKUP(B103,'BC-OR_overlap'!A:J,10),"NA")</f>
        <v>NA</v>
      </c>
      <c r="AM103" s="22" t="n">
        <f aca="false">VLOOKUP(G103,Sheet2!A:Q,3)</f>
        <v>3.15312</v>
      </c>
      <c r="AN103" s="22" t="n">
        <f aca="false">VLOOKUP(G103,Sheet2!A:Q,4)</f>
        <v>3</v>
      </c>
      <c r="AO103" s="22" t="n">
        <f aca="false">VLOOKUP(G103,Sheet2!A:Q,5)</f>
        <v>9.6</v>
      </c>
      <c r="AP103" s="22" t="n">
        <f aca="false">VLOOKUP(G103,Sheet2!A:Q,6)</f>
        <v>5930.03</v>
      </c>
      <c r="AQ103" s="22" t="n">
        <f aca="false">VLOOKUP(G103,Sheet2!A:Q,7)</f>
        <v>265.2</v>
      </c>
      <c r="AR103" s="22" t="n">
        <f aca="false">VLOOKUP(G103,Sheet2!A:Q,8)</f>
        <v>196.85</v>
      </c>
      <c r="AS103" s="22" t="n">
        <f aca="false">VLOOKUP(G103,Sheet2!A:Q,9)</f>
        <v>18.75</v>
      </c>
      <c r="AT103" s="22" t="n">
        <f aca="false">VLOOKUP(G103,Sheet2!A:Q,10)</f>
        <v>32.42</v>
      </c>
      <c r="AU103" s="22" t="n">
        <f aca="false">VLOOKUP(G103,Sheet2!A:Q,11)</f>
        <v>4.67</v>
      </c>
      <c r="AV103" s="22" t="n">
        <f aca="false">VLOOKUP(G103,Sheet2!A:Q,12)</f>
        <v>209107.92</v>
      </c>
      <c r="AW103" s="22" t="n">
        <f aca="false">VLOOKUP(G103,Sheet2!A:Q,13)</f>
        <v>30776.8</v>
      </c>
      <c r="AX103" s="22" t="n">
        <f aca="false">VLOOKUP(G103,Sheet2!A:Q,14)</f>
        <v>5250.67</v>
      </c>
      <c r="AY103" s="22" t="n">
        <f aca="false">VLOOKUP(G103,Sheet2!A:Q,15)</f>
        <v>1210.5</v>
      </c>
      <c r="AZ103" s="22" t="n">
        <f aca="false">VLOOKUP(G103,Sheet2!A:Q,16)</f>
        <v>464.82</v>
      </c>
      <c r="BA103" s="22" t="n">
        <f aca="false">VLOOKUP(G103,Sheet2!A:Q,17)</f>
        <v>100.33</v>
      </c>
      <c r="BB103" s="22" t="n">
        <f aca="false">VLOOKUP(G103,Sheet2!A:R,18)</f>
        <v>483</v>
      </c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" hidden="false" customHeight="true" outlineLevel="0" collapsed="false">
      <c r="A104" s="1" t="s">
        <v>56</v>
      </c>
      <c r="B104" s="9" t="n">
        <v>102</v>
      </c>
      <c r="C104" s="9" t="n">
        <v>128</v>
      </c>
      <c r="D104" s="9" t="n">
        <v>125</v>
      </c>
      <c r="E104" s="23" t="n">
        <v>2</v>
      </c>
      <c r="F104" s="24" t="s">
        <v>493</v>
      </c>
      <c r="G104" s="25" t="s">
        <v>494</v>
      </c>
      <c r="H104" s="4" t="s">
        <v>495</v>
      </c>
      <c r="I104" s="22" t="s">
        <v>50</v>
      </c>
      <c r="J104" s="26" t="n">
        <v>3</v>
      </c>
      <c r="K104" s="11" t="s">
        <v>496</v>
      </c>
      <c r="L104" s="2" t="n">
        <f aca="false">IF(LEN(TRIM(K104))=0,0,LEN(TRIM(K104))-LEN(SUBSTITUTE(K104," ",""))+1)</f>
        <v>17</v>
      </c>
      <c r="M104" s="2" t="n">
        <f aca="false">IF(LEN(TRIM(F104))=0,0,LEN(TRIM(F104))-LEN(SUBSTITUTE(F104," ",""))+2)</f>
        <v>14</v>
      </c>
      <c r="N104" s="22" t="s">
        <v>52</v>
      </c>
      <c r="O104" s="0"/>
      <c r="P104" s="27" t="n">
        <v>13102</v>
      </c>
      <c r="Q104" s="27" t="n">
        <v>3102</v>
      </c>
      <c r="R104" s="9" t="s">
        <v>409</v>
      </c>
      <c r="S104" s="28" t="str">
        <f aca="false">MID(MID(MID(SUBSTITUTE(K104," ","^",(M104-2)),1,256),FIND("^",SUBSTITUTE(K104," ","^",(M104-2))),256),2,FIND(" ",MID(MID(SUBSTITUTE(K104," ","^",(M104-2)),1,256),FIND("^",SUBSTITUTE(K104," ","^",(M104-2))),256))-2)</f>
        <v>a</v>
      </c>
      <c r="T104" s="25" t="n">
        <v>0</v>
      </c>
      <c r="U104" s="29" t="n">
        <f aca="false">LEN(G104)</f>
        <v>6</v>
      </c>
      <c r="V104" s="29" t="n">
        <v>11.92</v>
      </c>
      <c r="W104" s="29" t="n">
        <v>0</v>
      </c>
      <c r="X104" s="4" t="n">
        <v>608</v>
      </c>
      <c r="Y104" s="4" t="n">
        <v>533</v>
      </c>
      <c r="Z104" s="4" t="n">
        <v>589</v>
      </c>
      <c r="AA104" s="4" t="n">
        <v>435</v>
      </c>
      <c r="AB104" s="4"/>
      <c r="AC104" s="30" t="n">
        <f aca="false">IF(ISBLANK(T104),"NA",IF(T104=" ","NA",IF(T104="-","NA",IF(T104="N","NA",T104))))</f>
        <v>0</v>
      </c>
      <c r="AD104" s="30" t="n">
        <f aca="false">IF(ISBLANK(U104),"NA",IF(U104=" ","NA",IF(U104="-","NA",IF(U104="N","NA",U104))))</f>
        <v>6</v>
      </c>
      <c r="AE104" s="30" t="n">
        <f aca="false">IF(ISBLANK(V104),"NA",IF(V104=" ","NA",IF(V104="-","NA",IF(V104="N","NA",V104))))</f>
        <v>11.92</v>
      </c>
      <c r="AF104" s="30" t="n">
        <f aca="false">IF(ISBLANK(W104),"NA",IF(W104=" ","NA",IF(W104="-","NA",IF(W104="N","NA",W104))))</f>
        <v>0</v>
      </c>
      <c r="AG104" s="30" t="n">
        <f aca="false">IF(ISBLANK(X104),"NA",IF(X104=" ","NA",IF(X104="-","NA",IF(X104="N","NA",X104))))</f>
        <v>608</v>
      </c>
      <c r="AH104" s="30" t="n">
        <f aca="false">IF(ISBLANK(Y104),"NA",IF(Y104=" ","NA",IF(Y104="-","NA",IF(Y104="N","NA",Y104))))</f>
        <v>533</v>
      </c>
      <c r="AI104" s="30" t="n">
        <f aca="false">IF(ISBLANK(Z104),"NA",IF(Z104=" ","NA",IF(Z104="-","NA",IF(Z104="N","NA",Z104))))</f>
        <v>589</v>
      </c>
      <c r="AJ104" s="30" t="n">
        <f aca="false">IF(ISBLANK(AA104),"NA",IF(AA104=" ","NA",IF(AA104="-","NA",IF(AA104="N","NA",AA104))))</f>
        <v>435</v>
      </c>
      <c r="AK104" s="30" t="str">
        <f aca="false">IF(ISBLANK(AB104),"NA",IF(AB104=" ","NA",IF(AB104="-","NA",IF(AB104="N","NA",AB104))))</f>
        <v>NA</v>
      </c>
      <c r="AL104" s="22" t="str">
        <f aca="false">IF(I104="BC",VLOOKUP(B104,'BC-OR_overlap'!A:J,10),"NA")</f>
        <v>NA</v>
      </c>
      <c r="AM104" s="22" t="n">
        <f aca="false">VLOOKUP(G104,Sheet2!A:Q,3)</f>
        <v>10.8277</v>
      </c>
      <c r="AN104" s="22" t="n">
        <f aca="false">VLOOKUP(G104,Sheet2!A:Q,4)</f>
        <v>0</v>
      </c>
      <c r="AO104" s="22" t="n">
        <f aca="false">VLOOKUP(G104,Sheet2!A:Q,5)</f>
        <v>0</v>
      </c>
      <c r="AP104" s="22" t="n">
        <f aca="false">VLOOKUP(G104,Sheet2!A:Q,6)</f>
        <v>7556.69</v>
      </c>
      <c r="AQ104" s="22" t="n">
        <f aca="false">VLOOKUP(G104,Sheet2!A:Q,7)</f>
        <v>560.33</v>
      </c>
      <c r="AR104" s="22" t="n">
        <f aca="false">VLOOKUP(G104,Sheet2!A:Q,8)</f>
        <v>1227.49</v>
      </c>
      <c r="AS104" s="22" t="n">
        <f aca="false">VLOOKUP(G104,Sheet2!A:Q,9)</f>
        <v>79.6</v>
      </c>
      <c r="AT104" s="22" t="n">
        <f aca="false">VLOOKUP(G104,Sheet2!A:Q,10)</f>
        <v>157.82</v>
      </c>
      <c r="AU104" s="22" t="n">
        <f aca="false">VLOOKUP(G104,Sheet2!A:Q,11)</f>
        <v>11.75</v>
      </c>
      <c r="AV104" s="22" t="n">
        <f aca="false">VLOOKUP(G104,Sheet2!A:Q,12)</f>
        <v>364504.84</v>
      </c>
      <c r="AW104" s="22" t="n">
        <f aca="false">VLOOKUP(G104,Sheet2!A:Q,13)</f>
        <v>46640.33</v>
      </c>
      <c r="AX104" s="22" t="n">
        <f aca="false">VLOOKUP(G104,Sheet2!A:Q,14)</f>
        <v>21379.45</v>
      </c>
      <c r="AY104" s="22" t="n">
        <f aca="false">VLOOKUP(G104,Sheet2!A:Q,15)</f>
        <v>3848.8</v>
      </c>
      <c r="AZ104" s="22" t="n">
        <f aca="false">VLOOKUP(G104,Sheet2!A:Q,16)</f>
        <v>905.63</v>
      </c>
      <c r="BA104" s="22" t="n">
        <f aca="false">VLOOKUP(G104,Sheet2!A:Q,17)</f>
        <v>187.5</v>
      </c>
      <c r="BB104" s="22" t="n">
        <f aca="false">VLOOKUP(G104,Sheet2!A:R,18)</f>
        <v>338</v>
      </c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" hidden="false" customHeight="true" outlineLevel="0" collapsed="false">
      <c r="A105" s="9" t="s">
        <v>46</v>
      </c>
      <c r="B105" s="9" t="n">
        <v>103</v>
      </c>
      <c r="C105" s="9" t="n">
        <v>129</v>
      </c>
      <c r="D105" s="9" t="n">
        <v>158</v>
      </c>
      <c r="E105" s="23" t="n">
        <v>1</v>
      </c>
      <c r="F105" s="24" t="s">
        <v>497</v>
      </c>
      <c r="G105" s="25" t="s">
        <v>498</v>
      </c>
      <c r="H105" s="4" t="s">
        <v>499</v>
      </c>
      <c r="I105" s="22" t="s">
        <v>50</v>
      </c>
      <c r="J105" s="26" t="n">
        <v>3</v>
      </c>
      <c r="K105" s="11" t="s">
        <v>500</v>
      </c>
      <c r="L105" s="2" t="n">
        <f aca="false">IF(LEN(TRIM(K105))=0,0,LEN(TRIM(K105))-LEN(SUBSTITUTE(K105," ",""))+1)</f>
        <v>18</v>
      </c>
      <c r="M105" s="2" t="n">
        <f aca="false">IF(LEN(TRIM(F105))=0,0,LEN(TRIM(F105))-LEN(SUBSTITUTE(F105," ",""))+2)</f>
        <v>16</v>
      </c>
      <c r="N105" s="22" t="s">
        <v>52</v>
      </c>
      <c r="O105" s="0"/>
      <c r="P105" s="27" t="n">
        <v>13103</v>
      </c>
      <c r="Q105" s="27" t="n">
        <v>3103</v>
      </c>
      <c r="R105" s="9" t="s">
        <v>409</v>
      </c>
      <c r="S105" s="28" t="str">
        <f aca="false">MID(MID(MID(SUBSTITUTE(K105," ","^",(M105-2)),1,256),FIND("^",SUBSTITUTE(K105," ","^",(M105-2))),256),2,FIND(" ",MID(MID(SUBSTITUTE(K105," ","^",(M105-2)),1,256),FIND("^",SUBSTITUTE(K105," ","^",(M105-2))),256))-2)</f>
        <v>of</v>
      </c>
      <c r="T105" s="25" t="n">
        <v>0</v>
      </c>
      <c r="U105" s="29" t="n">
        <f aca="false">LEN(G105)</f>
        <v>4</v>
      </c>
      <c r="V105" s="29" t="n">
        <v>5.69</v>
      </c>
      <c r="W105" s="29" t="n">
        <v>6</v>
      </c>
      <c r="X105" s="4" t="s">
        <v>54</v>
      </c>
      <c r="Y105" s="4" t="s">
        <v>54</v>
      </c>
      <c r="Z105" s="4" t="s">
        <v>54</v>
      </c>
      <c r="AA105" s="4" t="s">
        <v>54</v>
      </c>
      <c r="AB105" s="4"/>
      <c r="AC105" s="30" t="n">
        <f aca="false">IF(ISBLANK(T105),"NA",IF(T105=" ","NA",IF(T105="-","NA",IF(T105="N","NA",T105))))</f>
        <v>0</v>
      </c>
      <c r="AD105" s="30" t="n">
        <f aca="false">IF(ISBLANK(U105),"NA",IF(U105=" ","NA",IF(U105="-","NA",IF(U105="N","NA",U105))))</f>
        <v>4</v>
      </c>
      <c r="AE105" s="30" t="n">
        <f aca="false">IF(ISBLANK(V105),"NA",IF(V105=" ","NA",IF(V105="-","NA",IF(V105="N","NA",V105))))</f>
        <v>5.69</v>
      </c>
      <c r="AF105" s="30" t="n">
        <f aca="false">IF(ISBLANK(W105),"NA",IF(W105=" ","NA",IF(W105="-","NA",IF(W105="N","NA",W105))))</f>
        <v>6</v>
      </c>
      <c r="AG105" s="30" t="str">
        <f aca="false">IF(ISBLANK(X105),"NA",IF(X105=" ","NA",IF(X105="-","NA",IF(X105="N","NA",X105))))</f>
        <v>NA</v>
      </c>
      <c r="AH105" s="30" t="str">
        <f aca="false">IF(ISBLANK(Y105),"NA",IF(Y105=" ","NA",IF(Y105="-","NA",IF(Y105="N","NA",Y105))))</f>
        <v>NA</v>
      </c>
      <c r="AI105" s="30" t="str">
        <f aca="false">IF(ISBLANK(Z105),"NA",IF(Z105=" ","NA",IF(Z105="-","NA",IF(Z105="N","NA",Z105))))</f>
        <v>NA</v>
      </c>
      <c r="AJ105" s="30" t="str">
        <f aca="false">IF(ISBLANK(AA105),"NA",IF(AA105=" ","NA",IF(AA105="-","NA",IF(AA105="N","NA",AA105))))</f>
        <v>NA</v>
      </c>
      <c r="AK105" s="30" t="str">
        <f aca="false">IF(ISBLANK(AB105),"NA",IF(AB105=" ","NA",IF(AB105="-","NA",IF(AB105="N","NA",AB105))))</f>
        <v>NA</v>
      </c>
      <c r="AL105" s="22" t="str">
        <f aca="false">IF(I105="BC",VLOOKUP(B105,'BC-OR_overlap'!A:J,10),"NA")</f>
        <v>NA</v>
      </c>
      <c r="AM105" s="22" t="n">
        <f aca="false">VLOOKUP(G105,Sheet2!A:Q,3)</f>
        <v>3.39109</v>
      </c>
      <c r="AN105" s="22" t="n">
        <f aca="false">VLOOKUP(G105,Sheet2!A:Q,4)</f>
        <v>6</v>
      </c>
      <c r="AO105" s="22" t="n">
        <f aca="false">VLOOKUP(G105,Sheet2!A:Q,5)</f>
        <v>6.83</v>
      </c>
      <c r="AP105" s="22" t="n">
        <f aca="false">VLOOKUP(G105,Sheet2!A:Q,6)</f>
        <v>4797.85</v>
      </c>
      <c r="AQ105" s="22" t="n">
        <f aca="false">VLOOKUP(G105,Sheet2!A:Q,7)</f>
        <v>130.75</v>
      </c>
      <c r="AR105" s="22" t="n">
        <f aca="false">VLOOKUP(G105,Sheet2!A:Q,8)</f>
        <v>132.59</v>
      </c>
      <c r="AS105" s="22" t="n">
        <f aca="false">VLOOKUP(G105,Sheet2!A:Q,9)</f>
        <v>13</v>
      </c>
      <c r="AT105" s="22" t="n">
        <f aca="false">VLOOKUP(G105,Sheet2!A:Q,10)</f>
        <v>19.25</v>
      </c>
      <c r="AU105" s="22" t="n">
        <f aca="false">VLOOKUP(G105,Sheet2!A:Q,11)</f>
        <v>2.5</v>
      </c>
      <c r="AV105" s="22" t="n">
        <f aca="false">VLOOKUP(G105,Sheet2!A:Q,12)</f>
        <v>167670.25</v>
      </c>
      <c r="AW105" s="22" t="n">
        <f aca="false">VLOOKUP(G105,Sheet2!A:Q,13)</f>
        <v>29148.5</v>
      </c>
      <c r="AX105" s="22" t="n">
        <f aca="false">VLOOKUP(G105,Sheet2!A:Q,14)</f>
        <v>8892.9</v>
      </c>
      <c r="AY105" s="22" t="n">
        <f aca="false">VLOOKUP(G105,Sheet2!A:Q,15)</f>
        <v>2238.67</v>
      </c>
      <c r="AZ105" s="22" t="n">
        <f aca="false">VLOOKUP(G105,Sheet2!A:Q,16)</f>
        <v>355.26</v>
      </c>
      <c r="BA105" s="22" t="n">
        <f aca="false">VLOOKUP(G105,Sheet2!A:Q,17)</f>
        <v>126</v>
      </c>
      <c r="BB105" s="22" t="n">
        <f aca="false">VLOOKUP(G105,Sheet2!A:R,18)</f>
        <v>77</v>
      </c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" hidden="false" customHeight="true" outlineLevel="0" collapsed="false">
      <c r="A106" s="9" t="s">
        <v>66</v>
      </c>
      <c r="B106" s="9" t="n">
        <v>104</v>
      </c>
      <c r="C106" s="9" t="n">
        <v>130</v>
      </c>
      <c r="D106" s="9" t="n">
        <v>2</v>
      </c>
      <c r="E106" s="23" t="n">
        <v>35</v>
      </c>
      <c r="F106" s="24" t="s">
        <v>501</v>
      </c>
      <c r="G106" s="25" t="s">
        <v>502</v>
      </c>
      <c r="H106" s="4" t="s">
        <v>503</v>
      </c>
      <c r="I106" s="22" t="s">
        <v>50</v>
      </c>
      <c r="J106" s="26" t="n">
        <v>3</v>
      </c>
      <c r="K106" s="11" t="s">
        <v>504</v>
      </c>
      <c r="L106" s="2" t="n">
        <f aca="false">IF(LEN(TRIM(K106))=0,0,LEN(TRIM(K106))-LEN(SUBSTITUTE(K106," ",""))+1)</f>
        <v>12</v>
      </c>
      <c r="M106" s="2" t="n">
        <f aca="false">IF(LEN(TRIM(F106))=0,0,LEN(TRIM(F106))-LEN(SUBSTITUTE(F106," ",""))+2)</f>
        <v>8</v>
      </c>
      <c r="N106" s="22" t="s">
        <v>52</v>
      </c>
      <c r="O106" s="0"/>
      <c r="P106" s="27" t="n">
        <v>13104</v>
      </c>
      <c r="Q106" s="27" t="n">
        <v>3104</v>
      </c>
      <c r="R106" s="9" t="s">
        <v>409</v>
      </c>
      <c r="S106" s="28" t="str">
        <f aca="false">MID(MID(MID(SUBSTITUTE(K106," ","^",(M106-2)),1,256),FIND("^",SUBSTITUTE(K106," ","^",(M106-2))),256),2,FIND(" ",MID(MID(SUBSTITUTE(K106," ","^",(M106-2)),1,256),FIND("^",SUBSTITUTE(K106," ","^",(M106-2))),256))-2)</f>
        <v>third</v>
      </c>
      <c r="T106" s="25"/>
      <c r="U106" s="29" t="n">
        <f aca="false">LEN(G106)</f>
        <v>10</v>
      </c>
      <c r="V106" s="29" t="n">
        <v>3.04</v>
      </c>
      <c r="W106" s="29" t="n">
        <v>0</v>
      </c>
      <c r="X106" s="4" t="n">
        <v>316</v>
      </c>
      <c r="Y106" s="4" t="n">
        <v>483</v>
      </c>
      <c r="Z106" s="4" t="n">
        <v>359</v>
      </c>
      <c r="AA106" s="4" t="s">
        <v>54</v>
      </c>
      <c r="AB106" s="4"/>
      <c r="AC106" s="30" t="str">
        <f aca="false">IF(ISBLANK(T106),"NA",IF(T106=" ","NA",IF(T106="-","NA",IF(T106="N","NA",T106))))</f>
        <v>NA</v>
      </c>
      <c r="AD106" s="30" t="n">
        <f aca="false">IF(ISBLANK(U106),"NA",IF(U106=" ","NA",IF(U106="-","NA",IF(U106="N","NA",U106))))</f>
        <v>10</v>
      </c>
      <c r="AE106" s="30" t="n">
        <f aca="false">IF(ISBLANK(V106),"NA",IF(V106=" ","NA",IF(V106="-","NA",IF(V106="N","NA",V106))))</f>
        <v>3.04</v>
      </c>
      <c r="AF106" s="30" t="n">
        <f aca="false">IF(ISBLANK(W106),"NA",IF(W106=" ","NA",IF(W106="-","NA",IF(W106="N","NA",W106))))</f>
        <v>0</v>
      </c>
      <c r="AG106" s="30" t="n">
        <f aca="false">IF(ISBLANK(X106),"NA",IF(X106=" ","NA",IF(X106="-","NA",IF(X106="N","NA",X106))))</f>
        <v>316</v>
      </c>
      <c r="AH106" s="30" t="n">
        <f aca="false">IF(ISBLANK(Y106),"NA",IF(Y106=" ","NA",IF(Y106="-","NA",IF(Y106="N","NA",Y106))))</f>
        <v>483</v>
      </c>
      <c r="AI106" s="30" t="n">
        <f aca="false">IF(ISBLANK(Z106),"NA",IF(Z106=" ","NA",IF(Z106="-","NA",IF(Z106="N","NA",Z106))))</f>
        <v>359</v>
      </c>
      <c r="AJ106" s="30" t="str">
        <f aca="false">IF(ISBLANK(AA106),"NA",IF(AA106=" ","NA",IF(AA106="-","NA",IF(AA106="N","NA",AA106))))</f>
        <v>NA</v>
      </c>
      <c r="AK106" s="30" t="str">
        <f aca="false">IF(ISBLANK(AB106),"NA",IF(AB106=" ","NA",IF(AB106="-","NA",IF(AB106="N","NA",AB106))))</f>
        <v>NA</v>
      </c>
      <c r="AL106" s="22" t="str">
        <f aca="false">IF(I106="BC",VLOOKUP(B106,'BC-OR_overlap'!A:J,10),"NA")</f>
        <v>NA</v>
      </c>
      <c r="AM106" s="22" t="n">
        <f aca="false">VLOOKUP(G106,Sheet2!A:Q,3)</f>
        <v>58.7788</v>
      </c>
      <c r="AN106" s="22" t="n">
        <f aca="false">VLOOKUP(G106,Sheet2!A:Q,4)</f>
        <v>1</v>
      </c>
      <c r="AO106" s="22" t="n">
        <f aca="false">VLOOKUP(G106,Sheet2!A:Q,5)</f>
        <v>0.06</v>
      </c>
      <c r="AP106" s="22" t="n">
        <f aca="false">VLOOKUP(G106,Sheet2!A:Q,6)</f>
        <v>2337.82</v>
      </c>
      <c r="AQ106" s="22" t="n">
        <f aca="false">VLOOKUP(G106,Sheet2!A:Q,7)</f>
        <v>648.3</v>
      </c>
      <c r="AR106" s="22" t="n">
        <f aca="false">VLOOKUP(G106,Sheet2!A:Q,8)</f>
        <v>968.81</v>
      </c>
      <c r="AS106" s="22" t="n">
        <f aca="false">VLOOKUP(G106,Sheet2!A:Q,9)</f>
        <v>171.78</v>
      </c>
      <c r="AT106" s="22" t="n">
        <f aca="false">VLOOKUP(G106,Sheet2!A:Q,10)</f>
        <v>590.93</v>
      </c>
      <c r="AU106" s="22" t="n">
        <f aca="false">VLOOKUP(G106,Sheet2!A:Q,11)</f>
        <v>80.38</v>
      </c>
      <c r="AV106" s="22" t="n">
        <f aca="false">VLOOKUP(G106,Sheet2!A:Q,12)</f>
        <v>268001.6</v>
      </c>
      <c r="AW106" s="22" t="n">
        <f aca="false">VLOOKUP(G106,Sheet2!A:Q,13)</f>
        <v>35715.2</v>
      </c>
      <c r="AX106" s="22" t="n">
        <f aca="false">VLOOKUP(G106,Sheet2!A:Q,14)</f>
        <v>20021.79</v>
      </c>
      <c r="AY106" s="22" t="n">
        <f aca="false">VLOOKUP(G106,Sheet2!A:Q,15)</f>
        <v>3421.11</v>
      </c>
      <c r="AZ106" s="22" t="n">
        <f aca="false">VLOOKUP(G106,Sheet2!A:Q,16)</f>
        <v>4586.5</v>
      </c>
      <c r="BA106" s="22" t="n">
        <f aca="false">VLOOKUP(G106,Sheet2!A:Q,17)</f>
        <v>922.5</v>
      </c>
      <c r="BB106" s="22" t="n">
        <f aca="false">VLOOKUP(G106,Sheet2!A:R,18)</f>
        <v>353</v>
      </c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" hidden="false" customHeight="true" outlineLevel="0" collapsed="false">
      <c r="A107" s="1" t="s">
        <v>56</v>
      </c>
      <c r="B107" s="31" t="n">
        <v>105</v>
      </c>
      <c r="C107" s="9" t="n">
        <v>131</v>
      </c>
      <c r="D107" s="9" t="n">
        <v>110</v>
      </c>
      <c r="E107" s="23"/>
      <c r="F107" s="9" t="s">
        <v>505</v>
      </c>
      <c r="G107" s="39" t="s">
        <v>506</v>
      </c>
      <c r="H107" s="4" t="s">
        <v>507</v>
      </c>
      <c r="I107" s="22" t="s">
        <v>50</v>
      </c>
      <c r="J107" s="26" t="n">
        <v>3</v>
      </c>
      <c r="K107" s="11" t="s">
        <v>508</v>
      </c>
      <c r="L107" s="2" t="n">
        <f aca="false">IF(LEN(TRIM(K107))=0,0,LEN(TRIM(K107))-LEN(SUBSTITUTE(K107," ",""))+1)</f>
        <v>19</v>
      </c>
      <c r="M107" s="2" t="n">
        <f aca="false">IF(LEN(TRIM(F107))=0,0,LEN(TRIM(F107))-LEN(SUBSTITUTE(F107," ",""))+2)</f>
        <v>17</v>
      </c>
      <c r="N107" s="22" t="s">
        <v>52</v>
      </c>
      <c r="O107" s="0"/>
      <c r="P107" s="27" t="n">
        <v>13105</v>
      </c>
      <c r="Q107" s="27" t="n">
        <v>3105</v>
      </c>
      <c r="R107" s="31" t="s">
        <v>409</v>
      </c>
      <c r="S107" s="28" t="str">
        <f aca="false">MID(MID(MID(SUBSTITUTE(K107," ","^",(M107-2)),1,256),FIND("^",SUBSTITUTE(K107," ","^",(M107-2))),256),2,FIND(" ",MID(MID(SUBSTITUTE(K107," ","^",(M107-2)),1,256),FIND("^",SUBSTITUTE(K107," ","^",(M107-2))),256))-2)</f>
        <v>the</v>
      </c>
      <c r="T107" s="25"/>
      <c r="U107" s="29" t="n">
        <f aca="false">LEN(G107)</f>
        <v>6</v>
      </c>
      <c r="V107" s="29" t="n">
        <v>22.31</v>
      </c>
      <c r="W107" s="29" t="n">
        <v>1</v>
      </c>
      <c r="X107" s="4" t="n">
        <v>601</v>
      </c>
      <c r="Y107" s="4" t="n">
        <v>567</v>
      </c>
      <c r="Z107" s="4" t="n">
        <v>626</v>
      </c>
      <c r="AA107" s="4" t="n">
        <v>467</v>
      </c>
      <c r="AB107" s="4"/>
      <c r="AC107" s="30" t="str">
        <f aca="false">IF(ISBLANK(T107),"NA",IF(T107=" ","NA",IF(T107="-","NA",IF(T107="N","NA",T107))))</f>
        <v>NA</v>
      </c>
      <c r="AD107" s="30" t="n">
        <f aca="false">IF(ISBLANK(U107),"NA",IF(U107=" ","NA",IF(U107="-","NA",IF(U107="N","NA",U107))))</f>
        <v>6</v>
      </c>
      <c r="AE107" s="30" t="n">
        <f aca="false">IF(ISBLANK(V107),"NA",IF(V107=" ","NA",IF(V107="-","NA",IF(V107="N","NA",V107))))</f>
        <v>22.31</v>
      </c>
      <c r="AF107" s="30" t="n">
        <f aca="false">IF(ISBLANK(W107),"NA",IF(W107=" ","NA",IF(W107="-","NA",IF(W107="N","NA",W107))))</f>
        <v>1</v>
      </c>
      <c r="AG107" s="30" t="n">
        <f aca="false">IF(ISBLANK(X107),"NA",IF(X107=" ","NA",IF(X107="-","NA",IF(X107="N","NA",X107))))</f>
        <v>601</v>
      </c>
      <c r="AH107" s="30" t="n">
        <f aca="false">IF(ISBLANK(Y107),"NA",IF(Y107=" ","NA",IF(Y107="-","NA",IF(Y107="N","NA",Y107))))</f>
        <v>567</v>
      </c>
      <c r="AI107" s="30" t="n">
        <f aca="false">IF(ISBLANK(Z107),"NA",IF(Z107=" ","NA",IF(Z107="-","NA",IF(Z107="N","NA",Z107))))</f>
        <v>626</v>
      </c>
      <c r="AJ107" s="30" t="n">
        <f aca="false">IF(ISBLANK(AA107),"NA",IF(AA107=" ","NA",IF(AA107="-","NA",IF(AA107="N","NA",AA107))))</f>
        <v>467</v>
      </c>
      <c r="AK107" s="30" t="str">
        <f aca="false">IF(ISBLANK(AB107),"NA",IF(AB107=" ","NA",IF(AB107="-","NA",IF(AB107="N","NA",AB107))))</f>
        <v>NA</v>
      </c>
      <c r="AL107" s="22" t="str">
        <f aca="false">IF(I107="BC",VLOOKUP(B107,'BC-OR_overlap'!A:J,10),"NA")</f>
        <v>NA</v>
      </c>
      <c r="AM107" s="22" t="n">
        <f aca="false">VLOOKUP(G107,Sheet2!A:Q,3)</f>
        <v>28.973</v>
      </c>
      <c r="AN107" s="22" t="n">
        <f aca="false">VLOOKUP(G107,Sheet2!A:Q,4)</f>
        <v>1</v>
      </c>
      <c r="AO107" s="22" t="n">
        <f aca="false">VLOOKUP(G107,Sheet2!A:Q,5)</f>
        <v>0.59</v>
      </c>
      <c r="AP107" s="22" t="n">
        <f aca="false">VLOOKUP(G107,Sheet2!A:Q,6)</f>
        <v>5465.89</v>
      </c>
      <c r="AQ107" s="22" t="n">
        <f aca="false">VLOOKUP(G107,Sheet2!A:Q,7)</f>
        <v>464.33</v>
      </c>
      <c r="AR107" s="22" t="n">
        <f aca="false">VLOOKUP(G107,Sheet2!A:Q,8)</f>
        <v>722.6</v>
      </c>
      <c r="AS107" s="22" t="n">
        <f aca="false">VLOOKUP(G107,Sheet2!A:Q,9)</f>
        <v>68.4</v>
      </c>
      <c r="AT107" s="22" t="n">
        <f aca="false">VLOOKUP(G107,Sheet2!A:Q,10)</f>
        <v>229.92</v>
      </c>
      <c r="AU107" s="22" t="n">
        <f aca="false">VLOOKUP(G107,Sheet2!A:Q,11)</f>
        <v>12.5</v>
      </c>
      <c r="AV107" s="22" t="n">
        <f aca="false">VLOOKUP(G107,Sheet2!A:Q,12)</f>
        <v>306637.35</v>
      </c>
      <c r="AW107" s="22" t="n">
        <f aca="false">VLOOKUP(G107,Sheet2!A:Q,13)</f>
        <v>38935.17</v>
      </c>
      <c r="AX107" s="22" t="n">
        <f aca="false">VLOOKUP(G107,Sheet2!A:Q,14)</f>
        <v>33459.03</v>
      </c>
      <c r="AY107" s="22" t="n">
        <f aca="false">VLOOKUP(G107,Sheet2!A:Q,15)</f>
        <v>5004.4</v>
      </c>
      <c r="AZ107" s="22" t="n">
        <f aca="false">VLOOKUP(G107,Sheet2!A:Q,16)</f>
        <v>1970.64</v>
      </c>
      <c r="BA107" s="22" t="n">
        <f aca="false">VLOOKUP(G107,Sheet2!A:Q,17)</f>
        <v>489.5</v>
      </c>
      <c r="BB107" s="22" t="n">
        <f aca="false">VLOOKUP(G107,Sheet2!A:R,18)</f>
        <v>354</v>
      </c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" hidden="false" customHeight="true" outlineLevel="0" collapsed="false">
      <c r="A108" s="9" t="s">
        <v>46</v>
      </c>
      <c r="B108" s="9" t="n">
        <v>106</v>
      </c>
      <c r="C108" s="9" t="n">
        <v>132</v>
      </c>
      <c r="D108" s="9" t="n">
        <v>24</v>
      </c>
      <c r="E108" s="23" t="s">
        <v>509</v>
      </c>
      <c r="F108" s="11" t="s">
        <v>510</v>
      </c>
      <c r="G108" s="25" t="s">
        <v>511</v>
      </c>
      <c r="H108" s="4" t="s">
        <v>512</v>
      </c>
      <c r="I108" s="22" t="s">
        <v>50</v>
      </c>
      <c r="J108" s="26" t="n">
        <v>3</v>
      </c>
      <c r="K108" s="11" t="s">
        <v>513</v>
      </c>
      <c r="L108" s="2" t="n">
        <f aca="false">IF(LEN(TRIM(K108))=0,0,LEN(TRIM(K108))-LEN(SUBSTITUTE(K108," ",""))+1)</f>
        <v>10</v>
      </c>
      <c r="M108" s="2" t="n">
        <f aca="false">IF(LEN(TRIM(F108))=0,0,LEN(TRIM(F108))-LEN(SUBSTITUTE(F108," ",""))+2)</f>
        <v>8</v>
      </c>
      <c r="N108" s="22" t="s">
        <v>52</v>
      </c>
      <c r="O108" s="0"/>
      <c r="P108" s="27" t="n">
        <v>13106</v>
      </c>
      <c r="Q108" s="27" t="n">
        <v>3106</v>
      </c>
      <c r="R108" s="9" t="s">
        <v>409</v>
      </c>
      <c r="S108" s="28" t="str">
        <f aca="false">MID(MID(MID(SUBSTITUTE(K108," ","^",(M108-2)),1,256),FIND("^",SUBSTITUTE(K108," ","^",(M108-2))),256),2,FIND(" ",MID(MID(SUBSTITUTE(K108," ","^",(M108-2)),1,256),FIND("^",SUBSTITUTE(K108," ","^",(M108-2))),256))-2)</f>
        <v>my</v>
      </c>
      <c r="T108" s="25"/>
      <c r="U108" s="29" t="n">
        <f aca="false">LEN(G108)</f>
        <v>3</v>
      </c>
      <c r="V108" s="29" t="n">
        <v>18.75</v>
      </c>
      <c r="W108" s="29" t="n">
        <v>18</v>
      </c>
      <c r="X108" s="4" t="s">
        <v>54</v>
      </c>
      <c r="Y108" s="4" t="n">
        <v>429</v>
      </c>
      <c r="Z108" s="4" t="s">
        <v>54</v>
      </c>
      <c r="AA108" s="4" t="s">
        <v>54</v>
      </c>
      <c r="AB108" s="4" t="n">
        <v>6</v>
      </c>
      <c r="AC108" s="30" t="str">
        <f aca="false">IF(ISBLANK(T108),"NA",IF(T108=" ","NA",IF(T108="-","NA",IF(T108="N","NA",T108))))</f>
        <v>NA</v>
      </c>
      <c r="AD108" s="30" t="n">
        <f aca="false">IF(ISBLANK(U108),"NA",IF(U108=" ","NA",IF(U108="-","NA",IF(U108="N","NA",U108))))</f>
        <v>3</v>
      </c>
      <c r="AE108" s="30" t="n">
        <f aca="false">IF(ISBLANK(V108),"NA",IF(V108=" ","NA",IF(V108="-","NA",IF(V108="N","NA",V108))))</f>
        <v>18.75</v>
      </c>
      <c r="AF108" s="30" t="n">
        <f aca="false">IF(ISBLANK(W108),"NA",IF(W108=" ","NA",IF(W108="-","NA",IF(W108="N","NA",W108))))</f>
        <v>18</v>
      </c>
      <c r="AG108" s="30" t="str">
        <f aca="false">IF(ISBLANK(X108),"NA",IF(X108=" ","NA",IF(X108="-","NA",IF(X108="N","NA",X108))))</f>
        <v>NA</v>
      </c>
      <c r="AH108" s="30" t="n">
        <f aca="false">IF(ISBLANK(Y108),"NA",IF(Y108=" ","NA",IF(Y108="-","NA",IF(Y108="N","NA",Y108))))</f>
        <v>429</v>
      </c>
      <c r="AI108" s="30" t="str">
        <f aca="false">IF(ISBLANK(Z108),"NA",IF(Z108=" ","NA",IF(Z108="-","NA",IF(Z108="N","NA",Z108))))</f>
        <v>NA</v>
      </c>
      <c r="AJ108" s="30" t="str">
        <f aca="false">IF(ISBLANK(AA108),"NA",IF(AA108=" ","NA",IF(AA108="-","NA",IF(AA108="N","NA",AA108))))</f>
        <v>NA</v>
      </c>
      <c r="AK108" s="30" t="n">
        <f aca="false">IF(ISBLANK(AB108),"NA",IF(AB108=" ","NA",IF(AB108="-","NA",IF(AB108="N","NA",AB108))))</f>
        <v>6</v>
      </c>
      <c r="AL108" s="22" t="str">
        <f aca="false">IF(I108="BC",VLOOKUP(B108,'BC-OR_overlap'!A:J,10),"NA")</f>
        <v>NA</v>
      </c>
      <c r="AM108" s="22" t="n">
        <f aca="false">VLOOKUP(G108,Sheet2!A:Q,3)</f>
        <v>28.5565</v>
      </c>
      <c r="AN108" s="22" t="n">
        <f aca="false">VLOOKUP(G108,Sheet2!A:Q,4)</f>
        <v>21</v>
      </c>
      <c r="AO108" s="22" t="n">
        <f aca="false">VLOOKUP(G108,Sheet2!A:Q,5)</f>
        <v>117.89</v>
      </c>
      <c r="AP108" s="22" t="n">
        <f aca="false">VLOOKUP(G108,Sheet2!A:Q,6)</f>
        <v>11225.02</v>
      </c>
      <c r="AQ108" s="22" t="n">
        <f aca="false">VLOOKUP(G108,Sheet2!A:Q,7)</f>
        <v>73.67</v>
      </c>
      <c r="AR108" s="22" t="n">
        <f aca="false">VLOOKUP(G108,Sheet2!A:Q,8)</f>
        <v>1230.79</v>
      </c>
      <c r="AS108" s="22" t="n">
        <f aca="false">VLOOKUP(G108,Sheet2!A:Q,9)</f>
        <v>10.5</v>
      </c>
      <c r="AT108" s="22" t="n">
        <f aca="false">VLOOKUP(G108,Sheet2!A:Q,10)</f>
        <v>28.56</v>
      </c>
      <c r="AU108" s="22" t="n">
        <f aca="false">VLOOKUP(G108,Sheet2!A:Q,11)</f>
        <v>1</v>
      </c>
      <c r="AV108" s="22" t="n">
        <f aca="false">VLOOKUP(G108,Sheet2!A:Q,12)</f>
        <v>192331.96</v>
      </c>
      <c r="AW108" s="22" t="n">
        <f aca="false">VLOOKUP(G108,Sheet2!A:Q,13)</f>
        <v>26913</v>
      </c>
      <c r="AX108" s="22" t="n">
        <f aca="false">VLOOKUP(G108,Sheet2!A:Q,14)</f>
        <v>10802.64</v>
      </c>
      <c r="AY108" s="22" t="n">
        <f aca="false">VLOOKUP(G108,Sheet2!A:Q,15)</f>
        <v>2395.5</v>
      </c>
      <c r="AZ108" s="22" t="n">
        <f aca="false">VLOOKUP(G108,Sheet2!A:Q,16)</f>
        <v>704.99</v>
      </c>
      <c r="BA108" s="22" t="n">
        <f aca="false">VLOOKUP(G108,Sheet2!A:Q,17)</f>
        <v>186</v>
      </c>
      <c r="BB108" s="22" t="n">
        <f aca="false">VLOOKUP(G108,Sheet2!A:R,18)</f>
        <v>54</v>
      </c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" hidden="false" customHeight="true" outlineLevel="0" collapsed="false">
      <c r="A109" s="9" t="s">
        <v>56</v>
      </c>
      <c r="B109" s="9" t="n">
        <v>107</v>
      </c>
      <c r="C109" s="9" t="n">
        <v>133</v>
      </c>
      <c r="D109" s="9" t="n">
        <v>190</v>
      </c>
      <c r="E109" s="23" t="n">
        <v>32</v>
      </c>
      <c r="F109" s="24" t="s">
        <v>514</v>
      </c>
      <c r="G109" s="25" t="s">
        <v>515</v>
      </c>
      <c r="H109" s="4" t="s">
        <v>516</v>
      </c>
      <c r="I109" s="22" t="s">
        <v>50</v>
      </c>
      <c r="J109" s="26" t="n">
        <v>3</v>
      </c>
      <c r="K109" s="11" t="s">
        <v>517</v>
      </c>
      <c r="L109" s="2" t="n">
        <f aca="false">IF(LEN(TRIM(K109))=0,0,LEN(TRIM(K109))-LEN(SUBSTITUTE(K109," ",""))+1)</f>
        <v>18</v>
      </c>
      <c r="M109" s="2" t="n">
        <f aca="false">IF(LEN(TRIM(F109))=0,0,LEN(TRIM(F109))-LEN(SUBSTITUTE(F109," ",""))+2)</f>
        <v>16</v>
      </c>
      <c r="N109" s="22" t="s">
        <v>52</v>
      </c>
      <c r="O109" s="0"/>
      <c r="P109" s="27" t="n">
        <v>13107</v>
      </c>
      <c r="Q109" s="27" t="n">
        <v>3107</v>
      </c>
      <c r="R109" s="9" t="s">
        <v>409</v>
      </c>
      <c r="S109" s="28" t="str">
        <f aca="false">MID(MID(MID(SUBSTITUTE(K109," ","^",(M109-2)),1,256),FIND("^",SUBSTITUTE(K109," ","^",(M109-2))),256),2,FIND(" ",MID(MID(SUBSTITUTE(K109," ","^",(M109-2)),1,256),FIND("^",SUBSTITUTE(K109," ","^",(M109-2))),256))-2)</f>
        <v>the</v>
      </c>
      <c r="T109" s="25"/>
      <c r="U109" s="29" t="n">
        <f aca="false">LEN(G109)</f>
        <v>5</v>
      </c>
      <c r="V109" s="29" t="n">
        <v>20.37</v>
      </c>
      <c r="W109" s="29" t="n">
        <v>4</v>
      </c>
      <c r="X109" s="4" t="n">
        <v>556</v>
      </c>
      <c r="Y109" s="4" t="n">
        <v>444</v>
      </c>
      <c r="Z109" s="4" t="n">
        <v>486</v>
      </c>
      <c r="AA109" s="4" t="n">
        <v>408</v>
      </c>
      <c r="AB109" s="4" t="n">
        <v>18</v>
      </c>
      <c r="AC109" s="30" t="str">
        <f aca="false">IF(ISBLANK(T109),"NA",IF(T109=" ","NA",IF(T109="-","NA",IF(T109="N","NA",T109))))</f>
        <v>NA</v>
      </c>
      <c r="AD109" s="30" t="n">
        <f aca="false">IF(ISBLANK(U109),"NA",IF(U109=" ","NA",IF(U109="-","NA",IF(U109="N","NA",U109))))</f>
        <v>5</v>
      </c>
      <c r="AE109" s="30" t="n">
        <f aca="false">IF(ISBLANK(V109),"NA",IF(V109=" ","NA",IF(V109="-","NA",IF(V109="N","NA",V109))))</f>
        <v>20.37</v>
      </c>
      <c r="AF109" s="30" t="n">
        <f aca="false">IF(ISBLANK(W109),"NA",IF(W109=" ","NA",IF(W109="-","NA",IF(W109="N","NA",W109))))</f>
        <v>4</v>
      </c>
      <c r="AG109" s="30" t="n">
        <f aca="false">IF(ISBLANK(X109),"NA",IF(X109=" ","NA",IF(X109="-","NA",IF(X109="N","NA",X109))))</f>
        <v>556</v>
      </c>
      <c r="AH109" s="30" t="n">
        <f aca="false">IF(ISBLANK(Y109),"NA",IF(Y109=" ","NA",IF(Y109="-","NA",IF(Y109="N","NA",Y109))))</f>
        <v>444</v>
      </c>
      <c r="AI109" s="30" t="n">
        <f aca="false">IF(ISBLANK(Z109),"NA",IF(Z109=" ","NA",IF(Z109="-","NA",IF(Z109="N","NA",Z109))))</f>
        <v>486</v>
      </c>
      <c r="AJ109" s="30" t="n">
        <f aca="false">IF(ISBLANK(AA109),"NA",IF(AA109=" ","NA",IF(AA109="-","NA",IF(AA109="N","NA",AA109))))</f>
        <v>408</v>
      </c>
      <c r="AK109" s="30" t="n">
        <f aca="false">IF(ISBLANK(AB109),"NA",IF(AB109=" ","NA",IF(AB109="-","NA",IF(AB109="N","NA",AB109))))</f>
        <v>18</v>
      </c>
      <c r="AL109" s="22" t="str">
        <f aca="false">IF(I109="BC",VLOOKUP(B109,'BC-OR_overlap'!A:J,10),"NA")</f>
        <v>NA</v>
      </c>
      <c r="AM109" s="22" t="n">
        <f aca="false">VLOOKUP(G109,Sheet2!A:Q,3)</f>
        <v>9.16188</v>
      </c>
      <c r="AN109" s="22" t="n">
        <f aca="false">VLOOKUP(G109,Sheet2!A:Q,4)</f>
        <v>4</v>
      </c>
      <c r="AO109" s="22" t="n">
        <f aca="false">VLOOKUP(G109,Sheet2!A:Q,5)</f>
        <v>11.85</v>
      </c>
      <c r="AP109" s="22" t="n">
        <f aca="false">VLOOKUP(G109,Sheet2!A:Q,6)</f>
        <v>9504.42</v>
      </c>
      <c r="AQ109" s="22" t="n">
        <f aca="false">VLOOKUP(G109,Sheet2!A:Q,7)</f>
        <v>407.6</v>
      </c>
      <c r="AR109" s="22" t="n">
        <f aca="false">VLOOKUP(G109,Sheet2!A:Q,8)</f>
        <v>888.12</v>
      </c>
      <c r="AS109" s="22" t="n">
        <f aca="false">VLOOKUP(G109,Sheet2!A:Q,9)</f>
        <v>56.25</v>
      </c>
      <c r="AT109" s="22" t="n">
        <f aca="false">VLOOKUP(G109,Sheet2!A:Q,10)</f>
        <v>128.39</v>
      </c>
      <c r="AU109" s="22" t="n">
        <f aca="false">VLOOKUP(G109,Sheet2!A:Q,11)</f>
        <v>11.33</v>
      </c>
      <c r="AV109" s="22" t="n">
        <f aca="false">VLOOKUP(G109,Sheet2!A:Q,12)</f>
        <v>269889.65</v>
      </c>
      <c r="AW109" s="22" t="n">
        <f aca="false">VLOOKUP(G109,Sheet2!A:Q,13)</f>
        <v>25567.4</v>
      </c>
      <c r="AX109" s="22" t="n">
        <f aca="false">VLOOKUP(G109,Sheet2!A:Q,14)</f>
        <v>40123.36</v>
      </c>
      <c r="AY109" s="22" t="n">
        <f aca="false">VLOOKUP(G109,Sheet2!A:Q,15)</f>
        <v>1637.25</v>
      </c>
      <c r="AZ109" s="22" t="n">
        <f aca="false">VLOOKUP(G109,Sheet2!A:Q,16)</f>
        <v>2070.17</v>
      </c>
      <c r="BA109" s="22" t="n">
        <f aca="false">VLOOKUP(G109,Sheet2!A:Q,17)</f>
        <v>225.67</v>
      </c>
      <c r="BB109" s="22" t="n">
        <f aca="false">VLOOKUP(G109,Sheet2!A:R,18)</f>
        <v>30</v>
      </c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" hidden="false" customHeight="true" outlineLevel="0" collapsed="false">
      <c r="A110" s="9" t="s">
        <v>66</v>
      </c>
      <c r="B110" s="9" t="n">
        <v>108</v>
      </c>
      <c r="C110" s="9" t="n">
        <v>134</v>
      </c>
      <c r="D110" s="9" t="n">
        <v>177</v>
      </c>
      <c r="E110" s="23" t="s">
        <v>518</v>
      </c>
      <c r="F110" s="11" t="s">
        <v>519</v>
      </c>
      <c r="G110" s="33" t="s">
        <v>520</v>
      </c>
      <c r="H110" s="4" t="s">
        <v>521</v>
      </c>
      <c r="I110" s="22" t="s">
        <v>50</v>
      </c>
      <c r="J110" s="26" t="n">
        <v>3</v>
      </c>
      <c r="K110" s="11" t="s">
        <v>522</v>
      </c>
      <c r="L110" s="2" t="n">
        <f aca="false">IF(LEN(TRIM(K110))=0,0,LEN(TRIM(K110))-LEN(SUBSTITUTE(K110," ",""))+1)</f>
        <v>10</v>
      </c>
      <c r="M110" s="2" t="n">
        <f aca="false">IF(LEN(TRIM(F110))=0,0,LEN(TRIM(F110))-LEN(SUBSTITUTE(F110," ",""))+2)</f>
        <v>8</v>
      </c>
      <c r="N110" s="22" t="s">
        <v>52</v>
      </c>
      <c r="O110" s="0"/>
      <c r="P110" s="27" t="n">
        <v>13108</v>
      </c>
      <c r="Q110" s="27" t="n">
        <v>3108</v>
      </c>
      <c r="R110" s="9" t="s">
        <v>409</v>
      </c>
      <c r="S110" s="28" t="str">
        <f aca="false">MID(MID(MID(SUBSTITUTE(K110," ","^",(M110-2)),1,256),FIND("^",SUBSTITUTE(K110," ","^",(M110-2))),256),2,FIND(" ",MID(MID(SUBSTITUTE(K110," ","^",(M110-2)),1,256),FIND("^",SUBSTITUTE(K110," ","^",(M110-2))),256))-2)</f>
        <v>the</v>
      </c>
      <c r="T110" s="25"/>
      <c r="U110" s="29" t="n">
        <f aca="false">LEN(G110)</f>
        <v>7</v>
      </c>
      <c r="V110" s="29" t="n">
        <v>14.14</v>
      </c>
      <c r="W110" s="29" t="n">
        <v>0</v>
      </c>
      <c r="X110" s="4" t="n">
        <v>544</v>
      </c>
      <c r="Y110" s="4" t="n">
        <v>456</v>
      </c>
      <c r="Z110" s="4" t="n">
        <v>538</v>
      </c>
      <c r="AA110" s="4" t="s">
        <v>54</v>
      </c>
      <c r="AB110" s="4"/>
      <c r="AC110" s="30" t="str">
        <f aca="false">IF(ISBLANK(T110),"NA",IF(T110=" ","NA",IF(T110="-","NA",IF(T110="N","NA",T110))))</f>
        <v>NA</v>
      </c>
      <c r="AD110" s="30" t="n">
        <f aca="false">IF(ISBLANK(U110),"NA",IF(U110=" ","NA",IF(U110="-","NA",IF(U110="N","NA",U110))))</f>
        <v>7</v>
      </c>
      <c r="AE110" s="30" t="n">
        <f aca="false">IF(ISBLANK(V110),"NA",IF(V110=" ","NA",IF(V110="-","NA",IF(V110="N","NA",V110))))</f>
        <v>14.14</v>
      </c>
      <c r="AF110" s="30" t="n">
        <f aca="false">IF(ISBLANK(W110),"NA",IF(W110=" ","NA",IF(W110="-","NA",IF(W110="N","NA",W110))))</f>
        <v>0</v>
      </c>
      <c r="AG110" s="30" t="n">
        <f aca="false">IF(ISBLANK(X110),"NA",IF(X110=" ","NA",IF(X110="-","NA",IF(X110="N","NA",X110))))</f>
        <v>544</v>
      </c>
      <c r="AH110" s="30" t="n">
        <f aca="false">IF(ISBLANK(Y110),"NA",IF(Y110=" ","NA",IF(Y110="-","NA",IF(Y110="N","NA",Y110))))</f>
        <v>456</v>
      </c>
      <c r="AI110" s="30" t="n">
        <f aca="false">IF(ISBLANK(Z110),"NA",IF(Z110=" ","NA",IF(Z110="-","NA",IF(Z110="N","NA",Z110))))</f>
        <v>538</v>
      </c>
      <c r="AJ110" s="30" t="str">
        <f aca="false">IF(ISBLANK(AA110),"NA",IF(AA110=" ","NA",IF(AA110="-","NA",IF(AA110="N","NA",AA110))))</f>
        <v>NA</v>
      </c>
      <c r="AK110" s="30" t="str">
        <f aca="false">IF(ISBLANK(AB110),"NA",IF(AB110=" ","NA",IF(AB110="-","NA",IF(AB110="N","NA",AB110))))</f>
        <v>NA</v>
      </c>
      <c r="AL110" s="22" t="str">
        <f aca="false">IF(I110="BC",VLOOKUP(B110,'BC-OR_overlap'!A:J,10),"NA")</f>
        <v>NA</v>
      </c>
      <c r="AM110" s="22" t="n">
        <f aca="false">VLOOKUP(G110,Sheet2!A:Q,3)</f>
        <v>21.4769</v>
      </c>
      <c r="AN110" s="22" t="n">
        <f aca="false">VLOOKUP(G110,Sheet2!A:Q,4)</f>
        <v>0</v>
      </c>
      <c r="AO110" s="22" t="n">
        <f aca="false">VLOOKUP(G110,Sheet2!A:Q,5)</f>
        <v>0</v>
      </c>
      <c r="AP110" s="22" t="n">
        <f aca="false">VLOOKUP(G110,Sheet2!A:Q,6)</f>
        <v>5996.73</v>
      </c>
      <c r="AQ110" s="22" t="n">
        <f aca="false">VLOOKUP(G110,Sheet2!A:Q,7)</f>
        <v>773.71</v>
      </c>
      <c r="AR110" s="22" t="n">
        <f aca="false">VLOOKUP(G110,Sheet2!A:Q,8)</f>
        <v>852.71</v>
      </c>
      <c r="AS110" s="22" t="n">
        <f aca="false">VLOOKUP(G110,Sheet2!A:Q,9)</f>
        <v>112.5</v>
      </c>
      <c r="AT110" s="22" t="n">
        <f aca="false">VLOOKUP(G110,Sheet2!A:Q,10)</f>
        <v>61.4</v>
      </c>
      <c r="AU110" s="22" t="n">
        <f aca="false">VLOOKUP(G110,Sheet2!A:Q,11)</f>
        <v>10.8</v>
      </c>
      <c r="AV110" s="22" t="n">
        <f aca="false">VLOOKUP(G110,Sheet2!A:Q,12)</f>
        <v>262512.97</v>
      </c>
      <c r="AW110" s="22" t="n">
        <f aca="false">VLOOKUP(G110,Sheet2!A:Q,13)</f>
        <v>34533.43</v>
      </c>
      <c r="AX110" s="22" t="n">
        <f aca="false">VLOOKUP(G110,Sheet2!A:Q,14)</f>
        <v>16885.84</v>
      </c>
      <c r="AY110" s="22" t="n">
        <f aca="false">VLOOKUP(G110,Sheet2!A:Q,15)</f>
        <v>2929.33</v>
      </c>
      <c r="AZ110" s="22" t="n">
        <f aca="false">VLOOKUP(G110,Sheet2!A:Q,16)</f>
        <v>1002.45</v>
      </c>
      <c r="BA110" s="22" t="n">
        <f aca="false">VLOOKUP(G110,Sheet2!A:Q,17)</f>
        <v>166.8</v>
      </c>
      <c r="BB110" s="22" t="n">
        <f aca="false">VLOOKUP(G110,Sheet2!A:R,18)</f>
        <v>92</v>
      </c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" hidden="false" customHeight="true" outlineLevel="0" collapsed="false">
      <c r="A111" s="1" t="s">
        <v>66</v>
      </c>
      <c r="B111" s="31" t="n">
        <v>109</v>
      </c>
      <c r="C111" s="9" t="n">
        <v>135</v>
      </c>
      <c r="D111" s="9" t="n">
        <v>153</v>
      </c>
      <c r="E111" s="23" t="s">
        <v>523</v>
      </c>
      <c r="F111" s="11" t="s">
        <v>524</v>
      </c>
      <c r="G111" s="33" t="s">
        <v>525</v>
      </c>
      <c r="H111" s="4" t="s">
        <v>526</v>
      </c>
      <c r="I111" s="22" t="s">
        <v>50</v>
      </c>
      <c r="J111" s="26" t="n">
        <v>3</v>
      </c>
      <c r="K111" s="11" t="s">
        <v>527</v>
      </c>
      <c r="L111" s="2" t="n">
        <f aca="false">IF(LEN(TRIM(K111))=0,0,LEN(TRIM(K111))-LEN(SUBSTITUTE(K111," ",""))+1)</f>
        <v>10</v>
      </c>
      <c r="M111" s="2" t="n">
        <f aca="false">IF(LEN(TRIM(F111))=0,0,LEN(TRIM(F111))-LEN(SUBSTITUTE(F111," ",""))+2)</f>
        <v>8</v>
      </c>
      <c r="N111" s="22" t="s">
        <v>52</v>
      </c>
      <c r="O111" s="0"/>
      <c r="P111" s="27" t="n">
        <v>13109</v>
      </c>
      <c r="Q111" s="27" t="n">
        <v>3109</v>
      </c>
      <c r="R111" s="9" t="s">
        <v>409</v>
      </c>
      <c r="S111" s="28" t="str">
        <f aca="false">MID(MID(MID(SUBSTITUTE(K111," ","^",(M111-2)),1,256),FIND("^",SUBSTITUTE(K111," ","^",(M111-2))),256),2,FIND(" ",MID(MID(SUBSTITUTE(K111," ","^",(M111-2)),1,256),FIND("^",SUBSTITUTE(K111," ","^",(M111-2))),256))-2)</f>
        <v>a</v>
      </c>
      <c r="T111" s="25" t="n">
        <v>0</v>
      </c>
      <c r="U111" s="29" t="n">
        <f aca="false">LEN(G111)</f>
        <v>6</v>
      </c>
      <c r="V111" s="29" t="n">
        <v>2.82</v>
      </c>
      <c r="W111" s="29" t="n">
        <v>3</v>
      </c>
      <c r="X111" s="4" t="n">
        <v>599</v>
      </c>
      <c r="Y111" s="4" t="n">
        <v>556</v>
      </c>
      <c r="Z111" s="4" t="n">
        <v>632</v>
      </c>
      <c r="AA111" s="4" t="n">
        <v>402</v>
      </c>
      <c r="AB111" s="4"/>
      <c r="AC111" s="30" t="n">
        <f aca="false">IF(ISBLANK(T111),"NA",IF(T111=" ","NA",IF(T111="-","NA",IF(T111="N","NA",T111))))</f>
        <v>0</v>
      </c>
      <c r="AD111" s="30" t="n">
        <f aca="false">IF(ISBLANK(U111),"NA",IF(U111=" ","NA",IF(U111="-","NA",IF(U111="N","NA",U111))))</f>
        <v>6</v>
      </c>
      <c r="AE111" s="30" t="n">
        <f aca="false">IF(ISBLANK(V111),"NA",IF(V111=" ","NA",IF(V111="-","NA",IF(V111="N","NA",V111))))</f>
        <v>2.82</v>
      </c>
      <c r="AF111" s="30" t="n">
        <f aca="false">IF(ISBLANK(W111),"NA",IF(W111=" ","NA",IF(W111="-","NA",IF(W111="N","NA",W111))))</f>
        <v>3</v>
      </c>
      <c r="AG111" s="30" t="n">
        <f aca="false">IF(ISBLANK(X111),"NA",IF(X111=" ","NA",IF(X111="-","NA",IF(X111="N","NA",X111))))</f>
        <v>599</v>
      </c>
      <c r="AH111" s="30" t="n">
        <f aca="false">IF(ISBLANK(Y111),"NA",IF(Y111=" ","NA",IF(Y111="-","NA",IF(Y111="N","NA",Y111))))</f>
        <v>556</v>
      </c>
      <c r="AI111" s="30" t="n">
        <f aca="false">IF(ISBLANK(Z111),"NA",IF(Z111=" ","NA",IF(Z111="-","NA",IF(Z111="N","NA",Z111))))</f>
        <v>632</v>
      </c>
      <c r="AJ111" s="30" t="n">
        <f aca="false">IF(ISBLANK(AA111),"NA",IF(AA111=" ","NA",IF(AA111="-","NA",IF(AA111="N","NA",AA111))))</f>
        <v>402</v>
      </c>
      <c r="AK111" s="30" t="str">
        <f aca="false">IF(ISBLANK(AB111),"NA",IF(AB111=" ","NA",IF(AB111="-","NA",IF(AB111="N","NA",AB111))))</f>
        <v>NA</v>
      </c>
      <c r="AL111" s="22" t="str">
        <f aca="false">IF(I111="BC",VLOOKUP(B111,'BC-OR_overlap'!A:J,10),"NA")</f>
        <v>NA</v>
      </c>
      <c r="AM111" s="22" t="n">
        <f aca="false">VLOOKUP(G111,Sheet2!A:Q,3)</f>
        <v>1.42783</v>
      </c>
      <c r="AN111" s="22" t="n">
        <f aca="false">VLOOKUP(G111,Sheet2!A:Q,4)</f>
        <v>5</v>
      </c>
      <c r="AO111" s="22" t="n">
        <f aca="false">VLOOKUP(G111,Sheet2!A:Q,5)</f>
        <v>0.52</v>
      </c>
      <c r="AP111" s="22" t="n">
        <f aca="false">VLOOKUP(G111,Sheet2!A:Q,6)</f>
        <v>7065.21</v>
      </c>
      <c r="AQ111" s="22" t="n">
        <f aca="false">VLOOKUP(G111,Sheet2!A:Q,7)</f>
        <v>761.33</v>
      </c>
      <c r="AR111" s="22" t="n">
        <f aca="false">VLOOKUP(G111,Sheet2!A:Q,8)</f>
        <v>1576.68</v>
      </c>
      <c r="AS111" s="22" t="n">
        <f aca="false">VLOOKUP(G111,Sheet2!A:Q,9)</f>
        <v>174.6</v>
      </c>
      <c r="AT111" s="22" t="n">
        <f aca="false">VLOOKUP(G111,Sheet2!A:Q,10)</f>
        <v>128.95</v>
      </c>
      <c r="AU111" s="22" t="n">
        <f aca="false">VLOOKUP(G111,Sheet2!A:Q,11)</f>
        <v>28.25</v>
      </c>
      <c r="AV111" s="22" t="n">
        <f aca="false">VLOOKUP(G111,Sheet2!A:Q,12)</f>
        <v>204941.52</v>
      </c>
      <c r="AW111" s="22" t="n">
        <f aca="false">VLOOKUP(G111,Sheet2!A:Q,13)</f>
        <v>30965.83</v>
      </c>
      <c r="AX111" s="22" t="n">
        <f aca="false">VLOOKUP(G111,Sheet2!A:Q,14)</f>
        <v>17393.44</v>
      </c>
      <c r="AY111" s="22" t="n">
        <f aca="false">VLOOKUP(G111,Sheet2!A:Q,15)</f>
        <v>3205.8</v>
      </c>
      <c r="AZ111" s="22" t="n">
        <f aca="false">VLOOKUP(G111,Sheet2!A:Q,16)</f>
        <v>1728.53</v>
      </c>
      <c r="BA111" s="22" t="n">
        <f aca="false">VLOOKUP(G111,Sheet2!A:Q,17)</f>
        <v>389.75</v>
      </c>
      <c r="BB111" s="22" t="n">
        <f aca="false">VLOOKUP(G111,Sheet2!A:R,18)</f>
        <v>586</v>
      </c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" hidden="false" customHeight="true" outlineLevel="0" collapsed="false">
      <c r="A112" s="1" t="s">
        <v>66</v>
      </c>
      <c r="B112" s="9" t="n">
        <v>110</v>
      </c>
      <c r="C112" s="9" t="n">
        <v>136</v>
      </c>
      <c r="D112" s="9" t="n">
        <v>55</v>
      </c>
      <c r="E112" s="23" t="s">
        <v>528</v>
      </c>
      <c r="F112" s="11" t="s">
        <v>529</v>
      </c>
      <c r="G112" s="33" t="s">
        <v>530</v>
      </c>
      <c r="H112" s="4" t="s">
        <v>531</v>
      </c>
      <c r="I112" s="22" t="s">
        <v>50</v>
      </c>
      <c r="J112" s="26" t="n">
        <v>3</v>
      </c>
      <c r="K112" s="11" t="s">
        <v>532</v>
      </c>
      <c r="L112" s="2" t="n">
        <f aca="false">IF(LEN(TRIM(K112))=0,0,LEN(TRIM(K112))-LEN(SUBSTITUTE(K112," ",""))+1)</f>
        <v>10</v>
      </c>
      <c r="M112" s="2" t="n">
        <f aca="false">IF(LEN(TRIM(F112))=0,0,LEN(TRIM(F112))-LEN(SUBSTITUTE(F112," ",""))+2)</f>
        <v>8</v>
      </c>
      <c r="N112" s="22" t="s">
        <v>52</v>
      </c>
      <c r="O112" s="0"/>
      <c r="P112" s="27" t="n">
        <v>13110</v>
      </c>
      <c r="Q112" s="27" t="n">
        <v>3110</v>
      </c>
      <c r="R112" s="9" t="s">
        <v>409</v>
      </c>
      <c r="S112" s="28" t="str">
        <f aca="false">MID(MID(MID(SUBSTITUTE(K112," ","^",(M112-2)),1,256),FIND("^",SUBSTITUTE(K112," ","^",(M112-2))),256),2,FIND(" ",MID(MID(SUBSTITUTE(K112," ","^",(M112-2)),1,256),FIND("^",SUBSTITUTE(K112," ","^",(M112-2))),256))-2)</f>
        <v>her</v>
      </c>
      <c r="T112" s="25"/>
      <c r="U112" s="29" t="n">
        <f aca="false">LEN(G112)</f>
        <v>8</v>
      </c>
      <c r="V112" s="29" t="n">
        <v>0.47</v>
      </c>
      <c r="W112" s="29" t="n">
        <v>2</v>
      </c>
      <c r="X112" s="4" t="s">
        <v>54</v>
      </c>
      <c r="Y112" s="4" t="s">
        <v>54</v>
      </c>
      <c r="Z112" s="4" t="s">
        <v>54</v>
      </c>
      <c r="AA112" s="4" t="s">
        <v>54</v>
      </c>
      <c r="AB112" s="4"/>
      <c r="AC112" s="30" t="str">
        <f aca="false">IF(ISBLANK(T112),"NA",IF(T112=" ","NA",IF(T112="-","NA",IF(T112="N","NA",T112))))</f>
        <v>NA</v>
      </c>
      <c r="AD112" s="30" t="n">
        <f aca="false">IF(ISBLANK(U112),"NA",IF(U112=" ","NA",IF(U112="-","NA",IF(U112="N","NA",U112))))</f>
        <v>8</v>
      </c>
      <c r="AE112" s="30" t="n">
        <f aca="false">IF(ISBLANK(V112),"NA",IF(V112=" ","NA",IF(V112="-","NA",IF(V112="N","NA",V112))))</f>
        <v>0.47</v>
      </c>
      <c r="AF112" s="30" t="n">
        <f aca="false">IF(ISBLANK(W112),"NA",IF(W112=" ","NA",IF(W112="-","NA",IF(W112="N","NA",W112))))</f>
        <v>2</v>
      </c>
      <c r="AG112" s="30" t="str">
        <f aca="false">IF(ISBLANK(X112),"NA",IF(X112=" ","NA",IF(X112="-","NA",IF(X112="N","NA",X112))))</f>
        <v>NA</v>
      </c>
      <c r="AH112" s="30" t="str">
        <f aca="false">IF(ISBLANK(Y112),"NA",IF(Y112=" ","NA",IF(Y112="-","NA",IF(Y112="N","NA",Y112))))</f>
        <v>NA</v>
      </c>
      <c r="AI112" s="30" t="str">
        <f aca="false">IF(ISBLANK(Z112),"NA",IF(Z112=" ","NA",IF(Z112="-","NA",IF(Z112="N","NA",Z112))))</f>
        <v>NA</v>
      </c>
      <c r="AJ112" s="30" t="str">
        <f aca="false">IF(ISBLANK(AA112),"NA",IF(AA112=" ","NA",IF(AA112="-","NA",IF(AA112="N","NA",AA112))))</f>
        <v>NA</v>
      </c>
      <c r="AK112" s="30" t="str">
        <f aca="false">IF(ISBLANK(AB112),"NA",IF(AB112=" ","NA",IF(AB112="-","NA",IF(AB112="N","NA",AB112))))</f>
        <v>NA</v>
      </c>
      <c r="AL112" s="22" t="str">
        <f aca="false">IF(I112="BC",VLOOKUP(B112,'BC-OR_overlap'!A:J,10),"NA")</f>
        <v>NA</v>
      </c>
      <c r="AM112" s="22" t="n">
        <f aca="false">VLOOKUP(G112,Sheet2!A:Q,3)</f>
        <v>0.416449</v>
      </c>
      <c r="AN112" s="22" t="n">
        <f aca="false">VLOOKUP(G112,Sheet2!A:Q,4)</f>
        <v>2</v>
      </c>
      <c r="AO112" s="22" t="n">
        <f aca="false">VLOOKUP(G112,Sheet2!A:Q,5)</f>
        <v>6.1</v>
      </c>
      <c r="AP112" s="22" t="n">
        <f aca="false">VLOOKUP(G112,Sheet2!A:Q,6)</f>
        <v>4118.6</v>
      </c>
      <c r="AQ112" s="22" t="n">
        <f aca="false">VLOOKUP(G112,Sheet2!A:Q,7)</f>
        <v>1024</v>
      </c>
      <c r="AR112" s="22" t="n">
        <f aca="false">VLOOKUP(G112,Sheet2!A:Q,8)</f>
        <v>578.75</v>
      </c>
      <c r="AS112" s="22" t="n">
        <f aca="false">VLOOKUP(G112,Sheet2!A:Q,9)</f>
        <v>151.43</v>
      </c>
      <c r="AT112" s="22" t="n">
        <f aca="false">VLOOKUP(G112,Sheet2!A:Q,10)</f>
        <v>144.46</v>
      </c>
      <c r="AU112" s="22" t="n">
        <f aca="false">VLOOKUP(G112,Sheet2!A:Q,11)</f>
        <v>31.5</v>
      </c>
      <c r="AV112" s="22" t="n">
        <f aca="false">VLOOKUP(G112,Sheet2!A:Q,12)</f>
        <v>306242.94</v>
      </c>
      <c r="AW112" s="22" t="n">
        <f aca="false">VLOOKUP(G112,Sheet2!A:Q,13)</f>
        <v>38465.5</v>
      </c>
      <c r="AX112" s="22" t="n">
        <f aca="false">VLOOKUP(G112,Sheet2!A:Q,14)</f>
        <v>36443.17</v>
      </c>
      <c r="AY112" s="22" t="n">
        <f aca="false">VLOOKUP(G112,Sheet2!A:Q,15)</f>
        <v>3882</v>
      </c>
      <c r="AZ112" s="22" t="n">
        <f aca="false">VLOOKUP(G112,Sheet2!A:Q,16)</f>
        <v>3965.45</v>
      </c>
      <c r="BA112" s="22" t="n">
        <f aca="false">VLOOKUP(G112,Sheet2!A:Q,17)</f>
        <v>449</v>
      </c>
      <c r="BB112" s="22" t="n">
        <f aca="false">VLOOKUP(G112,Sheet2!A:R,18)</f>
        <v>481</v>
      </c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" hidden="false" customHeight="true" outlineLevel="0" collapsed="false">
      <c r="A113" s="9" t="s">
        <v>80</v>
      </c>
      <c r="B113" s="9" t="n">
        <v>111</v>
      </c>
      <c r="C113" s="9" t="n">
        <v>137</v>
      </c>
      <c r="D113" s="9" t="n">
        <v>34</v>
      </c>
      <c r="E113" s="23" t="s">
        <v>533</v>
      </c>
      <c r="F113" s="11" t="s">
        <v>534</v>
      </c>
      <c r="G113" s="25" t="s">
        <v>535</v>
      </c>
      <c r="H113" s="4" t="s">
        <v>536</v>
      </c>
      <c r="I113" s="22" t="s">
        <v>50</v>
      </c>
      <c r="J113" s="26" t="n">
        <v>3</v>
      </c>
      <c r="K113" s="11" t="s">
        <v>537</v>
      </c>
      <c r="L113" s="2" t="n">
        <f aca="false">IF(LEN(TRIM(K113))=0,0,LEN(TRIM(K113))-LEN(SUBSTITUTE(K113," ",""))+1)</f>
        <v>10</v>
      </c>
      <c r="M113" s="2" t="n">
        <f aca="false">IF(LEN(TRIM(F113))=0,0,LEN(TRIM(F113))-LEN(SUBSTITUTE(F113," ",""))+2)</f>
        <v>8</v>
      </c>
      <c r="N113" s="22" t="s">
        <v>52</v>
      </c>
      <c r="O113" s="0"/>
      <c r="P113" s="27" t="n">
        <v>13111</v>
      </c>
      <c r="Q113" s="27" t="n">
        <v>3111</v>
      </c>
      <c r="R113" s="9" t="s">
        <v>409</v>
      </c>
      <c r="S113" s="28" t="str">
        <f aca="false">MID(MID(MID(SUBSTITUTE(K113," ","^",(M113-2)),1,256),FIND("^",SUBSTITUTE(K113," ","^",(M113-2))),256),2,FIND(" ",MID(MID(SUBSTITUTE(K113," ","^",(M113-2)),1,256),FIND("^",SUBSTITUTE(K113," ","^",(M113-2))),256))-2)</f>
        <v>the</v>
      </c>
      <c r="T113" s="25"/>
      <c r="U113" s="29" t="n">
        <f aca="false">LEN(G113)</f>
        <v>7</v>
      </c>
      <c r="V113" s="29" t="n">
        <v>0.78</v>
      </c>
      <c r="W113" s="29" t="n">
        <v>0</v>
      </c>
      <c r="X113" s="4" t="s">
        <v>54</v>
      </c>
      <c r="Y113" s="4" t="s">
        <v>54</v>
      </c>
      <c r="Z113" s="4" t="s">
        <v>54</v>
      </c>
      <c r="AA113" s="4" t="s">
        <v>54</v>
      </c>
      <c r="AB113" s="4"/>
      <c r="AC113" s="30" t="str">
        <f aca="false">IF(ISBLANK(T113),"NA",IF(T113=" ","NA",IF(T113="-","NA",IF(T113="N","NA",T113))))</f>
        <v>NA</v>
      </c>
      <c r="AD113" s="30" t="n">
        <f aca="false">IF(ISBLANK(U113),"NA",IF(U113=" ","NA",IF(U113="-","NA",IF(U113="N","NA",U113))))</f>
        <v>7</v>
      </c>
      <c r="AE113" s="30" t="n">
        <f aca="false">IF(ISBLANK(V113),"NA",IF(V113=" ","NA",IF(V113="-","NA",IF(V113="N","NA",V113))))</f>
        <v>0.78</v>
      </c>
      <c r="AF113" s="30" t="n">
        <f aca="false">IF(ISBLANK(W113),"NA",IF(W113=" ","NA",IF(W113="-","NA",IF(W113="N","NA",W113))))</f>
        <v>0</v>
      </c>
      <c r="AG113" s="30" t="str">
        <f aca="false">IF(ISBLANK(X113),"NA",IF(X113=" ","NA",IF(X113="-","NA",IF(X113="N","NA",X113))))</f>
        <v>NA</v>
      </c>
      <c r="AH113" s="30" t="str">
        <f aca="false">IF(ISBLANK(Y113),"NA",IF(Y113=" ","NA",IF(Y113="-","NA",IF(Y113="N","NA",Y113))))</f>
        <v>NA</v>
      </c>
      <c r="AI113" s="30" t="str">
        <f aca="false">IF(ISBLANK(Z113),"NA",IF(Z113=" ","NA",IF(Z113="-","NA",IF(Z113="N","NA",Z113))))</f>
        <v>NA</v>
      </c>
      <c r="AJ113" s="30" t="str">
        <f aca="false">IF(ISBLANK(AA113),"NA",IF(AA113=" ","NA",IF(AA113="-","NA",IF(AA113="N","NA",AA113))))</f>
        <v>NA</v>
      </c>
      <c r="AK113" s="30" t="str">
        <f aca="false">IF(ISBLANK(AB113),"NA",IF(AB113=" ","NA",IF(AB113="-","NA",IF(AB113="N","NA",AB113))))</f>
        <v>NA</v>
      </c>
      <c r="AL113" s="22" t="str">
        <f aca="false">IF(I113="BC",VLOOKUP(B113,'BC-OR_overlap'!A:J,10),"NA")</f>
        <v>NA</v>
      </c>
      <c r="AM113" s="22" t="n">
        <f aca="false">VLOOKUP(G113,Sheet2!A:Q,3)</f>
        <v>4.99739</v>
      </c>
      <c r="AN113" s="22" t="n">
        <f aca="false">VLOOKUP(G113,Sheet2!A:Q,4)</f>
        <v>0</v>
      </c>
      <c r="AO113" s="22" t="n">
        <f aca="false">VLOOKUP(G113,Sheet2!A:Q,5)</f>
        <v>0</v>
      </c>
      <c r="AP113" s="22" t="n">
        <f aca="false">VLOOKUP(G113,Sheet2!A:Q,6)</f>
        <v>6986.58</v>
      </c>
      <c r="AQ113" s="22" t="n">
        <f aca="false">VLOOKUP(G113,Sheet2!A:Q,7)</f>
        <v>1177.57</v>
      </c>
      <c r="AR113" s="22" t="n">
        <f aca="false">VLOOKUP(G113,Sheet2!A:Q,8)</f>
        <v>659.13</v>
      </c>
      <c r="AS113" s="22" t="n">
        <f aca="false">VLOOKUP(G113,Sheet2!A:Q,9)</f>
        <v>93.67</v>
      </c>
      <c r="AT113" s="22" t="n">
        <f aca="false">VLOOKUP(G113,Sheet2!A:Q,10)</f>
        <v>83.58</v>
      </c>
      <c r="AU113" s="22" t="n">
        <f aca="false">VLOOKUP(G113,Sheet2!A:Q,11)</f>
        <v>14.2</v>
      </c>
      <c r="AV113" s="22" t="n">
        <f aca="false">VLOOKUP(G113,Sheet2!A:Q,12)</f>
        <v>246083.25</v>
      </c>
      <c r="AW113" s="22" t="n">
        <f aca="false">VLOOKUP(G113,Sheet2!A:Q,13)</f>
        <v>35572.71</v>
      </c>
      <c r="AX113" s="22" t="n">
        <f aca="false">VLOOKUP(G113,Sheet2!A:Q,14)</f>
        <v>10580.17</v>
      </c>
      <c r="AY113" s="22" t="n">
        <f aca="false">VLOOKUP(G113,Sheet2!A:Q,15)</f>
        <v>2224.67</v>
      </c>
      <c r="AZ113" s="22" t="n">
        <f aca="false">VLOOKUP(G113,Sheet2!A:Q,16)</f>
        <v>864.83</v>
      </c>
      <c r="BA113" s="22" t="n">
        <f aca="false">VLOOKUP(G113,Sheet2!A:Q,17)</f>
        <v>249.2</v>
      </c>
      <c r="BB113" s="22" t="n">
        <f aca="false">VLOOKUP(G113,Sheet2!A:R,18)</f>
        <v>545</v>
      </c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" hidden="false" customHeight="true" outlineLevel="0" collapsed="false">
      <c r="A114" s="1" t="s">
        <v>80</v>
      </c>
      <c r="B114" s="32" t="n">
        <v>112</v>
      </c>
      <c r="C114" s="9" t="n">
        <v>139</v>
      </c>
      <c r="D114" s="9" t="n">
        <v>107</v>
      </c>
      <c r="E114" s="23"/>
      <c r="F114" s="9" t="s">
        <v>538</v>
      </c>
      <c r="G114" s="33" t="s">
        <v>539</v>
      </c>
      <c r="H114" s="4" t="s">
        <v>540</v>
      </c>
      <c r="I114" s="22" t="s">
        <v>50</v>
      </c>
      <c r="J114" s="26" t="n">
        <v>3</v>
      </c>
      <c r="K114" s="11" t="s">
        <v>541</v>
      </c>
      <c r="L114" s="2" t="n">
        <f aca="false">IF(LEN(TRIM(K114))=0,0,LEN(TRIM(K114))-LEN(SUBSTITUTE(K114," ",""))+1)</f>
        <v>15</v>
      </c>
      <c r="M114" s="2" t="n">
        <f aca="false">IF(LEN(TRIM(F114))=0,0,LEN(TRIM(F114))-LEN(SUBSTITUTE(F114," ",""))+2)</f>
        <v>12</v>
      </c>
      <c r="N114" s="22" t="s">
        <v>52</v>
      </c>
      <c r="O114" s="0"/>
      <c r="P114" s="27" t="n">
        <v>13112</v>
      </c>
      <c r="Q114" s="27" t="n">
        <v>3112</v>
      </c>
      <c r="R114" s="32" t="s">
        <v>409</v>
      </c>
      <c r="S114" s="28" t="str">
        <f aca="false">MID(MID(MID(SUBSTITUTE(K114," ","^",(M114-2)),1,256),FIND("^",SUBSTITUTE(K114," ","^",(M114-2))),256),2,FIND(" ",MID(MID(SUBSTITUTE(K114," ","^",(M114-2)),1,256),FIND("^",SUBSTITUTE(K114," ","^",(M114-2))),256))-2)</f>
        <v>baby's</v>
      </c>
      <c r="T114" s="25"/>
      <c r="U114" s="29" t="n">
        <f aca="false">LEN(G114)</f>
        <v>4</v>
      </c>
      <c r="V114" s="29" t="n">
        <v>16.75</v>
      </c>
      <c r="W114" s="29" t="n">
        <v>4</v>
      </c>
      <c r="X114" s="4" t="n">
        <v>482</v>
      </c>
      <c r="Y114" s="4" t="n">
        <v>554</v>
      </c>
      <c r="Z114" s="4" t="n">
        <v>556</v>
      </c>
      <c r="AA114" s="4" t="s">
        <v>54</v>
      </c>
      <c r="AB114" s="4"/>
      <c r="AC114" s="30" t="str">
        <f aca="false">IF(ISBLANK(T114),"NA",IF(T114=" ","NA",IF(T114="-","NA",IF(T114="N","NA",T114))))</f>
        <v>NA</v>
      </c>
      <c r="AD114" s="30" t="n">
        <f aca="false">IF(ISBLANK(U114),"NA",IF(U114=" ","NA",IF(U114="-","NA",IF(U114="N","NA",U114))))</f>
        <v>4</v>
      </c>
      <c r="AE114" s="30" t="n">
        <f aca="false">IF(ISBLANK(V114),"NA",IF(V114=" ","NA",IF(V114="-","NA",IF(V114="N","NA",V114))))</f>
        <v>16.75</v>
      </c>
      <c r="AF114" s="30" t="n">
        <f aca="false">IF(ISBLANK(W114),"NA",IF(W114=" ","NA",IF(W114="-","NA",IF(W114="N","NA",W114))))</f>
        <v>4</v>
      </c>
      <c r="AG114" s="30" t="n">
        <f aca="false">IF(ISBLANK(X114),"NA",IF(X114=" ","NA",IF(X114="-","NA",IF(X114="N","NA",X114))))</f>
        <v>482</v>
      </c>
      <c r="AH114" s="30" t="n">
        <f aca="false">IF(ISBLANK(Y114),"NA",IF(Y114=" ","NA",IF(Y114="-","NA",IF(Y114="N","NA",Y114))))</f>
        <v>554</v>
      </c>
      <c r="AI114" s="30" t="n">
        <f aca="false">IF(ISBLANK(Z114),"NA",IF(Z114=" ","NA",IF(Z114="-","NA",IF(Z114="N","NA",Z114))))</f>
        <v>556</v>
      </c>
      <c r="AJ114" s="30" t="str">
        <f aca="false">IF(ISBLANK(AA114),"NA",IF(AA114=" ","NA",IF(AA114="-","NA",IF(AA114="N","NA",AA114))))</f>
        <v>NA</v>
      </c>
      <c r="AK114" s="30" t="str">
        <f aca="false">IF(ISBLANK(AB114),"NA",IF(AB114=" ","NA",IF(AB114="-","NA",IF(AB114="N","NA",AB114))))</f>
        <v>NA</v>
      </c>
      <c r="AL114" s="22" t="str">
        <f aca="false">IF(I114="BC",VLOOKUP(B114,'BC-OR_overlap'!A:J,10),"NA")</f>
        <v>NA</v>
      </c>
      <c r="AM114" s="22" t="n">
        <f aca="false">VLOOKUP(G114,Sheet2!A:Q,3)</f>
        <v>31.0552</v>
      </c>
      <c r="AN114" s="22" t="n">
        <f aca="false">VLOOKUP(G114,Sheet2!A:Q,4)</f>
        <v>4</v>
      </c>
      <c r="AO114" s="22" t="n">
        <f aca="false">VLOOKUP(G114,Sheet2!A:Q,5)</f>
        <v>12.92</v>
      </c>
      <c r="AP114" s="22" t="n">
        <f aca="false">VLOOKUP(G114,Sheet2!A:Q,6)</f>
        <v>14855.44</v>
      </c>
      <c r="AQ114" s="22" t="n">
        <f aca="false">VLOOKUP(G114,Sheet2!A:Q,7)</f>
        <v>238.75</v>
      </c>
      <c r="AR114" s="22" t="n">
        <f aca="false">VLOOKUP(G114,Sheet2!A:Q,8)</f>
        <v>893.22</v>
      </c>
      <c r="AS114" s="22" t="n">
        <f aca="false">VLOOKUP(G114,Sheet2!A:Q,9)</f>
        <v>23.33</v>
      </c>
      <c r="AT114" s="22" t="n">
        <f aca="false">VLOOKUP(G114,Sheet2!A:Q,10)</f>
        <v>56.9</v>
      </c>
      <c r="AU114" s="22" t="n">
        <f aca="false">VLOOKUP(G114,Sheet2!A:Q,11)</f>
        <v>3</v>
      </c>
      <c r="AV114" s="22" t="n">
        <f aca="false">VLOOKUP(G114,Sheet2!A:Q,12)</f>
        <v>239739.81</v>
      </c>
      <c r="AW114" s="22" t="n">
        <f aca="false">VLOOKUP(G114,Sheet2!A:Q,13)</f>
        <v>30309</v>
      </c>
      <c r="AX114" s="22" t="n">
        <f aca="false">VLOOKUP(G114,Sheet2!A:Q,14)</f>
        <v>12934.46</v>
      </c>
      <c r="AY114" s="22" t="n">
        <f aca="false">VLOOKUP(G114,Sheet2!A:Q,15)</f>
        <v>2077.33</v>
      </c>
      <c r="AZ114" s="22" t="n">
        <f aca="false">VLOOKUP(G114,Sheet2!A:Q,16)</f>
        <v>114.91</v>
      </c>
      <c r="BA114" s="22" t="n">
        <f aca="false">VLOOKUP(G114,Sheet2!A:Q,17)</f>
        <v>36</v>
      </c>
      <c r="BB114" s="22" t="n">
        <f aca="false">VLOOKUP(G114,Sheet2!A:R,18)</f>
        <v>179</v>
      </c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" hidden="false" customHeight="true" outlineLevel="0" collapsed="false">
      <c r="A115" s="9" t="s">
        <v>46</v>
      </c>
      <c r="B115" s="9" t="n">
        <v>113</v>
      </c>
      <c r="C115" s="9" t="n">
        <v>140</v>
      </c>
      <c r="D115" s="9" t="n">
        <v>14</v>
      </c>
      <c r="E115" s="23" t="s">
        <v>542</v>
      </c>
      <c r="F115" s="11" t="s">
        <v>543</v>
      </c>
      <c r="G115" s="25" t="s">
        <v>544</v>
      </c>
      <c r="H115" s="4" t="s">
        <v>545</v>
      </c>
      <c r="I115" s="22" t="s">
        <v>50</v>
      </c>
      <c r="J115" s="26" t="n">
        <v>3</v>
      </c>
      <c r="K115" s="11" t="s">
        <v>546</v>
      </c>
      <c r="L115" s="2" t="n">
        <f aca="false">IF(LEN(TRIM(K115))=0,0,LEN(TRIM(K115))-LEN(SUBSTITUTE(K115," ",""))+1)</f>
        <v>10</v>
      </c>
      <c r="M115" s="2" t="n">
        <f aca="false">IF(LEN(TRIM(F115))=0,0,LEN(TRIM(F115))-LEN(SUBSTITUTE(F115," ",""))+2)</f>
        <v>8</v>
      </c>
      <c r="N115" s="22" t="s">
        <v>52</v>
      </c>
      <c r="O115" s="0"/>
      <c r="P115" s="27" t="n">
        <v>13113</v>
      </c>
      <c r="Q115" s="27" t="n">
        <v>3113</v>
      </c>
      <c r="R115" s="9" t="s">
        <v>409</v>
      </c>
      <c r="S115" s="28" t="str">
        <f aca="false">MID(MID(MID(SUBSTITUTE(K115," ","^",(M115-2)),1,256),FIND("^",SUBSTITUTE(K115," ","^",(M115-2))),256),2,FIND(" ",MID(MID(SUBSTITUTE(K115," ","^",(M115-2)),1,256),FIND("^",SUBSTITUTE(K115," ","^",(M115-2))),256))-2)</f>
        <v>the</v>
      </c>
      <c r="T115" s="25"/>
      <c r="U115" s="29" t="n">
        <f aca="false">LEN(G115)</f>
        <v>10</v>
      </c>
      <c r="V115" s="29" t="n">
        <v>23.47</v>
      </c>
      <c r="W115" s="29" t="n">
        <v>1</v>
      </c>
      <c r="X115" s="4" t="n">
        <v>308</v>
      </c>
      <c r="Y115" s="4" t="n">
        <v>519</v>
      </c>
      <c r="Z115" s="4" t="n">
        <v>410</v>
      </c>
      <c r="AA115" s="4" t="s">
        <v>54</v>
      </c>
      <c r="AB115" s="4"/>
      <c r="AC115" s="30" t="str">
        <f aca="false">IF(ISBLANK(T115),"NA",IF(T115=" ","NA",IF(T115="-","NA",IF(T115="N","NA",T115))))</f>
        <v>NA</v>
      </c>
      <c r="AD115" s="30" t="n">
        <f aca="false">IF(ISBLANK(U115),"NA",IF(U115=" ","NA",IF(U115="-","NA",IF(U115="N","NA",U115))))</f>
        <v>10</v>
      </c>
      <c r="AE115" s="30" t="n">
        <f aca="false">IF(ISBLANK(V115),"NA",IF(V115=" ","NA",IF(V115="-","NA",IF(V115="N","NA",V115))))</f>
        <v>23.47</v>
      </c>
      <c r="AF115" s="30" t="n">
        <f aca="false">IF(ISBLANK(W115),"NA",IF(W115=" ","NA",IF(W115="-","NA",IF(W115="N","NA",W115))))</f>
        <v>1</v>
      </c>
      <c r="AG115" s="30" t="n">
        <f aca="false">IF(ISBLANK(X115),"NA",IF(X115=" ","NA",IF(X115="-","NA",IF(X115="N","NA",X115))))</f>
        <v>308</v>
      </c>
      <c r="AH115" s="30" t="n">
        <f aca="false">IF(ISBLANK(Y115),"NA",IF(Y115=" ","NA",IF(Y115="-","NA",IF(Y115="N","NA",Y115))))</f>
        <v>519</v>
      </c>
      <c r="AI115" s="30" t="n">
        <f aca="false">IF(ISBLANK(Z115),"NA",IF(Z115=" ","NA",IF(Z115="-","NA",IF(Z115="N","NA",Z115))))</f>
        <v>410</v>
      </c>
      <c r="AJ115" s="30" t="str">
        <f aca="false">IF(ISBLANK(AA115),"NA",IF(AA115=" ","NA",IF(AA115="-","NA",IF(AA115="N","NA",AA115))))</f>
        <v>NA</v>
      </c>
      <c r="AK115" s="30" t="str">
        <f aca="false">IF(ISBLANK(AB115),"NA",IF(AB115=" ","NA",IF(AB115="-","NA",IF(AB115="N","NA",AB115))))</f>
        <v>NA</v>
      </c>
      <c r="AL115" s="22" t="str">
        <f aca="false">IF(I115="BC",VLOOKUP(B115,'BC-OR_overlap'!A:J,10),"NA")</f>
        <v>NA</v>
      </c>
      <c r="AM115" s="22" t="n">
        <f aca="false">VLOOKUP(G115,Sheet2!A:Q,3)</f>
        <v>56.6966</v>
      </c>
      <c r="AN115" s="22" t="n">
        <f aca="false">VLOOKUP(G115,Sheet2!A:Q,4)</f>
        <v>1</v>
      </c>
      <c r="AO115" s="22" t="n">
        <f aca="false">VLOOKUP(G115,Sheet2!A:Q,5)</f>
        <v>5.83</v>
      </c>
      <c r="AP115" s="22" t="n">
        <f aca="false">VLOOKUP(G115,Sheet2!A:Q,6)</f>
        <v>2536.83</v>
      </c>
      <c r="AQ115" s="22" t="n">
        <f aca="false">VLOOKUP(G115,Sheet2!A:Q,7)</f>
        <v>777.4</v>
      </c>
      <c r="AR115" s="22" t="n">
        <f aca="false">VLOOKUP(G115,Sheet2!A:Q,8)</f>
        <v>1139.36</v>
      </c>
      <c r="AS115" s="22" t="n">
        <f aca="false">VLOOKUP(G115,Sheet2!A:Q,9)</f>
        <v>221.11</v>
      </c>
      <c r="AT115" s="22" t="n">
        <f aca="false">VLOOKUP(G115,Sheet2!A:Q,10)</f>
        <v>723.93</v>
      </c>
      <c r="AU115" s="22" t="n">
        <f aca="false">VLOOKUP(G115,Sheet2!A:Q,11)</f>
        <v>97.5</v>
      </c>
      <c r="AV115" s="22" t="n">
        <f aca="false">VLOOKUP(G115,Sheet2!A:Q,12)</f>
        <v>298217.47</v>
      </c>
      <c r="AW115" s="22" t="n">
        <f aca="false">VLOOKUP(G115,Sheet2!A:Q,13)</f>
        <v>37203.7</v>
      </c>
      <c r="AX115" s="22" t="n">
        <f aca="false">VLOOKUP(G115,Sheet2!A:Q,14)</f>
        <v>22324.48</v>
      </c>
      <c r="AY115" s="22" t="n">
        <f aca="false">VLOOKUP(G115,Sheet2!A:Q,15)</f>
        <v>4168</v>
      </c>
      <c r="AZ115" s="22" t="n">
        <f aca="false">VLOOKUP(G115,Sheet2!A:Q,16)</f>
        <v>5200.31</v>
      </c>
      <c r="BA115" s="22" t="n">
        <f aca="false">VLOOKUP(G115,Sheet2!A:Q,17)</f>
        <v>1031.88</v>
      </c>
      <c r="BB115" s="22" t="n">
        <f aca="false">VLOOKUP(G115,Sheet2!A:R,18)</f>
        <v>397</v>
      </c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" hidden="false" customHeight="true" outlineLevel="0" collapsed="false">
      <c r="A116" s="1" t="s">
        <v>56</v>
      </c>
      <c r="B116" s="9" t="n">
        <v>114</v>
      </c>
      <c r="C116" s="9" t="n">
        <v>141</v>
      </c>
      <c r="D116" s="9" t="n">
        <v>124</v>
      </c>
      <c r="E116" s="23"/>
      <c r="F116" s="9" t="s">
        <v>547</v>
      </c>
      <c r="G116" s="33" t="s">
        <v>548</v>
      </c>
      <c r="H116" s="4" t="s">
        <v>549</v>
      </c>
      <c r="I116" s="22" t="s">
        <v>50</v>
      </c>
      <c r="J116" s="26" t="n">
        <v>3</v>
      </c>
      <c r="K116" s="11" t="s">
        <v>550</v>
      </c>
      <c r="L116" s="2" t="n">
        <f aca="false">IF(LEN(TRIM(K116))=0,0,LEN(TRIM(K116))-LEN(SUBSTITUTE(K116," ",""))+1)</f>
        <v>21</v>
      </c>
      <c r="M116" s="2" t="n">
        <f aca="false">IF(LEN(TRIM(F116))=0,0,LEN(TRIM(F116))-LEN(SUBSTITUTE(F116," ",""))+2)</f>
        <v>18</v>
      </c>
      <c r="N116" s="22" t="s">
        <v>52</v>
      </c>
      <c r="O116" s="0"/>
      <c r="P116" s="27" t="n">
        <v>13114</v>
      </c>
      <c r="Q116" s="27" t="n">
        <v>3114</v>
      </c>
      <c r="R116" s="9" t="s">
        <v>409</v>
      </c>
      <c r="S116" s="28" t="str">
        <f aca="false">MID(MID(MID(SUBSTITUTE(K116," ","^",(M116-2)),1,256),FIND("^",SUBSTITUTE(K116," ","^",(M116-2))),256),2,FIND(" ",MID(MID(SUBSTITUTE(K116," ","^",(M116-2)),1,256),FIND("^",SUBSTITUTE(K116," ","^",(M116-2))),256))-2)</f>
        <v>red</v>
      </c>
      <c r="T116" s="25"/>
      <c r="U116" s="29" t="n">
        <f aca="false">LEN(G116)</f>
        <v>6</v>
      </c>
      <c r="V116" s="29" t="n">
        <v>26.55</v>
      </c>
      <c r="W116" s="29" t="n">
        <v>2</v>
      </c>
      <c r="X116" s="4" t="n">
        <v>602</v>
      </c>
      <c r="Y116" s="4" t="n">
        <v>567</v>
      </c>
      <c r="Z116" s="4" t="n">
        <v>635</v>
      </c>
      <c r="AA116" s="4" t="n">
        <v>551</v>
      </c>
      <c r="AB116" s="4"/>
      <c r="AC116" s="30" t="str">
        <f aca="false">IF(ISBLANK(T116),"NA",IF(T116=" ","NA",IF(T116="-","NA",IF(T116="N","NA",T116))))</f>
        <v>NA</v>
      </c>
      <c r="AD116" s="30" t="n">
        <f aca="false">IF(ISBLANK(U116),"NA",IF(U116=" ","NA",IF(U116="-","NA",IF(U116="N","NA",U116))))</f>
        <v>6</v>
      </c>
      <c r="AE116" s="30" t="n">
        <f aca="false">IF(ISBLANK(V116),"NA",IF(V116=" ","NA",IF(V116="-","NA",IF(V116="N","NA",V116))))</f>
        <v>26.55</v>
      </c>
      <c r="AF116" s="30" t="n">
        <f aca="false">IF(ISBLANK(W116),"NA",IF(W116=" ","NA",IF(W116="-","NA",IF(W116="N","NA",W116))))</f>
        <v>2</v>
      </c>
      <c r="AG116" s="30" t="n">
        <f aca="false">IF(ISBLANK(X116),"NA",IF(X116=" ","NA",IF(X116="-","NA",IF(X116="N","NA",X116))))</f>
        <v>602</v>
      </c>
      <c r="AH116" s="30" t="n">
        <f aca="false">IF(ISBLANK(Y116),"NA",IF(Y116=" ","NA",IF(Y116="-","NA",IF(Y116="N","NA",Y116))))</f>
        <v>567</v>
      </c>
      <c r="AI116" s="30" t="n">
        <f aca="false">IF(ISBLANK(Z116),"NA",IF(Z116=" ","NA",IF(Z116="-","NA",IF(Z116="N","NA",Z116))))</f>
        <v>635</v>
      </c>
      <c r="AJ116" s="30" t="n">
        <f aca="false">IF(ISBLANK(AA116),"NA",IF(AA116=" ","NA",IF(AA116="-","NA",IF(AA116="N","NA",AA116))))</f>
        <v>551</v>
      </c>
      <c r="AK116" s="30" t="str">
        <f aca="false">IF(ISBLANK(AB116),"NA",IF(AB116=" ","NA",IF(AB116="-","NA",IF(AB116="N","NA",AB116))))</f>
        <v>NA</v>
      </c>
      <c r="AL116" s="22" t="str">
        <f aca="false">IF(I116="BC",VLOOKUP(B116,'BC-OR_overlap'!A:J,10),"NA")</f>
        <v>NA</v>
      </c>
      <c r="AM116" s="22" t="n">
        <f aca="false">VLOOKUP(G116,Sheet2!A:Q,3)</f>
        <v>114.107</v>
      </c>
      <c r="AN116" s="22" t="n">
        <f aca="false">VLOOKUP(G116,Sheet2!A:Q,4)</f>
        <v>2</v>
      </c>
      <c r="AO116" s="22" t="n">
        <f aca="false">VLOOKUP(G116,Sheet2!A:Q,5)</f>
        <v>3.69</v>
      </c>
      <c r="AP116" s="22" t="n">
        <f aca="false">VLOOKUP(G116,Sheet2!A:Q,6)</f>
        <v>8554.45</v>
      </c>
      <c r="AQ116" s="22" t="n">
        <f aca="false">VLOOKUP(G116,Sheet2!A:Q,7)</f>
        <v>921.67</v>
      </c>
      <c r="AR116" s="22" t="n">
        <f aca="false">VLOOKUP(G116,Sheet2!A:Q,8)</f>
        <v>992.95</v>
      </c>
      <c r="AS116" s="22" t="n">
        <f aca="false">VLOOKUP(G116,Sheet2!A:Q,9)</f>
        <v>118</v>
      </c>
      <c r="AT116" s="22" t="n">
        <f aca="false">VLOOKUP(G116,Sheet2!A:Q,10)</f>
        <v>279.56</v>
      </c>
      <c r="AU116" s="22" t="n">
        <f aca="false">VLOOKUP(G116,Sheet2!A:Q,11)</f>
        <v>15.5</v>
      </c>
      <c r="AV116" s="22" t="n">
        <f aca="false">VLOOKUP(G116,Sheet2!A:Q,12)</f>
        <v>280518.49</v>
      </c>
      <c r="AW116" s="22" t="n">
        <f aca="false">VLOOKUP(G116,Sheet2!A:Q,13)</f>
        <v>36913.5</v>
      </c>
      <c r="AX116" s="22" t="n">
        <f aca="false">VLOOKUP(G116,Sheet2!A:Q,14)</f>
        <v>21887.54</v>
      </c>
      <c r="AY116" s="22" t="n">
        <f aca="false">VLOOKUP(G116,Sheet2!A:Q,15)</f>
        <v>3459.6</v>
      </c>
      <c r="AZ116" s="22" t="n">
        <f aca="false">VLOOKUP(G116,Sheet2!A:Q,16)</f>
        <v>1783.88</v>
      </c>
      <c r="BA116" s="22" t="n">
        <f aca="false">VLOOKUP(G116,Sheet2!A:Q,17)</f>
        <v>333.25</v>
      </c>
      <c r="BB116" s="22" t="n">
        <f aca="false">VLOOKUP(G116,Sheet2!A:R,18)</f>
        <v>167</v>
      </c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" hidden="false" customHeight="true" outlineLevel="0" collapsed="false">
      <c r="A117" s="9" t="s">
        <v>56</v>
      </c>
      <c r="B117" s="9" t="n">
        <v>115</v>
      </c>
      <c r="C117" s="9" t="n">
        <v>142</v>
      </c>
      <c r="D117" s="9" t="n">
        <v>155</v>
      </c>
      <c r="E117" s="23" t="s">
        <v>551</v>
      </c>
      <c r="F117" s="11" t="s">
        <v>552</v>
      </c>
      <c r="G117" s="33" t="s">
        <v>553</v>
      </c>
      <c r="H117" s="4" t="s">
        <v>554</v>
      </c>
      <c r="I117" s="22" t="s">
        <v>50</v>
      </c>
      <c r="J117" s="26" t="n">
        <v>3</v>
      </c>
      <c r="K117" s="11" t="s">
        <v>555</v>
      </c>
      <c r="L117" s="2" t="n">
        <f aca="false">IF(LEN(TRIM(K117))=0,0,LEN(TRIM(K117))-LEN(SUBSTITUTE(K117," ",""))+1)</f>
        <v>11</v>
      </c>
      <c r="M117" s="2" t="n">
        <f aca="false">IF(LEN(TRIM(F117))=0,0,LEN(TRIM(F117))-LEN(SUBSTITUTE(F117," ",""))+2)</f>
        <v>8</v>
      </c>
      <c r="N117" s="22" t="s">
        <v>52</v>
      </c>
      <c r="O117" s="0"/>
      <c r="P117" s="27" t="n">
        <v>13115</v>
      </c>
      <c r="Q117" s="27" t="n">
        <v>3115</v>
      </c>
      <c r="R117" s="9" t="s">
        <v>409</v>
      </c>
      <c r="S117" s="28" t="str">
        <f aca="false">MID(MID(MID(SUBSTITUTE(K117," ","^",(M117-2)),1,256),FIND("^",SUBSTITUTE(K117," ","^",(M117-2))),256),2,FIND(" ",MID(MID(SUBSTITUTE(K117," ","^",(M117-2)),1,256),FIND("^",SUBSTITUTE(K117," ","^",(M117-2))),256))-2)</f>
        <v>a</v>
      </c>
      <c r="T117" s="25"/>
      <c r="U117" s="29" t="n">
        <f aca="false">LEN(G117)</f>
        <v>9</v>
      </c>
      <c r="V117" s="29" t="n">
        <v>1.02</v>
      </c>
      <c r="W117" s="29" t="n">
        <v>0</v>
      </c>
      <c r="X117" s="4" t="s">
        <v>54</v>
      </c>
      <c r="Y117" s="4" t="s">
        <v>54</v>
      </c>
      <c r="Z117" s="4" t="s">
        <v>54</v>
      </c>
      <c r="AA117" s="4" t="s">
        <v>54</v>
      </c>
      <c r="AB117" s="4"/>
      <c r="AC117" s="30" t="str">
        <f aca="false">IF(ISBLANK(T117),"NA",IF(T117=" ","NA",IF(T117="-","NA",IF(T117="N","NA",T117))))</f>
        <v>NA</v>
      </c>
      <c r="AD117" s="30" t="n">
        <f aca="false">IF(ISBLANK(U117),"NA",IF(U117=" ","NA",IF(U117="-","NA",IF(U117="N","NA",U117))))</f>
        <v>9</v>
      </c>
      <c r="AE117" s="30" t="n">
        <f aca="false">IF(ISBLANK(V117),"NA",IF(V117=" ","NA",IF(V117="-","NA",IF(V117="N","NA",V117))))</f>
        <v>1.02</v>
      </c>
      <c r="AF117" s="30" t="n">
        <f aca="false">IF(ISBLANK(W117),"NA",IF(W117=" ","NA",IF(W117="-","NA",IF(W117="N","NA",W117))))</f>
        <v>0</v>
      </c>
      <c r="AG117" s="30" t="str">
        <f aca="false">IF(ISBLANK(X117),"NA",IF(X117=" ","NA",IF(X117="-","NA",IF(X117="N","NA",X117))))</f>
        <v>NA</v>
      </c>
      <c r="AH117" s="30" t="str">
        <f aca="false">IF(ISBLANK(Y117),"NA",IF(Y117=" ","NA",IF(Y117="-","NA",IF(Y117="N","NA",Y117))))</f>
        <v>NA</v>
      </c>
      <c r="AI117" s="30" t="str">
        <f aca="false">IF(ISBLANK(Z117),"NA",IF(Z117=" ","NA",IF(Z117="-","NA",IF(Z117="N","NA",Z117))))</f>
        <v>NA</v>
      </c>
      <c r="AJ117" s="30" t="str">
        <f aca="false">IF(ISBLANK(AA117),"NA",IF(AA117=" ","NA",IF(AA117="-","NA",IF(AA117="N","NA",AA117))))</f>
        <v>NA</v>
      </c>
      <c r="AK117" s="30" t="str">
        <f aca="false">IF(ISBLANK(AB117),"NA",IF(AB117=" ","NA",IF(AB117="-","NA",IF(AB117="N","NA",AB117))))</f>
        <v>NA</v>
      </c>
      <c r="AL117" s="22" t="str">
        <f aca="false">IF(I117="BC",VLOOKUP(B117,'BC-OR_overlap'!A:J,10),"NA")</f>
        <v>NA</v>
      </c>
      <c r="AM117" s="22" t="n">
        <f aca="false">VLOOKUP(G117,Sheet2!A:Q,3)</f>
        <v>0.118986</v>
      </c>
      <c r="AN117" s="22" t="n">
        <f aca="false">VLOOKUP(G117,Sheet2!A:Q,4)</f>
        <v>0</v>
      </c>
      <c r="AO117" s="22" t="n">
        <f aca="false">VLOOKUP(G117,Sheet2!A:Q,5)</f>
        <v>0</v>
      </c>
      <c r="AP117" s="22" t="n">
        <f aca="false">VLOOKUP(G117,Sheet2!A:Q,6)</f>
        <v>2446.16</v>
      </c>
      <c r="AQ117" s="22" t="n">
        <f aca="false">VLOOKUP(G117,Sheet2!A:Q,7)</f>
        <v>714.11</v>
      </c>
      <c r="AR117" s="22" t="n">
        <f aca="false">VLOOKUP(G117,Sheet2!A:Q,8)</f>
        <v>164.3</v>
      </c>
      <c r="AS117" s="22" t="n">
        <f aca="false">VLOOKUP(G117,Sheet2!A:Q,9)</f>
        <v>64.62</v>
      </c>
      <c r="AT117" s="22" t="n">
        <f aca="false">VLOOKUP(G117,Sheet2!A:Q,10)</f>
        <v>7.43</v>
      </c>
      <c r="AU117" s="22" t="n">
        <f aca="false">VLOOKUP(G117,Sheet2!A:Q,11)</f>
        <v>8.71</v>
      </c>
      <c r="AV117" s="22" t="n">
        <f aca="false">VLOOKUP(G117,Sheet2!A:Q,12)</f>
        <v>216633.98</v>
      </c>
      <c r="AW117" s="22" t="n">
        <f aca="false">VLOOKUP(G117,Sheet2!A:Q,13)</f>
        <v>28332.33</v>
      </c>
      <c r="AX117" s="22" t="n">
        <f aca="false">VLOOKUP(G117,Sheet2!A:Q,14)</f>
        <v>25225.83</v>
      </c>
      <c r="AY117" s="22" t="n">
        <f aca="false">VLOOKUP(G117,Sheet2!A:Q,15)</f>
        <v>1819.75</v>
      </c>
      <c r="AZ117" s="22" t="n">
        <f aca="false">VLOOKUP(G117,Sheet2!A:Q,16)</f>
        <v>1731.19</v>
      </c>
      <c r="BA117" s="22" t="n">
        <f aca="false">VLOOKUP(G117,Sheet2!A:Q,17)</f>
        <v>191.14</v>
      </c>
      <c r="BB117" s="22" t="n">
        <f aca="false">VLOOKUP(G117,Sheet2!A:R,18)</f>
        <v>280</v>
      </c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" hidden="false" customHeight="true" outlineLevel="0" collapsed="false">
      <c r="A118" s="9" t="s">
        <v>66</v>
      </c>
      <c r="B118" s="9" t="n">
        <v>116</v>
      </c>
      <c r="C118" s="9" t="n">
        <v>144</v>
      </c>
      <c r="D118" s="9" t="n">
        <v>176</v>
      </c>
      <c r="E118" s="23"/>
      <c r="F118" s="9" t="s">
        <v>556</v>
      </c>
      <c r="G118" s="33" t="s">
        <v>557</v>
      </c>
      <c r="H118" s="4" t="s">
        <v>558</v>
      </c>
      <c r="I118" s="22" t="s">
        <v>50</v>
      </c>
      <c r="J118" s="26" t="n">
        <v>3</v>
      </c>
      <c r="K118" s="11" t="s">
        <v>559</v>
      </c>
      <c r="L118" s="2" t="n">
        <f aca="false">IF(LEN(TRIM(K118))=0,0,LEN(TRIM(K118))-LEN(SUBSTITUTE(K118," ",""))+1)</f>
        <v>21</v>
      </c>
      <c r="M118" s="2" t="n">
        <f aca="false">IF(LEN(TRIM(F118))=0,0,LEN(TRIM(F118))-LEN(SUBSTITUTE(F118," ",""))+2)</f>
        <v>19</v>
      </c>
      <c r="N118" s="22" t="s">
        <v>52</v>
      </c>
      <c r="O118" s="0"/>
      <c r="P118" s="27" t="n">
        <v>13116</v>
      </c>
      <c r="Q118" s="27" t="n">
        <v>3116</v>
      </c>
      <c r="R118" s="9" t="s">
        <v>409</v>
      </c>
      <c r="S118" s="28" t="str">
        <f aca="false">MID(MID(MID(SUBSTITUTE(K118," ","^",(M118-2)),1,256),FIND("^",SUBSTITUTE(K118," ","^",(M118-2))),256),2,FIND(" ",MID(MID(SUBSTITUTE(K118," ","^",(M118-2)),1,256),FIND("^",SUBSTITUTE(K118," ","^",(M118-2))),256))-2)</f>
        <v>their</v>
      </c>
      <c r="T118" s="25"/>
      <c r="U118" s="29" t="n">
        <f aca="false">LEN(G118)</f>
        <v>8</v>
      </c>
      <c r="V118" s="29" t="n">
        <v>1.9</v>
      </c>
      <c r="W118" s="29" t="n">
        <v>2</v>
      </c>
      <c r="X118" s="4" t="s">
        <v>54</v>
      </c>
      <c r="Y118" s="4" t="s">
        <v>54</v>
      </c>
      <c r="Z118" s="4" t="s">
        <v>54</v>
      </c>
      <c r="AA118" s="4" t="s">
        <v>54</v>
      </c>
      <c r="AB118" s="4"/>
      <c r="AC118" s="30" t="str">
        <f aca="false">IF(ISBLANK(T118),"NA",IF(T118=" ","NA",IF(T118="-","NA",IF(T118="N","NA",T118))))</f>
        <v>NA</v>
      </c>
      <c r="AD118" s="30" t="n">
        <f aca="false">IF(ISBLANK(U118),"NA",IF(U118=" ","NA",IF(U118="-","NA",IF(U118="N","NA",U118))))</f>
        <v>8</v>
      </c>
      <c r="AE118" s="30" t="n">
        <f aca="false">IF(ISBLANK(V118),"NA",IF(V118=" ","NA",IF(V118="-","NA",IF(V118="N","NA",V118))))</f>
        <v>1.9</v>
      </c>
      <c r="AF118" s="30" t="n">
        <f aca="false">IF(ISBLANK(W118),"NA",IF(W118=" ","NA",IF(W118="-","NA",IF(W118="N","NA",W118))))</f>
        <v>2</v>
      </c>
      <c r="AG118" s="30" t="str">
        <f aca="false">IF(ISBLANK(X118),"NA",IF(X118=" ","NA",IF(X118="-","NA",IF(X118="N","NA",X118))))</f>
        <v>NA</v>
      </c>
      <c r="AH118" s="30" t="str">
        <f aca="false">IF(ISBLANK(Y118),"NA",IF(Y118=" ","NA",IF(Y118="-","NA",IF(Y118="N","NA",Y118))))</f>
        <v>NA</v>
      </c>
      <c r="AI118" s="30" t="str">
        <f aca="false">IF(ISBLANK(Z118),"NA",IF(Z118=" ","NA",IF(Z118="-","NA",IF(Z118="N","NA",Z118))))</f>
        <v>NA</v>
      </c>
      <c r="AJ118" s="30" t="str">
        <f aca="false">IF(ISBLANK(AA118),"NA",IF(AA118=" ","NA",IF(AA118="-","NA",IF(AA118="N","NA",AA118))))</f>
        <v>NA</v>
      </c>
      <c r="AK118" s="30" t="str">
        <f aca="false">IF(ISBLANK(AB118),"NA",IF(AB118=" ","NA",IF(AB118="-","NA",IF(AB118="N","NA",AB118))))</f>
        <v>NA</v>
      </c>
      <c r="AL118" s="22" t="str">
        <f aca="false">IF(I118="BC",VLOOKUP(B118,'BC-OR_overlap'!A:J,10),"NA")</f>
        <v>NA</v>
      </c>
      <c r="AM118" s="22" t="n">
        <f aca="false">VLOOKUP(G118,Sheet2!A:Q,3)</f>
        <v>1.90377</v>
      </c>
      <c r="AN118" s="22" t="n">
        <f aca="false">VLOOKUP(G118,Sheet2!A:Q,4)</f>
        <v>2</v>
      </c>
      <c r="AO118" s="22" t="n">
        <f aca="false">VLOOKUP(G118,Sheet2!A:Q,5)</f>
        <v>3.51</v>
      </c>
      <c r="AP118" s="22" t="n">
        <f aca="false">VLOOKUP(G118,Sheet2!A:Q,6)</f>
        <v>3596.94</v>
      </c>
      <c r="AQ118" s="22" t="n">
        <f aca="false">VLOOKUP(G118,Sheet2!A:Q,7)</f>
        <v>779.25</v>
      </c>
      <c r="AR118" s="22" t="n">
        <f aca="false">VLOOKUP(G118,Sheet2!A:Q,8)</f>
        <v>875.75</v>
      </c>
      <c r="AS118" s="22" t="n">
        <f aca="false">VLOOKUP(G118,Sheet2!A:Q,9)</f>
        <v>163.14</v>
      </c>
      <c r="AT118" s="22" t="n">
        <f aca="false">VLOOKUP(G118,Sheet2!A:Q,10)</f>
        <v>87.99</v>
      </c>
      <c r="AU118" s="22" t="n">
        <f aca="false">VLOOKUP(G118,Sheet2!A:Q,11)</f>
        <v>18.83</v>
      </c>
      <c r="AV118" s="22" t="n">
        <f aca="false">VLOOKUP(G118,Sheet2!A:Q,12)</f>
        <v>263415.02</v>
      </c>
      <c r="AW118" s="22" t="n">
        <f aca="false">VLOOKUP(G118,Sheet2!A:Q,13)</f>
        <v>35755</v>
      </c>
      <c r="AX118" s="22" t="n">
        <f aca="false">VLOOKUP(G118,Sheet2!A:Q,14)</f>
        <v>27031.55</v>
      </c>
      <c r="AY118" s="22" t="n">
        <f aca="false">VLOOKUP(G118,Sheet2!A:Q,15)</f>
        <v>3887.14</v>
      </c>
      <c r="AZ118" s="22" t="n">
        <f aca="false">VLOOKUP(G118,Sheet2!A:Q,16)</f>
        <v>1408.13</v>
      </c>
      <c r="BA118" s="22" t="n">
        <f aca="false">VLOOKUP(G118,Sheet2!A:Q,17)</f>
        <v>200</v>
      </c>
      <c r="BB118" s="22" t="n">
        <f aca="false">VLOOKUP(G118,Sheet2!A:R,18)</f>
        <v>134</v>
      </c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" hidden="false" customHeight="true" outlineLevel="0" collapsed="false">
      <c r="A119" s="1" t="s">
        <v>46</v>
      </c>
      <c r="B119" s="9" t="n">
        <v>117</v>
      </c>
      <c r="C119" s="9" t="n">
        <v>145</v>
      </c>
      <c r="D119" s="9" t="n">
        <v>38</v>
      </c>
      <c r="E119" s="23" t="n">
        <v>57</v>
      </c>
      <c r="F119" s="24" t="s">
        <v>560</v>
      </c>
      <c r="G119" s="40" t="s">
        <v>561</v>
      </c>
      <c r="H119" s="4" t="s">
        <v>562</v>
      </c>
      <c r="I119" s="22" t="s">
        <v>50</v>
      </c>
      <c r="J119" s="26" t="n">
        <v>3</v>
      </c>
      <c r="K119" s="11" t="s">
        <v>563</v>
      </c>
      <c r="L119" s="2" t="n">
        <f aca="false">IF(LEN(TRIM(K119))=0,0,LEN(TRIM(K119))-LEN(SUBSTITUTE(K119," ",""))+1)</f>
        <v>11</v>
      </c>
      <c r="M119" s="2" t="n">
        <f aca="false">IF(LEN(TRIM(F119))=0,0,LEN(TRIM(F119))-LEN(SUBSTITUTE(F119," ",""))+2)</f>
        <v>9</v>
      </c>
      <c r="N119" s="22" t="s">
        <v>52</v>
      </c>
      <c r="O119" s="0"/>
      <c r="P119" s="27" t="n">
        <v>13117</v>
      </c>
      <c r="Q119" s="27" t="n">
        <v>3117</v>
      </c>
      <c r="R119" s="9" t="s">
        <v>409</v>
      </c>
      <c r="S119" s="28" t="str">
        <f aca="false">MID(MID(MID(SUBSTITUTE(K119," ","^",(M119-2)),1,256),FIND("^",SUBSTITUTE(K119," ","^",(M119-2))),256),2,FIND(" ",MID(MID(SUBSTITUTE(K119," ","^",(M119-2)),1,256),FIND("^",SUBSTITUTE(K119," ","^",(M119-2))),256))-2)</f>
        <v>the</v>
      </c>
      <c r="T119" s="25"/>
      <c r="U119" s="29" t="n">
        <f aca="false">LEN(G119)</f>
        <v>4</v>
      </c>
      <c r="V119" s="29" t="n">
        <v>65</v>
      </c>
      <c r="W119" s="29" t="n">
        <v>4</v>
      </c>
      <c r="X119" s="4" t="n">
        <v>604</v>
      </c>
      <c r="Y119" s="4" t="n">
        <v>613</v>
      </c>
      <c r="Z119" s="4" t="n">
        <v>622</v>
      </c>
      <c r="AA119" s="4" t="n">
        <v>489</v>
      </c>
      <c r="AB119" s="4"/>
      <c r="AC119" s="30" t="str">
        <f aca="false">IF(ISBLANK(T119),"NA",IF(T119=" ","NA",IF(T119="-","NA",IF(T119="N","NA",T119))))</f>
        <v>NA</v>
      </c>
      <c r="AD119" s="30" t="n">
        <f aca="false">IF(ISBLANK(U119),"NA",IF(U119=" ","NA",IF(U119="-","NA",IF(U119="N","NA",U119))))</f>
        <v>4</v>
      </c>
      <c r="AE119" s="30" t="n">
        <f aca="false">IF(ISBLANK(V119),"NA",IF(V119=" ","NA",IF(V119="-","NA",IF(V119="N","NA",V119))))</f>
        <v>65</v>
      </c>
      <c r="AF119" s="30" t="n">
        <f aca="false">IF(ISBLANK(W119),"NA",IF(W119=" ","NA",IF(W119="-","NA",IF(W119="N","NA",W119))))</f>
        <v>4</v>
      </c>
      <c r="AG119" s="30" t="n">
        <f aca="false">IF(ISBLANK(X119),"NA",IF(X119=" ","NA",IF(X119="-","NA",IF(X119="N","NA",X119))))</f>
        <v>604</v>
      </c>
      <c r="AH119" s="30" t="n">
        <f aca="false">IF(ISBLANK(Y119),"NA",IF(Y119=" ","NA",IF(Y119="-","NA",IF(Y119="N","NA",Y119))))</f>
        <v>613</v>
      </c>
      <c r="AI119" s="30" t="n">
        <f aca="false">IF(ISBLANK(Z119),"NA",IF(Z119=" ","NA",IF(Z119="-","NA",IF(Z119="N","NA",Z119))))</f>
        <v>622</v>
      </c>
      <c r="AJ119" s="30" t="n">
        <f aca="false">IF(ISBLANK(AA119),"NA",IF(AA119=" ","NA",IF(AA119="-","NA",IF(AA119="N","NA",AA119))))</f>
        <v>489</v>
      </c>
      <c r="AK119" s="30" t="str">
        <f aca="false">IF(ISBLANK(AB119),"NA",IF(AB119=" ","NA",IF(AB119="-","NA",IF(AB119="N","NA",AB119))))</f>
        <v>NA</v>
      </c>
      <c r="AL119" s="22" t="str">
        <f aca="false">IF(I119="BC",VLOOKUP(B119,'BC-OR_overlap'!A:J,10),"NA")</f>
        <v>NA</v>
      </c>
      <c r="AM119" s="22" t="n">
        <f aca="false">VLOOKUP(G119,Sheet2!A:Q,3)</f>
        <v>76.2697</v>
      </c>
      <c r="AN119" s="22" t="n">
        <f aca="false">VLOOKUP(G119,Sheet2!A:Q,4)</f>
        <v>5</v>
      </c>
      <c r="AO119" s="22" t="n">
        <f aca="false">VLOOKUP(G119,Sheet2!A:Q,5)</f>
        <v>93.71</v>
      </c>
      <c r="AP119" s="22" t="n">
        <f aca="false">VLOOKUP(G119,Sheet2!A:Q,6)</f>
        <v>24985.21</v>
      </c>
      <c r="AQ119" s="22" t="n">
        <f aca="false">VLOOKUP(G119,Sheet2!A:Q,7)</f>
        <v>218.5</v>
      </c>
      <c r="AR119" s="22" t="n">
        <f aca="false">VLOOKUP(G119,Sheet2!A:Q,8)</f>
        <v>518.78</v>
      </c>
      <c r="AS119" s="22" t="n">
        <f aca="false">VLOOKUP(G119,Sheet2!A:Q,9)</f>
        <v>14</v>
      </c>
      <c r="AT119" s="22" t="n">
        <f aca="false">VLOOKUP(G119,Sheet2!A:Q,10)</f>
        <v>182.26</v>
      </c>
      <c r="AU119" s="22" t="n">
        <f aca="false">VLOOKUP(G119,Sheet2!A:Q,11)</f>
        <v>2</v>
      </c>
      <c r="AV119" s="22" t="n">
        <f aca="false">VLOOKUP(G119,Sheet2!A:Q,12)</f>
        <v>419415.19</v>
      </c>
      <c r="AW119" s="22" t="n">
        <f aca="false">VLOOKUP(G119,Sheet2!A:Q,13)</f>
        <v>51132.25</v>
      </c>
      <c r="AX119" s="22" t="n">
        <f aca="false">VLOOKUP(G119,Sheet2!A:Q,14)</f>
        <v>28396.11</v>
      </c>
      <c r="AY119" s="22" t="n">
        <f aca="false">VLOOKUP(G119,Sheet2!A:Q,15)</f>
        <v>3850.33</v>
      </c>
      <c r="AZ119" s="22" t="n">
        <f aca="false">VLOOKUP(G119,Sheet2!A:Q,16)</f>
        <v>2358.77</v>
      </c>
      <c r="BA119" s="22" t="n">
        <f aca="false">VLOOKUP(G119,Sheet2!A:Q,17)</f>
        <v>348</v>
      </c>
      <c r="BB119" s="22" t="n">
        <f aca="false">VLOOKUP(G119,Sheet2!A:R,18)</f>
        <v>543</v>
      </c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" hidden="false" customHeight="true" outlineLevel="0" collapsed="false">
      <c r="A120" s="1" t="s">
        <v>56</v>
      </c>
      <c r="B120" s="9" t="n">
        <v>118</v>
      </c>
      <c r="C120" s="9" t="n">
        <v>146</v>
      </c>
      <c r="D120" s="23" t="n">
        <v>75</v>
      </c>
      <c r="E120" s="23"/>
      <c r="F120" s="9" t="s">
        <v>564</v>
      </c>
      <c r="G120" s="34" t="s">
        <v>565</v>
      </c>
      <c r="H120" s="4" t="s">
        <v>566</v>
      </c>
      <c r="I120" s="22" t="s">
        <v>50</v>
      </c>
      <c r="J120" s="26" t="n">
        <v>3</v>
      </c>
      <c r="K120" s="11" t="s">
        <v>567</v>
      </c>
      <c r="L120" s="2" t="n">
        <f aca="false">IF(LEN(TRIM(K120))=0,0,LEN(TRIM(K120))-LEN(SUBSTITUTE(K120," ",""))+1)</f>
        <v>14</v>
      </c>
      <c r="M120" s="2" t="n">
        <f aca="false">IF(LEN(TRIM(F120))=0,0,LEN(TRIM(F120))-LEN(SUBSTITUTE(F120," ",""))+2)</f>
        <v>10</v>
      </c>
      <c r="N120" s="22" t="s">
        <v>52</v>
      </c>
      <c r="O120" s="0"/>
      <c r="P120" s="27" t="n">
        <v>13118</v>
      </c>
      <c r="Q120" s="27" t="n">
        <v>3118</v>
      </c>
      <c r="R120" s="9" t="s">
        <v>409</v>
      </c>
      <c r="S120" s="28" t="str">
        <f aca="false">MID(MID(MID(SUBSTITUTE(K120," ","^",(M120-2)),1,256),FIND("^",SUBSTITUTE(K120," ","^",(M120-2))),256),2,FIND(" ",MID(MID(SUBSTITUTE(K120," ","^",(M120-2)),1,256),FIND("^",SUBSTITUTE(K120," ","^",(M120-2))),256))-2)</f>
        <v>good</v>
      </c>
      <c r="T120" s="25"/>
      <c r="U120" s="29" t="n">
        <f aca="false">LEN(G120)</f>
        <v>3</v>
      </c>
      <c r="V120" s="29" t="n">
        <v>56.51</v>
      </c>
      <c r="W120" s="29" t="n">
        <v>12</v>
      </c>
      <c r="X120" s="4" t="n">
        <v>626</v>
      </c>
      <c r="Y120" s="4" t="n">
        <v>589</v>
      </c>
      <c r="Z120" s="4" t="n">
        <v>601</v>
      </c>
      <c r="AA120" s="4" t="n">
        <v>503</v>
      </c>
      <c r="AB120" s="4"/>
      <c r="AC120" s="30" t="str">
        <f aca="false">IF(ISBLANK(T120),"NA",IF(T120=" ","NA",IF(T120="-","NA",IF(T120="N","NA",T120))))</f>
        <v>NA</v>
      </c>
      <c r="AD120" s="30" t="n">
        <f aca="false">IF(ISBLANK(U120),"NA",IF(U120=" ","NA",IF(U120="-","NA",IF(U120="N","NA",U120))))</f>
        <v>3</v>
      </c>
      <c r="AE120" s="30" t="n">
        <f aca="false">IF(ISBLANK(V120),"NA",IF(V120=" ","NA",IF(V120="-","NA",IF(V120="N","NA",V120))))</f>
        <v>56.51</v>
      </c>
      <c r="AF120" s="30" t="n">
        <f aca="false">IF(ISBLANK(W120),"NA",IF(W120=" ","NA",IF(W120="-","NA",IF(W120="N","NA",W120))))</f>
        <v>12</v>
      </c>
      <c r="AG120" s="30" t="n">
        <f aca="false">IF(ISBLANK(X120),"NA",IF(X120=" ","NA",IF(X120="-","NA",IF(X120="N","NA",X120))))</f>
        <v>626</v>
      </c>
      <c r="AH120" s="30" t="n">
        <f aca="false">IF(ISBLANK(Y120),"NA",IF(Y120=" ","NA",IF(Y120="-","NA",IF(Y120="N","NA",Y120))))</f>
        <v>589</v>
      </c>
      <c r="AI120" s="30" t="n">
        <f aca="false">IF(ISBLANK(Z120),"NA",IF(Z120=" ","NA",IF(Z120="-","NA",IF(Z120="N","NA",Z120))))</f>
        <v>601</v>
      </c>
      <c r="AJ120" s="30" t="n">
        <f aca="false">IF(ISBLANK(AA120),"NA",IF(AA120=" ","NA",IF(AA120="-","NA",IF(AA120="N","NA",AA120))))</f>
        <v>503</v>
      </c>
      <c r="AK120" s="30" t="str">
        <f aca="false">IF(ISBLANK(AB120),"NA",IF(AB120=" ","NA",IF(AB120="-","NA",IF(AB120="N","NA",AB120))))</f>
        <v>NA</v>
      </c>
      <c r="AL120" s="22" t="str">
        <f aca="false">IF(I120="BC",VLOOKUP(B120,'BC-OR_overlap'!A:J,10),"NA")</f>
        <v>NA</v>
      </c>
      <c r="AM120" s="22" t="n">
        <f aca="false">VLOOKUP(G120,Sheet2!A:Q,3)</f>
        <v>66.6914</v>
      </c>
      <c r="AN120" s="22" t="n">
        <f aca="false">VLOOKUP(G120,Sheet2!A:Q,4)</f>
        <v>16</v>
      </c>
      <c r="AO120" s="22" t="n">
        <f aca="false">VLOOKUP(G120,Sheet2!A:Q,5)</f>
        <v>36.93</v>
      </c>
      <c r="AP120" s="22" t="n">
        <f aca="false">VLOOKUP(G120,Sheet2!A:Q,6)</f>
        <v>4941.51</v>
      </c>
      <c r="AQ120" s="22" t="n">
        <f aca="false">VLOOKUP(G120,Sheet2!A:Q,7)</f>
        <v>61</v>
      </c>
      <c r="AR120" s="22" t="n">
        <f aca="false">VLOOKUP(G120,Sheet2!A:Q,8)</f>
        <v>357.05</v>
      </c>
      <c r="AS120" s="22" t="n">
        <f aca="false">VLOOKUP(G120,Sheet2!A:Q,9)</f>
        <v>7.5</v>
      </c>
      <c r="AT120" s="22" t="n">
        <f aca="false">VLOOKUP(G120,Sheet2!A:Q,10)</f>
        <v>66.69</v>
      </c>
      <c r="AU120" s="22" t="n">
        <f aca="false">VLOOKUP(G120,Sheet2!A:Q,11)</f>
        <v>1</v>
      </c>
      <c r="AV120" s="22" t="n">
        <f aca="false">VLOOKUP(G120,Sheet2!A:Q,12)</f>
        <v>258446.38</v>
      </c>
      <c r="AW120" s="22" t="n">
        <f aca="false">VLOOKUP(G120,Sheet2!A:Q,13)</f>
        <v>36505</v>
      </c>
      <c r="AX120" s="22" t="n">
        <f aca="false">VLOOKUP(G120,Sheet2!A:Q,14)</f>
        <v>15016.42</v>
      </c>
      <c r="AY120" s="22" t="n">
        <f aca="false">VLOOKUP(G120,Sheet2!A:Q,15)</f>
        <v>3091</v>
      </c>
      <c r="AZ120" s="22" t="n">
        <f aca="false">VLOOKUP(G120,Sheet2!A:Q,16)</f>
        <v>702.25</v>
      </c>
      <c r="BA120" s="22" t="n">
        <f aca="false">VLOOKUP(G120,Sheet2!A:Q,17)</f>
        <v>176</v>
      </c>
      <c r="BB120" s="22" t="n">
        <f aca="false">VLOOKUP(G120,Sheet2!A:R,18)</f>
        <v>264</v>
      </c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" hidden="false" customHeight="true" outlineLevel="0" collapsed="false">
      <c r="A121" s="1" t="s">
        <v>56</v>
      </c>
      <c r="B121" s="32" t="n">
        <v>119</v>
      </c>
      <c r="C121" s="9" t="n">
        <v>147</v>
      </c>
      <c r="D121" s="9" t="n">
        <v>159</v>
      </c>
      <c r="E121" s="23" t="s">
        <v>568</v>
      </c>
      <c r="F121" s="11" t="s">
        <v>569</v>
      </c>
      <c r="G121" s="33" t="s">
        <v>570</v>
      </c>
      <c r="H121" s="4" t="s">
        <v>217</v>
      </c>
      <c r="I121" s="22" t="s">
        <v>50</v>
      </c>
      <c r="J121" s="26" t="n">
        <v>3</v>
      </c>
      <c r="K121" s="11" t="s">
        <v>571</v>
      </c>
      <c r="L121" s="2" t="n">
        <f aca="false">IF(LEN(TRIM(K121))=0,0,LEN(TRIM(K121))-LEN(SUBSTITUTE(K121," ",""))+1)</f>
        <v>10</v>
      </c>
      <c r="M121" s="2" t="n">
        <f aca="false">IF(LEN(TRIM(F121))=0,0,LEN(TRIM(F121))-LEN(SUBSTITUTE(F121," ",""))+2)</f>
        <v>8</v>
      </c>
      <c r="N121" s="22" t="s">
        <v>52</v>
      </c>
      <c r="O121" s="0"/>
      <c r="P121" s="27" t="n">
        <v>13119</v>
      </c>
      <c r="Q121" s="27" t="n">
        <v>3119</v>
      </c>
      <c r="R121" s="32" t="s">
        <v>409</v>
      </c>
      <c r="S121" s="28" t="str">
        <f aca="false">MID(MID(MID(SUBSTITUTE(K121," ","^",(M121-2)),1,256),FIND("^",SUBSTITUTE(K121," ","^",(M121-2))),256),2,FIND(" ",MID(MID(SUBSTITUTE(K121," ","^",(M121-2)),1,256),FIND("^",SUBSTITUTE(K121," ","^",(M121-2))),256))-2)</f>
        <v>a</v>
      </c>
      <c r="T121" s="25"/>
      <c r="U121" s="29" t="n">
        <f aca="false">LEN(G121)</f>
        <v>4</v>
      </c>
      <c r="V121" s="29" t="n">
        <v>154.43</v>
      </c>
      <c r="W121" s="29" t="n">
        <v>9</v>
      </c>
      <c r="X121" s="4" t="n">
        <v>597</v>
      </c>
      <c r="Y121" s="4" t="n">
        <v>579</v>
      </c>
      <c r="Z121" s="4" t="n">
        <v>539</v>
      </c>
      <c r="AA121" s="4" t="n">
        <v>588</v>
      </c>
      <c r="AB121" s="4"/>
      <c r="AC121" s="30" t="str">
        <f aca="false">IF(ISBLANK(T121),"NA",IF(T121=" ","NA",IF(T121="-","NA",IF(T121="N","NA",T121))))</f>
        <v>NA</v>
      </c>
      <c r="AD121" s="30" t="n">
        <f aca="false">IF(ISBLANK(U121),"NA",IF(U121=" ","NA",IF(U121="-","NA",IF(U121="N","NA",U121))))</f>
        <v>4</v>
      </c>
      <c r="AE121" s="30" t="n">
        <f aca="false">IF(ISBLANK(V121),"NA",IF(V121=" ","NA",IF(V121="-","NA",IF(V121="N","NA",V121))))</f>
        <v>154.43</v>
      </c>
      <c r="AF121" s="30" t="n">
        <f aca="false">IF(ISBLANK(W121),"NA",IF(W121=" ","NA",IF(W121="-","NA",IF(W121="N","NA",W121))))</f>
        <v>9</v>
      </c>
      <c r="AG121" s="30" t="n">
        <f aca="false">IF(ISBLANK(X121),"NA",IF(X121=" ","NA",IF(X121="-","NA",IF(X121="N","NA",X121))))</f>
        <v>597</v>
      </c>
      <c r="AH121" s="30" t="n">
        <f aca="false">IF(ISBLANK(Y121),"NA",IF(Y121=" ","NA",IF(Y121="-","NA",IF(Y121="N","NA",Y121))))</f>
        <v>579</v>
      </c>
      <c r="AI121" s="30" t="n">
        <f aca="false">IF(ISBLANK(Z121),"NA",IF(Z121=" ","NA",IF(Z121="-","NA",IF(Z121="N","NA",Z121))))</f>
        <v>539</v>
      </c>
      <c r="AJ121" s="30" t="n">
        <f aca="false">IF(ISBLANK(AA121),"NA",IF(AA121=" ","NA",IF(AA121="-","NA",IF(AA121="N","NA",AA121))))</f>
        <v>588</v>
      </c>
      <c r="AK121" s="30" t="str">
        <f aca="false">IF(ISBLANK(AB121),"NA",IF(AB121=" ","NA",IF(AB121="-","NA",IF(AB121="N","NA",AB121))))</f>
        <v>NA</v>
      </c>
      <c r="AL121" s="22" t="str">
        <f aca="false">IF(I121="BC",VLOOKUP(B121,'BC-OR_overlap'!A:J,10),"NA")</f>
        <v>NA</v>
      </c>
      <c r="AM121" s="22" t="n">
        <f aca="false">VLOOKUP(G121,Sheet2!A:Q,3)</f>
        <v>263.077</v>
      </c>
      <c r="AN121" s="22" t="n">
        <f aca="false">VLOOKUP(G121,Sheet2!A:Q,4)</f>
        <v>10</v>
      </c>
      <c r="AO121" s="22" t="n">
        <f aca="false">VLOOKUP(G121,Sheet2!A:Q,5)</f>
        <v>119.29</v>
      </c>
      <c r="AP121" s="22" t="n">
        <f aca="false">VLOOKUP(G121,Sheet2!A:Q,6)</f>
        <v>15031.87</v>
      </c>
      <c r="AQ121" s="22" t="n">
        <f aca="false">VLOOKUP(G121,Sheet2!A:Q,7)</f>
        <v>229</v>
      </c>
      <c r="AR121" s="22" t="n">
        <f aca="false">VLOOKUP(G121,Sheet2!A:Q,8)</f>
        <v>2304.39</v>
      </c>
      <c r="AS121" s="22" t="n">
        <f aca="false">VLOOKUP(G121,Sheet2!A:Q,9)</f>
        <v>32</v>
      </c>
      <c r="AT121" s="22" t="n">
        <f aca="false">VLOOKUP(G121,Sheet2!A:Q,10)</f>
        <v>843.13</v>
      </c>
      <c r="AU121" s="22" t="n">
        <f aca="false">VLOOKUP(G121,Sheet2!A:Q,11)</f>
        <v>4.5</v>
      </c>
      <c r="AV121" s="22" t="n">
        <f aca="false">VLOOKUP(G121,Sheet2!A:Q,12)</f>
        <v>226874.77</v>
      </c>
      <c r="AW121" s="22" t="n">
        <f aca="false">VLOOKUP(G121,Sheet2!A:Q,13)</f>
        <v>23918.25</v>
      </c>
      <c r="AX121" s="22" t="n">
        <f aca="false">VLOOKUP(G121,Sheet2!A:Q,14)</f>
        <v>10607.16</v>
      </c>
      <c r="AY121" s="22" t="n">
        <f aca="false">VLOOKUP(G121,Sheet2!A:Q,15)</f>
        <v>1154.33</v>
      </c>
      <c r="AZ121" s="22" t="n">
        <f aca="false">VLOOKUP(G121,Sheet2!A:Q,16)</f>
        <v>1456.8</v>
      </c>
      <c r="BA121" s="22" t="n">
        <f aca="false">VLOOKUP(G121,Sheet2!A:Q,17)</f>
        <v>174.5</v>
      </c>
      <c r="BB121" s="22" t="n">
        <f aca="false">VLOOKUP(G121,Sheet2!A:R,18)</f>
        <v>151</v>
      </c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" hidden="false" customHeight="true" outlineLevel="0" collapsed="false">
      <c r="A122" s="1" t="s">
        <v>80</v>
      </c>
      <c r="B122" s="32" t="n">
        <v>120</v>
      </c>
      <c r="C122" s="9" t="n">
        <v>148</v>
      </c>
      <c r="D122" s="9" t="n">
        <v>30</v>
      </c>
      <c r="E122" s="23" t="s">
        <v>572</v>
      </c>
      <c r="F122" s="11" t="s">
        <v>573</v>
      </c>
      <c r="G122" s="47" t="s">
        <v>574</v>
      </c>
      <c r="H122" s="4" t="s">
        <v>575</v>
      </c>
      <c r="I122" s="22" t="s">
        <v>50</v>
      </c>
      <c r="J122" s="26" t="n">
        <v>3</v>
      </c>
      <c r="K122" s="11" t="s">
        <v>576</v>
      </c>
      <c r="L122" s="2" t="n">
        <f aca="false">IF(LEN(TRIM(K122))=0,0,LEN(TRIM(K122))-LEN(SUBSTITUTE(K122," ",""))+1)</f>
        <v>10</v>
      </c>
      <c r="M122" s="2" t="n">
        <f aca="false">IF(LEN(TRIM(F122))=0,0,LEN(TRIM(F122))-LEN(SUBSTITUTE(F122," ",""))+2)</f>
        <v>8</v>
      </c>
      <c r="N122" s="22" t="s">
        <v>52</v>
      </c>
      <c r="O122" s="0"/>
      <c r="P122" s="27" t="n">
        <v>13120</v>
      </c>
      <c r="Q122" s="27" t="n">
        <v>3120</v>
      </c>
      <c r="R122" s="32" t="s">
        <v>409</v>
      </c>
      <c r="S122" s="28" t="str">
        <f aca="false">MID(MID(MID(SUBSTITUTE(K122," ","^",(M122-2)),1,256),FIND("^",SUBSTITUTE(K122," ","^",(M122-2))),256),2,FIND(" ",MID(MID(SUBSTITUTE(K122," ","^",(M122-2)),1,256),FIND("^",SUBSTITUTE(K122," ","^",(M122-2))),256))-2)</f>
        <v>its</v>
      </c>
      <c r="T122" s="25" t="n">
        <v>0</v>
      </c>
      <c r="U122" s="29" t="n">
        <f aca="false">LEN(G122)</f>
        <v>5</v>
      </c>
      <c r="V122" s="29" t="n">
        <v>56.63</v>
      </c>
      <c r="W122" s="29" t="n">
        <v>7</v>
      </c>
      <c r="X122" s="4" t="n">
        <v>612</v>
      </c>
      <c r="Y122" s="4" t="n">
        <v>553</v>
      </c>
      <c r="Z122" s="4" t="n">
        <v>667</v>
      </c>
      <c r="AA122" s="4" t="n">
        <v>518</v>
      </c>
      <c r="AB122" s="4" t="n">
        <v>16</v>
      </c>
      <c r="AC122" s="30" t="n">
        <f aca="false">IF(ISBLANK(T122),"NA",IF(T122=" ","NA",IF(T122="-","NA",IF(T122="N","NA",T122))))</f>
        <v>0</v>
      </c>
      <c r="AD122" s="30" t="n">
        <f aca="false">IF(ISBLANK(U122),"NA",IF(U122=" ","NA",IF(U122="-","NA",IF(U122="N","NA",U122))))</f>
        <v>5</v>
      </c>
      <c r="AE122" s="30" t="n">
        <f aca="false">IF(ISBLANK(V122),"NA",IF(V122=" ","NA",IF(V122="-","NA",IF(V122="N","NA",V122))))</f>
        <v>56.63</v>
      </c>
      <c r="AF122" s="30" t="n">
        <f aca="false">IF(ISBLANK(W122),"NA",IF(W122=" ","NA",IF(W122="-","NA",IF(W122="N","NA",W122))))</f>
        <v>7</v>
      </c>
      <c r="AG122" s="30" t="n">
        <f aca="false">IF(ISBLANK(X122),"NA",IF(X122=" ","NA",IF(X122="-","NA",IF(X122="N","NA",X122))))</f>
        <v>612</v>
      </c>
      <c r="AH122" s="30" t="n">
        <f aca="false">IF(ISBLANK(Y122),"NA",IF(Y122=" ","NA",IF(Y122="-","NA",IF(Y122="N","NA",Y122))))</f>
        <v>553</v>
      </c>
      <c r="AI122" s="30" t="n">
        <f aca="false">IF(ISBLANK(Z122),"NA",IF(Z122=" ","NA",IF(Z122="-","NA",IF(Z122="N","NA",Z122))))</f>
        <v>667</v>
      </c>
      <c r="AJ122" s="30" t="n">
        <f aca="false">IF(ISBLANK(AA122),"NA",IF(AA122=" ","NA",IF(AA122="-","NA",IF(AA122="N","NA",AA122))))</f>
        <v>518</v>
      </c>
      <c r="AK122" s="30" t="n">
        <f aca="false">IF(ISBLANK(AB122),"NA",IF(AB122=" ","NA",IF(AB122="-","NA",IF(AB122="N","NA",AB122))))</f>
        <v>16</v>
      </c>
      <c r="AL122" s="22" t="str">
        <f aca="false">IF(I122="BC",VLOOKUP(B122,'BC-OR_overlap'!A:J,10),"NA")</f>
        <v>NA</v>
      </c>
      <c r="AM122" s="22" t="n">
        <f aca="false">VLOOKUP(G122,Sheet2!A:Q,3)</f>
        <v>62.1104</v>
      </c>
      <c r="AN122" s="22" t="n">
        <f aca="false">VLOOKUP(G122,Sheet2!A:Q,4)</f>
        <v>7</v>
      </c>
      <c r="AO122" s="22" t="n">
        <f aca="false">VLOOKUP(G122,Sheet2!A:Q,5)</f>
        <v>25.29</v>
      </c>
      <c r="AP122" s="22" t="n">
        <f aca="false">VLOOKUP(G122,Sheet2!A:Q,6)</f>
        <v>8199.02</v>
      </c>
      <c r="AQ122" s="22" t="n">
        <f aca="false">VLOOKUP(G122,Sheet2!A:Q,7)</f>
        <v>358.8</v>
      </c>
      <c r="AR122" s="22" t="n">
        <f aca="false">VLOOKUP(G122,Sheet2!A:Q,8)</f>
        <v>2903.28</v>
      </c>
      <c r="AS122" s="22" t="n">
        <f aca="false">VLOOKUP(G122,Sheet2!A:Q,9)</f>
        <v>66.75</v>
      </c>
      <c r="AT122" s="22" t="n">
        <f aca="false">VLOOKUP(G122,Sheet2!A:Q,10)</f>
        <v>238.23</v>
      </c>
      <c r="AU122" s="22" t="n">
        <f aca="false">VLOOKUP(G122,Sheet2!A:Q,11)</f>
        <v>9.33</v>
      </c>
      <c r="AV122" s="22" t="n">
        <f aca="false">VLOOKUP(G122,Sheet2!A:Q,12)</f>
        <v>266142.72</v>
      </c>
      <c r="AW122" s="22" t="n">
        <f aca="false">VLOOKUP(G122,Sheet2!A:Q,13)</f>
        <v>30195.4</v>
      </c>
      <c r="AX122" s="22" t="n">
        <f aca="false">VLOOKUP(G122,Sheet2!A:Q,14)</f>
        <v>19566.63</v>
      </c>
      <c r="AY122" s="22" t="n">
        <f aca="false">VLOOKUP(G122,Sheet2!A:Q,15)</f>
        <v>2327</v>
      </c>
      <c r="AZ122" s="22" t="n">
        <f aca="false">VLOOKUP(G122,Sheet2!A:Q,16)</f>
        <v>1497.37</v>
      </c>
      <c r="BA122" s="22" t="n">
        <f aca="false">VLOOKUP(G122,Sheet2!A:Q,17)</f>
        <v>184.33</v>
      </c>
      <c r="BB122" s="22" t="n">
        <f aca="false">VLOOKUP(G122,Sheet2!A:R,18)</f>
        <v>16</v>
      </c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" hidden="false" customHeight="true" outlineLevel="0" collapsed="false">
      <c r="A123" s="1" t="s">
        <v>66</v>
      </c>
      <c r="B123" s="9" t="n">
        <v>121</v>
      </c>
      <c r="C123" s="9" t="n">
        <v>149</v>
      </c>
      <c r="D123" s="9" t="n">
        <v>36</v>
      </c>
      <c r="E123" s="23" t="n">
        <v>62</v>
      </c>
      <c r="F123" s="24" t="s">
        <v>577</v>
      </c>
      <c r="G123" s="25" t="s">
        <v>578</v>
      </c>
      <c r="H123" s="4" t="s">
        <v>579</v>
      </c>
      <c r="I123" s="22" t="s">
        <v>50</v>
      </c>
      <c r="J123" s="26" t="n">
        <v>3</v>
      </c>
      <c r="K123" s="11" t="s">
        <v>580</v>
      </c>
      <c r="L123" s="2" t="n">
        <f aca="false">IF(LEN(TRIM(K123))=0,0,LEN(TRIM(K123))-LEN(SUBSTITUTE(K123," ",""))+1)</f>
        <v>11</v>
      </c>
      <c r="M123" s="2" t="n">
        <f aca="false">IF(LEN(TRIM(F123))=0,0,LEN(TRIM(F123))-LEN(SUBSTITUTE(F123," ",""))+2)</f>
        <v>9</v>
      </c>
      <c r="N123" s="22" t="s">
        <v>52</v>
      </c>
      <c r="O123" s="0"/>
      <c r="P123" s="27" t="n">
        <v>13121</v>
      </c>
      <c r="Q123" s="27" t="n">
        <v>3121</v>
      </c>
      <c r="R123" s="22" t="s">
        <v>581</v>
      </c>
      <c r="S123" s="28" t="str">
        <f aca="false">MID(MID(MID(SUBSTITUTE(K123," ","^",(M123-2)),1,256),FIND("^",SUBSTITUTE(K123," ","^",(M123-2))),256),2,FIND(" ",MID(MID(SUBSTITUTE(K123," ","^",(M123-2)),1,256),FIND("^",SUBSTITUTE(K123," ","^",(M123-2))),256))-2)</f>
        <v>white</v>
      </c>
      <c r="T123" s="25"/>
      <c r="U123" s="29" t="n">
        <f aca="false">LEN(G123)</f>
        <v>6</v>
      </c>
      <c r="V123" s="29" t="n">
        <v>1.35</v>
      </c>
      <c r="W123" s="29" t="n">
        <v>6</v>
      </c>
      <c r="X123" s="4" t="s">
        <v>54</v>
      </c>
      <c r="Y123" s="4" t="s">
        <v>54</v>
      </c>
      <c r="Z123" s="4" t="s">
        <v>54</v>
      </c>
      <c r="AA123" s="4" t="s">
        <v>54</v>
      </c>
      <c r="AB123" s="4"/>
      <c r="AC123" s="30" t="str">
        <f aca="false">IF(ISBLANK(T123),"NA",IF(T123=" ","NA",IF(T123="-","NA",IF(T123="N","NA",T123))))</f>
        <v>NA</v>
      </c>
      <c r="AD123" s="30" t="n">
        <f aca="false">IF(ISBLANK(U123),"NA",IF(U123=" ","NA",IF(U123="-","NA",IF(U123="N","NA",U123))))</f>
        <v>6</v>
      </c>
      <c r="AE123" s="30" t="n">
        <f aca="false">IF(ISBLANK(V123),"NA",IF(V123=" ","NA",IF(V123="-","NA",IF(V123="N","NA",V123))))</f>
        <v>1.35</v>
      </c>
      <c r="AF123" s="30" t="n">
        <f aca="false">IF(ISBLANK(W123),"NA",IF(W123=" ","NA",IF(W123="-","NA",IF(W123="N","NA",W123))))</f>
        <v>6</v>
      </c>
      <c r="AG123" s="30" t="str">
        <f aca="false">IF(ISBLANK(X123),"NA",IF(X123=" ","NA",IF(X123="-","NA",IF(X123="N","NA",X123))))</f>
        <v>NA</v>
      </c>
      <c r="AH123" s="30" t="str">
        <f aca="false">IF(ISBLANK(Y123),"NA",IF(Y123=" ","NA",IF(Y123="-","NA",IF(Y123="N","NA",Y123))))</f>
        <v>NA</v>
      </c>
      <c r="AI123" s="30" t="str">
        <f aca="false">IF(ISBLANK(Z123),"NA",IF(Z123=" ","NA",IF(Z123="-","NA",IF(Z123="N","NA",Z123))))</f>
        <v>NA</v>
      </c>
      <c r="AJ123" s="30" t="str">
        <f aca="false">IF(ISBLANK(AA123),"NA",IF(AA123=" ","NA",IF(AA123="-","NA",IF(AA123="N","NA",AA123))))</f>
        <v>NA</v>
      </c>
      <c r="AK123" s="30" t="str">
        <f aca="false">IF(ISBLANK(AB123),"NA",IF(AB123=" ","NA",IF(AB123="-","NA",IF(AB123="N","NA",AB123))))</f>
        <v>NA</v>
      </c>
      <c r="AL123" s="22" t="str">
        <f aca="false">IF(I123="BC",VLOOKUP(B123,'BC-OR_overlap'!A:J,10),"NA")</f>
        <v>NA</v>
      </c>
      <c r="AM123" s="22" t="n">
        <f aca="false">VLOOKUP(G123,Sheet2!A:Q,3)</f>
        <v>0.832899</v>
      </c>
      <c r="AN123" s="22" t="n">
        <f aca="false">VLOOKUP(G123,Sheet2!A:Q,4)</f>
        <v>9</v>
      </c>
      <c r="AO123" s="22" t="n">
        <f aca="false">VLOOKUP(G123,Sheet2!A:Q,5)</f>
        <v>12.57</v>
      </c>
      <c r="AP123" s="22" t="n">
        <f aca="false">VLOOKUP(G123,Sheet2!A:Q,6)</f>
        <v>8559.33</v>
      </c>
      <c r="AQ123" s="22" t="n">
        <f aca="false">VLOOKUP(G123,Sheet2!A:Q,7)</f>
        <v>941.83</v>
      </c>
      <c r="AR123" s="22" t="n">
        <f aca="false">VLOOKUP(G123,Sheet2!A:Q,8)</f>
        <v>2167.11</v>
      </c>
      <c r="AS123" s="22" t="n">
        <f aca="false">VLOOKUP(G123,Sheet2!A:Q,9)</f>
        <v>214.8</v>
      </c>
      <c r="AT123" s="22" t="n">
        <f aca="false">VLOOKUP(G123,Sheet2!A:Q,10)</f>
        <v>312.2</v>
      </c>
      <c r="AU123" s="22" t="n">
        <f aca="false">VLOOKUP(G123,Sheet2!A:Q,11)</f>
        <v>28</v>
      </c>
      <c r="AV123" s="22" t="n">
        <f aca="false">VLOOKUP(G123,Sheet2!A:Q,12)</f>
        <v>293567.08</v>
      </c>
      <c r="AW123" s="22" t="n">
        <f aca="false">VLOOKUP(G123,Sheet2!A:Q,13)</f>
        <v>35449.33</v>
      </c>
      <c r="AX123" s="22" t="n">
        <f aca="false">VLOOKUP(G123,Sheet2!A:Q,14)</f>
        <v>43353.09</v>
      </c>
      <c r="AY123" s="22" t="n">
        <f aca="false">VLOOKUP(G123,Sheet2!A:Q,15)</f>
        <v>5723.8</v>
      </c>
      <c r="AZ123" s="22" t="n">
        <f aca="false">VLOOKUP(G123,Sheet2!A:Q,16)</f>
        <v>2669.11</v>
      </c>
      <c r="BA123" s="22" t="n">
        <f aca="false">VLOOKUP(G123,Sheet2!A:Q,17)</f>
        <v>409</v>
      </c>
      <c r="BB123" s="22" t="n">
        <f aca="false">VLOOKUP(G123,Sheet2!A:R,18)</f>
        <v>201</v>
      </c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" hidden="false" customHeight="true" outlineLevel="0" collapsed="false">
      <c r="A124" s="1" t="s">
        <v>80</v>
      </c>
      <c r="B124" s="9" t="n">
        <v>122</v>
      </c>
      <c r="C124" s="9" t="n">
        <v>150</v>
      </c>
      <c r="D124" s="9" t="n">
        <v>131</v>
      </c>
      <c r="E124" s="23" t="s">
        <v>582</v>
      </c>
      <c r="F124" s="11" t="s">
        <v>583</v>
      </c>
      <c r="G124" s="33" t="s">
        <v>584</v>
      </c>
      <c r="H124" s="4" t="s">
        <v>585</v>
      </c>
      <c r="I124" s="22" t="s">
        <v>50</v>
      </c>
      <c r="J124" s="26" t="n">
        <v>3</v>
      </c>
      <c r="K124" s="11" t="s">
        <v>586</v>
      </c>
      <c r="L124" s="2" t="n">
        <f aca="false">IF(LEN(TRIM(K124))=0,0,LEN(TRIM(K124))-LEN(SUBSTITUTE(K124," ",""))+1)</f>
        <v>10</v>
      </c>
      <c r="M124" s="2" t="n">
        <f aca="false">IF(LEN(TRIM(F124))=0,0,LEN(TRIM(F124))-LEN(SUBSTITUTE(F124," ",""))+2)</f>
        <v>8</v>
      </c>
      <c r="N124" s="22" t="s">
        <v>52</v>
      </c>
      <c r="O124" s="0"/>
      <c r="P124" s="27" t="n">
        <v>13122</v>
      </c>
      <c r="Q124" s="27" t="n">
        <v>3122</v>
      </c>
      <c r="R124" s="22" t="s">
        <v>581</v>
      </c>
      <c r="S124" s="28" t="str">
        <f aca="false">MID(MID(MID(SUBSTITUTE(K124," ","^",(M124-2)),1,256),FIND("^",SUBSTITUTE(K124," ","^",(M124-2))),256),2,FIND(" ",MID(MID(SUBSTITUTE(K124," ","^",(M124-2)),1,256),FIND("^",SUBSTITUTE(K124," ","^",(M124-2))),256))-2)</f>
        <v>his</v>
      </c>
      <c r="T124" s="25"/>
      <c r="U124" s="29" t="n">
        <f aca="false">LEN(G124)</f>
        <v>6</v>
      </c>
      <c r="V124" s="29" t="n">
        <v>1.35</v>
      </c>
      <c r="W124" s="29" t="n">
        <v>2</v>
      </c>
      <c r="X124" s="4" t="n">
        <v>555</v>
      </c>
      <c r="Y124" s="4" t="n">
        <v>459</v>
      </c>
      <c r="Z124" s="4" t="n">
        <v>497</v>
      </c>
      <c r="AA124" s="4" t="n">
        <v>385</v>
      </c>
      <c r="AB124" s="4"/>
      <c r="AC124" s="30" t="str">
        <f aca="false">IF(ISBLANK(T124),"NA",IF(T124=" ","NA",IF(T124="-","NA",IF(T124="N","NA",T124))))</f>
        <v>NA</v>
      </c>
      <c r="AD124" s="30" t="n">
        <f aca="false">IF(ISBLANK(U124),"NA",IF(U124=" ","NA",IF(U124="-","NA",IF(U124="N","NA",U124))))</f>
        <v>6</v>
      </c>
      <c r="AE124" s="30" t="n">
        <f aca="false">IF(ISBLANK(V124),"NA",IF(V124=" ","NA",IF(V124="-","NA",IF(V124="N","NA",V124))))</f>
        <v>1.35</v>
      </c>
      <c r="AF124" s="30" t="n">
        <f aca="false">IF(ISBLANK(W124),"NA",IF(W124=" ","NA",IF(W124="-","NA",IF(W124="N","NA",W124))))</f>
        <v>2</v>
      </c>
      <c r="AG124" s="30" t="n">
        <f aca="false">IF(ISBLANK(X124),"NA",IF(X124=" ","NA",IF(X124="-","NA",IF(X124="N","NA",X124))))</f>
        <v>555</v>
      </c>
      <c r="AH124" s="30" t="n">
        <f aca="false">IF(ISBLANK(Y124),"NA",IF(Y124=" ","NA",IF(Y124="-","NA",IF(Y124="N","NA",Y124))))</f>
        <v>459</v>
      </c>
      <c r="AI124" s="30" t="n">
        <f aca="false">IF(ISBLANK(Z124),"NA",IF(Z124=" ","NA",IF(Z124="-","NA",IF(Z124="N","NA",Z124))))</f>
        <v>497</v>
      </c>
      <c r="AJ124" s="30" t="n">
        <f aca="false">IF(ISBLANK(AA124),"NA",IF(AA124=" ","NA",IF(AA124="-","NA",IF(AA124="N","NA",AA124))))</f>
        <v>385</v>
      </c>
      <c r="AK124" s="30" t="str">
        <f aca="false">IF(ISBLANK(AB124),"NA",IF(AB124=" ","NA",IF(AB124="-","NA",IF(AB124="N","NA",AB124))))</f>
        <v>NA</v>
      </c>
      <c r="AL124" s="22" t="str">
        <f aca="false">IF(I124="BC",VLOOKUP(B124,'BC-OR_overlap'!A:J,10),"NA")</f>
        <v>NA</v>
      </c>
      <c r="AM124" s="22" t="n">
        <f aca="false">VLOOKUP(G124,Sheet2!A:Q,3)</f>
        <v>5.53283</v>
      </c>
      <c r="AN124" s="22" t="n">
        <f aca="false">VLOOKUP(G124,Sheet2!A:Q,4)</f>
        <v>2</v>
      </c>
      <c r="AO124" s="22" t="n">
        <f aca="false">VLOOKUP(G124,Sheet2!A:Q,5)</f>
        <v>29.54</v>
      </c>
      <c r="AP124" s="22" t="n">
        <f aca="false">VLOOKUP(G124,Sheet2!A:Q,6)</f>
        <v>4718.94</v>
      </c>
      <c r="AQ124" s="22" t="n">
        <f aca="false">VLOOKUP(G124,Sheet2!A:Q,7)</f>
        <v>427.67</v>
      </c>
      <c r="AR124" s="22" t="n">
        <f aca="false">VLOOKUP(G124,Sheet2!A:Q,8)</f>
        <v>886.85</v>
      </c>
      <c r="AS124" s="22" t="n">
        <f aca="false">VLOOKUP(G124,Sheet2!A:Q,9)</f>
        <v>69.6</v>
      </c>
      <c r="AT124" s="22" t="n">
        <f aca="false">VLOOKUP(G124,Sheet2!A:Q,10)</f>
        <v>282.01</v>
      </c>
      <c r="AU124" s="22" t="n">
        <f aca="false">VLOOKUP(G124,Sheet2!A:Q,11)</f>
        <v>13</v>
      </c>
      <c r="AV124" s="22" t="n">
        <f aca="false">VLOOKUP(G124,Sheet2!A:Q,12)</f>
        <v>273656.52</v>
      </c>
      <c r="AW124" s="22" t="n">
        <f aca="false">VLOOKUP(G124,Sheet2!A:Q,13)</f>
        <v>34226.67</v>
      </c>
      <c r="AX124" s="22" t="n">
        <f aca="false">VLOOKUP(G124,Sheet2!A:Q,14)</f>
        <v>20447.83</v>
      </c>
      <c r="AY124" s="22" t="n">
        <f aca="false">VLOOKUP(G124,Sheet2!A:Q,15)</f>
        <v>3586</v>
      </c>
      <c r="AZ124" s="22" t="n">
        <f aca="false">VLOOKUP(G124,Sheet2!A:Q,16)</f>
        <v>2022.5</v>
      </c>
      <c r="BA124" s="22" t="n">
        <f aca="false">VLOOKUP(G124,Sheet2!A:Q,17)</f>
        <v>400.25</v>
      </c>
      <c r="BB124" s="22" t="n">
        <f aca="false">VLOOKUP(G124,Sheet2!A:R,18)</f>
        <v>496</v>
      </c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" hidden="false" customHeight="true" outlineLevel="0" collapsed="false">
      <c r="A125" s="1" t="s">
        <v>56</v>
      </c>
      <c r="B125" s="9" t="n">
        <v>123</v>
      </c>
      <c r="C125" s="9" t="n">
        <v>151</v>
      </c>
      <c r="D125" s="9" t="n">
        <v>167</v>
      </c>
      <c r="E125" s="23"/>
      <c r="F125" s="9" t="s">
        <v>587</v>
      </c>
      <c r="G125" s="33" t="s">
        <v>588</v>
      </c>
      <c r="H125" s="4" t="s">
        <v>589</v>
      </c>
      <c r="I125" s="22" t="s">
        <v>50</v>
      </c>
      <c r="J125" s="26" t="n">
        <v>3</v>
      </c>
      <c r="K125" s="11" t="s">
        <v>590</v>
      </c>
      <c r="L125" s="2" t="n">
        <f aca="false">IF(LEN(TRIM(K125))=0,0,LEN(TRIM(K125))-LEN(SUBSTITUTE(K125," ",""))+1)</f>
        <v>22</v>
      </c>
      <c r="M125" s="2" t="n">
        <f aca="false">IF(LEN(TRIM(F125))=0,0,LEN(TRIM(F125))-LEN(SUBSTITUTE(F125," ",""))+2)</f>
        <v>20</v>
      </c>
      <c r="N125" s="22" t="s">
        <v>52</v>
      </c>
      <c r="O125" s="0"/>
      <c r="P125" s="27" t="n">
        <v>13123</v>
      </c>
      <c r="Q125" s="27" t="n">
        <v>3123</v>
      </c>
      <c r="R125" s="22" t="s">
        <v>581</v>
      </c>
      <c r="S125" s="28" t="str">
        <f aca="false">MID(MID(MID(SUBSTITUTE(K125," ","^",(M125-2)),1,256),FIND("^",SUBSTITUTE(K125," ","^",(M125-2))),256),2,FIND(" ",MID(MID(SUBSTITUTE(K125," ","^",(M125-2)),1,256),FIND("^",SUBSTITUTE(K125," ","^",(M125-2))),256))-2)</f>
        <v>one</v>
      </c>
      <c r="T125" s="25"/>
      <c r="U125" s="29" t="n">
        <f aca="false">LEN(G125)</f>
        <v>7</v>
      </c>
      <c r="V125" s="29" t="n">
        <v>2.33</v>
      </c>
      <c r="W125" s="29" t="n">
        <v>1</v>
      </c>
      <c r="X125" s="4" t="s">
        <v>54</v>
      </c>
      <c r="Y125" s="4" t="s">
        <v>54</v>
      </c>
      <c r="Z125" s="4" t="s">
        <v>54</v>
      </c>
      <c r="AA125" s="4" t="s">
        <v>54</v>
      </c>
      <c r="AB125" s="4"/>
      <c r="AC125" s="30" t="str">
        <f aca="false">IF(ISBLANK(T125),"NA",IF(T125=" ","NA",IF(T125="-","NA",IF(T125="N","NA",T125))))</f>
        <v>NA</v>
      </c>
      <c r="AD125" s="30" t="n">
        <f aca="false">IF(ISBLANK(U125),"NA",IF(U125=" ","NA",IF(U125="-","NA",IF(U125="N","NA",U125))))</f>
        <v>7</v>
      </c>
      <c r="AE125" s="30" t="n">
        <f aca="false">IF(ISBLANK(V125),"NA",IF(V125=" ","NA",IF(V125="-","NA",IF(V125="N","NA",V125))))</f>
        <v>2.33</v>
      </c>
      <c r="AF125" s="30" t="n">
        <f aca="false">IF(ISBLANK(W125),"NA",IF(W125=" ","NA",IF(W125="-","NA",IF(W125="N","NA",W125))))</f>
        <v>1</v>
      </c>
      <c r="AG125" s="30" t="str">
        <f aca="false">IF(ISBLANK(X125),"NA",IF(X125=" ","NA",IF(X125="-","NA",IF(X125="N","NA",X125))))</f>
        <v>NA</v>
      </c>
      <c r="AH125" s="30" t="str">
        <f aca="false">IF(ISBLANK(Y125),"NA",IF(Y125=" ","NA",IF(Y125="-","NA",IF(Y125="N","NA",Y125))))</f>
        <v>NA</v>
      </c>
      <c r="AI125" s="30" t="str">
        <f aca="false">IF(ISBLANK(Z125),"NA",IF(Z125=" ","NA",IF(Z125="-","NA",IF(Z125="N","NA",Z125))))</f>
        <v>NA</v>
      </c>
      <c r="AJ125" s="30" t="str">
        <f aca="false">IF(ISBLANK(AA125),"NA",IF(AA125=" ","NA",IF(AA125="-","NA",IF(AA125="N","NA",AA125))))</f>
        <v>NA</v>
      </c>
      <c r="AK125" s="30" t="str">
        <f aca="false">IF(ISBLANK(AB125),"NA",IF(AB125=" ","NA",IF(AB125="-","NA",IF(AB125="N","NA",AB125))))</f>
        <v>NA</v>
      </c>
      <c r="AL125" s="22" t="str">
        <f aca="false">IF(I125="BC",VLOOKUP(B125,'BC-OR_overlap'!A:J,10),"NA")</f>
        <v>NA</v>
      </c>
      <c r="AM125" s="22" t="n">
        <f aca="false">VLOOKUP(G125,Sheet2!A:Q,3)</f>
        <v>0.535435</v>
      </c>
      <c r="AN125" s="22" t="n">
        <f aca="false">VLOOKUP(G125,Sheet2!A:Q,4)</f>
        <v>4</v>
      </c>
      <c r="AO125" s="22" t="n">
        <f aca="false">VLOOKUP(G125,Sheet2!A:Q,5)</f>
        <v>0.95</v>
      </c>
      <c r="AP125" s="22" t="n">
        <f aca="false">VLOOKUP(G125,Sheet2!A:Q,6)</f>
        <v>5992.74</v>
      </c>
      <c r="AQ125" s="22" t="n">
        <f aca="false">VLOOKUP(G125,Sheet2!A:Q,7)</f>
        <v>1113.71</v>
      </c>
      <c r="AR125" s="22" t="n">
        <f aca="false">VLOOKUP(G125,Sheet2!A:Q,8)</f>
        <v>1386.82</v>
      </c>
      <c r="AS125" s="22" t="n">
        <f aca="false">VLOOKUP(G125,Sheet2!A:Q,9)</f>
        <v>303.5</v>
      </c>
      <c r="AT125" s="22" t="n">
        <f aca="false">VLOOKUP(G125,Sheet2!A:Q,10)</f>
        <v>109.62</v>
      </c>
      <c r="AU125" s="22" t="n">
        <f aca="false">VLOOKUP(G125,Sheet2!A:Q,11)</f>
        <v>43.4</v>
      </c>
      <c r="AV125" s="22" t="n">
        <f aca="false">VLOOKUP(G125,Sheet2!A:Q,12)</f>
        <v>215228.26</v>
      </c>
      <c r="AW125" s="22" t="n">
        <f aca="false">VLOOKUP(G125,Sheet2!A:Q,13)</f>
        <v>29901.43</v>
      </c>
      <c r="AX125" s="22" t="n">
        <f aca="false">VLOOKUP(G125,Sheet2!A:Q,14)</f>
        <v>20814.6</v>
      </c>
      <c r="AY125" s="22" t="n">
        <f aca="false">VLOOKUP(G125,Sheet2!A:Q,15)</f>
        <v>3922.17</v>
      </c>
      <c r="AZ125" s="22" t="n">
        <f aca="false">VLOOKUP(G125,Sheet2!A:Q,16)</f>
        <v>1067.7</v>
      </c>
      <c r="BA125" s="22" t="n">
        <f aca="false">VLOOKUP(G125,Sheet2!A:Q,17)</f>
        <v>339.6</v>
      </c>
      <c r="BB125" s="22" t="n">
        <f aca="false">VLOOKUP(G125,Sheet2!A:R,18)</f>
        <v>83</v>
      </c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" hidden="false" customHeight="true" outlineLevel="0" collapsed="false">
      <c r="A126" s="1" t="s">
        <v>80</v>
      </c>
      <c r="B126" s="9" t="n">
        <v>124</v>
      </c>
      <c r="C126" s="9" t="n">
        <v>152</v>
      </c>
      <c r="D126" s="9" t="n">
        <v>180</v>
      </c>
      <c r="E126" s="23" t="s">
        <v>591</v>
      </c>
      <c r="F126" s="11" t="s">
        <v>592</v>
      </c>
      <c r="G126" s="33" t="s">
        <v>593</v>
      </c>
      <c r="H126" s="4" t="s">
        <v>594</v>
      </c>
      <c r="I126" s="22" t="s">
        <v>50</v>
      </c>
      <c r="J126" s="26" t="n">
        <v>3</v>
      </c>
      <c r="K126" s="11" t="s">
        <v>595</v>
      </c>
      <c r="L126" s="2" t="n">
        <f aca="false">IF(LEN(TRIM(K126))=0,0,LEN(TRIM(K126))-LEN(SUBSTITUTE(K126," ",""))+1)</f>
        <v>10</v>
      </c>
      <c r="M126" s="2" t="n">
        <f aca="false">IF(LEN(TRIM(F126))=0,0,LEN(TRIM(F126))-LEN(SUBSTITUTE(F126," ",""))+2)</f>
        <v>8</v>
      </c>
      <c r="N126" s="22" t="s">
        <v>52</v>
      </c>
      <c r="O126" s="0"/>
      <c r="P126" s="27" t="n">
        <v>13124</v>
      </c>
      <c r="Q126" s="27" t="n">
        <v>3124</v>
      </c>
      <c r="R126" s="22" t="s">
        <v>581</v>
      </c>
      <c r="S126" s="28" t="str">
        <f aca="false">MID(MID(MID(SUBSTITUTE(K126," ","^",(M126-2)),1,256),FIND("^",SUBSTITUTE(K126," ","^",(M126-2))),256),2,FIND(" ",MID(MID(SUBSTITUTE(K126," ","^",(M126-2)),1,256),FIND("^",SUBSTITUTE(K126," ","^",(M126-2))),256))-2)</f>
        <v>my</v>
      </c>
      <c r="T126" s="25"/>
      <c r="U126" s="29" t="n">
        <f aca="false">LEN(G126)</f>
        <v>4</v>
      </c>
      <c r="V126" s="29" t="n">
        <v>3.71</v>
      </c>
      <c r="W126" s="29" t="n">
        <v>12</v>
      </c>
      <c r="X126" s="4" t="n">
        <v>545</v>
      </c>
      <c r="Y126" s="4" t="n">
        <v>468</v>
      </c>
      <c r="Z126" s="4" t="n">
        <v>506</v>
      </c>
      <c r="AA126" s="4" t="n">
        <v>402</v>
      </c>
      <c r="AB126" s="45"/>
      <c r="AC126" s="30" t="str">
        <f aca="false">IF(ISBLANK(T126),"NA",IF(T126=" ","NA",IF(T126="-","NA",IF(T126="N","NA",T126))))</f>
        <v>NA</v>
      </c>
      <c r="AD126" s="30" t="n">
        <f aca="false">IF(ISBLANK(U126),"NA",IF(U126=" ","NA",IF(U126="-","NA",IF(U126="N","NA",U126))))</f>
        <v>4</v>
      </c>
      <c r="AE126" s="30" t="n">
        <f aca="false">IF(ISBLANK(V126),"NA",IF(V126=" ","NA",IF(V126="-","NA",IF(V126="N","NA",V126))))</f>
        <v>3.71</v>
      </c>
      <c r="AF126" s="30" t="n">
        <f aca="false">IF(ISBLANK(W126),"NA",IF(W126=" ","NA",IF(W126="-","NA",IF(W126="N","NA",W126))))</f>
        <v>12</v>
      </c>
      <c r="AG126" s="30" t="n">
        <f aca="false">IF(ISBLANK(X126),"NA",IF(X126=" ","NA",IF(X126="-","NA",IF(X126="N","NA",X126))))</f>
        <v>545</v>
      </c>
      <c r="AH126" s="30" t="n">
        <f aca="false">IF(ISBLANK(Y126),"NA",IF(Y126=" ","NA",IF(Y126="-","NA",IF(Y126="N","NA",Y126))))</f>
        <v>468</v>
      </c>
      <c r="AI126" s="30" t="n">
        <f aca="false">IF(ISBLANK(Z126),"NA",IF(Z126=" ","NA",IF(Z126="-","NA",IF(Z126="N","NA",Z126))))</f>
        <v>506</v>
      </c>
      <c r="AJ126" s="30" t="n">
        <f aca="false">IF(ISBLANK(AA126),"NA",IF(AA126=" ","NA",IF(AA126="-","NA",IF(AA126="N","NA",AA126))))</f>
        <v>402</v>
      </c>
      <c r="AK126" s="30" t="str">
        <f aca="false">IF(ISBLANK(AB126),"NA",IF(AB126=" ","NA",IF(AB126="-","NA",IF(AB126="N","NA",AB126))))</f>
        <v>NA</v>
      </c>
      <c r="AL126" s="22" t="str">
        <f aca="false">IF(I126="BC",VLOOKUP(B126,'BC-OR_overlap'!A:J,10),"NA")</f>
        <v>NA</v>
      </c>
      <c r="AM126" s="22" t="n">
        <f aca="false">VLOOKUP(G126,Sheet2!A:Q,3)</f>
        <v>11.0657</v>
      </c>
      <c r="AN126" s="22" t="n">
        <f aca="false">VLOOKUP(G126,Sheet2!A:Q,4)</f>
        <v>15</v>
      </c>
      <c r="AO126" s="22" t="n">
        <f aca="false">VLOOKUP(G126,Sheet2!A:Q,5)</f>
        <v>64.96</v>
      </c>
      <c r="AP126" s="22" t="n">
        <f aca="false">VLOOKUP(G126,Sheet2!A:Q,6)</f>
        <v>20091.91</v>
      </c>
      <c r="AQ126" s="22" t="n">
        <f aca="false">VLOOKUP(G126,Sheet2!A:Q,7)</f>
        <v>275.5</v>
      </c>
      <c r="AR126" s="22" t="n">
        <f aca="false">VLOOKUP(G126,Sheet2!A:Q,8)</f>
        <v>2053.95</v>
      </c>
      <c r="AS126" s="22" t="n">
        <f aca="false">VLOOKUP(G126,Sheet2!A:Q,9)</f>
        <v>27.67</v>
      </c>
      <c r="AT126" s="22" t="n">
        <f aca="false">VLOOKUP(G126,Sheet2!A:Q,10)</f>
        <v>351.51</v>
      </c>
      <c r="AU126" s="22" t="n">
        <f aca="false">VLOOKUP(G126,Sheet2!A:Q,11)</f>
        <v>4.5</v>
      </c>
      <c r="AV126" s="22" t="n">
        <f aca="false">VLOOKUP(G126,Sheet2!A:Q,12)</f>
        <v>297436.31</v>
      </c>
      <c r="AW126" s="22" t="n">
        <f aca="false">VLOOKUP(G126,Sheet2!A:Q,13)</f>
        <v>39333.5</v>
      </c>
      <c r="AX126" s="22" t="n">
        <f aca="false">VLOOKUP(G126,Sheet2!A:Q,14)</f>
        <v>15383.82</v>
      </c>
      <c r="AY126" s="22" t="n">
        <f aca="false">VLOOKUP(G126,Sheet2!A:Q,15)</f>
        <v>2780.33</v>
      </c>
      <c r="AZ126" s="22" t="n">
        <f aca="false">VLOOKUP(G126,Sheet2!A:Q,16)</f>
        <v>1972.36</v>
      </c>
      <c r="BA126" s="22" t="n">
        <f aca="false">VLOOKUP(G126,Sheet2!A:Q,17)</f>
        <v>267.5</v>
      </c>
      <c r="BB126" s="22" t="n">
        <f aca="false">VLOOKUP(G126,Sheet2!A:R,18)</f>
        <v>256</v>
      </c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" hidden="false" customHeight="true" outlineLevel="0" collapsed="false">
      <c r="A127" s="1" t="s">
        <v>80</v>
      </c>
      <c r="B127" s="9" t="n">
        <v>125</v>
      </c>
      <c r="C127" s="9" t="n">
        <v>153</v>
      </c>
      <c r="D127" s="9" t="n">
        <v>114</v>
      </c>
      <c r="E127" s="23"/>
      <c r="F127" s="9" t="s">
        <v>596</v>
      </c>
      <c r="G127" s="33" t="s">
        <v>597</v>
      </c>
      <c r="H127" s="4" t="s">
        <v>598</v>
      </c>
      <c r="I127" s="22" t="s">
        <v>50</v>
      </c>
      <c r="J127" s="26" t="n">
        <v>3</v>
      </c>
      <c r="K127" s="11" t="s">
        <v>599</v>
      </c>
      <c r="L127" s="2" t="n">
        <f aca="false">IF(LEN(TRIM(K127))=0,0,LEN(TRIM(K127))-LEN(SUBSTITUTE(K127," ",""))+1)</f>
        <v>17</v>
      </c>
      <c r="M127" s="2" t="n">
        <f aca="false">IF(LEN(TRIM(F127))=0,0,LEN(TRIM(F127))-LEN(SUBSTITUTE(F127," ",""))+2)</f>
        <v>15</v>
      </c>
      <c r="N127" s="22" t="s">
        <v>52</v>
      </c>
      <c r="O127" s="0"/>
      <c r="P127" s="27" t="n">
        <v>13125</v>
      </c>
      <c r="Q127" s="27" t="n">
        <v>3125</v>
      </c>
      <c r="R127" s="22" t="s">
        <v>581</v>
      </c>
      <c r="S127" s="28" t="str">
        <f aca="false">MID(MID(MID(SUBSTITUTE(K127," ","^",(M127-2)),1,256),FIND("^",SUBSTITUTE(K127," ","^",(M127-2))),256),2,FIND(" ",MID(MID(SUBSTITUTE(K127," ","^",(M127-2)),1,256),FIND("^",SUBSTITUTE(K127," ","^",(M127-2))),256))-2)</f>
        <v>the</v>
      </c>
      <c r="T127" s="25"/>
      <c r="U127" s="29" t="n">
        <f aca="false">LEN(G127)</f>
        <v>8</v>
      </c>
      <c r="V127" s="29" t="n">
        <v>15.2</v>
      </c>
      <c r="W127" s="29" t="n">
        <v>0</v>
      </c>
      <c r="X127" s="4" t="n">
        <v>505</v>
      </c>
      <c r="Y127" s="4" t="n">
        <v>549</v>
      </c>
      <c r="Z127" s="4" t="n">
        <v>488</v>
      </c>
      <c r="AA127" s="4" t="s">
        <v>54</v>
      </c>
      <c r="AB127" s="4"/>
      <c r="AC127" s="30" t="str">
        <f aca="false">IF(ISBLANK(T127),"NA",IF(T127=" ","NA",IF(T127="-","NA",IF(T127="N","NA",T127))))</f>
        <v>NA</v>
      </c>
      <c r="AD127" s="30" t="n">
        <f aca="false">IF(ISBLANK(U127),"NA",IF(U127=" ","NA",IF(U127="-","NA",IF(U127="N","NA",U127))))</f>
        <v>8</v>
      </c>
      <c r="AE127" s="30" t="n">
        <f aca="false">IF(ISBLANK(V127),"NA",IF(V127=" ","NA",IF(V127="-","NA",IF(V127="N","NA",V127))))</f>
        <v>15.2</v>
      </c>
      <c r="AF127" s="30" t="n">
        <f aca="false">IF(ISBLANK(W127),"NA",IF(W127=" ","NA",IF(W127="-","NA",IF(W127="N","NA",W127))))</f>
        <v>0</v>
      </c>
      <c r="AG127" s="30" t="n">
        <f aca="false">IF(ISBLANK(X127),"NA",IF(X127=" ","NA",IF(X127="-","NA",IF(X127="N","NA",X127))))</f>
        <v>505</v>
      </c>
      <c r="AH127" s="30" t="n">
        <f aca="false">IF(ISBLANK(Y127),"NA",IF(Y127=" ","NA",IF(Y127="-","NA",IF(Y127="N","NA",Y127))))</f>
        <v>549</v>
      </c>
      <c r="AI127" s="30" t="n">
        <f aca="false">IF(ISBLANK(Z127),"NA",IF(Z127=" ","NA",IF(Z127="-","NA",IF(Z127="N","NA",Z127))))</f>
        <v>488</v>
      </c>
      <c r="AJ127" s="30" t="str">
        <f aca="false">IF(ISBLANK(AA127),"NA",IF(AA127=" ","NA",IF(AA127="-","NA",IF(AA127="N","NA",AA127))))</f>
        <v>NA</v>
      </c>
      <c r="AK127" s="30" t="str">
        <f aca="false">IF(ISBLANK(AB127),"NA",IF(AB127=" ","NA",IF(AB127="-","NA",IF(AB127="N","NA",AB127))))</f>
        <v>NA</v>
      </c>
      <c r="AL127" s="22" t="str">
        <f aca="false">IF(I127="BC",VLOOKUP(B127,'BC-OR_overlap'!A:J,10),"NA")</f>
        <v>NA</v>
      </c>
      <c r="AM127" s="22" t="n">
        <f aca="false">VLOOKUP(G127,Sheet2!A:Q,3)</f>
        <v>13.3264</v>
      </c>
      <c r="AN127" s="22" t="n">
        <f aca="false">VLOOKUP(G127,Sheet2!A:Q,4)</f>
        <v>0</v>
      </c>
      <c r="AO127" s="22" t="n">
        <f aca="false">VLOOKUP(G127,Sheet2!A:Q,5)</f>
        <v>0</v>
      </c>
      <c r="AP127" s="22" t="n">
        <f aca="false">VLOOKUP(G127,Sheet2!A:Q,6)</f>
        <v>4054.62</v>
      </c>
      <c r="AQ127" s="22" t="n">
        <f aca="false">VLOOKUP(G127,Sheet2!A:Q,7)</f>
        <v>986.88</v>
      </c>
      <c r="AR127" s="22" t="n">
        <f aca="false">VLOOKUP(G127,Sheet2!A:Q,8)</f>
        <v>576.85</v>
      </c>
      <c r="AS127" s="22" t="n">
        <f aca="false">VLOOKUP(G127,Sheet2!A:Q,9)</f>
        <v>148.86</v>
      </c>
      <c r="AT127" s="22" t="n">
        <f aca="false">VLOOKUP(G127,Sheet2!A:Q,10)</f>
        <v>35.34</v>
      </c>
      <c r="AU127" s="22" t="n">
        <f aca="false">VLOOKUP(G127,Sheet2!A:Q,11)</f>
        <v>13.5</v>
      </c>
      <c r="AV127" s="22" t="n">
        <f aca="false">VLOOKUP(G127,Sheet2!A:Q,12)</f>
        <v>260061.34</v>
      </c>
      <c r="AW127" s="22" t="n">
        <f aca="false">VLOOKUP(G127,Sheet2!A:Q,13)</f>
        <v>35136.62</v>
      </c>
      <c r="AX127" s="22" t="n">
        <f aca="false">VLOOKUP(G127,Sheet2!A:Q,14)</f>
        <v>29149.97</v>
      </c>
      <c r="AY127" s="22" t="n">
        <f aca="false">VLOOKUP(G127,Sheet2!A:Q,15)</f>
        <v>4043.29</v>
      </c>
      <c r="AZ127" s="22" t="n">
        <f aca="false">VLOOKUP(G127,Sheet2!A:Q,16)</f>
        <v>2579.46</v>
      </c>
      <c r="BA127" s="22" t="n">
        <f aca="false">VLOOKUP(G127,Sheet2!A:Q,17)</f>
        <v>301.67</v>
      </c>
      <c r="BB127" s="22" t="n">
        <f aca="false">VLOOKUP(G127,Sheet2!A:R,18)</f>
        <v>95</v>
      </c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" hidden="false" customHeight="true" outlineLevel="0" collapsed="false">
      <c r="A128" s="9" t="s">
        <v>80</v>
      </c>
      <c r="B128" s="9" t="n">
        <v>126</v>
      </c>
      <c r="C128" s="9" t="n">
        <v>154</v>
      </c>
      <c r="D128" s="9" t="n">
        <v>50</v>
      </c>
      <c r="E128" s="23" t="n">
        <v>53</v>
      </c>
      <c r="F128" s="24" t="s">
        <v>600</v>
      </c>
      <c r="G128" s="25" t="s">
        <v>601</v>
      </c>
      <c r="H128" s="4" t="s">
        <v>602</v>
      </c>
      <c r="I128" s="22" t="s">
        <v>50</v>
      </c>
      <c r="J128" s="26" t="n">
        <v>3</v>
      </c>
      <c r="K128" s="11" t="s">
        <v>603</v>
      </c>
      <c r="L128" s="2" t="n">
        <f aca="false">IF(LEN(TRIM(K128))=0,0,LEN(TRIM(K128))-LEN(SUBSTITUTE(K128," ",""))+1)</f>
        <v>10</v>
      </c>
      <c r="M128" s="2" t="n">
        <f aca="false">IF(LEN(TRIM(F128))=0,0,LEN(TRIM(F128))-LEN(SUBSTITUTE(F128," ",""))+2)</f>
        <v>8</v>
      </c>
      <c r="N128" s="22" t="s">
        <v>52</v>
      </c>
      <c r="O128" s="0"/>
      <c r="P128" s="27" t="n">
        <v>13126</v>
      </c>
      <c r="Q128" s="27" t="n">
        <v>3126</v>
      </c>
      <c r="R128" s="22" t="s">
        <v>581</v>
      </c>
      <c r="S128" s="28" t="str">
        <f aca="false">MID(MID(MID(SUBSTITUTE(K128," ","^",(M128-2)),1,256),FIND("^",SUBSTITUTE(K128," ","^",(M128-2))),256),2,FIND(" ",MID(MID(SUBSTITUTE(K128," ","^",(M128-2)),1,256),FIND("^",SUBSTITUTE(K128," ","^",(M128-2))),256))-2)</f>
        <v>to</v>
      </c>
      <c r="T128" s="25"/>
      <c r="U128" s="29" t="n">
        <f aca="false">LEN(G128)</f>
        <v>5</v>
      </c>
      <c r="V128" s="29" t="n">
        <v>206.18</v>
      </c>
      <c r="W128" s="29" t="n">
        <v>17</v>
      </c>
      <c r="X128" s="4" t="n">
        <v>477</v>
      </c>
      <c r="Y128" s="4" t="n">
        <v>591</v>
      </c>
      <c r="Z128" s="4" t="n">
        <v>491</v>
      </c>
      <c r="AA128" s="4" t="n">
        <v>463</v>
      </c>
      <c r="AB128" s="45"/>
      <c r="AC128" s="30" t="str">
        <f aca="false">IF(ISBLANK(T128),"NA",IF(T128=" ","NA",IF(T128="-","NA",IF(T128="N","NA",T128))))</f>
        <v>NA</v>
      </c>
      <c r="AD128" s="30" t="n">
        <f aca="false">IF(ISBLANK(U128),"NA",IF(U128=" ","NA",IF(U128="-","NA",IF(U128="N","NA",U128))))</f>
        <v>5</v>
      </c>
      <c r="AE128" s="30" t="n">
        <f aca="false">IF(ISBLANK(V128),"NA",IF(V128=" ","NA",IF(V128="-","NA",IF(V128="N","NA",V128))))</f>
        <v>206.18</v>
      </c>
      <c r="AF128" s="30" t="n">
        <f aca="false">IF(ISBLANK(W128),"NA",IF(W128=" ","NA",IF(W128="-","NA",IF(W128="N","NA",W128))))</f>
        <v>17</v>
      </c>
      <c r="AG128" s="30" t="n">
        <f aca="false">IF(ISBLANK(X128),"NA",IF(X128=" ","NA",IF(X128="-","NA",IF(X128="N","NA",X128))))</f>
        <v>477</v>
      </c>
      <c r="AH128" s="30" t="n">
        <f aca="false">IF(ISBLANK(Y128),"NA",IF(Y128=" ","NA",IF(Y128="-","NA",IF(Y128="N","NA",Y128))))</f>
        <v>591</v>
      </c>
      <c r="AI128" s="30" t="n">
        <f aca="false">IF(ISBLANK(Z128),"NA",IF(Z128=" ","NA",IF(Z128="-","NA",IF(Z128="N","NA",Z128))))</f>
        <v>491</v>
      </c>
      <c r="AJ128" s="30" t="n">
        <f aca="false">IF(ISBLANK(AA128),"NA",IF(AA128=" ","NA",IF(AA128="-","NA",IF(AA128="N","NA",AA128))))</f>
        <v>463</v>
      </c>
      <c r="AK128" s="30" t="str">
        <f aca="false">IF(ISBLANK(AB128),"NA",IF(AB128=" ","NA",IF(AB128="-","NA",IF(AB128="N","NA",AB128))))</f>
        <v>NA</v>
      </c>
      <c r="AL128" s="22" t="str">
        <f aca="false">IF(I128="BC",VLOOKUP(B128,'BC-OR_overlap'!A:J,10),"NA")</f>
        <v>NA</v>
      </c>
      <c r="AM128" s="22" t="n">
        <f aca="false">VLOOKUP(G128,Sheet2!A:Q,3)</f>
        <v>83.4088</v>
      </c>
      <c r="AN128" s="22" t="n">
        <f aca="false">VLOOKUP(G128,Sheet2!A:Q,4)</f>
        <v>19</v>
      </c>
      <c r="AO128" s="22" t="n">
        <f aca="false">VLOOKUP(G128,Sheet2!A:Q,5)</f>
        <v>13.86</v>
      </c>
      <c r="AP128" s="22" t="n">
        <f aca="false">VLOOKUP(G128,Sheet2!A:Q,6)</f>
        <v>10040.45</v>
      </c>
      <c r="AQ128" s="22" t="n">
        <f aca="false">VLOOKUP(G128,Sheet2!A:Q,7)</f>
        <v>713</v>
      </c>
      <c r="AR128" s="22" t="n">
        <f aca="false">VLOOKUP(G128,Sheet2!A:Q,8)</f>
        <v>1662.45</v>
      </c>
      <c r="AS128" s="22" t="n">
        <f aca="false">VLOOKUP(G128,Sheet2!A:Q,9)</f>
        <v>133.75</v>
      </c>
      <c r="AT128" s="22" t="n">
        <f aca="false">VLOOKUP(G128,Sheet2!A:Q,10)</f>
        <v>187.38</v>
      </c>
      <c r="AU128" s="22" t="n">
        <f aca="false">VLOOKUP(G128,Sheet2!A:Q,11)</f>
        <v>19.67</v>
      </c>
      <c r="AV128" s="22" t="n">
        <f aca="false">VLOOKUP(G128,Sheet2!A:Q,12)</f>
        <v>309439.34</v>
      </c>
      <c r="AW128" s="22" t="n">
        <f aca="false">VLOOKUP(G128,Sheet2!A:Q,13)</f>
        <v>46194.4</v>
      </c>
      <c r="AX128" s="22" t="n">
        <f aca="false">VLOOKUP(G128,Sheet2!A:Q,14)</f>
        <v>39802.94</v>
      </c>
      <c r="AY128" s="22" t="n">
        <f aca="false">VLOOKUP(G128,Sheet2!A:Q,15)</f>
        <v>8485.25</v>
      </c>
      <c r="AZ128" s="22" t="n">
        <f aca="false">VLOOKUP(G128,Sheet2!A:Q,16)</f>
        <v>3107.45</v>
      </c>
      <c r="BA128" s="22" t="n">
        <f aca="false">VLOOKUP(G128,Sheet2!A:Q,17)</f>
        <v>1362</v>
      </c>
      <c r="BB128" s="22" t="n">
        <f aca="false">VLOOKUP(G128,Sheet2!A:R,18)</f>
        <v>273</v>
      </c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" hidden="false" customHeight="true" outlineLevel="0" collapsed="false">
      <c r="A129" s="9" t="s">
        <v>46</v>
      </c>
      <c r="B129" s="9" t="n">
        <v>127</v>
      </c>
      <c r="C129" s="9" t="n">
        <v>155</v>
      </c>
      <c r="D129" s="9" t="n">
        <v>39</v>
      </c>
      <c r="E129" s="23"/>
      <c r="F129" s="9" t="s">
        <v>604</v>
      </c>
      <c r="G129" s="33" t="s">
        <v>605</v>
      </c>
      <c r="H129" s="4" t="s">
        <v>606</v>
      </c>
      <c r="I129" s="22" t="s">
        <v>50</v>
      </c>
      <c r="J129" s="26" t="n">
        <v>3</v>
      </c>
      <c r="K129" s="11" t="s">
        <v>607</v>
      </c>
      <c r="L129" s="2" t="n">
        <f aca="false">IF(LEN(TRIM(K129))=0,0,LEN(TRIM(K129))-LEN(SUBSTITUTE(K129," ",""))+1)</f>
        <v>12</v>
      </c>
      <c r="M129" s="2" t="n">
        <f aca="false">IF(LEN(TRIM(F129))=0,0,LEN(TRIM(F129))-LEN(SUBSTITUTE(F129," ",""))+2)</f>
        <v>10</v>
      </c>
      <c r="N129" s="22" t="s">
        <v>52</v>
      </c>
      <c r="O129" s="0"/>
      <c r="P129" s="27" t="n">
        <v>13127</v>
      </c>
      <c r="Q129" s="27" t="n">
        <v>3127</v>
      </c>
      <c r="R129" s="22" t="s">
        <v>581</v>
      </c>
      <c r="S129" s="28" t="str">
        <f aca="false">MID(MID(MID(SUBSTITUTE(K129," ","^",(M129-2)),1,256),FIND("^",SUBSTITUTE(K129," ","^",(M129-2))),256),2,FIND(" ",MID(MID(SUBSTITUTE(K129," ","^",(M129-2)),1,256),FIND("^",SUBSTITUTE(K129," ","^",(M129-2))),256))-2)</f>
        <v>other</v>
      </c>
      <c r="T129" s="25"/>
      <c r="U129" s="29" t="n">
        <f aca="false">LEN(G129)</f>
        <v>4</v>
      </c>
      <c r="V129" s="29" t="n">
        <v>2009.16</v>
      </c>
      <c r="W129" s="29" t="n">
        <v>17</v>
      </c>
      <c r="X129" s="4"/>
      <c r="Y129" s="4"/>
      <c r="Z129" s="4"/>
      <c r="AA129" s="4"/>
      <c r="AB129" s="4" t="n">
        <v>12</v>
      </c>
      <c r="AC129" s="30" t="str">
        <f aca="false">IF(ISBLANK(T129),"NA",IF(T129=" ","NA",IF(T129="-","NA",IF(T129="N","NA",T129))))</f>
        <v>NA</v>
      </c>
      <c r="AD129" s="30" t="n">
        <f aca="false">IF(ISBLANK(U129),"NA",IF(U129=" ","NA",IF(U129="-","NA",IF(U129="N","NA",U129))))</f>
        <v>4</v>
      </c>
      <c r="AE129" s="30" t="n">
        <f aca="false">IF(ISBLANK(V129),"NA",IF(V129=" ","NA",IF(V129="-","NA",IF(V129="N","NA",V129))))</f>
        <v>2009.16</v>
      </c>
      <c r="AF129" s="30" t="n">
        <f aca="false">IF(ISBLANK(W129),"NA",IF(W129=" ","NA",IF(W129="-","NA",IF(W129="N","NA",W129))))</f>
        <v>17</v>
      </c>
      <c r="AG129" s="30" t="str">
        <f aca="false">IF(ISBLANK(X129),"NA",IF(X129=" ","NA",IF(X129="-","NA",IF(X129="N","NA",X129))))</f>
        <v>NA</v>
      </c>
      <c r="AH129" s="30" t="str">
        <f aca="false">IF(ISBLANK(Y129),"NA",IF(Y129=" ","NA",IF(Y129="-","NA",IF(Y129="N","NA",Y129))))</f>
        <v>NA</v>
      </c>
      <c r="AI129" s="30" t="str">
        <f aca="false">IF(ISBLANK(Z129),"NA",IF(Z129=" ","NA",IF(Z129="-","NA",IF(Z129="N","NA",Z129))))</f>
        <v>NA</v>
      </c>
      <c r="AJ129" s="30" t="str">
        <f aca="false">IF(ISBLANK(AA129),"NA",IF(AA129=" ","NA",IF(AA129="-","NA",IF(AA129="N","NA",AA129))))</f>
        <v>NA</v>
      </c>
      <c r="AK129" s="30" t="n">
        <f aca="false">IF(ISBLANK(AB129),"NA",IF(AB129=" ","NA",IF(AB129="-","NA",IF(AB129="N","NA",AB129))))</f>
        <v>12</v>
      </c>
      <c r="AL129" s="22" t="str">
        <f aca="false">IF(I129="BC",VLOOKUP(B129,'BC-OR_overlap'!A:J,10),"NA")</f>
        <v>NA</v>
      </c>
      <c r="AM129" s="22" t="n">
        <f aca="false">VLOOKUP(G129,Sheet2!A:Q,3)</f>
        <v>1235.84</v>
      </c>
      <c r="AN129" s="22" t="n">
        <f aca="false">VLOOKUP(G129,Sheet2!A:Q,4)</f>
        <v>16</v>
      </c>
      <c r="AO129" s="22" t="n">
        <f aca="false">VLOOKUP(G129,Sheet2!A:Q,5)</f>
        <v>22.16</v>
      </c>
      <c r="AP129" s="22" t="n">
        <f aca="false">VLOOKUP(G129,Sheet2!A:Q,6)</f>
        <v>12493.28</v>
      </c>
      <c r="AQ129" s="22" t="n">
        <f aca="false">VLOOKUP(G129,Sheet2!A:Q,7)</f>
        <v>226.75</v>
      </c>
      <c r="AR129" s="22" t="n">
        <f aca="false">VLOOKUP(G129,Sheet2!A:Q,8)</f>
        <v>2378.72</v>
      </c>
      <c r="AS129" s="22" t="n">
        <f aca="false">VLOOKUP(G129,Sheet2!A:Q,9)</f>
        <v>36.33</v>
      </c>
      <c r="AT129" s="22" t="n">
        <f aca="false">VLOOKUP(G129,Sheet2!A:Q,10)</f>
        <v>1335.52</v>
      </c>
      <c r="AU129" s="22" t="n">
        <f aca="false">VLOOKUP(G129,Sheet2!A:Q,11)</f>
        <v>5.5</v>
      </c>
      <c r="AV129" s="22" t="n">
        <f aca="false">VLOOKUP(G129,Sheet2!A:Q,12)</f>
        <v>148964.86</v>
      </c>
      <c r="AW129" s="22" t="n">
        <f aca="false">VLOOKUP(G129,Sheet2!A:Q,13)</f>
        <v>20045.75</v>
      </c>
      <c r="AX129" s="22" t="n">
        <f aca="false">VLOOKUP(G129,Sheet2!A:Q,14)</f>
        <v>8339.06</v>
      </c>
      <c r="AY129" s="22" t="n">
        <f aca="false">VLOOKUP(G129,Sheet2!A:Q,15)</f>
        <v>1853</v>
      </c>
      <c r="AZ129" s="22" t="n">
        <f aca="false">VLOOKUP(G129,Sheet2!A:Q,16)</f>
        <v>2228.36</v>
      </c>
      <c r="BA129" s="22" t="n">
        <f aca="false">VLOOKUP(G129,Sheet2!A:Q,17)</f>
        <v>387</v>
      </c>
      <c r="BB129" s="22" t="n">
        <f aca="false">VLOOKUP(G129,Sheet2!A:R,18)</f>
        <v>13</v>
      </c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" hidden="false" customHeight="true" outlineLevel="0" collapsed="false">
      <c r="A130" s="1" t="s">
        <v>66</v>
      </c>
      <c r="B130" s="9" t="n">
        <v>128</v>
      </c>
      <c r="C130" s="9" t="n">
        <v>156</v>
      </c>
      <c r="D130" s="9" t="n">
        <v>48</v>
      </c>
      <c r="E130" s="23" t="n">
        <v>49</v>
      </c>
      <c r="F130" s="24" t="s">
        <v>608</v>
      </c>
      <c r="G130" s="25" t="s">
        <v>609</v>
      </c>
      <c r="H130" s="4" t="s">
        <v>610</v>
      </c>
      <c r="I130" s="22" t="s">
        <v>50</v>
      </c>
      <c r="J130" s="26" t="n">
        <v>3</v>
      </c>
      <c r="K130" s="11" t="s">
        <v>611</v>
      </c>
      <c r="L130" s="2" t="n">
        <f aca="false">IF(LEN(TRIM(K130))=0,0,LEN(TRIM(K130))-LEN(SUBSTITUTE(K130," ",""))+1)</f>
        <v>10</v>
      </c>
      <c r="M130" s="2" t="n">
        <f aca="false">IF(LEN(TRIM(F130))=0,0,LEN(TRIM(F130))-LEN(SUBSTITUTE(F130," ",""))+2)</f>
        <v>8</v>
      </c>
      <c r="N130" s="22" t="s">
        <v>52</v>
      </c>
      <c r="O130" s="0"/>
      <c r="P130" s="27" t="n">
        <v>13128</v>
      </c>
      <c r="Q130" s="27" t="n">
        <v>3128</v>
      </c>
      <c r="R130" s="22" t="s">
        <v>581</v>
      </c>
      <c r="S130" s="28" t="str">
        <f aca="false">MID(MID(MID(SUBSTITUTE(K130," ","^",(M130-2)),1,256),FIND("^",SUBSTITUTE(K130," ","^",(M130-2))),256),2,FIND(" ",MID(MID(SUBSTITUTE(K130," ","^",(M130-2)),1,256),FIND("^",SUBSTITUTE(K130," ","^",(M130-2))),256))-2)</f>
        <v>the</v>
      </c>
      <c r="T130" s="25"/>
      <c r="U130" s="29" t="n">
        <f aca="false">LEN(G130)</f>
        <v>8</v>
      </c>
      <c r="V130" s="29" t="n">
        <v>4.84</v>
      </c>
      <c r="W130" s="29" t="n">
        <v>0</v>
      </c>
      <c r="X130" s="4" t="s">
        <v>54</v>
      </c>
      <c r="Y130" s="4" t="s">
        <v>54</v>
      </c>
      <c r="Z130" s="4" t="s">
        <v>54</v>
      </c>
      <c r="AA130" s="4" t="s">
        <v>54</v>
      </c>
      <c r="AB130" s="4"/>
      <c r="AC130" s="30" t="str">
        <f aca="false">IF(ISBLANK(T130),"NA",IF(T130=" ","NA",IF(T130="-","NA",IF(T130="N","NA",T130))))</f>
        <v>NA</v>
      </c>
      <c r="AD130" s="30" t="n">
        <f aca="false">IF(ISBLANK(U130),"NA",IF(U130=" ","NA",IF(U130="-","NA",IF(U130="N","NA",U130))))</f>
        <v>8</v>
      </c>
      <c r="AE130" s="30" t="n">
        <f aca="false">IF(ISBLANK(V130),"NA",IF(V130=" ","NA",IF(V130="-","NA",IF(V130="N","NA",V130))))</f>
        <v>4.84</v>
      </c>
      <c r="AF130" s="30" t="n">
        <f aca="false">IF(ISBLANK(W130),"NA",IF(W130=" ","NA",IF(W130="-","NA",IF(W130="N","NA",W130))))</f>
        <v>0</v>
      </c>
      <c r="AG130" s="30" t="str">
        <f aca="false">IF(ISBLANK(X130),"NA",IF(X130=" ","NA",IF(X130="-","NA",IF(X130="N","NA",X130))))</f>
        <v>NA</v>
      </c>
      <c r="AH130" s="30" t="str">
        <f aca="false">IF(ISBLANK(Y130),"NA",IF(Y130=" ","NA",IF(Y130="-","NA",IF(Y130="N","NA",Y130))))</f>
        <v>NA</v>
      </c>
      <c r="AI130" s="30" t="str">
        <f aca="false">IF(ISBLANK(Z130),"NA",IF(Z130=" ","NA",IF(Z130="-","NA",IF(Z130="N","NA",Z130))))</f>
        <v>NA</v>
      </c>
      <c r="AJ130" s="30" t="str">
        <f aca="false">IF(ISBLANK(AA130),"NA",IF(AA130=" ","NA",IF(AA130="-","NA",IF(AA130="N","NA",AA130))))</f>
        <v>NA</v>
      </c>
      <c r="AK130" s="30" t="str">
        <f aca="false">IF(ISBLANK(AB130),"NA",IF(AB130=" ","NA",IF(AB130="-","NA",IF(AB130="N","NA",AB130))))</f>
        <v>NA</v>
      </c>
      <c r="AL130" s="22" t="str">
        <f aca="false">IF(I130="BC",VLOOKUP(B130,'BC-OR_overlap'!A:J,10),"NA")</f>
        <v>NA</v>
      </c>
      <c r="AM130" s="22" t="n">
        <f aca="false">VLOOKUP(G130,Sheet2!A:Q,3)</f>
        <v>4.28348</v>
      </c>
      <c r="AN130" s="22" t="n">
        <f aca="false">VLOOKUP(G130,Sheet2!A:Q,4)</f>
        <v>1</v>
      </c>
      <c r="AO130" s="22" t="n">
        <f aca="false">VLOOKUP(G130,Sheet2!A:Q,5)</f>
        <v>0.18</v>
      </c>
      <c r="AP130" s="22" t="n">
        <f aca="false">VLOOKUP(G130,Sheet2!A:Q,6)</f>
        <v>4080.14</v>
      </c>
      <c r="AQ130" s="22" t="n">
        <f aca="false">VLOOKUP(G130,Sheet2!A:Q,7)</f>
        <v>1068.75</v>
      </c>
      <c r="AR130" s="22" t="n">
        <f aca="false">VLOOKUP(G130,Sheet2!A:Q,8)</f>
        <v>1605.83</v>
      </c>
      <c r="AS130" s="22" t="n">
        <f aca="false">VLOOKUP(G130,Sheet2!A:Q,9)</f>
        <v>416.29</v>
      </c>
      <c r="AT130" s="22" t="n">
        <f aca="false">VLOOKUP(G130,Sheet2!A:Q,10)</f>
        <v>882.76</v>
      </c>
      <c r="AU130" s="22" t="n">
        <f aca="false">VLOOKUP(G130,Sheet2!A:Q,11)</f>
        <v>217.33</v>
      </c>
      <c r="AV130" s="22" t="n">
        <f aca="false">VLOOKUP(G130,Sheet2!A:Q,12)</f>
        <v>151462.63</v>
      </c>
      <c r="AW130" s="22" t="n">
        <f aca="false">VLOOKUP(G130,Sheet2!A:Q,13)</f>
        <v>24171.12</v>
      </c>
      <c r="AX130" s="22" t="n">
        <f aca="false">VLOOKUP(G130,Sheet2!A:Q,14)</f>
        <v>19525.77</v>
      </c>
      <c r="AY130" s="22" t="n">
        <f aca="false">VLOOKUP(G130,Sheet2!A:Q,15)</f>
        <v>3763.86</v>
      </c>
      <c r="AZ130" s="22" t="n">
        <f aca="false">VLOOKUP(G130,Sheet2!A:Q,16)</f>
        <v>5275.09</v>
      </c>
      <c r="BA130" s="22" t="n">
        <f aca="false">VLOOKUP(G130,Sheet2!A:Q,17)</f>
        <v>1292.5</v>
      </c>
      <c r="BB130" s="22" t="n">
        <f aca="false">VLOOKUP(G130,Sheet2!A:R,18)</f>
        <v>385</v>
      </c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" hidden="false" customHeight="true" outlineLevel="0" collapsed="false">
      <c r="A131" s="9" t="s">
        <v>56</v>
      </c>
      <c r="B131" s="9" t="n">
        <v>129</v>
      </c>
      <c r="C131" s="9" t="n">
        <v>157</v>
      </c>
      <c r="D131" s="9" t="n">
        <v>49</v>
      </c>
      <c r="E131" s="23"/>
      <c r="F131" s="9" t="s">
        <v>612</v>
      </c>
      <c r="G131" s="33" t="s">
        <v>613</v>
      </c>
      <c r="H131" s="4" t="s">
        <v>614</v>
      </c>
      <c r="I131" s="22" t="s">
        <v>50</v>
      </c>
      <c r="J131" s="26" t="n">
        <v>3</v>
      </c>
      <c r="K131" s="11" t="s">
        <v>615</v>
      </c>
      <c r="L131" s="2" t="n">
        <f aca="false">IF(LEN(TRIM(K131))=0,0,LEN(TRIM(K131))-LEN(SUBSTITUTE(K131," ",""))+1)</f>
        <v>11</v>
      </c>
      <c r="M131" s="2" t="n">
        <f aca="false">IF(LEN(TRIM(F131))=0,0,LEN(TRIM(F131))-LEN(SUBSTITUTE(F131," ",""))+2)</f>
        <v>9</v>
      </c>
      <c r="N131" s="22" t="s">
        <v>52</v>
      </c>
      <c r="O131" s="0"/>
      <c r="P131" s="27" t="n">
        <v>13129</v>
      </c>
      <c r="Q131" s="27" t="n">
        <v>3129</v>
      </c>
      <c r="R131" s="22" t="s">
        <v>581</v>
      </c>
      <c r="S131" s="28" t="str">
        <f aca="false">MID(MID(MID(SUBSTITUTE(K131," ","^",(M131-2)),1,256),FIND("^",SUBSTITUTE(K131," ","^",(M131-2))),256),2,FIND(" ",MID(MID(SUBSTITUTE(K131," ","^",(M131-2)),1,256),FIND("^",SUBSTITUTE(K131," ","^",(M131-2))),256))-2)</f>
        <v>of</v>
      </c>
      <c r="T131" s="25" t="n">
        <v>0</v>
      </c>
      <c r="U131" s="29" t="n">
        <f aca="false">LEN(G131)</f>
        <v>5</v>
      </c>
      <c r="V131" s="29" t="n">
        <v>1</v>
      </c>
      <c r="W131" s="29" t="n">
        <v>7</v>
      </c>
      <c r="X131" s="4" t="n">
        <v>502</v>
      </c>
      <c r="Y131" s="4" t="n">
        <v>567</v>
      </c>
      <c r="Z131" s="4" t="n">
        <v>545</v>
      </c>
      <c r="AA131" s="4" t="n">
        <v>400</v>
      </c>
      <c r="AB131" s="4"/>
      <c r="AC131" s="30" t="n">
        <f aca="false">IF(ISBLANK(T131),"NA",IF(T131=" ","NA",IF(T131="-","NA",IF(T131="N","NA",T131))))</f>
        <v>0</v>
      </c>
      <c r="AD131" s="30" t="n">
        <f aca="false">IF(ISBLANK(U131),"NA",IF(U131=" ","NA",IF(U131="-","NA",IF(U131="N","NA",U131))))</f>
        <v>5</v>
      </c>
      <c r="AE131" s="30" t="n">
        <f aca="false">IF(ISBLANK(V131),"NA",IF(V131=" ","NA",IF(V131="-","NA",IF(V131="N","NA",V131))))</f>
        <v>1</v>
      </c>
      <c r="AF131" s="30" t="n">
        <f aca="false">IF(ISBLANK(W131),"NA",IF(W131=" ","NA",IF(W131="-","NA",IF(W131="N","NA",W131))))</f>
        <v>7</v>
      </c>
      <c r="AG131" s="30" t="n">
        <f aca="false">IF(ISBLANK(X131),"NA",IF(X131=" ","NA",IF(X131="-","NA",IF(X131="N","NA",X131))))</f>
        <v>502</v>
      </c>
      <c r="AH131" s="30" t="n">
        <f aca="false">IF(ISBLANK(Y131),"NA",IF(Y131=" ","NA",IF(Y131="-","NA",IF(Y131="N","NA",Y131))))</f>
        <v>567</v>
      </c>
      <c r="AI131" s="30" t="n">
        <f aca="false">IF(ISBLANK(Z131),"NA",IF(Z131=" ","NA",IF(Z131="-","NA",IF(Z131="N","NA",Z131))))</f>
        <v>545</v>
      </c>
      <c r="AJ131" s="30" t="n">
        <f aca="false">IF(ISBLANK(AA131),"NA",IF(AA131=" ","NA",IF(AA131="-","NA",IF(AA131="N","NA",AA131))))</f>
        <v>400</v>
      </c>
      <c r="AK131" s="30" t="str">
        <f aca="false">IF(ISBLANK(AB131),"NA",IF(AB131=" ","NA",IF(AB131="-","NA",IF(AB131="N","NA",AB131))))</f>
        <v>NA</v>
      </c>
      <c r="AL131" s="22" t="str">
        <f aca="false">IF(I131="BC",VLOOKUP(B131,'BC-OR_overlap'!A:J,10),"NA")</f>
        <v>NA</v>
      </c>
      <c r="AM131" s="22" t="n">
        <f aca="false">VLOOKUP(G131,Sheet2!A:Q,3)</f>
        <v>0.832899</v>
      </c>
      <c r="AN131" s="22" t="n">
        <f aca="false">VLOOKUP(G131,Sheet2!A:Q,4)</f>
        <v>6</v>
      </c>
      <c r="AO131" s="22" t="n">
        <f aca="false">VLOOKUP(G131,Sheet2!A:Q,5)</f>
        <v>1.6</v>
      </c>
      <c r="AP131" s="22" t="n">
        <f aca="false">VLOOKUP(G131,Sheet2!A:Q,6)</f>
        <v>7232.84</v>
      </c>
      <c r="AQ131" s="22" t="n">
        <f aca="false">VLOOKUP(G131,Sheet2!A:Q,7)</f>
        <v>552.6</v>
      </c>
      <c r="AR131" s="22" t="n">
        <f aca="false">VLOOKUP(G131,Sheet2!A:Q,8)</f>
        <v>227.04</v>
      </c>
      <c r="AS131" s="22" t="n">
        <f aca="false">VLOOKUP(G131,Sheet2!A:Q,9)</f>
        <v>33.5</v>
      </c>
      <c r="AT131" s="22" t="n">
        <f aca="false">VLOOKUP(G131,Sheet2!A:Q,10)</f>
        <v>23.12</v>
      </c>
      <c r="AU131" s="22" t="n">
        <f aca="false">VLOOKUP(G131,Sheet2!A:Q,11)</f>
        <v>5.67</v>
      </c>
      <c r="AV131" s="22" t="n">
        <f aca="false">VLOOKUP(G131,Sheet2!A:Q,12)</f>
        <v>220858.75</v>
      </c>
      <c r="AW131" s="22" t="n">
        <f aca="false">VLOOKUP(G131,Sheet2!A:Q,13)</f>
        <v>29129.6</v>
      </c>
      <c r="AX131" s="22" t="n">
        <f aca="false">VLOOKUP(G131,Sheet2!A:Q,14)</f>
        <v>4619.08</v>
      </c>
      <c r="AY131" s="22" t="n">
        <f aca="false">VLOOKUP(G131,Sheet2!A:Q,15)</f>
        <v>1119.25</v>
      </c>
      <c r="AZ131" s="22" t="n">
        <f aca="false">VLOOKUP(G131,Sheet2!A:Q,16)</f>
        <v>104.17</v>
      </c>
      <c r="BA131" s="22" t="n">
        <f aca="false">VLOOKUP(G131,Sheet2!A:Q,17)</f>
        <v>39.67</v>
      </c>
      <c r="BB131" s="22" t="n">
        <f aca="false">VLOOKUP(G131,Sheet2!A:R,18)</f>
        <v>583</v>
      </c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" hidden="false" customHeight="true" outlineLevel="0" collapsed="false">
      <c r="A132" s="9" t="s">
        <v>66</v>
      </c>
      <c r="B132" s="9" t="n">
        <v>130</v>
      </c>
      <c r="C132" s="9" t="n">
        <v>159</v>
      </c>
      <c r="D132" s="9" t="n">
        <v>195</v>
      </c>
      <c r="E132" s="23" t="n">
        <v>25</v>
      </c>
      <c r="F132" s="24" t="s">
        <v>616</v>
      </c>
      <c r="G132" s="25" t="s">
        <v>617</v>
      </c>
      <c r="H132" s="4" t="s">
        <v>618</v>
      </c>
      <c r="I132" s="22" t="s">
        <v>50</v>
      </c>
      <c r="J132" s="26" t="n">
        <v>3</v>
      </c>
      <c r="K132" s="11" t="s">
        <v>619</v>
      </c>
      <c r="L132" s="2" t="n">
        <f aca="false">IF(LEN(TRIM(K132))=0,0,LEN(TRIM(K132))-LEN(SUBSTITUTE(K132," ",""))+1)</f>
        <v>10</v>
      </c>
      <c r="M132" s="2" t="n">
        <f aca="false">IF(LEN(TRIM(F132))=0,0,LEN(TRIM(F132))-LEN(SUBSTITUTE(F132," ",""))+2)</f>
        <v>8</v>
      </c>
      <c r="N132" s="22" t="s">
        <v>52</v>
      </c>
      <c r="O132" s="0"/>
      <c r="P132" s="27" t="n">
        <v>13130</v>
      </c>
      <c r="Q132" s="27" t="n">
        <v>3130</v>
      </c>
      <c r="R132" s="22" t="s">
        <v>581</v>
      </c>
      <c r="S132" s="28" t="str">
        <f aca="false">MID(MID(MID(SUBSTITUTE(K132," ","^",(M132-2)),1,256),FIND("^",SUBSTITUTE(K132," ","^",(M132-2))),256),2,FIND(" ",MID(MID(SUBSTITUTE(K132," ","^",(M132-2)),1,256),FIND("^",SUBSTITUTE(K132," ","^",(M132-2))),256))-2)</f>
        <v>of</v>
      </c>
      <c r="T132" s="25"/>
      <c r="U132" s="29" t="n">
        <f aca="false">LEN(G132)</f>
        <v>5</v>
      </c>
      <c r="V132" s="29" t="n">
        <v>1.35</v>
      </c>
      <c r="W132" s="29" t="n">
        <v>0</v>
      </c>
      <c r="X132" s="4" t="s">
        <v>54</v>
      </c>
      <c r="Y132" s="4" t="s">
        <v>54</v>
      </c>
      <c r="Z132" s="4" t="s">
        <v>54</v>
      </c>
      <c r="AA132" s="4" t="s">
        <v>54</v>
      </c>
      <c r="AB132" s="4" t="n">
        <v>10</v>
      </c>
      <c r="AC132" s="30" t="str">
        <f aca="false">IF(ISBLANK(T132),"NA",IF(T132=" ","NA",IF(T132="-","NA",IF(T132="N","NA",T132))))</f>
        <v>NA</v>
      </c>
      <c r="AD132" s="30" t="n">
        <f aca="false">IF(ISBLANK(U132),"NA",IF(U132=" ","NA",IF(U132="-","NA",IF(U132="N","NA",U132))))</f>
        <v>5</v>
      </c>
      <c r="AE132" s="30" t="n">
        <f aca="false">IF(ISBLANK(V132),"NA",IF(V132=" ","NA",IF(V132="-","NA",IF(V132="N","NA",V132))))</f>
        <v>1.35</v>
      </c>
      <c r="AF132" s="30" t="n">
        <f aca="false">IF(ISBLANK(W132),"NA",IF(W132=" ","NA",IF(W132="-","NA",IF(W132="N","NA",W132))))</f>
        <v>0</v>
      </c>
      <c r="AG132" s="30" t="str">
        <f aca="false">IF(ISBLANK(X132),"NA",IF(X132=" ","NA",IF(X132="-","NA",IF(X132="N","NA",X132))))</f>
        <v>NA</v>
      </c>
      <c r="AH132" s="30" t="str">
        <f aca="false">IF(ISBLANK(Y132),"NA",IF(Y132=" ","NA",IF(Y132="-","NA",IF(Y132="N","NA",Y132))))</f>
        <v>NA</v>
      </c>
      <c r="AI132" s="30" t="str">
        <f aca="false">IF(ISBLANK(Z132),"NA",IF(Z132=" ","NA",IF(Z132="-","NA",IF(Z132="N","NA",Z132))))</f>
        <v>NA</v>
      </c>
      <c r="AJ132" s="30" t="str">
        <f aca="false">IF(ISBLANK(AA132),"NA",IF(AA132=" ","NA",IF(AA132="-","NA",IF(AA132="N","NA",AA132))))</f>
        <v>NA</v>
      </c>
      <c r="AK132" s="30" t="n">
        <f aca="false">IF(ISBLANK(AB132),"NA",IF(AB132=" ","NA",IF(AB132="-","NA",IF(AB132="N","NA",AB132))))</f>
        <v>10</v>
      </c>
      <c r="AL132" s="22" t="str">
        <f aca="false">IF(I132="BC",VLOOKUP(B132,'BC-OR_overlap'!A:J,10),"NA")</f>
        <v>NA</v>
      </c>
      <c r="AM132" s="22" t="n">
        <f aca="false">VLOOKUP(G132,Sheet2!A:Q,3)</f>
        <v>3.21261</v>
      </c>
      <c r="AN132" s="22" t="n">
        <f aca="false">VLOOKUP(G132,Sheet2!A:Q,4)</f>
        <v>0</v>
      </c>
      <c r="AO132" s="22" t="n">
        <f aca="false">VLOOKUP(G132,Sheet2!A:Q,5)</f>
        <v>0</v>
      </c>
      <c r="AP132" s="22" t="n">
        <f aca="false">VLOOKUP(G132,Sheet2!A:Q,6)</f>
        <v>5697.49</v>
      </c>
      <c r="AQ132" s="22" t="n">
        <f aca="false">VLOOKUP(G132,Sheet2!A:Q,7)</f>
        <v>259.8</v>
      </c>
      <c r="AR132" s="22" t="n">
        <f aca="false">VLOOKUP(G132,Sheet2!A:Q,8)</f>
        <v>561.98</v>
      </c>
      <c r="AS132" s="22" t="n">
        <f aca="false">VLOOKUP(G132,Sheet2!A:Q,9)</f>
        <v>33.5</v>
      </c>
      <c r="AT132" s="22" t="n">
        <f aca="false">VLOOKUP(G132,Sheet2!A:Q,10)</f>
        <v>8.45</v>
      </c>
      <c r="AU132" s="22" t="n">
        <f aca="false">VLOOKUP(G132,Sheet2!A:Q,11)</f>
        <v>1.67</v>
      </c>
      <c r="AV132" s="22" t="n">
        <f aca="false">VLOOKUP(G132,Sheet2!A:Q,12)</f>
        <v>286461.15</v>
      </c>
      <c r="AW132" s="22" t="n">
        <f aca="false">VLOOKUP(G132,Sheet2!A:Q,13)</f>
        <v>34236.6</v>
      </c>
      <c r="AX132" s="22" t="n">
        <f aca="false">VLOOKUP(G132,Sheet2!A:Q,14)</f>
        <v>22440.93</v>
      </c>
      <c r="AY132" s="22" t="n">
        <f aca="false">VLOOKUP(G132,Sheet2!A:Q,15)</f>
        <v>3235.75</v>
      </c>
      <c r="AZ132" s="22" t="n">
        <f aca="false">VLOOKUP(G132,Sheet2!A:Q,16)</f>
        <v>2021.37</v>
      </c>
      <c r="BA132" s="22" t="n">
        <f aca="false">VLOOKUP(G132,Sheet2!A:Q,17)</f>
        <v>154.67</v>
      </c>
      <c r="BB132" s="22" t="n">
        <f aca="false">VLOOKUP(G132,Sheet2!A:R,18)</f>
        <v>8</v>
      </c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" hidden="false" customHeight="true" outlineLevel="0" collapsed="false">
      <c r="A133" s="1" t="s">
        <v>46</v>
      </c>
      <c r="B133" s="9" t="n">
        <v>131</v>
      </c>
      <c r="C133" s="9" t="n">
        <v>160</v>
      </c>
      <c r="D133" s="9" t="n">
        <v>72</v>
      </c>
      <c r="E133" s="23"/>
      <c r="F133" s="9" t="s">
        <v>620</v>
      </c>
      <c r="G133" s="33" t="s">
        <v>621</v>
      </c>
      <c r="H133" s="4" t="s">
        <v>622</v>
      </c>
      <c r="I133" s="22" t="s">
        <v>50</v>
      </c>
      <c r="J133" s="26" t="n">
        <v>3</v>
      </c>
      <c r="K133" s="11" t="s">
        <v>623</v>
      </c>
      <c r="L133" s="2" t="n">
        <f aca="false">IF(LEN(TRIM(K133))=0,0,LEN(TRIM(K133))-LEN(SUBSTITUTE(K133," ",""))+1)</f>
        <v>17</v>
      </c>
      <c r="M133" s="2" t="n">
        <f aca="false">IF(LEN(TRIM(F133))=0,0,LEN(TRIM(F133))-LEN(SUBSTITUTE(F133," ",""))+2)</f>
        <v>14</v>
      </c>
      <c r="N133" s="22" t="s">
        <v>52</v>
      </c>
      <c r="O133" s="0"/>
      <c r="P133" s="27" t="n">
        <v>13131</v>
      </c>
      <c r="Q133" s="27" t="n">
        <v>3131</v>
      </c>
      <c r="R133" s="22" t="s">
        <v>581</v>
      </c>
      <c r="S133" s="28" t="str">
        <f aca="false">MID(MID(MID(SUBSTITUTE(K133," ","^",(M133-2)),1,256),FIND("^",SUBSTITUTE(K133," ","^",(M133-2))),256),2,FIND(" ",MID(MID(SUBSTITUTE(K133," ","^",(M133-2)),1,256),FIND("^",SUBSTITUTE(K133," ","^",(M133-2))),256))-2)</f>
        <v>and</v>
      </c>
      <c r="T133" s="25"/>
      <c r="U133" s="29" t="n">
        <f aca="false">LEN(G133)</f>
        <v>6</v>
      </c>
      <c r="V133" s="29" t="n">
        <v>0.88</v>
      </c>
      <c r="W133" s="29" t="n">
        <v>4</v>
      </c>
      <c r="X133" s="4" t="s">
        <v>54</v>
      </c>
      <c r="Y133" s="4" t="s">
        <v>54</v>
      </c>
      <c r="Z133" s="4" t="s">
        <v>54</v>
      </c>
      <c r="AA133" s="4" t="s">
        <v>54</v>
      </c>
      <c r="AB133" s="4"/>
      <c r="AC133" s="30" t="str">
        <f aca="false">IF(ISBLANK(T133),"NA",IF(T133=" ","NA",IF(T133="-","NA",IF(T133="N","NA",T133))))</f>
        <v>NA</v>
      </c>
      <c r="AD133" s="30" t="n">
        <f aca="false">IF(ISBLANK(U133),"NA",IF(U133=" ","NA",IF(U133="-","NA",IF(U133="N","NA",U133))))</f>
        <v>6</v>
      </c>
      <c r="AE133" s="30" t="n">
        <f aca="false">IF(ISBLANK(V133),"NA",IF(V133=" ","NA",IF(V133="-","NA",IF(V133="N","NA",V133))))</f>
        <v>0.88</v>
      </c>
      <c r="AF133" s="30" t="n">
        <f aca="false">IF(ISBLANK(W133),"NA",IF(W133=" ","NA",IF(W133="-","NA",IF(W133="N","NA",W133))))</f>
        <v>4</v>
      </c>
      <c r="AG133" s="30" t="str">
        <f aca="false">IF(ISBLANK(X133),"NA",IF(X133=" ","NA",IF(X133="-","NA",IF(X133="N","NA",X133))))</f>
        <v>NA</v>
      </c>
      <c r="AH133" s="30" t="str">
        <f aca="false">IF(ISBLANK(Y133),"NA",IF(Y133=" ","NA",IF(Y133="-","NA",IF(Y133="N","NA",Y133))))</f>
        <v>NA</v>
      </c>
      <c r="AI133" s="30" t="str">
        <f aca="false">IF(ISBLANK(Z133),"NA",IF(Z133=" ","NA",IF(Z133="-","NA",IF(Z133="N","NA",Z133))))</f>
        <v>NA</v>
      </c>
      <c r="AJ133" s="30" t="str">
        <f aca="false">IF(ISBLANK(AA133),"NA",IF(AA133=" ","NA",IF(AA133="-","NA",IF(AA133="N","NA",AA133))))</f>
        <v>NA</v>
      </c>
      <c r="AK133" s="30" t="str">
        <f aca="false">IF(ISBLANK(AB133),"NA",IF(AB133=" ","NA",IF(AB133="-","NA",IF(AB133="N","NA",AB133))))</f>
        <v>NA</v>
      </c>
      <c r="AL133" s="22" t="str">
        <f aca="false">IF(I133="BC",VLOOKUP(B133,'BC-OR_overlap'!A:J,10),"NA")</f>
        <v>NA</v>
      </c>
      <c r="AM133" s="22" t="n">
        <f aca="false">VLOOKUP(G133,Sheet2!A:Q,3)</f>
        <v>0.416449</v>
      </c>
      <c r="AN133" s="22" t="n">
        <f aca="false">VLOOKUP(G133,Sheet2!A:Q,4)</f>
        <v>7</v>
      </c>
      <c r="AO133" s="22" t="n">
        <f aca="false">VLOOKUP(G133,Sheet2!A:Q,5)</f>
        <v>0.71</v>
      </c>
      <c r="AP133" s="22" t="n">
        <f aca="false">VLOOKUP(G133,Sheet2!A:Q,6)</f>
        <v>7950.61</v>
      </c>
      <c r="AQ133" s="22" t="n">
        <f aca="false">VLOOKUP(G133,Sheet2!A:Q,7)</f>
        <v>839</v>
      </c>
      <c r="AR133" s="22" t="n">
        <f aca="false">VLOOKUP(G133,Sheet2!A:Q,8)</f>
        <v>2068.67</v>
      </c>
      <c r="AS133" s="22" t="n">
        <f aca="false">VLOOKUP(G133,Sheet2!A:Q,9)</f>
        <v>203.6</v>
      </c>
      <c r="AT133" s="22" t="n">
        <f aca="false">VLOOKUP(G133,Sheet2!A:Q,10)</f>
        <v>185.14</v>
      </c>
      <c r="AU133" s="22" t="n">
        <f aca="false">VLOOKUP(G133,Sheet2!A:Q,11)</f>
        <v>37</v>
      </c>
      <c r="AV133" s="22" t="n">
        <f aca="false">VLOOKUP(G133,Sheet2!A:Q,12)</f>
        <v>184740.5</v>
      </c>
      <c r="AW133" s="22" t="n">
        <f aca="false">VLOOKUP(G133,Sheet2!A:Q,13)</f>
        <v>27541.17</v>
      </c>
      <c r="AX133" s="22" t="n">
        <f aca="false">VLOOKUP(G133,Sheet2!A:Q,14)</f>
        <v>18131.84</v>
      </c>
      <c r="AY133" s="22" t="n">
        <f aca="false">VLOOKUP(G133,Sheet2!A:Q,15)</f>
        <v>3141</v>
      </c>
      <c r="AZ133" s="22" t="n">
        <f aca="false">VLOOKUP(G133,Sheet2!A:Q,16)</f>
        <v>549.88</v>
      </c>
      <c r="BA133" s="22" t="n">
        <f aca="false">VLOOKUP(G133,Sheet2!A:Q,17)</f>
        <v>250.5</v>
      </c>
      <c r="BB133" s="22" t="n">
        <f aca="false">VLOOKUP(G133,Sheet2!A:R,18)</f>
        <v>400</v>
      </c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5" hidden="false" customHeight="true" outlineLevel="0" collapsed="false">
      <c r="A134" s="9" t="s">
        <v>80</v>
      </c>
      <c r="B134" s="9" t="n">
        <v>132</v>
      </c>
      <c r="C134" s="9" t="n">
        <v>162</v>
      </c>
      <c r="D134" s="9" t="n">
        <v>25</v>
      </c>
      <c r="E134" s="23" t="n">
        <v>41</v>
      </c>
      <c r="F134" s="24" t="s">
        <v>624</v>
      </c>
      <c r="G134" s="25" t="s">
        <v>625</v>
      </c>
      <c r="H134" s="4" t="s">
        <v>626</v>
      </c>
      <c r="I134" s="22" t="s">
        <v>50</v>
      </c>
      <c r="J134" s="26" t="n">
        <v>3</v>
      </c>
      <c r="K134" s="11" t="s">
        <v>627</v>
      </c>
      <c r="L134" s="7" t="n">
        <f aca="false">IF(LEN(TRIM(K134))=0,0,LEN(TRIM(K134))-LEN(SUBSTITUTE(K134," ",""))+1)</f>
        <v>13</v>
      </c>
      <c r="M134" s="7" t="n">
        <f aca="false">IF(LEN(TRIM(F134))=0,0,LEN(TRIM(F134))-LEN(SUBSTITUTE(F134," ",""))+2)</f>
        <v>10</v>
      </c>
      <c r="N134" s="22" t="s">
        <v>52</v>
      </c>
      <c r="O134" s="0"/>
      <c r="P134" s="27" t="n">
        <v>13132</v>
      </c>
      <c r="Q134" s="27" t="n">
        <v>3132</v>
      </c>
      <c r="R134" s="22" t="s">
        <v>581</v>
      </c>
      <c r="S134" s="28" t="str">
        <f aca="false">MID(MID(MID(SUBSTITUTE(K134," ","^",(M134-2)),1,256),FIND("^",SUBSTITUTE(K134," ","^",(M134-2))),256),2,FIND(" ",MID(MID(SUBSTITUTE(K134," ","^",(M134-2)),1,256),FIND("^",SUBSTITUTE(K134," ","^",(M134-2))),256))-2)</f>
        <v>big</v>
      </c>
      <c r="T134" s="25"/>
      <c r="U134" s="29" t="n">
        <f aca="false">LEN(G134)</f>
        <v>7</v>
      </c>
      <c r="V134" s="29" t="n">
        <v>3.16</v>
      </c>
      <c r="W134" s="29" t="n">
        <v>0</v>
      </c>
      <c r="X134" s="4" t="n">
        <v>494</v>
      </c>
      <c r="Y134" s="4" t="n">
        <v>391</v>
      </c>
      <c r="Z134" s="4" t="n">
        <v>578</v>
      </c>
      <c r="AA134" s="4" t="n">
        <v>342</v>
      </c>
      <c r="AB134" s="4"/>
      <c r="AC134" s="30" t="str">
        <f aca="false">IF(ISBLANK(T134),"NA",IF(T134=" ","NA",IF(T134="-","NA",IF(T134="N","NA",T134))))</f>
        <v>NA</v>
      </c>
      <c r="AD134" s="30" t="n">
        <f aca="false">IF(ISBLANK(U134),"NA",IF(U134=" ","NA",IF(U134="-","NA",IF(U134="N","NA",U134))))</f>
        <v>7</v>
      </c>
      <c r="AE134" s="30" t="n">
        <f aca="false">IF(ISBLANK(V134),"NA",IF(V134=" ","NA",IF(V134="-","NA",IF(V134="N","NA",V134))))</f>
        <v>3.16</v>
      </c>
      <c r="AF134" s="30" t="n">
        <f aca="false">IF(ISBLANK(W134),"NA",IF(W134=" ","NA",IF(W134="-","NA",IF(W134="N","NA",W134))))</f>
        <v>0</v>
      </c>
      <c r="AG134" s="30" t="n">
        <f aca="false">IF(ISBLANK(X134),"NA",IF(X134=" ","NA",IF(X134="-","NA",IF(X134="N","NA",X134))))</f>
        <v>494</v>
      </c>
      <c r="AH134" s="30" t="n">
        <f aca="false">IF(ISBLANK(Y134),"NA",IF(Y134=" ","NA",IF(Y134="-","NA",IF(Y134="N","NA",Y134))))</f>
        <v>391</v>
      </c>
      <c r="AI134" s="30" t="n">
        <f aca="false">IF(ISBLANK(Z134),"NA",IF(Z134=" ","NA",IF(Z134="-","NA",IF(Z134="N","NA",Z134))))</f>
        <v>578</v>
      </c>
      <c r="AJ134" s="30" t="n">
        <f aca="false">IF(ISBLANK(AA134),"NA",IF(AA134=" ","NA",IF(AA134="-","NA",IF(AA134="N","NA",AA134))))</f>
        <v>342</v>
      </c>
      <c r="AK134" s="30" t="str">
        <f aca="false">IF(ISBLANK(AB134),"NA",IF(AB134=" ","NA",IF(AB134="-","NA",IF(AB134="N","NA",AB134))))</f>
        <v>NA</v>
      </c>
      <c r="AL134" s="22" t="str">
        <f aca="false">IF(I134="BC",VLOOKUP(B134,'BC-OR_overlap'!A:J,10),"NA")</f>
        <v>NA</v>
      </c>
      <c r="AM134" s="22" t="n">
        <f aca="false">VLOOKUP(G134,Sheet2!A:Q,3)</f>
        <v>1.24935</v>
      </c>
      <c r="AN134" s="22" t="n">
        <f aca="false">VLOOKUP(G134,Sheet2!A:Q,4)</f>
        <v>0</v>
      </c>
      <c r="AO134" s="22" t="n">
        <f aca="false">VLOOKUP(G134,Sheet2!A:Q,5)</f>
        <v>0</v>
      </c>
      <c r="AP134" s="22" t="n">
        <f aca="false">VLOOKUP(G134,Sheet2!A:Q,6)</f>
        <v>6231.5</v>
      </c>
      <c r="AQ134" s="22" t="n">
        <f aca="false">VLOOKUP(G134,Sheet2!A:Q,7)</f>
        <v>834.57</v>
      </c>
      <c r="AR134" s="22" t="n">
        <f aca="false">VLOOKUP(G134,Sheet2!A:Q,8)</f>
        <v>736.82</v>
      </c>
      <c r="AS134" s="22" t="n">
        <f aca="false">VLOOKUP(G134,Sheet2!A:Q,9)</f>
        <v>64.83</v>
      </c>
      <c r="AT134" s="22" t="n">
        <f aca="false">VLOOKUP(G134,Sheet2!A:Q,10)</f>
        <v>56.61</v>
      </c>
      <c r="AU134" s="22" t="n">
        <f aca="false">VLOOKUP(G134,Sheet2!A:Q,11)</f>
        <v>9.2</v>
      </c>
      <c r="AV134" s="22" t="n">
        <f aca="false">VLOOKUP(G134,Sheet2!A:Q,12)</f>
        <v>260463.37</v>
      </c>
      <c r="AW134" s="22" t="n">
        <f aca="false">VLOOKUP(G134,Sheet2!A:Q,13)</f>
        <v>34825.71</v>
      </c>
      <c r="AX134" s="22" t="n">
        <f aca="false">VLOOKUP(G134,Sheet2!A:Q,14)</f>
        <v>22856.06</v>
      </c>
      <c r="AY134" s="22" t="n">
        <f aca="false">VLOOKUP(G134,Sheet2!A:Q,15)</f>
        <v>3365.83</v>
      </c>
      <c r="AZ134" s="22" t="n">
        <f aca="false">VLOOKUP(G134,Sheet2!A:Q,16)</f>
        <v>1522.18</v>
      </c>
      <c r="BA134" s="22" t="n">
        <f aca="false">VLOOKUP(G134,Sheet2!A:Q,17)</f>
        <v>220</v>
      </c>
      <c r="BB134" s="22" t="n">
        <f aca="false">VLOOKUP(G134,Sheet2!A:R,18)</f>
        <v>306</v>
      </c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" hidden="false" customHeight="true" outlineLevel="0" collapsed="false">
      <c r="A135" s="1" t="s">
        <v>66</v>
      </c>
      <c r="B135" s="31" t="n">
        <v>133</v>
      </c>
      <c r="C135" s="9" t="n">
        <v>163</v>
      </c>
      <c r="D135" s="9" t="n">
        <v>60</v>
      </c>
      <c r="E135" s="23"/>
      <c r="F135" s="9" t="s">
        <v>628</v>
      </c>
      <c r="G135" s="33" t="s">
        <v>629</v>
      </c>
      <c r="H135" s="4" t="s">
        <v>630</v>
      </c>
      <c r="I135" s="22" t="s">
        <v>50</v>
      </c>
      <c r="J135" s="26" t="n">
        <v>3</v>
      </c>
      <c r="K135" s="11" t="s">
        <v>631</v>
      </c>
      <c r="L135" s="7" t="n">
        <f aca="false">IF(LEN(TRIM(K135))=0,0,LEN(TRIM(K135))-LEN(SUBSTITUTE(K135," ",""))+1)</f>
        <v>24</v>
      </c>
      <c r="M135" s="7" t="n">
        <f aca="false">IF(LEN(TRIM(F135))=0,0,LEN(TRIM(F135))-LEN(SUBSTITUTE(F135," ",""))+2)</f>
        <v>22</v>
      </c>
      <c r="N135" s="22" t="s">
        <v>52</v>
      </c>
      <c r="O135" s="0"/>
      <c r="P135" s="27" t="n">
        <v>13133</v>
      </c>
      <c r="Q135" s="27" t="n">
        <v>3133</v>
      </c>
      <c r="R135" s="22" t="s">
        <v>581</v>
      </c>
      <c r="S135" s="28" t="str">
        <f aca="false">MID(MID(MID(SUBSTITUTE(K135," ","^",(M135-2)),1,256),FIND("^",SUBSTITUTE(K135," ","^",(M135-2))),256),2,FIND(" ",MID(MID(SUBSTITUTE(K135," ","^",(M135-2)),1,256),FIND("^",SUBSTITUTE(K135," ","^",(M135-2))),256))-2)</f>
        <v>of</v>
      </c>
      <c r="T135" s="25"/>
      <c r="U135" s="29" t="n">
        <f aca="false">LEN(G135)</f>
        <v>9</v>
      </c>
      <c r="V135" s="29" t="n">
        <v>28.37</v>
      </c>
      <c r="W135" s="29" t="n">
        <v>0</v>
      </c>
      <c r="X135" s="4" t="n">
        <v>396</v>
      </c>
      <c r="Y135" s="4" t="n">
        <v>569</v>
      </c>
      <c r="Z135" s="4" t="n">
        <v>602</v>
      </c>
      <c r="AA135" s="4" t="s">
        <v>54</v>
      </c>
      <c r="AB135" s="4"/>
      <c r="AC135" s="30" t="str">
        <f aca="false">IF(ISBLANK(T135),"NA",IF(T135=" ","NA",IF(T135="-","NA",IF(T135="N","NA",T135))))</f>
        <v>NA</v>
      </c>
      <c r="AD135" s="30" t="n">
        <f aca="false">IF(ISBLANK(U135),"NA",IF(U135=" ","NA",IF(U135="-","NA",IF(U135="N","NA",U135))))</f>
        <v>9</v>
      </c>
      <c r="AE135" s="30" t="n">
        <f aca="false">IF(ISBLANK(V135),"NA",IF(V135=" ","NA",IF(V135="-","NA",IF(V135="N","NA",V135))))</f>
        <v>28.37</v>
      </c>
      <c r="AF135" s="30" t="n">
        <f aca="false">IF(ISBLANK(W135),"NA",IF(W135=" ","NA",IF(W135="-","NA",IF(W135="N","NA",W135))))</f>
        <v>0</v>
      </c>
      <c r="AG135" s="30" t="n">
        <f aca="false">IF(ISBLANK(X135),"NA",IF(X135=" ","NA",IF(X135="-","NA",IF(X135="N","NA",X135))))</f>
        <v>396</v>
      </c>
      <c r="AH135" s="30" t="n">
        <f aca="false">IF(ISBLANK(Y135),"NA",IF(Y135=" ","NA",IF(Y135="-","NA",IF(Y135="N","NA",Y135))))</f>
        <v>569</v>
      </c>
      <c r="AI135" s="30" t="n">
        <f aca="false">IF(ISBLANK(Z135),"NA",IF(Z135=" ","NA",IF(Z135="-","NA",IF(Z135="N","NA",Z135))))</f>
        <v>602</v>
      </c>
      <c r="AJ135" s="30" t="str">
        <f aca="false">IF(ISBLANK(AA135),"NA",IF(AA135=" ","NA",IF(AA135="-","NA",IF(AA135="N","NA",AA135))))</f>
        <v>NA</v>
      </c>
      <c r="AK135" s="30" t="str">
        <f aca="false">IF(ISBLANK(AB135),"NA",IF(AB135=" ","NA",IF(AB135="-","NA",IF(AB135="N","NA",AB135))))</f>
        <v>NA</v>
      </c>
      <c r="AL135" s="22" t="str">
        <f aca="false">IF(I135="BC",VLOOKUP(B135,'BC-OR_overlap'!A:J,10),"NA")</f>
        <v>NA</v>
      </c>
      <c r="AM135" s="22" t="str">
        <f aca="false">VLOOKUP(G135,Sheet2!A:Q,3)</f>
        <v>NA</v>
      </c>
      <c r="AN135" s="22" t="n">
        <f aca="false">VLOOKUP(G135,Sheet2!A:Q,4)</f>
        <v>0</v>
      </c>
      <c r="AO135" s="22" t="n">
        <f aca="false">VLOOKUP(G135,Sheet2!A:Q,5)</f>
        <v>0</v>
      </c>
      <c r="AP135" s="22" t="n">
        <f aca="false">VLOOKUP(G135,Sheet2!A:Q,6)</f>
        <v>1905.24</v>
      </c>
      <c r="AQ135" s="22" t="n">
        <f aca="false">VLOOKUP(G135,Sheet2!A:Q,7)</f>
        <v>845.33</v>
      </c>
      <c r="AR135" s="22" t="n">
        <f aca="false">VLOOKUP(G135,Sheet2!A:Q,8)</f>
        <v>115.34</v>
      </c>
      <c r="AS135" s="22" t="n">
        <f aca="false">VLOOKUP(G135,Sheet2!A:Q,9)</f>
        <v>72.5</v>
      </c>
      <c r="AT135" s="22" t="n">
        <f aca="false">VLOOKUP(G135,Sheet2!A:Q,10)</f>
        <v>1.83</v>
      </c>
      <c r="AU135" s="22" t="n">
        <f aca="false">VLOOKUP(G135,Sheet2!A:Q,11)</f>
        <v>4.29</v>
      </c>
      <c r="AV135" s="22" t="n">
        <f aca="false">VLOOKUP(G135,Sheet2!A:Q,12)</f>
        <v>239037.25</v>
      </c>
      <c r="AW135" s="22" t="n">
        <f aca="false">VLOOKUP(G135,Sheet2!A:Q,13)</f>
        <v>32197.78</v>
      </c>
      <c r="AX135" s="22" t="n">
        <f aca="false">VLOOKUP(G135,Sheet2!A:Q,14)</f>
        <v>8039.01</v>
      </c>
      <c r="AY135" s="22" t="n">
        <f aca="false">VLOOKUP(G135,Sheet2!A:Q,15)</f>
        <v>1462.62</v>
      </c>
      <c r="AZ135" s="22" t="n">
        <f aca="false">VLOOKUP(G135,Sheet2!A:Q,16)</f>
        <v>1829.92</v>
      </c>
      <c r="BA135" s="22" t="n">
        <f aca="false">VLOOKUP(G135,Sheet2!A:Q,17)</f>
        <v>193</v>
      </c>
      <c r="BB135" s="22" t="n">
        <f aca="false">VLOOKUP(G135,Sheet2!A:R,18)</f>
        <v>310</v>
      </c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" hidden="false" customHeight="true" outlineLevel="0" collapsed="false">
      <c r="A136" s="1" t="s">
        <v>66</v>
      </c>
      <c r="B136" s="9" t="n">
        <v>134</v>
      </c>
      <c r="C136" s="9" t="n">
        <v>164</v>
      </c>
      <c r="D136" s="9" t="n">
        <v>157</v>
      </c>
      <c r="E136" s="23"/>
      <c r="F136" s="9" t="s">
        <v>632</v>
      </c>
      <c r="G136" s="33" t="s">
        <v>633</v>
      </c>
      <c r="H136" s="4" t="s">
        <v>634</v>
      </c>
      <c r="I136" s="22" t="s">
        <v>50</v>
      </c>
      <c r="J136" s="26" t="n">
        <v>3</v>
      </c>
      <c r="K136" s="11" t="s">
        <v>635</v>
      </c>
      <c r="L136" s="7" t="n">
        <f aca="false">IF(LEN(TRIM(K136))=0,0,LEN(TRIM(K136))-LEN(SUBSTITUTE(K136," ",""))+1)</f>
        <v>24</v>
      </c>
      <c r="M136" s="7" t="n">
        <f aca="false">IF(LEN(TRIM(F136))=0,0,LEN(TRIM(F136))-LEN(SUBSTITUTE(F136," ",""))+2)</f>
        <v>21</v>
      </c>
      <c r="N136" s="22" t="s">
        <v>52</v>
      </c>
      <c r="O136" s="0"/>
      <c r="P136" s="27" t="n">
        <v>13134</v>
      </c>
      <c r="Q136" s="27" t="n">
        <v>3134</v>
      </c>
      <c r="R136" s="22" t="s">
        <v>581</v>
      </c>
      <c r="S136" s="28" t="str">
        <f aca="false">MID(MID(MID(SUBSTITUTE(K136," ","^",(M136-2)),1,256),FIND("^",SUBSTITUTE(K136," ","^",(M136-2))),256),2,FIND(" ",MID(MID(SUBSTITUTE(K136," ","^",(M136-2)),1,256),FIND("^",SUBSTITUTE(K136," ","^",(M136-2))),256))-2)</f>
        <v>liquor</v>
      </c>
      <c r="T136" s="25"/>
      <c r="U136" s="29" t="n">
        <f aca="false">LEN(G136)</f>
        <v>8</v>
      </c>
      <c r="V136" s="29" t="n">
        <v>11</v>
      </c>
      <c r="W136" s="29" t="n">
        <v>0</v>
      </c>
      <c r="X136" s="4" t="n">
        <v>500</v>
      </c>
      <c r="Y136" s="4" t="n">
        <v>471</v>
      </c>
      <c r="Z136" s="4" t="n">
        <v>483</v>
      </c>
      <c r="AA136" s="4" t="s">
        <v>54</v>
      </c>
      <c r="AB136" s="4"/>
      <c r="AC136" s="30" t="str">
        <f aca="false">IF(ISBLANK(T136),"NA",IF(T136=" ","NA",IF(T136="-","NA",IF(T136="N","NA",T136))))</f>
        <v>NA</v>
      </c>
      <c r="AD136" s="30" t="n">
        <f aca="false">IF(ISBLANK(U136),"NA",IF(U136=" ","NA",IF(U136="-","NA",IF(U136="N","NA",U136))))</f>
        <v>8</v>
      </c>
      <c r="AE136" s="30" t="n">
        <f aca="false">IF(ISBLANK(V136),"NA",IF(V136=" ","NA",IF(V136="-","NA",IF(V136="N","NA",V136))))</f>
        <v>11</v>
      </c>
      <c r="AF136" s="30" t="n">
        <f aca="false">IF(ISBLANK(W136),"NA",IF(W136=" ","NA",IF(W136="-","NA",IF(W136="N","NA",W136))))</f>
        <v>0</v>
      </c>
      <c r="AG136" s="30" t="n">
        <f aca="false">IF(ISBLANK(X136),"NA",IF(X136=" ","NA",IF(X136="-","NA",IF(X136="N","NA",X136))))</f>
        <v>500</v>
      </c>
      <c r="AH136" s="30" t="n">
        <f aca="false">IF(ISBLANK(Y136),"NA",IF(Y136=" ","NA",IF(Y136="-","NA",IF(Y136="N","NA",Y136))))</f>
        <v>471</v>
      </c>
      <c r="AI136" s="30" t="n">
        <f aca="false">IF(ISBLANK(Z136),"NA",IF(Z136=" ","NA",IF(Z136="-","NA",IF(Z136="N","NA",Z136))))</f>
        <v>483</v>
      </c>
      <c r="AJ136" s="30" t="str">
        <f aca="false">IF(ISBLANK(AA136),"NA",IF(AA136=" ","NA",IF(AA136="-","NA",IF(AA136="N","NA",AA136))))</f>
        <v>NA</v>
      </c>
      <c r="AK136" s="30" t="str">
        <f aca="false">IF(ISBLANK(AB136),"NA",IF(AB136=" ","NA",IF(AB136="-","NA",IF(AB136="N","NA",AB136))))</f>
        <v>NA</v>
      </c>
      <c r="AL136" s="22" t="str">
        <f aca="false">IF(I136="BC",VLOOKUP(B136,'BC-OR_overlap'!A:J,10),"NA")</f>
        <v>NA</v>
      </c>
      <c r="AM136" s="22" t="n">
        <f aca="false">VLOOKUP(G136,Sheet2!A:Q,3)</f>
        <v>17.0149</v>
      </c>
      <c r="AN136" s="22" t="n">
        <f aca="false">VLOOKUP(G136,Sheet2!A:Q,4)</f>
        <v>1</v>
      </c>
      <c r="AO136" s="22" t="n">
        <f aca="false">VLOOKUP(G136,Sheet2!A:Q,5)</f>
        <v>0.12</v>
      </c>
      <c r="AP136" s="22" t="n">
        <f aca="false">VLOOKUP(G136,Sheet2!A:Q,6)</f>
        <v>4512.73</v>
      </c>
      <c r="AQ136" s="22" t="n">
        <f aca="false">VLOOKUP(G136,Sheet2!A:Q,7)</f>
        <v>1003.12</v>
      </c>
      <c r="AR136" s="22" t="n">
        <f aca="false">VLOOKUP(G136,Sheet2!A:Q,8)</f>
        <v>1137.17</v>
      </c>
      <c r="AS136" s="22" t="n">
        <f aca="false">VLOOKUP(G136,Sheet2!A:Q,9)</f>
        <v>221.29</v>
      </c>
      <c r="AT136" s="22" t="n">
        <f aca="false">VLOOKUP(G136,Sheet2!A:Q,10)</f>
        <v>205.09</v>
      </c>
      <c r="AU136" s="22" t="n">
        <f aca="false">VLOOKUP(G136,Sheet2!A:Q,11)</f>
        <v>27</v>
      </c>
      <c r="AV136" s="22" t="n">
        <f aca="false">VLOOKUP(G136,Sheet2!A:Q,12)</f>
        <v>321715.87</v>
      </c>
      <c r="AW136" s="22" t="n">
        <f aca="false">VLOOKUP(G136,Sheet2!A:Q,13)</f>
        <v>44980.12</v>
      </c>
      <c r="AX136" s="22" t="n">
        <f aca="false">VLOOKUP(G136,Sheet2!A:Q,14)</f>
        <v>33070.08</v>
      </c>
      <c r="AY136" s="22" t="n">
        <f aca="false">VLOOKUP(G136,Sheet2!A:Q,15)</f>
        <v>5556.71</v>
      </c>
      <c r="AZ136" s="22" t="n">
        <f aca="false">VLOOKUP(G136,Sheet2!A:Q,16)</f>
        <v>3228.85</v>
      </c>
      <c r="BA136" s="22" t="n">
        <f aca="false">VLOOKUP(G136,Sheet2!A:Q,17)</f>
        <v>824.17</v>
      </c>
      <c r="BB136" s="22" t="n">
        <f aca="false">VLOOKUP(G136,Sheet2!A:R,18)</f>
        <v>416</v>
      </c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" hidden="false" customHeight="true" outlineLevel="0" collapsed="false">
      <c r="A137" s="1" t="s">
        <v>66</v>
      </c>
      <c r="B137" s="9" t="n">
        <v>135</v>
      </c>
      <c r="C137" s="9" t="n">
        <v>165</v>
      </c>
      <c r="D137" s="9" t="n">
        <v>116</v>
      </c>
      <c r="E137" s="23"/>
      <c r="F137" s="9" t="s">
        <v>636</v>
      </c>
      <c r="G137" s="33" t="s">
        <v>637</v>
      </c>
      <c r="H137" s="4" t="s">
        <v>638</v>
      </c>
      <c r="I137" s="22" t="s">
        <v>50</v>
      </c>
      <c r="J137" s="26" t="n">
        <v>3</v>
      </c>
      <c r="K137" s="11" t="s">
        <v>639</v>
      </c>
      <c r="L137" s="7" t="n">
        <f aca="false">IF(LEN(TRIM(K137))=0,0,LEN(TRIM(K137))-LEN(SUBSTITUTE(K137," ",""))+1)</f>
        <v>17</v>
      </c>
      <c r="M137" s="7" t="n">
        <f aca="false">IF(LEN(TRIM(F137))=0,0,LEN(TRIM(F137))-LEN(SUBSTITUTE(F137," ",""))+2)</f>
        <v>15</v>
      </c>
      <c r="N137" s="22" t="s">
        <v>52</v>
      </c>
      <c r="O137" s="0"/>
      <c r="P137" s="27" t="n">
        <v>13135</v>
      </c>
      <c r="Q137" s="27" t="n">
        <v>3135</v>
      </c>
      <c r="R137" s="22" t="s">
        <v>581</v>
      </c>
      <c r="S137" s="28" t="str">
        <f aca="false">MID(MID(MID(SUBSTITUTE(K137," ","^",(M137-2)),1,256),FIND("^",SUBSTITUTE(K137," ","^",(M137-2))),256),2,FIND(" ",MID(MID(SUBSTITUTE(K137," ","^",(M137-2)),1,256),FIND("^",SUBSTITUTE(K137," ","^",(M137-2))),256))-2)</f>
        <v>big</v>
      </c>
      <c r="T137" s="25"/>
      <c r="U137" s="29" t="n">
        <f aca="false">LEN(G137)</f>
        <v>5</v>
      </c>
      <c r="V137" s="29" t="n">
        <v>8.63</v>
      </c>
      <c r="W137" s="29" t="n">
        <v>4</v>
      </c>
      <c r="X137" s="4" t="n">
        <v>591</v>
      </c>
      <c r="Y137" s="4" t="n">
        <v>510</v>
      </c>
      <c r="Z137" s="4" t="n">
        <v>540</v>
      </c>
      <c r="AA137" s="4" t="s">
        <v>54</v>
      </c>
      <c r="AB137" s="4"/>
      <c r="AC137" s="30" t="str">
        <f aca="false">IF(ISBLANK(T137),"NA",IF(T137=" ","NA",IF(T137="-","NA",IF(T137="N","NA",T137))))</f>
        <v>NA</v>
      </c>
      <c r="AD137" s="30" t="n">
        <f aca="false">IF(ISBLANK(U137),"NA",IF(U137=" ","NA",IF(U137="-","NA",IF(U137="N","NA",U137))))</f>
        <v>5</v>
      </c>
      <c r="AE137" s="30" t="n">
        <f aca="false">IF(ISBLANK(V137),"NA",IF(V137=" ","NA",IF(V137="-","NA",IF(V137="N","NA",V137))))</f>
        <v>8.63</v>
      </c>
      <c r="AF137" s="30" t="n">
        <f aca="false">IF(ISBLANK(W137),"NA",IF(W137=" ","NA",IF(W137="-","NA",IF(W137="N","NA",W137))))</f>
        <v>4</v>
      </c>
      <c r="AG137" s="30" t="n">
        <f aca="false">IF(ISBLANK(X137),"NA",IF(X137=" ","NA",IF(X137="-","NA",IF(X137="N","NA",X137))))</f>
        <v>591</v>
      </c>
      <c r="AH137" s="30" t="n">
        <f aca="false">IF(ISBLANK(Y137),"NA",IF(Y137=" ","NA",IF(Y137="-","NA",IF(Y137="N","NA",Y137))))</f>
        <v>510</v>
      </c>
      <c r="AI137" s="30" t="n">
        <f aca="false">IF(ISBLANK(Z137),"NA",IF(Z137=" ","NA",IF(Z137="-","NA",IF(Z137="N","NA",Z137))))</f>
        <v>540</v>
      </c>
      <c r="AJ137" s="30" t="str">
        <f aca="false">IF(ISBLANK(AA137),"NA",IF(AA137=" ","NA",IF(AA137="-","NA",IF(AA137="N","NA",AA137))))</f>
        <v>NA</v>
      </c>
      <c r="AK137" s="30" t="str">
        <f aca="false">IF(ISBLANK(AB137),"NA",IF(AB137=" ","NA",IF(AB137="-","NA",IF(AB137="N","NA",AB137))))</f>
        <v>NA</v>
      </c>
      <c r="AL137" s="22" t="str">
        <f aca="false">IF(I137="BC",VLOOKUP(B137,'BC-OR_overlap'!A:J,10),"NA")</f>
        <v>NA</v>
      </c>
      <c r="AM137" s="22" t="n">
        <f aca="false">VLOOKUP(G137,Sheet2!A:Q,3)</f>
        <v>17.4909</v>
      </c>
      <c r="AN137" s="22" t="n">
        <f aca="false">VLOOKUP(G137,Sheet2!A:Q,4)</f>
        <v>4</v>
      </c>
      <c r="AO137" s="22" t="n">
        <f aca="false">VLOOKUP(G137,Sheet2!A:Q,5)</f>
        <v>59.36</v>
      </c>
      <c r="AP137" s="22" t="n">
        <f aca="false">VLOOKUP(G137,Sheet2!A:Q,6)</f>
        <v>6880.54</v>
      </c>
      <c r="AQ137" s="22" t="n">
        <f aca="false">VLOOKUP(G137,Sheet2!A:Q,7)</f>
        <v>320.6</v>
      </c>
      <c r="AR137" s="22" t="n">
        <f aca="false">VLOOKUP(G137,Sheet2!A:Q,8)</f>
        <v>1167.26</v>
      </c>
      <c r="AS137" s="22" t="n">
        <f aca="false">VLOOKUP(G137,Sheet2!A:Q,9)</f>
        <v>52</v>
      </c>
      <c r="AT137" s="22" t="n">
        <f aca="false">VLOOKUP(G137,Sheet2!A:Q,10)</f>
        <v>492.9</v>
      </c>
      <c r="AU137" s="22" t="n">
        <f aca="false">VLOOKUP(G137,Sheet2!A:Q,11)</f>
        <v>11.67</v>
      </c>
      <c r="AV137" s="22" t="n">
        <f aca="false">VLOOKUP(G137,Sheet2!A:Q,12)</f>
        <v>276647.45</v>
      </c>
      <c r="AW137" s="22" t="n">
        <f aca="false">VLOOKUP(G137,Sheet2!A:Q,13)</f>
        <v>37940.8</v>
      </c>
      <c r="AX137" s="22" t="n">
        <f aca="false">VLOOKUP(G137,Sheet2!A:Q,14)</f>
        <v>28337.84</v>
      </c>
      <c r="AY137" s="22" t="n">
        <f aca="false">VLOOKUP(G137,Sheet2!A:Q,15)</f>
        <v>5042.25</v>
      </c>
      <c r="AZ137" s="22" t="n">
        <f aca="false">VLOOKUP(G137,Sheet2!A:Q,16)</f>
        <v>2487.41</v>
      </c>
      <c r="BA137" s="22" t="n">
        <f aca="false">VLOOKUP(G137,Sheet2!A:Q,17)</f>
        <v>325.33</v>
      </c>
      <c r="BB137" s="22" t="n">
        <f aca="false">VLOOKUP(G137,Sheet2!A:R,18)</f>
        <v>120</v>
      </c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" hidden="false" customHeight="true" outlineLevel="0" collapsed="false">
      <c r="A138" s="1" t="s">
        <v>66</v>
      </c>
      <c r="B138" s="9" t="n">
        <v>136</v>
      </c>
      <c r="C138" s="9" t="n">
        <v>166</v>
      </c>
      <c r="D138" s="9" t="n">
        <v>156</v>
      </c>
      <c r="E138" s="23"/>
      <c r="F138" s="9" t="s">
        <v>640</v>
      </c>
      <c r="G138" s="33" t="s">
        <v>641</v>
      </c>
      <c r="H138" s="4" t="s">
        <v>642</v>
      </c>
      <c r="I138" s="22" t="s">
        <v>50</v>
      </c>
      <c r="J138" s="26" t="n">
        <v>3</v>
      </c>
      <c r="K138" s="11" t="s">
        <v>643</v>
      </c>
      <c r="L138" s="7" t="n">
        <f aca="false">IF(LEN(TRIM(K138))=0,0,LEN(TRIM(K138))-LEN(SUBSTITUTE(K138," ",""))+1)</f>
        <v>19</v>
      </c>
      <c r="M138" s="7" t="n">
        <f aca="false">IF(LEN(TRIM(F138))=0,0,LEN(TRIM(F138))-LEN(SUBSTITUTE(F138," ",""))+2)</f>
        <v>17</v>
      </c>
      <c r="N138" s="22" t="s">
        <v>52</v>
      </c>
      <c r="O138" s="0"/>
      <c r="P138" s="27" t="n">
        <v>13136</v>
      </c>
      <c r="Q138" s="27" t="n">
        <v>3136</v>
      </c>
      <c r="R138" s="22" t="s">
        <v>581</v>
      </c>
      <c r="S138" s="28" t="str">
        <f aca="false">MID(MID(MID(SUBSTITUTE(K138," ","^",(M138-2)),1,256),FIND("^",SUBSTITUTE(K138," ","^",(M138-2))),256),2,FIND(" ",MID(MID(SUBSTITUTE(K138," ","^",(M138-2)),1,256),FIND("^",SUBSTITUTE(K138," ","^",(M138-2))),256))-2)</f>
        <v>short</v>
      </c>
      <c r="T138" s="25"/>
      <c r="U138" s="29" t="n">
        <f aca="false">LEN(G138)</f>
        <v>7</v>
      </c>
      <c r="V138" s="29" t="n">
        <v>6.2</v>
      </c>
      <c r="W138" s="29" t="n">
        <v>0</v>
      </c>
      <c r="X138" s="4" t="s">
        <v>54</v>
      </c>
      <c r="Y138" s="4" t="s">
        <v>54</v>
      </c>
      <c r="Z138" s="4" t="s">
        <v>54</v>
      </c>
      <c r="AA138" s="4" t="s">
        <v>54</v>
      </c>
      <c r="AB138" s="4" t="s">
        <v>202</v>
      </c>
      <c r="AC138" s="30" t="str">
        <f aca="false">IF(ISBLANK(T138),"NA",IF(T138=" ","NA",IF(T138="-","NA",IF(T138="N","NA",T138))))</f>
        <v>NA</v>
      </c>
      <c r="AD138" s="30" t="n">
        <f aca="false">IF(ISBLANK(U138),"NA",IF(U138=" ","NA",IF(U138="-","NA",IF(U138="N","NA",U138))))</f>
        <v>7</v>
      </c>
      <c r="AE138" s="30" t="n">
        <f aca="false">IF(ISBLANK(V138),"NA",IF(V138=" ","NA",IF(V138="-","NA",IF(V138="N","NA",V138))))</f>
        <v>6.2</v>
      </c>
      <c r="AF138" s="30" t="n">
        <f aca="false">IF(ISBLANK(W138),"NA",IF(W138=" ","NA",IF(W138="-","NA",IF(W138="N","NA",W138))))</f>
        <v>0</v>
      </c>
      <c r="AG138" s="30" t="str">
        <f aca="false">IF(ISBLANK(X138),"NA",IF(X138=" ","NA",IF(X138="-","NA",IF(X138="N","NA",X138))))</f>
        <v>NA</v>
      </c>
      <c r="AH138" s="30" t="str">
        <f aca="false">IF(ISBLANK(Y138),"NA",IF(Y138=" ","NA",IF(Y138="-","NA",IF(Y138="N","NA",Y138))))</f>
        <v>NA</v>
      </c>
      <c r="AI138" s="30" t="str">
        <f aca="false">IF(ISBLANK(Z138),"NA",IF(Z138=" ","NA",IF(Z138="-","NA",IF(Z138="N","NA",Z138))))</f>
        <v>NA</v>
      </c>
      <c r="AJ138" s="30" t="str">
        <f aca="false">IF(ISBLANK(AA138),"NA",IF(AA138=" ","NA",IF(AA138="-","NA",IF(AA138="N","NA",AA138))))</f>
        <v>NA</v>
      </c>
      <c r="AK138" s="30" t="str">
        <f aca="false">IF(ISBLANK(AB138),"NA",IF(AB138=" ","NA",IF(AB138="-","NA",IF(AB138="N","NA",AB138))))</f>
        <v>NA</v>
      </c>
      <c r="AL138" s="22" t="str">
        <f aca="false">IF(I138="BC",VLOOKUP(B138,'BC-OR_overlap'!A:J,10),"NA")</f>
        <v>NA</v>
      </c>
      <c r="AM138" s="22" t="n">
        <f aca="false">VLOOKUP(G138,Sheet2!A:Q,3)</f>
        <v>5.65181</v>
      </c>
      <c r="AN138" s="22" t="n">
        <f aca="false">VLOOKUP(G138,Sheet2!A:Q,4)</f>
        <v>0</v>
      </c>
      <c r="AO138" s="22" t="n">
        <f aca="false">VLOOKUP(G138,Sheet2!A:Q,5)</f>
        <v>0</v>
      </c>
      <c r="AP138" s="22" t="n">
        <f aca="false">VLOOKUP(G138,Sheet2!A:Q,6)</f>
        <v>7683.67</v>
      </c>
      <c r="AQ138" s="22" t="n">
        <f aca="false">VLOOKUP(G138,Sheet2!A:Q,7)</f>
        <v>993.14</v>
      </c>
      <c r="AR138" s="22" t="n">
        <f aca="false">VLOOKUP(G138,Sheet2!A:Q,8)</f>
        <v>1017.11</v>
      </c>
      <c r="AS138" s="22" t="n">
        <f aca="false">VLOOKUP(G138,Sheet2!A:Q,9)</f>
        <v>97.5</v>
      </c>
      <c r="AT138" s="22" t="n">
        <f aca="false">VLOOKUP(G138,Sheet2!A:Q,10)</f>
        <v>37.53</v>
      </c>
      <c r="AU138" s="22" t="n">
        <f aca="false">VLOOKUP(G138,Sheet2!A:Q,11)</f>
        <v>7.8</v>
      </c>
      <c r="AV138" s="22" t="n">
        <f aca="false">VLOOKUP(G138,Sheet2!A:Q,12)</f>
        <v>296517.47</v>
      </c>
      <c r="AW138" s="22" t="n">
        <f aca="false">VLOOKUP(G138,Sheet2!A:Q,13)</f>
        <v>37154.57</v>
      </c>
      <c r="AX138" s="22" t="n">
        <f aca="false">VLOOKUP(G138,Sheet2!A:Q,14)</f>
        <v>21891.32</v>
      </c>
      <c r="AY138" s="22" t="n">
        <f aca="false">VLOOKUP(G138,Sheet2!A:Q,15)</f>
        <v>3561.5</v>
      </c>
      <c r="AZ138" s="22" t="n">
        <f aca="false">VLOOKUP(G138,Sheet2!A:Q,16)</f>
        <v>1371.83</v>
      </c>
      <c r="BA138" s="22" t="n">
        <f aca="false">VLOOKUP(G138,Sheet2!A:Q,17)</f>
        <v>125.4</v>
      </c>
      <c r="BB138" s="22" t="n">
        <f aca="false">VLOOKUP(G138,Sheet2!A:R,18)</f>
        <v>19</v>
      </c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" hidden="false" customHeight="true" outlineLevel="0" collapsed="false">
      <c r="A139" s="1" t="s">
        <v>80</v>
      </c>
      <c r="B139" s="9" t="n">
        <v>137</v>
      </c>
      <c r="C139" s="9" t="n">
        <v>167</v>
      </c>
      <c r="D139" s="9" t="n">
        <v>170</v>
      </c>
      <c r="E139" s="23" t="n">
        <v>4</v>
      </c>
      <c r="F139" s="48" t="s">
        <v>644</v>
      </c>
      <c r="G139" s="25" t="s">
        <v>645</v>
      </c>
      <c r="H139" s="4" t="s">
        <v>646</v>
      </c>
      <c r="I139" s="22" t="s">
        <v>50</v>
      </c>
      <c r="J139" s="26" t="n">
        <v>3</v>
      </c>
      <c r="K139" s="11" t="s">
        <v>647</v>
      </c>
      <c r="L139" s="7" t="n">
        <f aca="false">IF(LEN(TRIM(K139))=0,0,LEN(TRIM(K139))-LEN(SUBSTITUTE(K139," ",""))+1)</f>
        <v>16</v>
      </c>
      <c r="M139" s="7" t="n">
        <f aca="false">IF(LEN(TRIM(F139))=0,0,LEN(TRIM(F139))-LEN(SUBSTITUTE(F139," ",""))+2)</f>
        <v>14</v>
      </c>
      <c r="N139" s="22" t="s">
        <v>52</v>
      </c>
      <c r="O139" s="0"/>
      <c r="P139" s="27" t="n">
        <v>13137</v>
      </c>
      <c r="Q139" s="27" t="n">
        <v>3137</v>
      </c>
      <c r="R139" s="22" t="s">
        <v>581</v>
      </c>
      <c r="S139" s="28" t="str">
        <f aca="false">MID(MID(MID(SUBSTITUTE(K139," ","^",(M139-2)),1,256),FIND("^",SUBSTITUTE(K139," ","^",(M139-2))),256),2,FIND(" ",MID(MID(SUBSTITUTE(K139," ","^",(M139-2)),1,256),FIND("^",SUBSTITUTE(K139," ","^",(M139-2))),256))-2)</f>
        <v>a</v>
      </c>
      <c r="T139" s="25" t="n">
        <v>0</v>
      </c>
      <c r="U139" s="29" t="n">
        <f aca="false">LEN(G139)</f>
        <v>9</v>
      </c>
      <c r="V139" s="29" t="n">
        <v>23.69</v>
      </c>
      <c r="W139" s="29" t="n">
        <v>0</v>
      </c>
      <c r="X139" s="4" t="n">
        <v>576</v>
      </c>
      <c r="Y139" s="4" t="n">
        <v>641</v>
      </c>
      <c r="Z139" s="4" t="n">
        <v>616</v>
      </c>
      <c r="AA139" s="4" t="s">
        <v>54</v>
      </c>
      <c r="AB139" s="4"/>
      <c r="AC139" s="30" t="n">
        <f aca="false">IF(ISBLANK(T139),"NA",IF(T139=" ","NA",IF(T139="-","NA",IF(T139="N","NA",T139))))</f>
        <v>0</v>
      </c>
      <c r="AD139" s="30" t="n">
        <f aca="false">IF(ISBLANK(U139),"NA",IF(U139=" ","NA",IF(U139="-","NA",IF(U139="N","NA",U139))))</f>
        <v>9</v>
      </c>
      <c r="AE139" s="30" t="n">
        <f aca="false">IF(ISBLANK(V139),"NA",IF(V139=" ","NA",IF(V139="-","NA",IF(V139="N","NA",V139))))</f>
        <v>23.69</v>
      </c>
      <c r="AF139" s="30" t="n">
        <f aca="false">IF(ISBLANK(W139),"NA",IF(W139=" ","NA",IF(W139="-","NA",IF(W139="N","NA",W139))))</f>
        <v>0</v>
      </c>
      <c r="AG139" s="30" t="n">
        <f aca="false">IF(ISBLANK(X139),"NA",IF(X139=" ","NA",IF(X139="-","NA",IF(X139="N","NA",X139))))</f>
        <v>576</v>
      </c>
      <c r="AH139" s="30" t="n">
        <f aca="false">IF(ISBLANK(Y139),"NA",IF(Y139=" ","NA",IF(Y139="-","NA",IF(Y139="N","NA",Y139))))</f>
        <v>641</v>
      </c>
      <c r="AI139" s="30" t="n">
        <f aca="false">IF(ISBLANK(Z139),"NA",IF(Z139=" ","NA",IF(Z139="-","NA",IF(Z139="N","NA",Z139))))</f>
        <v>616</v>
      </c>
      <c r="AJ139" s="30" t="str">
        <f aca="false">IF(ISBLANK(AA139),"NA",IF(AA139=" ","NA",IF(AA139="-","NA",IF(AA139="N","NA",AA139))))</f>
        <v>NA</v>
      </c>
      <c r="AK139" s="30" t="str">
        <f aca="false">IF(ISBLANK(AB139),"NA",IF(AB139=" ","NA",IF(AB139="-","NA",IF(AB139="N","NA",AB139))))</f>
        <v>NA</v>
      </c>
      <c r="AL139" s="22" t="str">
        <f aca="false">IF(I139="BC",VLOOKUP(B139,'BC-OR_overlap'!A:J,10),"NA")</f>
        <v>NA</v>
      </c>
      <c r="AM139" s="22" t="n">
        <f aca="false">VLOOKUP(G139,Sheet2!A:Q,3)</f>
        <v>63.0623</v>
      </c>
      <c r="AN139" s="22" t="n">
        <f aca="false">VLOOKUP(G139,Sheet2!A:Q,4)</f>
        <v>0</v>
      </c>
      <c r="AO139" s="22" t="n">
        <f aca="false">VLOOKUP(G139,Sheet2!A:Q,5)</f>
        <v>0</v>
      </c>
      <c r="AP139" s="22" t="n">
        <f aca="false">VLOOKUP(G139,Sheet2!A:Q,6)</f>
        <v>2217.61</v>
      </c>
      <c r="AQ139" s="22" t="n">
        <f aca="false">VLOOKUP(G139,Sheet2!A:Q,7)</f>
        <v>717.89</v>
      </c>
      <c r="AR139" s="22" t="n">
        <f aca="false">VLOOKUP(G139,Sheet2!A:Q,8)</f>
        <v>196.04</v>
      </c>
      <c r="AS139" s="22" t="n">
        <f aca="false">VLOOKUP(G139,Sheet2!A:Q,9)</f>
        <v>63.88</v>
      </c>
      <c r="AT139" s="22" t="n">
        <f aca="false">VLOOKUP(G139,Sheet2!A:Q,10)</f>
        <v>69.24</v>
      </c>
      <c r="AU139" s="22" t="n">
        <f aca="false">VLOOKUP(G139,Sheet2!A:Q,11)</f>
        <v>6.71</v>
      </c>
      <c r="AV139" s="22" t="n">
        <f aca="false">VLOOKUP(G139,Sheet2!A:Q,12)</f>
        <v>274130.02</v>
      </c>
      <c r="AW139" s="22" t="n">
        <f aca="false">VLOOKUP(G139,Sheet2!A:Q,13)</f>
        <v>37260.33</v>
      </c>
      <c r="AX139" s="22" t="n">
        <f aca="false">VLOOKUP(G139,Sheet2!A:Q,14)</f>
        <v>16126.7</v>
      </c>
      <c r="AY139" s="22" t="n">
        <f aca="false">VLOOKUP(G139,Sheet2!A:Q,15)</f>
        <v>2953.38</v>
      </c>
      <c r="AZ139" s="22" t="n">
        <f aca="false">VLOOKUP(G139,Sheet2!A:Q,16)</f>
        <v>1296.96</v>
      </c>
      <c r="BA139" s="22" t="n">
        <f aca="false">VLOOKUP(G139,Sheet2!A:Q,17)</f>
        <v>233.29</v>
      </c>
      <c r="BB139" s="22" t="n">
        <f aca="false">VLOOKUP(G139,Sheet2!A:R,18)</f>
        <v>343</v>
      </c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" hidden="false" customHeight="true" outlineLevel="0" collapsed="false">
      <c r="A140" s="9" t="s">
        <v>46</v>
      </c>
      <c r="B140" s="9" t="n">
        <v>138</v>
      </c>
      <c r="C140" s="9" t="n">
        <v>168</v>
      </c>
      <c r="D140" s="9" t="n">
        <v>169</v>
      </c>
      <c r="E140" s="23"/>
      <c r="F140" s="9" t="s">
        <v>648</v>
      </c>
      <c r="G140" s="33" t="s">
        <v>649</v>
      </c>
      <c r="H140" s="4" t="s">
        <v>650</v>
      </c>
      <c r="I140" s="22" t="s">
        <v>50</v>
      </c>
      <c r="J140" s="26" t="n">
        <v>3</v>
      </c>
      <c r="K140" s="11" t="s">
        <v>651</v>
      </c>
      <c r="L140" s="7" t="n">
        <f aca="false">IF(LEN(TRIM(K140))=0,0,LEN(TRIM(K140))-LEN(SUBSTITUTE(K140," ",""))+1)</f>
        <v>19</v>
      </c>
      <c r="M140" s="7" t="n">
        <f aca="false">IF(LEN(TRIM(F140))=0,0,LEN(TRIM(F140))-LEN(SUBSTITUTE(F140," ",""))+2)</f>
        <v>16</v>
      </c>
      <c r="N140" s="22" t="s">
        <v>52</v>
      </c>
      <c r="O140" s="0"/>
      <c r="P140" s="27" t="n">
        <v>13138</v>
      </c>
      <c r="Q140" s="27" t="n">
        <v>3138</v>
      </c>
      <c r="R140" s="22" t="s">
        <v>581</v>
      </c>
      <c r="S140" s="28" t="str">
        <f aca="false">MID(MID(MID(SUBSTITUTE(K140," ","^",(M140-2)),1,256),FIND("^",SUBSTITUTE(K140," ","^",(M140-2))),256),2,FIND(" ",MID(MID(SUBSTITUTE(K140," ","^",(M140-2)),1,256),FIND("^",SUBSTITUTE(K140," ","^",(M140-2))),256))-2)</f>
        <v>a</v>
      </c>
      <c r="T140" s="25"/>
      <c r="U140" s="29" t="n">
        <f aca="false">LEN(G140)</f>
        <v>4</v>
      </c>
      <c r="V140" s="29" t="n">
        <v>3.69</v>
      </c>
      <c r="W140" s="29" t="n">
        <v>4</v>
      </c>
      <c r="X140" s="4" t="s">
        <v>54</v>
      </c>
      <c r="Y140" s="4" t="s">
        <v>54</v>
      </c>
      <c r="Z140" s="4" t="s">
        <v>54</v>
      </c>
      <c r="AA140" s="4" t="s">
        <v>54</v>
      </c>
      <c r="AB140" s="4"/>
      <c r="AC140" s="30" t="str">
        <f aca="false">IF(ISBLANK(T140),"NA",IF(T140=" ","NA",IF(T140="-","NA",IF(T140="N","NA",T140))))</f>
        <v>NA</v>
      </c>
      <c r="AD140" s="30" t="n">
        <f aca="false">IF(ISBLANK(U140),"NA",IF(U140=" ","NA",IF(U140="-","NA",IF(U140="N","NA",U140))))</f>
        <v>4</v>
      </c>
      <c r="AE140" s="30" t="n">
        <f aca="false">IF(ISBLANK(V140),"NA",IF(V140=" ","NA",IF(V140="-","NA",IF(V140="N","NA",V140))))</f>
        <v>3.69</v>
      </c>
      <c r="AF140" s="30" t="n">
        <f aca="false">IF(ISBLANK(W140),"NA",IF(W140=" ","NA",IF(W140="-","NA",IF(W140="N","NA",W140))))</f>
        <v>4</v>
      </c>
      <c r="AG140" s="30" t="str">
        <f aca="false">IF(ISBLANK(X140),"NA",IF(X140=" ","NA",IF(X140="-","NA",IF(X140="N","NA",X140))))</f>
        <v>NA</v>
      </c>
      <c r="AH140" s="30" t="str">
        <f aca="false">IF(ISBLANK(Y140),"NA",IF(Y140=" ","NA",IF(Y140="-","NA",IF(Y140="N","NA",Y140))))</f>
        <v>NA</v>
      </c>
      <c r="AI140" s="30" t="str">
        <f aca="false">IF(ISBLANK(Z140),"NA",IF(Z140=" ","NA",IF(Z140="-","NA",IF(Z140="N","NA",Z140))))</f>
        <v>NA</v>
      </c>
      <c r="AJ140" s="30" t="str">
        <f aca="false">IF(ISBLANK(AA140),"NA",IF(AA140=" ","NA",IF(AA140="-","NA",IF(AA140="N","NA",AA140))))</f>
        <v>NA</v>
      </c>
      <c r="AK140" s="30" t="str">
        <f aca="false">IF(ISBLANK(AB140),"NA",IF(AB140=" ","NA",IF(AB140="-","NA",IF(AB140="N","NA",AB140))))</f>
        <v>NA</v>
      </c>
      <c r="AL140" s="22" t="str">
        <f aca="false">IF(I140="BC",VLOOKUP(B140,'BC-OR_overlap'!A:J,10),"NA")</f>
        <v>NA</v>
      </c>
      <c r="AM140" s="22" t="n">
        <f aca="false">VLOOKUP(G140,Sheet2!A:Q,3)</f>
        <v>8.44797</v>
      </c>
      <c r="AN140" s="22" t="n">
        <f aca="false">VLOOKUP(G140,Sheet2!A:Q,4)</f>
        <v>4</v>
      </c>
      <c r="AO140" s="22" t="n">
        <f aca="false">VLOOKUP(G140,Sheet2!A:Q,5)</f>
        <v>285.55</v>
      </c>
      <c r="AP140" s="22" t="n">
        <f aca="false">VLOOKUP(G140,Sheet2!A:Q,6)</f>
        <v>12211.79</v>
      </c>
      <c r="AQ140" s="22" t="n">
        <f aca="false">VLOOKUP(G140,Sheet2!A:Q,7)</f>
        <v>124.25</v>
      </c>
      <c r="AR140" s="22" t="n">
        <f aca="false">VLOOKUP(G140,Sheet2!A:Q,8)</f>
        <v>1067.5</v>
      </c>
      <c r="AS140" s="22" t="n">
        <f aca="false">VLOOKUP(G140,Sheet2!A:Q,9)</f>
        <v>12.67</v>
      </c>
      <c r="AT140" s="22" t="n">
        <f aca="false">VLOOKUP(G140,Sheet2!A:Q,10)</f>
        <v>578.21</v>
      </c>
      <c r="AU140" s="22" t="n">
        <f aca="false">VLOOKUP(G140,Sheet2!A:Q,11)</f>
        <v>2.5</v>
      </c>
      <c r="AV140" s="22" t="n">
        <f aca="false">VLOOKUP(G140,Sheet2!A:Q,12)</f>
        <v>258292.25</v>
      </c>
      <c r="AW140" s="22" t="n">
        <f aca="false">VLOOKUP(G140,Sheet2!A:Q,13)</f>
        <v>28875.25</v>
      </c>
      <c r="AX140" s="22" t="n">
        <f aca="false">VLOOKUP(G140,Sheet2!A:Q,14)</f>
        <v>11811.27</v>
      </c>
      <c r="AY140" s="22" t="n">
        <f aca="false">VLOOKUP(G140,Sheet2!A:Q,15)</f>
        <v>1024.33</v>
      </c>
      <c r="AZ140" s="22" t="n">
        <f aca="false">VLOOKUP(G140,Sheet2!A:Q,16)</f>
        <v>4520.26</v>
      </c>
      <c r="BA140" s="22" t="n">
        <f aca="false">VLOOKUP(G140,Sheet2!A:Q,17)</f>
        <v>104</v>
      </c>
      <c r="BB140" s="22" t="n">
        <f aca="false">VLOOKUP(G140,Sheet2!A:R,18)</f>
        <v>255</v>
      </c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" hidden="false" customHeight="true" outlineLevel="0" collapsed="false">
      <c r="A141" s="1" t="s">
        <v>56</v>
      </c>
      <c r="B141" s="31" t="n">
        <v>139</v>
      </c>
      <c r="C141" s="9" t="n">
        <v>169</v>
      </c>
      <c r="D141" s="9" t="n">
        <v>126</v>
      </c>
      <c r="E141" s="23" t="n">
        <v>10</v>
      </c>
      <c r="F141" s="24" t="s">
        <v>652</v>
      </c>
      <c r="G141" s="39" t="s">
        <v>653</v>
      </c>
      <c r="H141" s="4" t="s">
        <v>654</v>
      </c>
      <c r="I141" s="22" t="s">
        <v>50</v>
      </c>
      <c r="J141" s="26" t="n">
        <v>3</v>
      </c>
      <c r="K141" s="11" t="s">
        <v>655</v>
      </c>
      <c r="L141" s="7" t="n">
        <f aca="false">IF(LEN(TRIM(K141))=0,0,LEN(TRIM(K141))-LEN(SUBSTITUTE(K141," ",""))+1)</f>
        <v>16</v>
      </c>
      <c r="M141" s="7" t="n">
        <f aca="false">IF(LEN(TRIM(F141))=0,0,LEN(TRIM(F141))-LEN(SUBSTITUTE(F141," ",""))+2)</f>
        <v>12</v>
      </c>
      <c r="N141" s="22" t="s">
        <v>52</v>
      </c>
      <c r="O141" s="0"/>
      <c r="P141" s="27" t="n">
        <v>13139</v>
      </c>
      <c r="Q141" s="27" t="n">
        <v>3139</v>
      </c>
      <c r="R141" s="49" t="s">
        <v>581</v>
      </c>
      <c r="S141" s="28" t="str">
        <f aca="false">MID(MID(MID(SUBSTITUTE(K141," ","^",(M141-2)),1,256),FIND("^",SUBSTITUTE(K141," ","^",(M141-2))),256),2,FIND(" ",MID(MID(SUBSTITUTE(K141," ","^",(M141-2)),1,256),FIND("^",SUBSTITUTE(K141," ","^",(M141-2))),256))-2)</f>
        <v>their</v>
      </c>
      <c r="T141" s="25"/>
      <c r="U141" s="29" t="n">
        <f aca="false">LEN(G141)</f>
        <v>5</v>
      </c>
      <c r="V141" s="29" t="n">
        <v>46.14</v>
      </c>
      <c r="W141" s="29" t="n">
        <v>9</v>
      </c>
      <c r="X141" s="4" t="s">
        <v>54</v>
      </c>
      <c r="Y141" s="4" t="s">
        <v>54</v>
      </c>
      <c r="Z141" s="4" t="s">
        <v>54</v>
      </c>
      <c r="AA141" s="4" t="s">
        <v>54</v>
      </c>
      <c r="AB141" s="4"/>
      <c r="AC141" s="30" t="str">
        <f aca="false">IF(ISBLANK(T141),"NA",IF(T141=" ","NA",IF(T141="-","NA",IF(T141="N","NA",T141))))</f>
        <v>NA</v>
      </c>
      <c r="AD141" s="30" t="n">
        <f aca="false">IF(ISBLANK(U141),"NA",IF(U141=" ","NA",IF(U141="-","NA",IF(U141="N","NA",U141))))</f>
        <v>5</v>
      </c>
      <c r="AE141" s="30" t="n">
        <f aca="false">IF(ISBLANK(V141),"NA",IF(V141=" ","NA",IF(V141="-","NA",IF(V141="N","NA",V141))))</f>
        <v>46.14</v>
      </c>
      <c r="AF141" s="30" t="n">
        <f aca="false">IF(ISBLANK(W141),"NA",IF(W141=" ","NA",IF(W141="-","NA",IF(W141="N","NA",W141))))</f>
        <v>9</v>
      </c>
      <c r="AG141" s="30" t="str">
        <f aca="false">IF(ISBLANK(X141),"NA",IF(X141=" ","NA",IF(X141="-","NA",IF(X141="N","NA",X141))))</f>
        <v>NA</v>
      </c>
      <c r="AH141" s="30" t="str">
        <f aca="false">IF(ISBLANK(Y141),"NA",IF(Y141=" ","NA",IF(Y141="-","NA",IF(Y141="N","NA",Y141))))</f>
        <v>NA</v>
      </c>
      <c r="AI141" s="30" t="str">
        <f aca="false">IF(ISBLANK(Z141),"NA",IF(Z141=" ","NA",IF(Z141="-","NA",IF(Z141="N","NA",Z141))))</f>
        <v>NA</v>
      </c>
      <c r="AJ141" s="30" t="str">
        <f aca="false">IF(ISBLANK(AA141),"NA",IF(AA141=" ","NA",IF(AA141="-","NA",IF(AA141="N","NA",AA141))))</f>
        <v>NA</v>
      </c>
      <c r="AK141" s="30" t="str">
        <f aca="false">IF(ISBLANK(AB141),"NA",IF(AB141=" ","NA",IF(AB141="-","NA",IF(AB141="N","NA",AB141))))</f>
        <v>NA</v>
      </c>
      <c r="AL141" s="22" t="str">
        <f aca="false">IF(I141="BC",VLOOKUP(B141,'BC-OR_overlap'!A:J,10),"NA")</f>
        <v>NA</v>
      </c>
      <c r="AM141" s="22" t="n">
        <f aca="false">VLOOKUP(G141,Sheet2!A:Q,3)</f>
        <v>53.127</v>
      </c>
      <c r="AN141" s="22" t="n">
        <f aca="false">VLOOKUP(G141,Sheet2!A:Q,4)</f>
        <v>11</v>
      </c>
      <c r="AO141" s="22" t="n">
        <f aca="false">VLOOKUP(G141,Sheet2!A:Q,5)</f>
        <v>22.62</v>
      </c>
      <c r="AP141" s="22" t="n">
        <f aca="false">VLOOKUP(G141,Sheet2!A:Q,6)</f>
        <v>10341.27</v>
      </c>
      <c r="AQ141" s="22" t="n">
        <f aca="false">VLOOKUP(G141,Sheet2!A:Q,7)</f>
        <v>619.2</v>
      </c>
      <c r="AR141" s="22" t="n">
        <f aca="false">VLOOKUP(G141,Sheet2!A:Q,8)</f>
        <v>2173.3</v>
      </c>
      <c r="AS141" s="22" t="n">
        <f aca="false">VLOOKUP(G141,Sheet2!A:Q,9)</f>
        <v>63.75</v>
      </c>
      <c r="AT141" s="22" t="n">
        <f aca="false">VLOOKUP(G141,Sheet2!A:Q,10)</f>
        <v>814.22</v>
      </c>
      <c r="AU141" s="22" t="n">
        <f aca="false">VLOOKUP(G141,Sheet2!A:Q,11)</f>
        <v>16.67</v>
      </c>
      <c r="AV141" s="22" t="n">
        <f aca="false">VLOOKUP(G141,Sheet2!A:Q,12)</f>
        <v>308864.47</v>
      </c>
      <c r="AW141" s="22" t="n">
        <f aca="false">VLOOKUP(G141,Sheet2!A:Q,13)</f>
        <v>44240.8</v>
      </c>
      <c r="AX141" s="22" t="n">
        <f aca="false">VLOOKUP(G141,Sheet2!A:Q,14)</f>
        <v>23686.44</v>
      </c>
      <c r="AY141" s="22" t="n">
        <f aca="false">VLOOKUP(G141,Sheet2!A:Q,15)</f>
        <v>4484</v>
      </c>
      <c r="AZ141" s="22" t="n">
        <f aca="false">VLOOKUP(G141,Sheet2!A:Q,16)</f>
        <v>2721.28</v>
      </c>
      <c r="BA141" s="22" t="n">
        <f aca="false">VLOOKUP(G141,Sheet2!A:Q,17)</f>
        <v>455.67</v>
      </c>
      <c r="BB141" s="22" t="n">
        <f aca="false">VLOOKUP(G141,Sheet2!A:R,18)</f>
        <v>497</v>
      </c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" hidden="false" customHeight="true" outlineLevel="0" collapsed="false">
      <c r="A142" s="9" t="s">
        <v>56</v>
      </c>
      <c r="B142" s="9" t="n">
        <v>140</v>
      </c>
      <c r="C142" s="9" t="n">
        <v>173</v>
      </c>
      <c r="D142" s="9" t="n">
        <v>179</v>
      </c>
      <c r="E142" s="23" t="s">
        <v>656</v>
      </c>
      <c r="F142" s="11" t="s">
        <v>657</v>
      </c>
      <c r="G142" s="33" t="s">
        <v>658</v>
      </c>
      <c r="H142" s="4" t="s">
        <v>659</v>
      </c>
      <c r="I142" s="22" t="s">
        <v>50</v>
      </c>
      <c r="J142" s="26" t="n">
        <v>3</v>
      </c>
      <c r="K142" s="11" t="s">
        <v>660</v>
      </c>
      <c r="L142" s="7" t="n">
        <f aca="false">IF(LEN(TRIM(K142))=0,0,LEN(TRIM(K142))-LEN(SUBSTITUTE(K142," ",""))+1)</f>
        <v>11</v>
      </c>
      <c r="M142" s="7" t="n">
        <f aca="false">IF(LEN(TRIM(F142))=0,0,LEN(TRIM(F142))-LEN(SUBSTITUTE(F142," ",""))+2)</f>
        <v>8</v>
      </c>
      <c r="N142" s="22" t="s">
        <v>52</v>
      </c>
      <c r="O142" s="0"/>
      <c r="P142" s="27" t="n">
        <v>13140</v>
      </c>
      <c r="Q142" s="27" t="n">
        <v>3140</v>
      </c>
      <c r="R142" s="22" t="s">
        <v>581</v>
      </c>
      <c r="S142" s="28" t="str">
        <f aca="false">MID(MID(MID(SUBSTITUTE(K142," ","^",(M142-2)),1,256),FIND("^",SUBSTITUTE(K142," ","^",(M142-2))),256),2,FIND(" ",MID(MID(SUBSTITUTE(K142," ","^",(M142-2)),1,256),FIND("^",SUBSTITUTE(K142," ","^",(M142-2))),256))-2)</f>
        <v>his</v>
      </c>
      <c r="T142" s="25"/>
      <c r="U142" s="29" t="n">
        <f aca="false">LEN(G142)</f>
        <v>6</v>
      </c>
      <c r="V142" s="29" t="n">
        <v>7.35</v>
      </c>
      <c r="W142" s="29" t="n">
        <v>0</v>
      </c>
      <c r="X142" s="4" t="s">
        <v>54</v>
      </c>
      <c r="Y142" s="4" t="s">
        <v>54</v>
      </c>
      <c r="Z142" s="4" t="s">
        <v>54</v>
      </c>
      <c r="AA142" s="4" t="s">
        <v>54</v>
      </c>
      <c r="AB142" s="4"/>
      <c r="AC142" s="30" t="str">
        <f aca="false">IF(ISBLANK(T142),"NA",IF(T142=" ","NA",IF(T142="-","NA",IF(T142="N","NA",T142))))</f>
        <v>NA</v>
      </c>
      <c r="AD142" s="30" t="n">
        <f aca="false">IF(ISBLANK(U142),"NA",IF(U142=" ","NA",IF(U142="-","NA",IF(U142="N","NA",U142))))</f>
        <v>6</v>
      </c>
      <c r="AE142" s="30" t="n">
        <f aca="false">IF(ISBLANK(V142),"NA",IF(V142=" ","NA",IF(V142="-","NA",IF(V142="N","NA",V142))))</f>
        <v>7.35</v>
      </c>
      <c r="AF142" s="30" t="n">
        <f aca="false">IF(ISBLANK(W142),"NA",IF(W142=" ","NA",IF(W142="-","NA",IF(W142="N","NA",W142))))</f>
        <v>0</v>
      </c>
      <c r="AG142" s="30" t="str">
        <f aca="false">IF(ISBLANK(X142),"NA",IF(X142=" ","NA",IF(X142="-","NA",IF(X142="N","NA",X142))))</f>
        <v>NA</v>
      </c>
      <c r="AH142" s="30" t="str">
        <f aca="false">IF(ISBLANK(Y142),"NA",IF(Y142=" ","NA",IF(Y142="-","NA",IF(Y142="N","NA",Y142))))</f>
        <v>NA</v>
      </c>
      <c r="AI142" s="30" t="str">
        <f aca="false">IF(ISBLANK(Z142),"NA",IF(Z142=" ","NA",IF(Z142="-","NA",IF(Z142="N","NA",Z142))))</f>
        <v>NA</v>
      </c>
      <c r="AJ142" s="30" t="str">
        <f aca="false">IF(ISBLANK(AA142),"NA",IF(AA142=" ","NA",IF(AA142="-","NA",IF(AA142="N","NA",AA142))))</f>
        <v>NA</v>
      </c>
      <c r="AK142" s="30" t="str">
        <f aca="false">IF(ISBLANK(AB142),"NA",IF(AB142=" ","NA",IF(AB142="-","NA",IF(AB142="N","NA",AB142))))</f>
        <v>NA</v>
      </c>
      <c r="AL142" s="22" t="str">
        <f aca="false">IF(I142="BC",VLOOKUP(B142,'BC-OR_overlap'!A:J,10),"NA")</f>
        <v>NA</v>
      </c>
      <c r="AM142" s="22" t="n">
        <f aca="false">VLOOKUP(G142,Sheet2!A:Q,3)</f>
        <v>2.67717</v>
      </c>
      <c r="AN142" s="22" t="n">
        <f aca="false">VLOOKUP(G142,Sheet2!A:Q,4)</f>
        <v>0</v>
      </c>
      <c r="AO142" s="22" t="n">
        <f aca="false">VLOOKUP(G142,Sheet2!A:Q,5)</f>
        <v>0</v>
      </c>
      <c r="AP142" s="22" t="n">
        <f aca="false">VLOOKUP(G142,Sheet2!A:Q,6)</f>
        <v>6936.5</v>
      </c>
      <c r="AQ142" s="22" t="n">
        <f aca="false">VLOOKUP(G142,Sheet2!A:Q,7)</f>
        <v>634.83</v>
      </c>
      <c r="AR142" s="22" t="n">
        <f aca="false">VLOOKUP(G142,Sheet2!A:Q,8)</f>
        <v>350.06</v>
      </c>
      <c r="AS142" s="22" t="n">
        <f aca="false">VLOOKUP(G142,Sheet2!A:Q,9)</f>
        <v>62</v>
      </c>
      <c r="AT142" s="22" t="n">
        <f aca="false">VLOOKUP(G142,Sheet2!A:Q,10)</f>
        <v>59.15</v>
      </c>
      <c r="AU142" s="22" t="n">
        <f aca="false">VLOOKUP(G142,Sheet2!A:Q,11)</f>
        <v>13.25</v>
      </c>
      <c r="AV142" s="22" t="n">
        <f aca="false">VLOOKUP(G142,Sheet2!A:Q,12)</f>
        <v>320359.53</v>
      </c>
      <c r="AW142" s="22" t="n">
        <f aca="false">VLOOKUP(G142,Sheet2!A:Q,13)</f>
        <v>41259.17</v>
      </c>
      <c r="AX142" s="22" t="n">
        <f aca="false">VLOOKUP(G142,Sheet2!A:Q,14)</f>
        <v>22072.66</v>
      </c>
      <c r="AY142" s="22" t="n">
        <f aca="false">VLOOKUP(G142,Sheet2!A:Q,15)</f>
        <v>4615.8</v>
      </c>
      <c r="AZ142" s="22" t="n">
        <f aca="false">VLOOKUP(G142,Sheet2!A:Q,16)</f>
        <v>2941.28</v>
      </c>
      <c r="BA142" s="22" t="n">
        <f aca="false">VLOOKUP(G142,Sheet2!A:Q,17)</f>
        <v>953.25</v>
      </c>
      <c r="BB142" s="22" t="n">
        <f aca="false">VLOOKUP(G142,Sheet2!A:R,18)</f>
        <v>380</v>
      </c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" hidden="false" customHeight="true" outlineLevel="0" collapsed="false">
      <c r="A143" s="9" t="s">
        <v>66</v>
      </c>
      <c r="B143" s="9" t="n">
        <v>141</v>
      </c>
      <c r="C143" s="9" t="n">
        <v>176</v>
      </c>
      <c r="D143" s="9" t="n">
        <v>140</v>
      </c>
      <c r="E143" s="23"/>
      <c r="F143" s="9" t="s">
        <v>661</v>
      </c>
      <c r="G143" s="33" t="s">
        <v>662</v>
      </c>
      <c r="H143" s="4" t="s">
        <v>663</v>
      </c>
      <c r="I143" s="22" t="s">
        <v>50</v>
      </c>
      <c r="J143" s="26" t="n">
        <v>3</v>
      </c>
      <c r="K143" s="11" t="s">
        <v>664</v>
      </c>
      <c r="L143" s="7" t="n">
        <f aca="false">IF(LEN(TRIM(K143))=0,0,LEN(TRIM(K143))-LEN(SUBSTITUTE(K143," ",""))+1)</f>
        <v>12</v>
      </c>
      <c r="M143" s="7" t="n">
        <f aca="false">IF(LEN(TRIM(F143))=0,0,LEN(TRIM(F143))-LEN(SUBSTITUTE(F143," ",""))+2)</f>
        <v>9</v>
      </c>
      <c r="N143" s="22" t="s">
        <v>52</v>
      </c>
      <c r="O143" s="0"/>
      <c r="P143" s="27" t="n">
        <v>13141</v>
      </c>
      <c r="Q143" s="27" t="n">
        <v>3141</v>
      </c>
      <c r="R143" s="22" t="s">
        <v>581</v>
      </c>
      <c r="S143" s="28" t="str">
        <f aca="false">MID(MID(MID(SUBSTITUTE(K143," ","^",(M143-2)),1,256),FIND("^",SUBSTITUTE(K143," ","^",(M143-2))),256),2,FIND(" ",MID(MID(SUBSTITUTE(K143," ","^",(M143-2)),1,256),FIND("^",SUBSTITUTE(K143," ","^",(M143-2))),256))-2)</f>
        <v>its</v>
      </c>
      <c r="T143" s="25"/>
      <c r="U143" s="29" t="n">
        <f aca="false">LEN(G143)</f>
        <v>7</v>
      </c>
      <c r="V143" s="29" t="n">
        <v>11.2</v>
      </c>
      <c r="W143" s="29" t="n">
        <v>0</v>
      </c>
      <c r="X143" s="4" t="n">
        <v>607</v>
      </c>
      <c r="Y143" s="4" t="n">
        <v>563</v>
      </c>
      <c r="Z143" s="4" t="n">
        <v>622</v>
      </c>
      <c r="AA143" s="4" t="n">
        <v>446</v>
      </c>
      <c r="AB143" s="4"/>
      <c r="AC143" s="30" t="str">
        <f aca="false">IF(ISBLANK(T143),"NA",IF(T143=" ","NA",IF(T143="-","NA",IF(T143="N","NA",T143))))</f>
        <v>NA</v>
      </c>
      <c r="AD143" s="30" t="n">
        <f aca="false">IF(ISBLANK(U143),"NA",IF(U143=" ","NA",IF(U143="-","NA",IF(U143="N","NA",U143))))</f>
        <v>7</v>
      </c>
      <c r="AE143" s="30" t="n">
        <f aca="false">IF(ISBLANK(V143),"NA",IF(V143=" ","NA",IF(V143="-","NA",IF(V143="N","NA",V143))))</f>
        <v>11.2</v>
      </c>
      <c r="AF143" s="30" t="n">
        <f aca="false">IF(ISBLANK(W143),"NA",IF(W143=" ","NA",IF(W143="-","NA",IF(W143="N","NA",W143))))</f>
        <v>0</v>
      </c>
      <c r="AG143" s="30" t="n">
        <f aca="false">IF(ISBLANK(X143),"NA",IF(X143=" ","NA",IF(X143="-","NA",IF(X143="N","NA",X143))))</f>
        <v>607</v>
      </c>
      <c r="AH143" s="30" t="n">
        <f aca="false">IF(ISBLANK(Y143),"NA",IF(Y143=" ","NA",IF(Y143="-","NA",IF(Y143="N","NA",Y143))))</f>
        <v>563</v>
      </c>
      <c r="AI143" s="30" t="n">
        <f aca="false">IF(ISBLANK(Z143),"NA",IF(Z143=" ","NA",IF(Z143="-","NA",IF(Z143="N","NA",Z143))))</f>
        <v>622</v>
      </c>
      <c r="AJ143" s="30" t="n">
        <f aca="false">IF(ISBLANK(AA143),"NA",IF(AA143=" ","NA",IF(AA143="-","NA",IF(AA143="N","NA",AA143))))</f>
        <v>446</v>
      </c>
      <c r="AK143" s="30" t="str">
        <f aca="false">IF(ISBLANK(AB143),"NA",IF(AB143=" ","NA",IF(AB143="-","NA",IF(AB143="N","NA",AB143))))</f>
        <v>NA</v>
      </c>
      <c r="AL143" s="22" t="str">
        <f aca="false">IF(I143="BC",VLOOKUP(B143,'BC-OR_overlap'!A:J,10),"NA")</f>
        <v>NA</v>
      </c>
      <c r="AM143" s="22" t="n">
        <f aca="false">VLOOKUP(G143,Sheet2!A:Q,3)</f>
        <v>6.66319</v>
      </c>
      <c r="AN143" s="22" t="n">
        <f aca="false">VLOOKUP(G143,Sheet2!A:Q,4)</f>
        <v>0</v>
      </c>
      <c r="AO143" s="22" t="n">
        <f aca="false">VLOOKUP(G143,Sheet2!A:Q,5)</f>
        <v>0</v>
      </c>
      <c r="AP143" s="22" t="n">
        <f aca="false">VLOOKUP(G143,Sheet2!A:Q,6)</f>
        <v>8067.49</v>
      </c>
      <c r="AQ143" s="22" t="n">
        <f aca="false">VLOOKUP(G143,Sheet2!A:Q,7)</f>
        <v>1048.14</v>
      </c>
      <c r="AR143" s="22" t="n">
        <f aca="false">VLOOKUP(G143,Sheet2!A:Q,8)</f>
        <v>1407.3</v>
      </c>
      <c r="AS143" s="22" t="n">
        <f aca="false">VLOOKUP(G143,Sheet2!A:Q,9)</f>
        <v>187.83</v>
      </c>
      <c r="AT143" s="22" t="n">
        <f aca="false">VLOOKUP(G143,Sheet2!A:Q,10)</f>
        <v>223.6</v>
      </c>
      <c r="AU143" s="22" t="n">
        <f aca="false">VLOOKUP(G143,Sheet2!A:Q,11)</f>
        <v>23.6</v>
      </c>
      <c r="AV143" s="22" t="n">
        <f aca="false">VLOOKUP(G143,Sheet2!A:Q,12)</f>
        <v>332563.84</v>
      </c>
      <c r="AW143" s="22" t="n">
        <f aca="false">VLOOKUP(G143,Sheet2!A:Q,13)</f>
        <v>42750</v>
      </c>
      <c r="AX143" s="22" t="n">
        <f aca="false">VLOOKUP(G143,Sheet2!A:Q,14)</f>
        <v>32422.13</v>
      </c>
      <c r="AY143" s="22" t="n">
        <f aca="false">VLOOKUP(G143,Sheet2!A:Q,15)</f>
        <v>5764.83</v>
      </c>
      <c r="AZ143" s="22" t="n">
        <f aca="false">VLOOKUP(G143,Sheet2!A:Q,16)</f>
        <v>5091.6</v>
      </c>
      <c r="BA143" s="22" t="n">
        <f aca="false">VLOOKUP(G143,Sheet2!A:Q,17)</f>
        <v>972.2</v>
      </c>
      <c r="BB143" s="22" t="n">
        <f aca="false">VLOOKUP(G143,Sheet2!A:R,18)</f>
        <v>105</v>
      </c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" hidden="false" customHeight="true" outlineLevel="0" collapsed="false">
      <c r="A144" s="9" t="s">
        <v>80</v>
      </c>
      <c r="B144" s="9" t="n">
        <v>142</v>
      </c>
      <c r="C144" s="9" t="n">
        <v>177</v>
      </c>
      <c r="D144" s="9" t="n">
        <v>194</v>
      </c>
      <c r="E144" s="23" t="s">
        <v>153</v>
      </c>
      <c r="F144" s="24" t="s">
        <v>665</v>
      </c>
      <c r="G144" s="25" t="s">
        <v>666</v>
      </c>
      <c r="H144" s="4" t="s">
        <v>667</v>
      </c>
      <c r="I144" s="22" t="s">
        <v>50</v>
      </c>
      <c r="J144" s="26" t="n">
        <v>3</v>
      </c>
      <c r="K144" s="11" t="s">
        <v>668</v>
      </c>
      <c r="L144" s="7" t="n">
        <f aca="false">IF(LEN(TRIM(K144))=0,0,LEN(TRIM(K144))-LEN(SUBSTITUTE(K144," ",""))+1)</f>
        <v>11</v>
      </c>
      <c r="M144" s="7" t="n">
        <f aca="false">IF(LEN(TRIM(F144))=0,0,LEN(TRIM(F144))-LEN(SUBSTITUTE(F144," ",""))+2)</f>
        <v>9</v>
      </c>
      <c r="N144" s="22" t="s">
        <v>52</v>
      </c>
      <c r="O144" s="0"/>
      <c r="P144" s="27" t="n">
        <v>13142</v>
      </c>
      <c r="Q144" s="27" t="n">
        <v>3142</v>
      </c>
      <c r="R144" s="22" t="s">
        <v>581</v>
      </c>
      <c r="S144" s="28" t="str">
        <f aca="false">MID(MID(MID(SUBSTITUTE(K144," ","^",(M144-2)),1,256),FIND("^",SUBSTITUTE(K144," ","^",(M144-2))),256),2,FIND(" ",MID(MID(SUBSTITUTE(K144," ","^",(M144-2)),1,256),FIND("^",SUBSTITUTE(K144," ","^",(M144-2))),256))-2)</f>
        <v>Hawaiian</v>
      </c>
      <c r="T144" s="25"/>
      <c r="U144" s="29" t="n">
        <f aca="false">LEN(G144)</f>
        <v>4</v>
      </c>
      <c r="V144" s="29" t="n">
        <v>72.12</v>
      </c>
      <c r="W144" s="29" t="n">
        <v>11</v>
      </c>
      <c r="X144" s="4" t="n">
        <v>579</v>
      </c>
      <c r="Y144" s="4" t="n">
        <v>571</v>
      </c>
      <c r="Z144" s="4" t="n">
        <v>573</v>
      </c>
      <c r="AA144" s="4" t="n">
        <v>508</v>
      </c>
      <c r="AB144" s="4"/>
      <c r="AC144" s="30" t="str">
        <f aca="false">IF(ISBLANK(T144),"NA",IF(T144=" ","NA",IF(T144="-","NA",IF(T144="N","NA",T144))))</f>
        <v>NA</v>
      </c>
      <c r="AD144" s="30" t="n">
        <f aca="false">IF(ISBLANK(U144),"NA",IF(U144=" ","NA",IF(U144="-","NA",IF(U144="N","NA",U144))))</f>
        <v>4</v>
      </c>
      <c r="AE144" s="30" t="n">
        <f aca="false">IF(ISBLANK(V144),"NA",IF(V144=" ","NA",IF(V144="-","NA",IF(V144="N","NA",V144))))</f>
        <v>72.12</v>
      </c>
      <c r="AF144" s="30" t="n">
        <f aca="false">IF(ISBLANK(W144),"NA",IF(W144=" ","NA",IF(W144="-","NA",IF(W144="N","NA",W144))))</f>
        <v>11</v>
      </c>
      <c r="AG144" s="30" t="n">
        <f aca="false">IF(ISBLANK(X144),"NA",IF(X144=" ","NA",IF(X144="-","NA",IF(X144="N","NA",X144))))</f>
        <v>579</v>
      </c>
      <c r="AH144" s="30" t="n">
        <f aca="false">IF(ISBLANK(Y144),"NA",IF(Y144=" ","NA",IF(Y144="-","NA",IF(Y144="N","NA",Y144))))</f>
        <v>571</v>
      </c>
      <c r="AI144" s="30" t="n">
        <f aca="false">IF(ISBLANK(Z144),"NA",IF(Z144=" ","NA",IF(Z144="-","NA",IF(Z144="N","NA",Z144))))</f>
        <v>573</v>
      </c>
      <c r="AJ144" s="30" t="n">
        <f aca="false">IF(ISBLANK(AA144),"NA",IF(AA144=" ","NA",IF(AA144="-","NA",IF(AA144="N","NA",AA144))))</f>
        <v>508</v>
      </c>
      <c r="AK144" s="30" t="str">
        <f aca="false">IF(ISBLANK(AB144),"NA",IF(AB144=" ","NA",IF(AB144="-","NA",IF(AB144="N","NA",AB144))))</f>
        <v>NA</v>
      </c>
      <c r="AL144" s="22" t="str">
        <f aca="false">IF(I144="BC",VLOOKUP(B144,'BC-OR_overlap'!A:J,10),"NA")</f>
        <v>NA</v>
      </c>
      <c r="AM144" s="22" t="n">
        <f aca="false">VLOOKUP(G144,Sheet2!A:Q,3)</f>
        <v>64.0142</v>
      </c>
      <c r="AN144" s="22" t="n">
        <f aca="false">VLOOKUP(G144,Sheet2!A:Q,4)</f>
        <v>15</v>
      </c>
      <c r="AO144" s="22" t="n">
        <f aca="false">VLOOKUP(G144,Sheet2!A:Q,5)</f>
        <v>51.84</v>
      </c>
      <c r="AP144" s="22" t="n">
        <f aca="false">VLOOKUP(G144,Sheet2!A:Q,6)</f>
        <v>13225.33</v>
      </c>
      <c r="AQ144" s="22" t="n">
        <f aca="false">VLOOKUP(G144,Sheet2!A:Q,7)</f>
        <v>256</v>
      </c>
      <c r="AR144" s="22" t="n">
        <f aca="false">VLOOKUP(G144,Sheet2!A:Q,8)</f>
        <v>1646.38</v>
      </c>
      <c r="AS144" s="22" t="n">
        <f aca="false">VLOOKUP(G144,Sheet2!A:Q,9)</f>
        <v>41</v>
      </c>
      <c r="AT144" s="22" t="n">
        <f aca="false">VLOOKUP(G144,Sheet2!A:Q,10)</f>
        <v>434.42</v>
      </c>
      <c r="AU144" s="22" t="n">
        <f aca="false">VLOOKUP(G144,Sheet2!A:Q,11)</f>
        <v>7</v>
      </c>
      <c r="AV144" s="22" t="n">
        <f aca="false">VLOOKUP(G144,Sheet2!A:Q,12)</f>
        <v>183598.23</v>
      </c>
      <c r="AW144" s="22" t="n">
        <f aca="false">VLOOKUP(G144,Sheet2!A:Q,13)</f>
        <v>25636.5</v>
      </c>
      <c r="AX144" s="22" t="n">
        <f aca="false">VLOOKUP(G144,Sheet2!A:Q,14)</f>
        <v>15020.02</v>
      </c>
      <c r="AY144" s="22" t="n">
        <f aca="false">VLOOKUP(G144,Sheet2!A:Q,15)</f>
        <v>2371</v>
      </c>
      <c r="AZ144" s="22" t="n">
        <f aca="false">VLOOKUP(G144,Sheet2!A:Q,16)</f>
        <v>2363.2</v>
      </c>
      <c r="BA144" s="22" t="n">
        <f aca="false">VLOOKUP(G144,Sheet2!A:Q,17)</f>
        <v>331</v>
      </c>
      <c r="BB144" s="22" t="n">
        <f aca="false">VLOOKUP(G144,Sheet2!A:R,18)</f>
        <v>362</v>
      </c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" hidden="false" customHeight="true" outlineLevel="0" collapsed="false">
      <c r="A145" s="1" t="s">
        <v>66</v>
      </c>
      <c r="B145" s="31" t="n">
        <v>143</v>
      </c>
      <c r="C145" s="9" t="n">
        <v>178</v>
      </c>
      <c r="D145" s="9" t="n">
        <v>164</v>
      </c>
      <c r="E145" s="23"/>
      <c r="F145" s="9" t="s">
        <v>669</v>
      </c>
      <c r="G145" s="34" t="s">
        <v>670</v>
      </c>
      <c r="H145" s="4" t="s">
        <v>671</v>
      </c>
      <c r="I145" s="22" t="s">
        <v>50</v>
      </c>
      <c r="J145" s="26" t="n">
        <v>3</v>
      </c>
      <c r="K145" s="11" t="s">
        <v>672</v>
      </c>
      <c r="L145" s="7" t="n">
        <f aca="false">IF(LEN(TRIM(K145))=0,0,LEN(TRIM(K145))-LEN(SUBSTITUTE(K145," ",""))+1)</f>
        <v>21</v>
      </c>
      <c r="M145" s="7" t="n">
        <f aca="false">IF(LEN(TRIM(F145))=0,0,LEN(TRIM(F145))-LEN(SUBSTITUTE(F145," ",""))+2)</f>
        <v>19</v>
      </c>
      <c r="N145" s="22" t="s">
        <v>52</v>
      </c>
      <c r="O145" s="0"/>
      <c r="P145" s="27" t="n">
        <v>13143</v>
      </c>
      <c r="Q145" s="27" t="n">
        <v>3143</v>
      </c>
      <c r="R145" s="22" t="s">
        <v>581</v>
      </c>
      <c r="S145" s="28" t="str">
        <f aca="false">MID(MID(MID(SUBSTITUTE(K145," ","^",(M145-2)),1,256),FIND("^",SUBSTITUTE(K145," ","^",(M145-2))),256),2,FIND(" ",MID(MID(SUBSTITUTE(K145," ","^",(M145-2)),1,256),FIND("^",SUBSTITUTE(K145," ","^",(M145-2))),256))-2)</f>
        <v>red</v>
      </c>
      <c r="T145" s="25"/>
      <c r="U145" s="29" t="n">
        <f aca="false">LEN(G145)</f>
        <v>4</v>
      </c>
      <c r="V145" s="29" t="n">
        <v>22.71</v>
      </c>
      <c r="W145" s="29" t="n">
        <v>16</v>
      </c>
      <c r="X145" s="4" t="n">
        <v>608</v>
      </c>
      <c r="Y145" s="4" t="n">
        <v>539</v>
      </c>
      <c r="Z145" s="4" t="n">
        <v>596</v>
      </c>
      <c r="AA145" s="4" t="n">
        <v>441</v>
      </c>
      <c r="AB145" s="4"/>
      <c r="AC145" s="30" t="str">
        <f aca="false">IF(ISBLANK(T145),"NA",IF(T145=" ","NA",IF(T145="-","NA",IF(T145="N","NA",T145))))</f>
        <v>NA</v>
      </c>
      <c r="AD145" s="30" t="n">
        <f aca="false">IF(ISBLANK(U145),"NA",IF(U145=" ","NA",IF(U145="-","NA",IF(U145="N","NA",U145))))</f>
        <v>4</v>
      </c>
      <c r="AE145" s="30" t="n">
        <f aca="false">IF(ISBLANK(V145),"NA",IF(V145=" ","NA",IF(V145="-","NA",IF(V145="N","NA",V145))))</f>
        <v>22.71</v>
      </c>
      <c r="AF145" s="30" t="n">
        <f aca="false">IF(ISBLANK(W145),"NA",IF(W145=" ","NA",IF(W145="-","NA",IF(W145="N","NA",W145))))</f>
        <v>16</v>
      </c>
      <c r="AG145" s="30" t="n">
        <f aca="false">IF(ISBLANK(X145),"NA",IF(X145=" ","NA",IF(X145="-","NA",IF(X145="N","NA",X145))))</f>
        <v>608</v>
      </c>
      <c r="AH145" s="30" t="n">
        <f aca="false">IF(ISBLANK(Y145),"NA",IF(Y145=" ","NA",IF(Y145="-","NA",IF(Y145="N","NA",Y145))))</f>
        <v>539</v>
      </c>
      <c r="AI145" s="30" t="n">
        <f aca="false">IF(ISBLANK(Z145),"NA",IF(Z145=" ","NA",IF(Z145="-","NA",IF(Z145="N","NA",Z145))))</f>
        <v>596</v>
      </c>
      <c r="AJ145" s="30" t="n">
        <f aca="false">IF(ISBLANK(AA145),"NA",IF(AA145=" ","NA",IF(AA145="-","NA",IF(AA145="N","NA",AA145))))</f>
        <v>441</v>
      </c>
      <c r="AK145" s="30" t="str">
        <f aca="false">IF(ISBLANK(AB145),"NA",IF(AB145=" ","NA",IF(AB145="-","NA",IF(AB145="N","NA",AB145))))</f>
        <v>NA</v>
      </c>
      <c r="AL145" s="22" t="str">
        <f aca="false">IF(I145="BC",VLOOKUP(B145,'BC-OR_overlap'!A:J,10),"NA")</f>
        <v>NA</v>
      </c>
      <c r="AM145" s="22" t="n">
        <f aca="false">VLOOKUP(G145,Sheet2!A:Q,3)</f>
        <v>33.4944</v>
      </c>
      <c r="AN145" s="22" t="n">
        <f aca="false">VLOOKUP(G145,Sheet2!A:Q,4)</f>
        <v>18</v>
      </c>
      <c r="AO145" s="22" t="n">
        <f aca="false">VLOOKUP(G145,Sheet2!A:Q,5)</f>
        <v>29.09</v>
      </c>
      <c r="AP145" s="22" t="n">
        <f aca="false">VLOOKUP(G145,Sheet2!A:Q,6)</f>
        <v>16422.57</v>
      </c>
      <c r="AQ145" s="22" t="n">
        <f aca="false">VLOOKUP(G145,Sheet2!A:Q,7)</f>
        <v>258.5</v>
      </c>
      <c r="AR145" s="22" t="n">
        <f aca="false">VLOOKUP(G145,Sheet2!A:Q,8)</f>
        <v>673.87</v>
      </c>
      <c r="AS145" s="22" t="n">
        <f aca="false">VLOOKUP(G145,Sheet2!A:Q,9)</f>
        <v>25</v>
      </c>
      <c r="AT145" s="22" t="n">
        <f aca="false">VLOOKUP(G145,Sheet2!A:Q,10)</f>
        <v>153.55</v>
      </c>
      <c r="AU145" s="22" t="n">
        <f aca="false">VLOOKUP(G145,Sheet2!A:Q,11)</f>
        <v>5</v>
      </c>
      <c r="AV145" s="22" t="n">
        <f aca="false">VLOOKUP(G145,Sheet2!A:Q,12)</f>
        <v>291472.1</v>
      </c>
      <c r="AW145" s="22" t="n">
        <f aca="false">VLOOKUP(G145,Sheet2!A:Q,13)</f>
        <v>38093</v>
      </c>
      <c r="AX145" s="22" t="n">
        <f aca="false">VLOOKUP(G145,Sheet2!A:Q,14)</f>
        <v>14456.14</v>
      </c>
      <c r="AY145" s="22" t="n">
        <f aca="false">VLOOKUP(G145,Sheet2!A:Q,15)</f>
        <v>2564</v>
      </c>
      <c r="AZ145" s="22" t="n">
        <f aca="false">VLOOKUP(G145,Sheet2!A:Q,16)</f>
        <v>1663.74</v>
      </c>
      <c r="BA145" s="22" t="n">
        <f aca="false">VLOOKUP(G145,Sheet2!A:Q,17)</f>
        <v>289.5</v>
      </c>
      <c r="BB145" s="22" t="n">
        <f aca="false">VLOOKUP(G145,Sheet2!A:R,18)</f>
        <v>426</v>
      </c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" hidden="false" customHeight="true" outlineLevel="0" collapsed="false">
      <c r="A146" s="9" t="s">
        <v>46</v>
      </c>
      <c r="B146" s="9" t="n">
        <v>144</v>
      </c>
      <c r="C146" s="9" t="n">
        <v>180</v>
      </c>
      <c r="D146" s="9" t="n">
        <v>165</v>
      </c>
      <c r="E146" s="23"/>
      <c r="F146" s="9" t="s">
        <v>673</v>
      </c>
      <c r="G146" s="33" t="s">
        <v>674</v>
      </c>
      <c r="H146" s="4" t="s">
        <v>589</v>
      </c>
      <c r="I146" s="22" t="s">
        <v>50</v>
      </c>
      <c r="J146" s="26" t="n">
        <v>3</v>
      </c>
      <c r="K146" s="11" t="s">
        <v>675</v>
      </c>
      <c r="L146" s="7" t="n">
        <f aca="false">IF(LEN(TRIM(K146))=0,0,LEN(TRIM(K146))-LEN(SUBSTITUTE(K146," ",""))+1)</f>
        <v>26</v>
      </c>
      <c r="M146" s="7" t="n">
        <f aca="false">IF(LEN(TRIM(F146))=0,0,LEN(TRIM(F146))-LEN(SUBSTITUTE(F146," ",""))+2)</f>
        <v>24</v>
      </c>
      <c r="N146" s="22" t="s">
        <v>52</v>
      </c>
      <c r="O146" s="0"/>
      <c r="P146" s="27" t="n">
        <v>13144</v>
      </c>
      <c r="Q146" s="27" t="n">
        <v>3144</v>
      </c>
      <c r="R146" s="22" t="s">
        <v>581</v>
      </c>
      <c r="S146" s="28" t="str">
        <f aca="false">MID(MID(MID(SUBSTITUTE(K146," ","^",(M146-2)),1,256),FIND("^",SUBSTITUTE(K146," ","^",(M146-2))),256),2,FIND(" ",MID(MID(SUBSTITUTE(K146," ","^",(M146-2)),1,256),FIND("^",SUBSTITUTE(K146," ","^",(M146-2))),256))-2)</f>
        <v>and</v>
      </c>
      <c r="T146" s="25"/>
      <c r="U146" s="29" t="n">
        <f aca="false">LEN(G146)</f>
        <v>5</v>
      </c>
      <c r="V146" s="29" t="n">
        <v>1.37</v>
      </c>
      <c r="W146" s="29" t="n">
        <v>2</v>
      </c>
      <c r="X146" s="4" t="n">
        <v>606</v>
      </c>
      <c r="Y146" s="4" t="n">
        <v>455</v>
      </c>
      <c r="Z146" s="4" t="n">
        <v>576</v>
      </c>
      <c r="AA146" s="4" t="n">
        <v>432</v>
      </c>
      <c r="AB146" s="4"/>
      <c r="AC146" s="30" t="str">
        <f aca="false">IF(ISBLANK(T146),"NA",IF(T146=" ","NA",IF(T146="-","NA",IF(T146="N","NA",T146))))</f>
        <v>NA</v>
      </c>
      <c r="AD146" s="30" t="n">
        <f aca="false">IF(ISBLANK(U146),"NA",IF(U146=" ","NA",IF(U146="-","NA",IF(U146="N","NA",U146))))</f>
        <v>5</v>
      </c>
      <c r="AE146" s="30" t="n">
        <f aca="false">IF(ISBLANK(V146),"NA",IF(V146=" ","NA",IF(V146="-","NA",IF(V146="N","NA",V146))))</f>
        <v>1.37</v>
      </c>
      <c r="AF146" s="30" t="n">
        <f aca="false">IF(ISBLANK(W146),"NA",IF(W146=" ","NA",IF(W146="-","NA",IF(W146="N","NA",W146))))</f>
        <v>2</v>
      </c>
      <c r="AG146" s="30" t="n">
        <f aca="false">IF(ISBLANK(X146),"NA",IF(X146=" ","NA",IF(X146="-","NA",IF(X146="N","NA",X146))))</f>
        <v>606</v>
      </c>
      <c r="AH146" s="30" t="n">
        <f aca="false">IF(ISBLANK(Y146),"NA",IF(Y146=" ","NA",IF(Y146="-","NA",IF(Y146="N","NA",Y146))))</f>
        <v>455</v>
      </c>
      <c r="AI146" s="30" t="n">
        <f aca="false">IF(ISBLANK(Z146),"NA",IF(Z146=" ","NA",IF(Z146="-","NA",IF(Z146="N","NA",Z146))))</f>
        <v>576</v>
      </c>
      <c r="AJ146" s="30" t="n">
        <f aca="false">IF(ISBLANK(AA146),"NA",IF(AA146=" ","NA",IF(AA146="-","NA",IF(AA146="N","NA",AA146))))</f>
        <v>432</v>
      </c>
      <c r="AK146" s="30" t="str">
        <f aca="false">IF(ISBLANK(AB146),"NA",IF(AB146=" ","NA",IF(AB146="-","NA",IF(AB146="N","NA",AB146))))</f>
        <v>NA</v>
      </c>
      <c r="AL146" s="22" t="str">
        <f aca="false">IF(I146="BC",VLOOKUP(B146,'BC-OR_overlap'!A:J,10),"NA")</f>
        <v>NA</v>
      </c>
      <c r="AM146" s="22" t="n">
        <f aca="false">VLOOKUP(G146,Sheet2!A:Q,3)</f>
        <v>4.99739</v>
      </c>
      <c r="AN146" s="22" t="n">
        <f aca="false">VLOOKUP(G146,Sheet2!A:Q,4)</f>
        <v>2</v>
      </c>
      <c r="AO146" s="22" t="n">
        <f aca="false">VLOOKUP(G146,Sheet2!A:Q,5)</f>
        <v>112.17</v>
      </c>
      <c r="AP146" s="22" t="n">
        <f aca="false">VLOOKUP(G146,Sheet2!A:Q,6)</f>
        <v>9605.27</v>
      </c>
      <c r="AQ146" s="22" t="n">
        <f aca="false">VLOOKUP(G146,Sheet2!A:Q,7)</f>
        <v>332.8</v>
      </c>
      <c r="AR146" s="22" t="n">
        <f aca="false">VLOOKUP(G146,Sheet2!A:Q,8)</f>
        <v>658.64</v>
      </c>
      <c r="AS146" s="22" t="n">
        <f aca="false">VLOOKUP(G146,Sheet2!A:Q,9)</f>
        <v>39.25</v>
      </c>
      <c r="AT146" s="22" t="n">
        <f aca="false">VLOOKUP(G146,Sheet2!A:Q,10)</f>
        <v>197.24</v>
      </c>
      <c r="AU146" s="22" t="n">
        <f aca="false">VLOOKUP(G146,Sheet2!A:Q,11)</f>
        <v>11</v>
      </c>
      <c r="AV146" s="22" t="n">
        <f aca="false">VLOOKUP(G146,Sheet2!A:Q,12)</f>
        <v>230514.18</v>
      </c>
      <c r="AW146" s="22" t="n">
        <f aca="false">VLOOKUP(G146,Sheet2!A:Q,13)</f>
        <v>27887.4</v>
      </c>
      <c r="AX146" s="22" t="n">
        <f aca="false">VLOOKUP(G146,Sheet2!A:Q,14)</f>
        <v>13773.9</v>
      </c>
      <c r="AY146" s="22" t="n">
        <f aca="false">VLOOKUP(G146,Sheet2!A:Q,15)</f>
        <v>1192.25</v>
      </c>
      <c r="AZ146" s="22" t="n">
        <f aca="false">VLOOKUP(G146,Sheet2!A:Q,16)</f>
        <v>412.4</v>
      </c>
      <c r="BA146" s="22" t="n">
        <f aca="false">VLOOKUP(G146,Sheet2!A:Q,17)</f>
        <v>124.33</v>
      </c>
      <c r="BB146" s="22" t="n">
        <f aca="false">VLOOKUP(G146,Sheet2!A:R,18)</f>
        <v>451</v>
      </c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" hidden="false" customHeight="true" outlineLevel="0" collapsed="false">
      <c r="A147" s="1" t="s">
        <v>80</v>
      </c>
      <c r="B147" s="9" t="n">
        <v>145</v>
      </c>
      <c r="C147" s="9" t="n">
        <v>181</v>
      </c>
      <c r="D147" s="9" t="n">
        <v>173</v>
      </c>
      <c r="E147" s="23"/>
      <c r="F147" s="9" t="s">
        <v>676</v>
      </c>
      <c r="G147" s="33" t="s">
        <v>677</v>
      </c>
      <c r="H147" s="4" t="s">
        <v>678</v>
      </c>
      <c r="I147" s="22" t="s">
        <v>50</v>
      </c>
      <c r="J147" s="26" t="n">
        <v>3</v>
      </c>
      <c r="K147" s="11" t="s">
        <v>679</v>
      </c>
      <c r="L147" s="2" t="n">
        <f aca="false">IF(LEN(TRIM(K147))=0,0,LEN(TRIM(K147))-LEN(SUBSTITUTE(K147," ",""))+1)</f>
        <v>18</v>
      </c>
      <c r="M147" s="2" t="n">
        <f aca="false">IF(LEN(TRIM(F147))=0,0,LEN(TRIM(F147))-LEN(SUBSTITUTE(F147," ",""))+2)</f>
        <v>15</v>
      </c>
      <c r="N147" s="22" t="s">
        <v>52</v>
      </c>
      <c r="O147" s="0"/>
      <c r="P147" s="27" t="n">
        <v>13145</v>
      </c>
      <c r="Q147" s="27" t="n">
        <v>3145</v>
      </c>
      <c r="R147" s="22" t="s">
        <v>581</v>
      </c>
      <c r="S147" s="28" t="str">
        <f aca="false">MID(MID(MID(SUBSTITUTE(K147," ","^",(M147-2)),1,256),FIND("^",SUBSTITUTE(K147," ","^",(M147-2))),256),2,FIND(" ",MID(MID(SUBSTITUTE(K147," ","^",(M147-2)),1,256),FIND("^",SUBSTITUTE(K147," ","^",(M147-2))),256))-2)</f>
        <v>the</v>
      </c>
      <c r="T147" s="25"/>
      <c r="U147" s="29" t="n">
        <f aca="false">LEN(G147)</f>
        <v>5</v>
      </c>
      <c r="V147" s="29" t="n">
        <v>330.02</v>
      </c>
      <c r="W147" s="29" t="n">
        <v>7</v>
      </c>
      <c r="X147" s="4" t="n">
        <v>487</v>
      </c>
      <c r="Y147" s="4" t="n">
        <v>576</v>
      </c>
      <c r="Z147" s="4" t="n">
        <v>525</v>
      </c>
      <c r="AA147" s="4" t="n">
        <v>445</v>
      </c>
      <c r="AB147" s="4"/>
      <c r="AC147" s="30" t="str">
        <f aca="false">IF(ISBLANK(T147),"NA",IF(T147=" ","NA",IF(T147="-","NA",IF(T147="N","NA",T147))))</f>
        <v>NA</v>
      </c>
      <c r="AD147" s="30" t="n">
        <f aca="false">IF(ISBLANK(U147),"NA",IF(U147=" ","NA",IF(U147="-","NA",IF(U147="N","NA",U147))))</f>
        <v>5</v>
      </c>
      <c r="AE147" s="30" t="n">
        <f aca="false">IF(ISBLANK(V147),"NA",IF(V147=" ","NA",IF(V147="-","NA",IF(V147="N","NA",V147))))</f>
        <v>330.02</v>
      </c>
      <c r="AF147" s="30" t="n">
        <f aca="false">IF(ISBLANK(W147),"NA",IF(W147=" ","NA",IF(W147="-","NA",IF(W147="N","NA",W147))))</f>
        <v>7</v>
      </c>
      <c r="AG147" s="30" t="n">
        <f aca="false">IF(ISBLANK(X147),"NA",IF(X147=" ","NA",IF(X147="-","NA",IF(X147="N","NA",X147))))</f>
        <v>487</v>
      </c>
      <c r="AH147" s="30" t="n">
        <f aca="false">IF(ISBLANK(Y147),"NA",IF(Y147=" ","NA",IF(Y147="-","NA",IF(Y147="N","NA",Y147))))</f>
        <v>576</v>
      </c>
      <c r="AI147" s="30" t="n">
        <f aca="false">IF(ISBLANK(Z147),"NA",IF(Z147=" ","NA",IF(Z147="-","NA",IF(Z147="N","NA",Z147))))</f>
        <v>525</v>
      </c>
      <c r="AJ147" s="30" t="n">
        <f aca="false">IF(ISBLANK(AA147),"NA",IF(AA147=" ","NA",IF(AA147="-","NA",IF(AA147="N","NA",AA147))))</f>
        <v>445</v>
      </c>
      <c r="AK147" s="30" t="str">
        <f aca="false">IF(ISBLANK(AB147),"NA",IF(AB147=" ","NA",IF(AB147="-","NA",IF(AB147="N","NA",AB147))))</f>
        <v>NA</v>
      </c>
      <c r="AL147" s="22" t="str">
        <f aca="false">IF(I147="BC",VLOOKUP(B147,'BC-OR_overlap'!A:J,10),"NA")</f>
        <v>NA</v>
      </c>
      <c r="AM147" s="22" t="n">
        <f aca="false">VLOOKUP(G147,Sheet2!A:Q,3)</f>
        <v>110.597</v>
      </c>
      <c r="AN147" s="22" t="n">
        <f aca="false">VLOOKUP(G147,Sheet2!A:Q,4)</f>
        <v>8</v>
      </c>
      <c r="AO147" s="22" t="n">
        <f aca="false">VLOOKUP(G147,Sheet2!A:Q,5)</f>
        <v>22.42</v>
      </c>
      <c r="AP147" s="22" t="n">
        <f aca="false">VLOOKUP(G147,Sheet2!A:Q,6)</f>
        <v>8513.32</v>
      </c>
      <c r="AQ147" s="22" t="n">
        <f aca="false">VLOOKUP(G147,Sheet2!A:Q,7)</f>
        <v>311</v>
      </c>
      <c r="AR147" s="22" t="n">
        <f aca="false">VLOOKUP(G147,Sheet2!A:Q,8)</f>
        <v>1819.15</v>
      </c>
      <c r="AS147" s="22" t="n">
        <f aca="false">VLOOKUP(G147,Sheet2!A:Q,9)</f>
        <v>52</v>
      </c>
      <c r="AT147" s="22" t="n">
        <f aca="false">VLOOKUP(G147,Sheet2!A:Q,10)</f>
        <v>403.74</v>
      </c>
      <c r="AU147" s="22" t="n">
        <f aca="false">VLOOKUP(G147,Sheet2!A:Q,11)</f>
        <v>11.33</v>
      </c>
      <c r="AV147" s="22" t="n">
        <f aca="false">VLOOKUP(G147,Sheet2!A:Q,12)</f>
        <v>245526.46</v>
      </c>
      <c r="AW147" s="22" t="n">
        <f aca="false">VLOOKUP(G147,Sheet2!A:Q,13)</f>
        <v>24014</v>
      </c>
      <c r="AX147" s="22" t="n">
        <f aca="false">VLOOKUP(G147,Sheet2!A:Q,14)</f>
        <v>21160.59</v>
      </c>
      <c r="AY147" s="22" t="n">
        <f aca="false">VLOOKUP(G147,Sheet2!A:Q,15)</f>
        <v>2890.25</v>
      </c>
      <c r="AZ147" s="22" t="n">
        <f aca="false">VLOOKUP(G147,Sheet2!A:Q,16)</f>
        <v>945.26</v>
      </c>
      <c r="BA147" s="22" t="n">
        <f aca="false">VLOOKUP(G147,Sheet2!A:Q,17)</f>
        <v>232.33</v>
      </c>
      <c r="BB147" s="22" t="n">
        <f aca="false">VLOOKUP(G147,Sheet2!A:R,18)</f>
        <v>559</v>
      </c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" hidden="false" customHeight="true" outlineLevel="0" collapsed="false">
      <c r="A148" s="9" t="s">
        <v>56</v>
      </c>
      <c r="B148" s="9" t="n">
        <v>146</v>
      </c>
      <c r="C148" s="9" t="n">
        <v>182</v>
      </c>
      <c r="D148" s="9" t="n">
        <v>51</v>
      </c>
      <c r="E148" s="23" t="n">
        <v>34</v>
      </c>
      <c r="F148" s="24" t="s">
        <v>680</v>
      </c>
      <c r="G148" s="25" t="s">
        <v>681</v>
      </c>
      <c r="H148" s="4" t="s">
        <v>93</v>
      </c>
      <c r="I148" s="22" t="s">
        <v>50</v>
      </c>
      <c r="J148" s="26" t="n">
        <v>3</v>
      </c>
      <c r="K148" s="11" t="s">
        <v>682</v>
      </c>
      <c r="L148" s="2" t="n">
        <f aca="false">IF(LEN(TRIM(K148))=0,0,LEN(TRIM(K148))-LEN(SUBSTITUTE(K148," ",""))+1)</f>
        <v>10</v>
      </c>
      <c r="M148" s="2" t="n">
        <f aca="false">IF(LEN(TRIM(F148))=0,0,LEN(TRIM(F148))-LEN(SUBSTITUTE(F148," ",""))+2)</f>
        <v>8</v>
      </c>
      <c r="N148" s="22" t="s">
        <v>52</v>
      </c>
      <c r="O148" s="0"/>
      <c r="P148" s="27" t="n">
        <v>13146</v>
      </c>
      <c r="Q148" s="27" t="n">
        <v>3146</v>
      </c>
      <c r="R148" s="22" t="s">
        <v>581</v>
      </c>
      <c r="S148" s="28" t="str">
        <f aca="false">MID(MID(MID(SUBSTITUTE(K148," ","^",(M148-2)),1,256),FIND("^",SUBSTITUTE(K148," ","^",(M148-2))),256),2,FIND(" ",MID(MID(SUBSTITUTE(K148," ","^",(M148-2)),1,256),FIND("^",SUBSTITUTE(K148," ","^",(M148-2))),256))-2)</f>
        <v>a</v>
      </c>
      <c r="T148" s="25"/>
      <c r="U148" s="29" t="n">
        <f aca="false">LEN(G148)</f>
        <v>11</v>
      </c>
      <c r="V148" s="29" t="n">
        <v>0.63</v>
      </c>
      <c r="W148" s="29" t="n">
        <v>0</v>
      </c>
      <c r="X148" s="4" t="s">
        <v>54</v>
      </c>
      <c r="Y148" s="4" t="s">
        <v>54</v>
      </c>
      <c r="Z148" s="4" t="s">
        <v>54</v>
      </c>
      <c r="AA148" s="4" t="s">
        <v>54</v>
      </c>
      <c r="AB148" s="4" t="s">
        <v>202</v>
      </c>
      <c r="AC148" s="30" t="str">
        <f aca="false">IF(ISBLANK(T148),"NA",IF(T148=" ","NA",IF(T148="-","NA",IF(T148="N","NA",T148))))</f>
        <v>NA</v>
      </c>
      <c r="AD148" s="30" t="n">
        <f aca="false">IF(ISBLANK(U148),"NA",IF(U148=" ","NA",IF(U148="-","NA",IF(U148="N","NA",U148))))</f>
        <v>11</v>
      </c>
      <c r="AE148" s="30" t="n">
        <f aca="false">IF(ISBLANK(V148),"NA",IF(V148=" ","NA",IF(V148="-","NA",IF(V148="N","NA",V148))))</f>
        <v>0.63</v>
      </c>
      <c r="AF148" s="30" t="n">
        <f aca="false">IF(ISBLANK(W148),"NA",IF(W148=" ","NA",IF(W148="-","NA",IF(W148="N","NA",W148))))</f>
        <v>0</v>
      </c>
      <c r="AG148" s="30" t="str">
        <f aca="false">IF(ISBLANK(X148),"NA",IF(X148=" ","NA",IF(X148="-","NA",IF(X148="N","NA",X148))))</f>
        <v>NA</v>
      </c>
      <c r="AH148" s="30" t="str">
        <f aca="false">IF(ISBLANK(Y148),"NA",IF(Y148=" ","NA",IF(Y148="-","NA",IF(Y148="N","NA",Y148))))</f>
        <v>NA</v>
      </c>
      <c r="AI148" s="30" t="str">
        <f aca="false">IF(ISBLANK(Z148),"NA",IF(Z148=" ","NA",IF(Z148="-","NA",IF(Z148="N","NA",Z148))))</f>
        <v>NA</v>
      </c>
      <c r="AJ148" s="30" t="str">
        <f aca="false">IF(ISBLANK(AA148),"NA",IF(AA148=" ","NA",IF(AA148="-","NA",IF(AA148="N","NA",AA148))))</f>
        <v>NA</v>
      </c>
      <c r="AK148" s="30" t="str">
        <f aca="false">IF(ISBLANK(AB148),"NA",IF(AB148=" ","NA",IF(AB148="-","NA",IF(AB148="N","NA",AB148))))</f>
        <v>NA</v>
      </c>
      <c r="AL148" s="22" t="str">
        <f aca="false">IF(I148="BC",VLOOKUP(B148,'BC-OR_overlap'!A:J,10),"NA")</f>
        <v>NA</v>
      </c>
      <c r="AM148" s="22" t="n">
        <f aca="false">VLOOKUP(G148,Sheet2!A:Q,3)</f>
        <v>8.26949</v>
      </c>
      <c r="AN148" s="22" t="n">
        <f aca="false">VLOOKUP(G148,Sheet2!A:Q,4)</f>
        <v>0</v>
      </c>
      <c r="AO148" s="22" t="n">
        <f aca="false">VLOOKUP(G148,Sheet2!A:Q,5)</f>
        <v>0</v>
      </c>
      <c r="AP148" s="22" t="n">
        <f aca="false">VLOOKUP(G148,Sheet2!A:Q,6)</f>
        <v>1408.12</v>
      </c>
      <c r="AQ148" s="22" t="n">
        <f aca="false">VLOOKUP(G148,Sheet2!A:Q,7)</f>
        <v>590.64</v>
      </c>
      <c r="AR148" s="22" t="n">
        <f aca="false">VLOOKUP(G148,Sheet2!A:Q,8)</f>
        <v>717.47</v>
      </c>
      <c r="AS148" s="22" t="n">
        <f aca="false">VLOOKUP(G148,Sheet2!A:Q,9)</f>
        <v>210.1</v>
      </c>
      <c r="AT148" s="22" t="n">
        <f aca="false">VLOOKUP(G148,Sheet2!A:Q,10)</f>
        <v>503.09</v>
      </c>
      <c r="AU148" s="22" t="n">
        <f aca="false">VLOOKUP(G148,Sheet2!A:Q,11)</f>
        <v>123.44</v>
      </c>
      <c r="AV148" s="22" t="n">
        <f aca="false">VLOOKUP(G148,Sheet2!A:Q,12)</f>
        <v>251116.52</v>
      </c>
      <c r="AW148" s="22" t="n">
        <f aca="false">VLOOKUP(G148,Sheet2!A:Q,13)</f>
        <v>33183.18</v>
      </c>
      <c r="AX148" s="22" t="n">
        <f aca="false">VLOOKUP(G148,Sheet2!A:Q,14)</f>
        <v>21873.05</v>
      </c>
      <c r="AY148" s="22" t="n">
        <f aca="false">VLOOKUP(G148,Sheet2!A:Q,15)</f>
        <v>4125.2</v>
      </c>
      <c r="AZ148" s="22" t="n">
        <f aca="false">VLOOKUP(G148,Sheet2!A:Q,16)</f>
        <v>4766.75</v>
      </c>
      <c r="BA148" s="22" t="n">
        <f aca="false">VLOOKUP(G148,Sheet2!A:Q,17)</f>
        <v>1215</v>
      </c>
      <c r="BB148" s="22" t="n">
        <f aca="false">VLOOKUP(G148,Sheet2!A:R,18)</f>
        <v>50</v>
      </c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" hidden="false" customHeight="true" outlineLevel="0" collapsed="false">
      <c r="A149" s="1" t="s">
        <v>66</v>
      </c>
      <c r="B149" s="31" t="n">
        <v>147</v>
      </c>
      <c r="C149" s="9" t="n">
        <v>183</v>
      </c>
      <c r="D149" s="9" t="n">
        <v>191</v>
      </c>
      <c r="E149" s="23"/>
      <c r="F149" s="9" t="s">
        <v>683</v>
      </c>
      <c r="G149" s="33" t="s">
        <v>684</v>
      </c>
      <c r="H149" s="4" t="s">
        <v>685</v>
      </c>
      <c r="I149" s="22" t="s">
        <v>50</v>
      </c>
      <c r="J149" s="26" t="n">
        <v>3</v>
      </c>
      <c r="K149" s="11" t="s">
        <v>686</v>
      </c>
      <c r="L149" s="2" t="n">
        <f aca="false">IF(LEN(TRIM(K149))=0,0,LEN(TRIM(K149))-LEN(SUBSTITUTE(K149," ",""))+1)</f>
        <v>18</v>
      </c>
      <c r="M149" s="2" t="n">
        <f aca="false">IF(LEN(TRIM(F149))=0,0,LEN(TRIM(F149))-LEN(SUBSTITUTE(F149," ",""))+2)</f>
        <v>16</v>
      </c>
      <c r="N149" s="22" t="s">
        <v>52</v>
      </c>
      <c r="O149" s="0"/>
      <c r="P149" s="27" t="n">
        <v>13147</v>
      </c>
      <c r="Q149" s="27" t="n">
        <v>3147</v>
      </c>
      <c r="R149" s="22" t="s">
        <v>581</v>
      </c>
      <c r="S149" s="28" t="str">
        <f aca="false">MID(MID(MID(SUBSTITUTE(K149," ","^",(M149-2)),1,256),FIND("^",SUBSTITUTE(K149," ","^",(M149-2))),256),2,FIND(" ",MID(MID(SUBSTITUTE(K149," ","^",(M149-2)),1,256),FIND("^",SUBSTITUTE(K149," ","^",(M149-2))),256))-2)</f>
        <v>flat</v>
      </c>
      <c r="T149" s="25" t="n">
        <v>0</v>
      </c>
      <c r="U149" s="29" t="n">
        <f aca="false">LEN(G149)</f>
        <v>8</v>
      </c>
      <c r="V149" s="29" t="n">
        <v>53.12</v>
      </c>
      <c r="W149" s="29" t="n">
        <v>0</v>
      </c>
      <c r="X149" s="4" t="n">
        <v>379</v>
      </c>
      <c r="Y149" s="4" t="n">
        <v>544</v>
      </c>
      <c r="Z149" s="4" t="n">
        <v>446</v>
      </c>
      <c r="AA149" s="4" t="s">
        <v>54</v>
      </c>
      <c r="AB149" s="4"/>
      <c r="AC149" s="30" t="n">
        <f aca="false">IF(ISBLANK(T149),"NA",IF(T149=" ","NA",IF(T149="-","NA",IF(T149="N","NA",T149))))</f>
        <v>0</v>
      </c>
      <c r="AD149" s="30" t="n">
        <f aca="false">IF(ISBLANK(U149),"NA",IF(U149=" ","NA",IF(U149="-","NA",IF(U149="N","NA",U149))))</f>
        <v>8</v>
      </c>
      <c r="AE149" s="30" t="n">
        <f aca="false">IF(ISBLANK(V149),"NA",IF(V149=" ","NA",IF(V149="-","NA",IF(V149="N","NA",V149))))</f>
        <v>53.12</v>
      </c>
      <c r="AF149" s="30" t="n">
        <f aca="false">IF(ISBLANK(W149),"NA",IF(W149=" ","NA",IF(W149="-","NA",IF(W149="N","NA",W149))))</f>
        <v>0</v>
      </c>
      <c r="AG149" s="30" t="n">
        <f aca="false">IF(ISBLANK(X149),"NA",IF(X149=" ","NA",IF(X149="-","NA",IF(X149="N","NA",X149))))</f>
        <v>379</v>
      </c>
      <c r="AH149" s="30" t="n">
        <f aca="false">IF(ISBLANK(Y149),"NA",IF(Y149=" ","NA",IF(Y149="-","NA",IF(Y149="N","NA",Y149))))</f>
        <v>544</v>
      </c>
      <c r="AI149" s="30" t="n">
        <f aca="false">IF(ISBLANK(Z149),"NA",IF(Z149=" ","NA",IF(Z149="-","NA",IF(Z149="N","NA",Z149))))</f>
        <v>446</v>
      </c>
      <c r="AJ149" s="30" t="str">
        <f aca="false">IF(ISBLANK(AA149),"NA",IF(AA149=" ","NA",IF(AA149="-","NA",IF(AA149="N","NA",AA149))))</f>
        <v>NA</v>
      </c>
      <c r="AK149" s="30" t="str">
        <f aca="false">IF(ISBLANK(AB149),"NA",IF(AB149=" ","NA",IF(AB149="-","NA",IF(AB149="N","NA",AB149))))</f>
        <v>NA</v>
      </c>
      <c r="AL149" s="22" t="str">
        <f aca="false">IF(I149="BC",VLOOKUP(B149,'BC-OR_overlap'!A:J,10),"NA")</f>
        <v>NA</v>
      </c>
      <c r="AM149" s="22" t="n">
        <f aca="false">VLOOKUP(G149,Sheet2!A:Q,3)</f>
        <v>107.92</v>
      </c>
      <c r="AN149" s="22" t="n">
        <f aca="false">VLOOKUP(G149,Sheet2!A:Q,4)</f>
        <v>0</v>
      </c>
      <c r="AO149" s="22" t="n">
        <f aca="false">VLOOKUP(G149,Sheet2!A:Q,5)</f>
        <v>0</v>
      </c>
      <c r="AP149" s="22" t="n">
        <f aca="false">VLOOKUP(G149,Sheet2!A:Q,6)</f>
        <v>3364.13</v>
      </c>
      <c r="AQ149" s="22" t="n">
        <f aca="false">VLOOKUP(G149,Sheet2!A:Q,7)</f>
        <v>735.5</v>
      </c>
      <c r="AR149" s="22" t="n">
        <f aca="false">VLOOKUP(G149,Sheet2!A:Q,8)</f>
        <v>729.29</v>
      </c>
      <c r="AS149" s="22" t="n">
        <f aca="false">VLOOKUP(G149,Sheet2!A:Q,9)</f>
        <v>95.71</v>
      </c>
      <c r="AT149" s="22" t="n">
        <f aca="false">VLOOKUP(G149,Sheet2!A:Q,10)</f>
        <v>288.69</v>
      </c>
      <c r="AU149" s="22" t="n">
        <f aca="false">VLOOKUP(G149,Sheet2!A:Q,11)</f>
        <v>26</v>
      </c>
      <c r="AV149" s="22" t="n">
        <f aca="false">VLOOKUP(G149,Sheet2!A:Q,12)</f>
        <v>281538.39</v>
      </c>
      <c r="AW149" s="22" t="n">
        <f aca="false">VLOOKUP(G149,Sheet2!A:Q,13)</f>
        <v>42764.25</v>
      </c>
      <c r="AX149" s="22" t="n">
        <f aca="false">VLOOKUP(G149,Sheet2!A:Q,14)</f>
        <v>28510.97</v>
      </c>
      <c r="AY149" s="22" t="n">
        <f aca="false">VLOOKUP(G149,Sheet2!A:Q,15)</f>
        <v>5081.14</v>
      </c>
      <c r="AZ149" s="22" t="n">
        <f aca="false">VLOOKUP(G149,Sheet2!A:Q,16)</f>
        <v>3690.8</v>
      </c>
      <c r="BA149" s="22" t="n">
        <f aca="false">VLOOKUP(G149,Sheet2!A:Q,17)</f>
        <v>881.83</v>
      </c>
      <c r="BB149" s="22" t="n">
        <f aca="false">VLOOKUP(G149,Sheet2!A:R,18)</f>
        <v>392</v>
      </c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" hidden="false" customHeight="true" outlineLevel="0" collapsed="false">
      <c r="A150" s="1" t="s">
        <v>80</v>
      </c>
      <c r="B150" s="9" t="n">
        <v>148</v>
      </c>
      <c r="C150" s="9" t="n">
        <v>187</v>
      </c>
      <c r="D150" s="9" t="n">
        <v>92</v>
      </c>
      <c r="E150" s="23"/>
      <c r="F150" s="4" t="s">
        <v>687</v>
      </c>
      <c r="G150" s="33" t="s">
        <v>688</v>
      </c>
      <c r="H150" s="4" t="s">
        <v>689</v>
      </c>
      <c r="I150" s="22" t="s">
        <v>50</v>
      </c>
      <c r="J150" s="26" t="n">
        <v>3</v>
      </c>
      <c r="K150" s="11" t="s">
        <v>690</v>
      </c>
      <c r="L150" s="2" t="n">
        <f aca="false">IF(LEN(TRIM(K150))=0,0,LEN(TRIM(K150))-LEN(SUBSTITUTE(K150," ",""))+1)</f>
        <v>19</v>
      </c>
      <c r="M150" s="2" t="n">
        <f aca="false">IF(LEN(TRIM(F150))=0,0,LEN(TRIM(F150))-LEN(SUBSTITUTE(F150," ",""))+2)</f>
        <v>17</v>
      </c>
      <c r="N150" s="22" t="s">
        <v>52</v>
      </c>
      <c r="O150" s="0"/>
      <c r="P150" s="27" t="n">
        <v>13148</v>
      </c>
      <c r="Q150" s="27" t="n">
        <v>3148</v>
      </c>
      <c r="R150" s="22" t="s">
        <v>581</v>
      </c>
      <c r="S150" s="28" t="str">
        <f aca="false">MID(MID(MID(SUBSTITUTE(K150," ","^",(M150-2)),1,256),FIND("^",SUBSTITUTE(K150," ","^",(M150-2))),256),2,FIND(" ",MID(MID(SUBSTITUTE(K150," ","^",(M150-2)),1,256),FIND("^",SUBSTITUTE(K150," ","^",(M150-2))),256))-2)</f>
        <v>the</v>
      </c>
      <c r="T150" s="25"/>
      <c r="U150" s="29" t="n">
        <f aca="false">LEN(G150)</f>
        <v>3</v>
      </c>
      <c r="V150" s="29" t="n">
        <v>3.49</v>
      </c>
      <c r="W150" s="29" t="n">
        <v>21</v>
      </c>
      <c r="X150" s="4" t="n">
        <v>540</v>
      </c>
      <c r="Y150" s="4" t="n">
        <v>377</v>
      </c>
      <c r="Z150" s="4" t="n">
        <v>451</v>
      </c>
      <c r="AA150" s="4" t="s">
        <v>54</v>
      </c>
      <c r="AB150" s="4"/>
      <c r="AC150" s="30" t="str">
        <f aca="false">IF(ISBLANK(T150),"NA",IF(T150=" ","NA",IF(T150="-","NA",IF(T150="N","NA",T150))))</f>
        <v>NA</v>
      </c>
      <c r="AD150" s="30" t="n">
        <f aca="false">IF(ISBLANK(U150),"NA",IF(U150=" ","NA",IF(U150="-","NA",IF(U150="N","NA",U150))))</f>
        <v>3</v>
      </c>
      <c r="AE150" s="30" t="n">
        <f aca="false">IF(ISBLANK(V150),"NA",IF(V150=" ","NA",IF(V150="-","NA",IF(V150="N","NA",V150))))</f>
        <v>3.49</v>
      </c>
      <c r="AF150" s="30" t="n">
        <f aca="false">IF(ISBLANK(W150),"NA",IF(W150=" ","NA",IF(W150="-","NA",IF(W150="N","NA",W150))))</f>
        <v>21</v>
      </c>
      <c r="AG150" s="30" t="n">
        <f aca="false">IF(ISBLANK(X150),"NA",IF(X150=" ","NA",IF(X150="-","NA",IF(X150="N","NA",X150))))</f>
        <v>540</v>
      </c>
      <c r="AH150" s="30" t="n">
        <f aca="false">IF(ISBLANK(Y150),"NA",IF(Y150=" ","NA",IF(Y150="-","NA",IF(Y150="N","NA",Y150))))</f>
        <v>377</v>
      </c>
      <c r="AI150" s="30" t="n">
        <f aca="false">IF(ISBLANK(Z150),"NA",IF(Z150=" ","NA",IF(Z150="-","NA",IF(Z150="N","NA",Z150))))</f>
        <v>451</v>
      </c>
      <c r="AJ150" s="30" t="str">
        <f aca="false">IF(ISBLANK(AA150),"NA",IF(AA150=" ","NA",IF(AA150="-","NA",IF(AA150="N","NA",AA150))))</f>
        <v>NA</v>
      </c>
      <c r="AK150" s="30" t="str">
        <f aca="false">IF(ISBLANK(AB150),"NA",IF(AB150=" ","NA",IF(AB150="-","NA",IF(AB150="N","NA",AB150))))</f>
        <v>NA</v>
      </c>
      <c r="AL150" s="22" t="str">
        <f aca="false">IF(I150="BC",VLOOKUP(B150,'BC-OR_overlap'!A:J,10),"NA")</f>
        <v>NA</v>
      </c>
      <c r="AM150" s="22" t="n">
        <f aca="false">VLOOKUP(G150,Sheet2!A:Q,3)</f>
        <v>2.79616</v>
      </c>
      <c r="AN150" s="22" t="n">
        <f aca="false">VLOOKUP(G150,Sheet2!A:Q,4)</f>
        <v>22</v>
      </c>
      <c r="AO150" s="22" t="n">
        <f aca="false">VLOOKUP(G150,Sheet2!A:Q,5)</f>
        <v>72.2</v>
      </c>
      <c r="AP150" s="22" t="n">
        <f aca="false">VLOOKUP(G150,Sheet2!A:Q,6)</f>
        <v>13144.38</v>
      </c>
      <c r="AQ150" s="22" t="n">
        <f aca="false">VLOOKUP(G150,Sheet2!A:Q,7)</f>
        <v>79.67</v>
      </c>
      <c r="AR150" s="22" t="n">
        <f aca="false">VLOOKUP(G150,Sheet2!A:Q,8)</f>
        <v>793.81</v>
      </c>
      <c r="AS150" s="22" t="n">
        <f aca="false">VLOOKUP(G150,Sheet2!A:Q,9)</f>
        <v>10.5</v>
      </c>
      <c r="AT150" s="22" t="n">
        <f aca="false">VLOOKUP(G150,Sheet2!A:Q,10)</f>
        <v>2.8</v>
      </c>
      <c r="AU150" s="22" t="n">
        <f aca="false">VLOOKUP(G150,Sheet2!A:Q,11)</f>
        <v>1</v>
      </c>
      <c r="AV150" s="22" t="n">
        <f aca="false">VLOOKUP(G150,Sheet2!A:Q,12)</f>
        <v>241361.15</v>
      </c>
      <c r="AW150" s="22" t="n">
        <f aca="false">VLOOKUP(G150,Sheet2!A:Q,13)</f>
        <v>36326.67</v>
      </c>
      <c r="AX150" s="22" t="n">
        <f aca="false">VLOOKUP(G150,Sheet2!A:Q,14)</f>
        <v>7462.98</v>
      </c>
      <c r="AY150" s="22" t="n">
        <f aca="false">VLOOKUP(G150,Sheet2!A:Q,15)</f>
        <v>1374</v>
      </c>
      <c r="AZ150" s="22" t="n">
        <f aca="false">VLOOKUP(G150,Sheet2!A:Q,16)</f>
        <v>158.96</v>
      </c>
      <c r="BA150" s="22" t="n">
        <f aca="false">VLOOKUP(G150,Sheet2!A:Q,17)</f>
        <v>62</v>
      </c>
      <c r="BB150" s="22" t="n">
        <f aca="false">VLOOKUP(G150,Sheet2!A:R,18)</f>
        <v>439</v>
      </c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" hidden="false" customHeight="true" outlineLevel="0" collapsed="false">
      <c r="A151" s="1" t="s">
        <v>56</v>
      </c>
      <c r="B151" s="9" t="n">
        <v>149</v>
      </c>
      <c r="C151" s="9" t="n">
        <v>188</v>
      </c>
      <c r="D151" s="9" t="n">
        <v>78</v>
      </c>
      <c r="E151" s="23" t="s">
        <v>90</v>
      </c>
      <c r="F151" s="9" t="s">
        <v>691</v>
      </c>
      <c r="G151" s="34" t="s">
        <v>692</v>
      </c>
      <c r="H151" s="4" t="s">
        <v>693</v>
      </c>
      <c r="I151" s="22" t="s">
        <v>50</v>
      </c>
      <c r="J151" s="26" t="n">
        <v>3</v>
      </c>
      <c r="K151" s="11" t="s">
        <v>694</v>
      </c>
      <c r="L151" s="2" t="n">
        <f aca="false">IF(LEN(TRIM(K151))=0,0,LEN(TRIM(K151))-LEN(SUBSTITUTE(K151," ",""))+1)</f>
        <v>16</v>
      </c>
      <c r="M151" s="2" t="n">
        <f aca="false">IF(LEN(TRIM(F151))=0,0,LEN(TRIM(F151))-LEN(SUBSTITUTE(F151," ",""))+2)</f>
        <v>13</v>
      </c>
      <c r="N151" s="22" t="s">
        <v>52</v>
      </c>
      <c r="O151" s="0"/>
      <c r="P151" s="27" t="n">
        <v>13149</v>
      </c>
      <c r="Q151" s="27" t="n">
        <v>3149</v>
      </c>
      <c r="R151" s="22" t="s">
        <v>581</v>
      </c>
      <c r="S151" s="28" t="str">
        <f aca="false">MID(MID(MID(SUBSTITUTE(K151," ","^",(M151-2)),1,256),FIND("^",SUBSTITUTE(K151," ","^",(M151-2))),256),2,FIND(" ",MID(MID(SUBSTITUTE(K151," ","^",(M151-2)),1,256),FIND("^",SUBSTITUTE(K151," ","^",(M151-2))),256))-2)</f>
        <v>grumpier</v>
      </c>
      <c r="T151" s="25"/>
      <c r="U151" s="29" t="n">
        <f aca="false">LEN(G151)</f>
        <v>3</v>
      </c>
      <c r="V151" s="29" t="n">
        <v>187.12</v>
      </c>
      <c r="W151" s="29" t="n">
        <v>13</v>
      </c>
      <c r="X151" s="4" t="n">
        <v>635</v>
      </c>
      <c r="Y151" s="4" t="n">
        <v>636</v>
      </c>
      <c r="Z151" s="4" t="n">
        <v>635</v>
      </c>
      <c r="AA151" s="4" t="n">
        <v>545</v>
      </c>
      <c r="AB151" s="4" t="n">
        <v>11</v>
      </c>
      <c r="AC151" s="30" t="str">
        <f aca="false">IF(ISBLANK(T151),"NA",IF(T151=" ","NA",IF(T151="-","NA",IF(T151="N","NA",T151))))</f>
        <v>NA</v>
      </c>
      <c r="AD151" s="30" t="n">
        <f aca="false">IF(ISBLANK(U151),"NA",IF(U151=" ","NA",IF(U151="-","NA",IF(U151="N","NA",U151))))</f>
        <v>3</v>
      </c>
      <c r="AE151" s="30" t="n">
        <f aca="false">IF(ISBLANK(V151),"NA",IF(V151=" ","NA",IF(V151="-","NA",IF(V151="N","NA",V151))))</f>
        <v>187.12</v>
      </c>
      <c r="AF151" s="30" t="n">
        <f aca="false">IF(ISBLANK(W151),"NA",IF(W151=" ","NA",IF(W151="-","NA",IF(W151="N","NA",W151))))</f>
        <v>13</v>
      </c>
      <c r="AG151" s="30" t="n">
        <f aca="false">IF(ISBLANK(X151),"NA",IF(X151=" ","NA",IF(X151="-","NA",IF(X151="N","NA",X151))))</f>
        <v>635</v>
      </c>
      <c r="AH151" s="30" t="n">
        <f aca="false">IF(ISBLANK(Y151),"NA",IF(Y151=" ","NA",IF(Y151="-","NA",IF(Y151="N","NA",Y151))))</f>
        <v>636</v>
      </c>
      <c r="AI151" s="30" t="n">
        <f aca="false">IF(ISBLANK(Z151),"NA",IF(Z151=" ","NA",IF(Z151="-","NA",IF(Z151="N","NA",Z151))))</f>
        <v>635</v>
      </c>
      <c r="AJ151" s="30" t="n">
        <f aca="false">IF(ISBLANK(AA151),"NA",IF(AA151=" ","NA",IF(AA151="-","NA",IF(AA151="N","NA",AA151))))</f>
        <v>545</v>
      </c>
      <c r="AK151" s="30" t="n">
        <f aca="false">IF(ISBLANK(AB151),"NA",IF(AB151=" ","NA",IF(AB151="-","NA",IF(AB151="N","NA",AB151))))</f>
        <v>11</v>
      </c>
      <c r="AL151" s="22" t="str">
        <f aca="false">IF(I151="BC",VLOOKUP(B151,'BC-OR_overlap'!A:J,10),"NA")</f>
        <v>NA</v>
      </c>
      <c r="AM151" s="22" t="n">
        <f aca="false">VLOOKUP(G151,Sheet2!A:Q,3)</f>
        <v>254.391</v>
      </c>
      <c r="AN151" s="22" t="n">
        <f aca="false">VLOOKUP(G151,Sheet2!A:Q,4)</f>
        <v>16</v>
      </c>
      <c r="AO151" s="22" t="n">
        <f aca="false">VLOOKUP(G151,Sheet2!A:Q,5)</f>
        <v>42.7</v>
      </c>
      <c r="AP151" s="22" t="n">
        <f aca="false">VLOOKUP(G151,Sheet2!A:Q,6)</f>
        <v>19509.66</v>
      </c>
      <c r="AQ151" s="22" t="n">
        <f aca="false">VLOOKUP(G151,Sheet2!A:Q,7)</f>
        <v>62.67</v>
      </c>
      <c r="AR151" s="22" t="n">
        <f aca="false">VLOOKUP(G151,Sheet2!A:Q,8)</f>
        <v>484.33</v>
      </c>
      <c r="AS151" s="22" t="n">
        <f aca="false">VLOOKUP(G151,Sheet2!A:Q,9)</f>
        <v>7</v>
      </c>
      <c r="AT151" s="22" t="n">
        <f aca="false">VLOOKUP(G151,Sheet2!A:Q,10)</f>
        <v>254.39</v>
      </c>
      <c r="AU151" s="22" t="n">
        <f aca="false">VLOOKUP(G151,Sheet2!A:Q,11)</f>
        <v>1</v>
      </c>
      <c r="AV151" s="22" t="n">
        <f aca="false">VLOOKUP(G151,Sheet2!A:Q,12)</f>
        <v>251334.17</v>
      </c>
      <c r="AW151" s="22" t="n">
        <f aca="false">VLOOKUP(G151,Sheet2!A:Q,13)</f>
        <v>31750</v>
      </c>
      <c r="AX151" s="22" t="n">
        <f aca="false">VLOOKUP(G151,Sheet2!A:Q,14)</f>
        <v>30652.99</v>
      </c>
      <c r="AY151" s="22" t="n">
        <f aca="false">VLOOKUP(G151,Sheet2!A:Q,15)</f>
        <v>4385.5</v>
      </c>
      <c r="AZ151" s="22" t="n">
        <f aca="false">VLOOKUP(G151,Sheet2!A:Q,16)</f>
        <v>733.55</v>
      </c>
      <c r="BA151" s="22" t="n">
        <f aca="false">VLOOKUP(G151,Sheet2!A:Q,17)</f>
        <v>172</v>
      </c>
      <c r="BB151" s="22" t="n">
        <f aca="false">VLOOKUP(G151,Sheet2!A:R,18)</f>
        <v>18</v>
      </c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" hidden="false" customHeight="true" outlineLevel="0" collapsed="false">
      <c r="A152" s="9" t="s">
        <v>66</v>
      </c>
      <c r="B152" s="9" t="n">
        <v>150</v>
      </c>
      <c r="C152" s="9" t="n">
        <v>189</v>
      </c>
      <c r="D152" s="9" t="n">
        <v>141</v>
      </c>
      <c r="E152" s="23" t="s">
        <v>695</v>
      </c>
      <c r="F152" s="11" t="s">
        <v>696</v>
      </c>
      <c r="G152" s="33" t="s">
        <v>697</v>
      </c>
      <c r="H152" s="4" t="s">
        <v>698</v>
      </c>
      <c r="I152" s="22" t="s">
        <v>50</v>
      </c>
      <c r="J152" s="26" t="n">
        <v>3</v>
      </c>
      <c r="K152" s="11" t="s">
        <v>699</v>
      </c>
      <c r="L152" s="2" t="n">
        <f aca="false">IF(LEN(TRIM(K152))=0,0,LEN(TRIM(K152))-LEN(SUBSTITUTE(K152," ",""))+1)</f>
        <v>10</v>
      </c>
      <c r="M152" s="2" t="n">
        <f aca="false">IF(LEN(TRIM(F152))=0,0,LEN(TRIM(F152))-LEN(SUBSTITUTE(F152," ",""))+2)</f>
        <v>8</v>
      </c>
      <c r="N152" s="22" t="s">
        <v>52</v>
      </c>
      <c r="O152" s="0"/>
      <c r="P152" s="27" t="n">
        <v>13150</v>
      </c>
      <c r="Q152" s="27" t="n">
        <v>3150</v>
      </c>
      <c r="R152" s="22" t="s">
        <v>581</v>
      </c>
      <c r="S152" s="28" t="str">
        <f aca="false">MID(MID(MID(SUBSTITUTE(K152," ","^",(M152-2)),1,256),FIND("^",SUBSTITUTE(K152," ","^",(M152-2))),256),2,FIND(" ",MID(MID(SUBSTITUTE(K152," ","^",(M152-2)),1,256),FIND("^",SUBSTITUTE(K152," ","^",(M152-2))),256))-2)</f>
        <v>the</v>
      </c>
      <c r="T152" s="25"/>
      <c r="U152" s="29" t="n">
        <f aca="false">LEN(G152)</f>
        <v>8</v>
      </c>
      <c r="V152" s="29" t="n">
        <v>2.02</v>
      </c>
      <c r="W152" s="29" t="n">
        <v>0</v>
      </c>
      <c r="X152" s="4" t="s">
        <v>54</v>
      </c>
      <c r="Y152" s="4" t="s">
        <v>54</v>
      </c>
      <c r="Z152" s="4" t="s">
        <v>54</v>
      </c>
      <c r="AA152" s="4" t="s">
        <v>54</v>
      </c>
      <c r="AB152" s="4"/>
      <c r="AC152" s="30" t="str">
        <f aca="false">IF(ISBLANK(T152),"NA",IF(T152=" ","NA",IF(T152="-","NA",IF(T152="N","NA",T152))))</f>
        <v>NA</v>
      </c>
      <c r="AD152" s="30" t="n">
        <f aca="false">IF(ISBLANK(U152),"NA",IF(U152=" ","NA",IF(U152="-","NA",IF(U152="N","NA",U152))))</f>
        <v>8</v>
      </c>
      <c r="AE152" s="30" t="n">
        <f aca="false">IF(ISBLANK(V152),"NA",IF(V152=" ","NA",IF(V152="-","NA",IF(V152="N","NA",V152))))</f>
        <v>2.02</v>
      </c>
      <c r="AF152" s="30" t="n">
        <f aca="false">IF(ISBLANK(W152),"NA",IF(W152=" ","NA",IF(W152="-","NA",IF(W152="N","NA",W152))))</f>
        <v>0</v>
      </c>
      <c r="AG152" s="30" t="str">
        <f aca="false">IF(ISBLANK(X152),"NA",IF(X152=" ","NA",IF(X152="-","NA",IF(X152="N","NA",X152))))</f>
        <v>NA</v>
      </c>
      <c r="AH152" s="30" t="str">
        <f aca="false">IF(ISBLANK(Y152),"NA",IF(Y152=" ","NA",IF(Y152="-","NA",IF(Y152="N","NA",Y152))))</f>
        <v>NA</v>
      </c>
      <c r="AI152" s="30" t="str">
        <f aca="false">IF(ISBLANK(Z152),"NA",IF(Z152=" ","NA",IF(Z152="-","NA",IF(Z152="N","NA",Z152))))</f>
        <v>NA</v>
      </c>
      <c r="AJ152" s="30" t="str">
        <f aca="false">IF(ISBLANK(AA152),"NA",IF(AA152=" ","NA",IF(AA152="-","NA",IF(AA152="N","NA",AA152))))</f>
        <v>NA</v>
      </c>
      <c r="AK152" s="30" t="str">
        <f aca="false">IF(ISBLANK(AB152),"NA",IF(AB152=" ","NA",IF(AB152="-","NA",IF(AB152="N","NA",AB152))))</f>
        <v>NA</v>
      </c>
      <c r="AL152" s="22" t="str">
        <f aca="false">IF(I152="BC",VLOOKUP(B152,'BC-OR_overlap'!A:J,10),"NA")</f>
        <v>NA</v>
      </c>
      <c r="AM152" s="22" t="n">
        <f aca="false">VLOOKUP(G152,Sheet2!A:Q,3)</f>
        <v>2.61768</v>
      </c>
      <c r="AN152" s="22" t="n">
        <f aca="false">VLOOKUP(G152,Sheet2!A:Q,4)</f>
        <v>0</v>
      </c>
      <c r="AO152" s="22" t="n">
        <f aca="false">VLOOKUP(G152,Sheet2!A:Q,5)</f>
        <v>0</v>
      </c>
      <c r="AP152" s="22" t="n">
        <f aca="false">VLOOKUP(G152,Sheet2!A:Q,6)</f>
        <v>2797.44</v>
      </c>
      <c r="AQ152" s="22" t="n">
        <f aca="false">VLOOKUP(G152,Sheet2!A:Q,7)</f>
        <v>781.12</v>
      </c>
      <c r="AR152" s="22" t="n">
        <f aca="false">VLOOKUP(G152,Sheet2!A:Q,8)</f>
        <v>286.53</v>
      </c>
      <c r="AS152" s="22" t="n">
        <f aca="false">VLOOKUP(G152,Sheet2!A:Q,9)</f>
        <v>89.86</v>
      </c>
      <c r="AT152" s="22" t="n">
        <f aca="false">VLOOKUP(G152,Sheet2!A:Q,10)</f>
        <v>30.07</v>
      </c>
      <c r="AU152" s="22" t="n">
        <f aca="false">VLOOKUP(G152,Sheet2!A:Q,11)</f>
        <v>12.67</v>
      </c>
      <c r="AV152" s="22" t="n">
        <f aca="false">VLOOKUP(G152,Sheet2!A:Q,12)</f>
        <v>237675.34</v>
      </c>
      <c r="AW152" s="22" t="n">
        <f aca="false">VLOOKUP(G152,Sheet2!A:Q,13)</f>
        <v>31083.88</v>
      </c>
      <c r="AX152" s="22" t="n">
        <f aca="false">VLOOKUP(G152,Sheet2!A:Q,14)</f>
        <v>15472.89</v>
      </c>
      <c r="AY152" s="22" t="n">
        <f aca="false">VLOOKUP(G152,Sheet2!A:Q,15)</f>
        <v>2973.29</v>
      </c>
      <c r="AZ152" s="22" t="n">
        <f aca="false">VLOOKUP(G152,Sheet2!A:Q,16)</f>
        <v>1264.75</v>
      </c>
      <c r="BA152" s="22" t="n">
        <f aca="false">VLOOKUP(G152,Sheet2!A:Q,17)</f>
        <v>315.5</v>
      </c>
      <c r="BB152" s="22" t="n">
        <f aca="false">VLOOKUP(G152,Sheet2!A:R,18)</f>
        <v>184</v>
      </c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" hidden="false" customHeight="true" outlineLevel="0" collapsed="false">
      <c r="A153" s="9" t="s">
        <v>80</v>
      </c>
      <c r="B153" s="9" t="n">
        <v>151</v>
      </c>
      <c r="C153" s="9" t="n">
        <v>190</v>
      </c>
      <c r="D153" s="9" t="n">
        <v>104</v>
      </c>
      <c r="E153" s="23"/>
      <c r="F153" s="9" t="s">
        <v>700</v>
      </c>
      <c r="G153" s="33" t="s">
        <v>701</v>
      </c>
      <c r="H153" s="4" t="s">
        <v>702</v>
      </c>
      <c r="I153" s="22" t="s">
        <v>50</v>
      </c>
      <c r="J153" s="26" t="n">
        <v>3</v>
      </c>
      <c r="K153" s="11" t="s">
        <v>703</v>
      </c>
      <c r="L153" s="2" t="n">
        <f aca="false">IF(LEN(TRIM(K153))=0,0,LEN(TRIM(K153))-LEN(SUBSTITUTE(K153," ",""))+1)</f>
        <v>15</v>
      </c>
      <c r="M153" s="2" t="n">
        <f aca="false">IF(LEN(TRIM(F153))=0,0,LEN(TRIM(F153))-LEN(SUBSTITUTE(F153," ",""))+2)</f>
        <v>13</v>
      </c>
      <c r="N153" s="22" t="s">
        <v>52</v>
      </c>
      <c r="O153" s="0"/>
      <c r="P153" s="27" t="n">
        <v>13151</v>
      </c>
      <c r="Q153" s="27" t="n">
        <v>3151</v>
      </c>
      <c r="R153" s="22" t="s">
        <v>581</v>
      </c>
      <c r="S153" s="28" t="str">
        <f aca="false">MID(MID(MID(SUBSTITUTE(K153," ","^",(M153-2)),1,256),FIND("^",SUBSTITUTE(K153," ","^",(M153-2))),256),2,FIND(" ",MID(MID(SUBSTITUTE(K153," ","^",(M153-2)),1,256),FIND("^",SUBSTITUTE(K153," ","^",(M153-2))),256))-2)</f>
        <v>by</v>
      </c>
      <c r="T153" s="25" t="n">
        <v>0</v>
      </c>
      <c r="U153" s="29" t="n">
        <f aca="false">LEN(G153)</f>
        <v>6</v>
      </c>
      <c r="V153" s="29" t="n">
        <v>3.73</v>
      </c>
      <c r="W153" s="29" t="n">
        <v>0</v>
      </c>
      <c r="X153" s="4" t="s">
        <v>54</v>
      </c>
      <c r="Y153" s="4" t="s">
        <v>54</v>
      </c>
      <c r="Z153" s="4" t="s">
        <v>54</v>
      </c>
      <c r="AA153" s="4" t="s">
        <v>54</v>
      </c>
      <c r="AB153" s="4"/>
      <c r="AC153" s="30" t="n">
        <f aca="false">IF(ISBLANK(T153),"NA",IF(T153=" ","NA",IF(T153="-","NA",IF(T153="N","NA",T153))))</f>
        <v>0</v>
      </c>
      <c r="AD153" s="30" t="n">
        <f aca="false">IF(ISBLANK(U153),"NA",IF(U153=" ","NA",IF(U153="-","NA",IF(U153="N","NA",U153))))</f>
        <v>6</v>
      </c>
      <c r="AE153" s="30" t="n">
        <f aca="false">IF(ISBLANK(V153),"NA",IF(V153=" ","NA",IF(V153="-","NA",IF(V153="N","NA",V153))))</f>
        <v>3.73</v>
      </c>
      <c r="AF153" s="30" t="n">
        <f aca="false">IF(ISBLANK(W153),"NA",IF(W153=" ","NA",IF(W153="-","NA",IF(W153="N","NA",W153))))</f>
        <v>0</v>
      </c>
      <c r="AG153" s="30" t="str">
        <f aca="false">IF(ISBLANK(X153),"NA",IF(X153=" ","NA",IF(X153="-","NA",IF(X153="N","NA",X153))))</f>
        <v>NA</v>
      </c>
      <c r="AH153" s="30" t="str">
        <f aca="false">IF(ISBLANK(Y153),"NA",IF(Y153=" ","NA",IF(Y153="-","NA",IF(Y153="N","NA",Y153))))</f>
        <v>NA</v>
      </c>
      <c r="AI153" s="30" t="str">
        <f aca="false">IF(ISBLANK(Z153),"NA",IF(Z153=" ","NA",IF(Z153="-","NA",IF(Z153="N","NA",Z153))))</f>
        <v>NA</v>
      </c>
      <c r="AJ153" s="30" t="str">
        <f aca="false">IF(ISBLANK(AA153),"NA",IF(AA153=" ","NA",IF(AA153="-","NA",IF(AA153="N","NA",AA153))))</f>
        <v>NA</v>
      </c>
      <c r="AK153" s="30" t="str">
        <f aca="false">IF(ISBLANK(AB153),"NA",IF(AB153=" ","NA",IF(AB153="-","NA",IF(AB153="N","NA",AB153))))</f>
        <v>NA</v>
      </c>
      <c r="AL153" s="22" t="str">
        <f aca="false">IF(I153="BC",VLOOKUP(B153,'BC-OR_overlap'!A:J,10),"NA")</f>
        <v>NA</v>
      </c>
      <c r="AM153" s="22" t="n">
        <f aca="false">VLOOKUP(G153,Sheet2!A:Q,3)</f>
        <v>6.24674</v>
      </c>
      <c r="AN153" s="22" t="n">
        <f aca="false">VLOOKUP(G153,Sheet2!A:Q,4)</f>
        <v>0</v>
      </c>
      <c r="AO153" s="22" t="n">
        <f aca="false">VLOOKUP(G153,Sheet2!A:Q,5)</f>
        <v>0</v>
      </c>
      <c r="AP153" s="22" t="n">
        <f aca="false">VLOOKUP(G153,Sheet2!A:Q,6)</f>
        <v>4457.58</v>
      </c>
      <c r="AQ153" s="22" t="n">
        <f aca="false">VLOOKUP(G153,Sheet2!A:Q,7)</f>
        <v>401.67</v>
      </c>
      <c r="AR153" s="22" t="n">
        <f aca="false">VLOOKUP(G153,Sheet2!A:Q,8)</f>
        <v>968.8</v>
      </c>
      <c r="AS153" s="22" t="n">
        <f aca="false">VLOOKUP(G153,Sheet2!A:Q,9)</f>
        <v>52.8</v>
      </c>
      <c r="AT153" s="22" t="n">
        <f aca="false">VLOOKUP(G153,Sheet2!A:Q,10)</f>
        <v>203.26</v>
      </c>
      <c r="AU153" s="22" t="n">
        <f aca="false">VLOOKUP(G153,Sheet2!A:Q,11)</f>
        <v>5.5</v>
      </c>
      <c r="AV153" s="22" t="n">
        <f aca="false">VLOOKUP(G153,Sheet2!A:Q,12)</f>
        <v>306855.67</v>
      </c>
      <c r="AW153" s="22" t="n">
        <f aca="false">VLOOKUP(G153,Sheet2!A:Q,13)</f>
        <v>37910</v>
      </c>
      <c r="AX153" s="22" t="n">
        <f aca="false">VLOOKUP(G153,Sheet2!A:Q,14)</f>
        <v>42726.97</v>
      </c>
      <c r="AY153" s="22" t="n">
        <f aca="false">VLOOKUP(G153,Sheet2!A:Q,15)</f>
        <v>3068.2</v>
      </c>
      <c r="AZ153" s="22" t="n">
        <f aca="false">VLOOKUP(G153,Sheet2!A:Q,16)</f>
        <v>3302.49</v>
      </c>
      <c r="BA153" s="22" t="n">
        <f aca="false">VLOOKUP(G153,Sheet2!A:Q,17)</f>
        <v>141.75</v>
      </c>
      <c r="BB153" s="22" t="n">
        <f aca="false">VLOOKUP(G153,Sheet2!A:R,18)</f>
        <v>528</v>
      </c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" hidden="false" customHeight="true" outlineLevel="0" collapsed="false">
      <c r="A154" s="1" t="s">
        <v>66</v>
      </c>
      <c r="B154" s="9" t="n">
        <v>152</v>
      </c>
      <c r="C154" s="9" t="n">
        <v>191</v>
      </c>
      <c r="D154" s="9" t="n">
        <v>74</v>
      </c>
      <c r="E154" s="23" t="n">
        <v>60</v>
      </c>
      <c r="F154" s="24" t="s">
        <v>704</v>
      </c>
      <c r="G154" s="25" t="s">
        <v>705</v>
      </c>
      <c r="H154" s="4" t="s">
        <v>706</v>
      </c>
      <c r="I154" s="22" t="s">
        <v>50</v>
      </c>
      <c r="J154" s="26" t="n">
        <v>3</v>
      </c>
      <c r="K154" s="11" t="s">
        <v>707</v>
      </c>
      <c r="L154" s="2" t="n">
        <f aca="false">IF(LEN(TRIM(K154))=0,0,LEN(TRIM(K154))-LEN(SUBSTITUTE(K154," ",""))+1)</f>
        <v>12</v>
      </c>
      <c r="M154" s="2" t="n">
        <f aca="false">IF(LEN(TRIM(F154))=0,0,LEN(TRIM(F154))-LEN(SUBSTITUTE(F154," ",""))+2)</f>
        <v>10</v>
      </c>
      <c r="N154" s="22" t="s">
        <v>52</v>
      </c>
      <c r="O154" s="0"/>
      <c r="P154" s="27" t="n">
        <v>13152</v>
      </c>
      <c r="Q154" s="27" t="n">
        <v>3152</v>
      </c>
      <c r="R154" s="22" t="s">
        <v>581</v>
      </c>
      <c r="S154" s="28" t="str">
        <f aca="false">MID(MID(MID(SUBSTITUTE(K154," ","^",(M154-2)),1,256),FIND("^",SUBSTITUTE(K154," ","^",(M154-2))),256),2,FIND(" ",MID(MID(SUBSTITUTE(K154," ","^",(M154-2)),1,256),FIND("^",SUBSTITUTE(K154," ","^",(M154-2))),256))-2)</f>
        <v>first</v>
      </c>
      <c r="T154" s="25"/>
      <c r="U154" s="29" t="n">
        <f aca="false">LEN(G154)</f>
        <v>4</v>
      </c>
      <c r="V154" s="29" t="n">
        <v>20.29</v>
      </c>
      <c r="W154" s="29" t="n">
        <v>11</v>
      </c>
      <c r="X154" s="4" t="n">
        <v>616</v>
      </c>
      <c r="Y154" s="4" t="n">
        <v>519</v>
      </c>
      <c r="Z154" s="4" t="n">
        <v>603</v>
      </c>
      <c r="AA154" s="4" t="n">
        <v>463</v>
      </c>
      <c r="AB154" s="4"/>
      <c r="AC154" s="30" t="str">
        <f aca="false">IF(ISBLANK(T154),"NA",IF(T154=" ","NA",IF(T154="-","NA",IF(T154="N","NA",T154))))</f>
        <v>NA</v>
      </c>
      <c r="AD154" s="30" t="n">
        <f aca="false">IF(ISBLANK(U154),"NA",IF(U154=" ","NA",IF(U154="-","NA",IF(U154="N","NA",U154))))</f>
        <v>4</v>
      </c>
      <c r="AE154" s="30" t="n">
        <f aca="false">IF(ISBLANK(V154),"NA",IF(V154=" ","NA",IF(V154="-","NA",IF(V154="N","NA",V154))))</f>
        <v>20.29</v>
      </c>
      <c r="AF154" s="30" t="n">
        <f aca="false">IF(ISBLANK(W154),"NA",IF(W154=" ","NA",IF(W154="-","NA",IF(W154="N","NA",W154))))</f>
        <v>11</v>
      </c>
      <c r="AG154" s="30" t="n">
        <f aca="false">IF(ISBLANK(X154),"NA",IF(X154=" ","NA",IF(X154="-","NA",IF(X154="N","NA",X154))))</f>
        <v>616</v>
      </c>
      <c r="AH154" s="30" t="n">
        <f aca="false">IF(ISBLANK(Y154),"NA",IF(Y154=" ","NA",IF(Y154="-","NA",IF(Y154="N","NA",Y154))))</f>
        <v>519</v>
      </c>
      <c r="AI154" s="30" t="n">
        <f aca="false">IF(ISBLANK(Z154),"NA",IF(Z154=" ","NA",IF(Z154="-","NA",IF(Z154="N","NA",Z154))))</f>
        <v>603</v>
      </c>
      <c r="AJ154" s="30" t="n">
        <f aca="false">IF(ISBLANK(AA154),"NA",IF(AA154=" ","NA",IF(AA154="-","NA",IF(AA154="N","NA",AA154))))</f>
        <v>463</v>
      </c>
      <c r="AK154" s="30" t="str">
        <f aca="false">IF(ISBLANK(AB154),"NA",IF(AB154=" ","NA",IF(AB154="-","NA",IF(AB154="N","NA",AB154))))</f>
        <v>NA</v>
      </c>
      <c r="AL154" s="22" t="str">
        <f aca="false">IF(I154="BC",VLOOKUP(B154,'BC-OR_overlap'!A:J,10),"NA")</f>
        <v>NA</v>
      </c>
      <c r="AM154" s="22" t="n">
        <f aca="false">VLOOKUP(G154,Sheet2!A:Q,3)</f>
        <v>55.9232</v>
      </c>
      <c r="AN154" s="22" t="n">
        <f aca="false">VLOOKUP(G154,Sheet2!A:Q,4)</f>
        <v>11</v>
      </c>
      <c r="AO154" s="22" t="n">
        <f aca="false">VLOOKUP(G154,Sheet2!A:Q,5)</f>
        <v>338.94</v>
      </c>
      <c r="AP154" s="22" t="n">
        <f aca="false">VLOOKUP(G154,Sheet2!A:Q,6)</f>
        <v>15690.23</v>
      </c>
      <c r="AQ154" s="22" t="n">
        <f aca="false">VLOOKUP(G154,Sheet2!A:Q,7)</f>
        <v>277.25</v>
      </c>
      <c r="AR154" s="22" t="n">
        <f aca="false">VLOOKUP(G154,Sheet2!A:Q,8)</f>
        <v>3208.6</v>
      </c>
      <c r="AS154" s="22" t="n">
        <f aca="false">VLOOKUP(G154,Sheet2!A:Q,9)</f>
        <v>35</v>
      </c>
      <c r="AT154" s="22" t="n">
        <f aca="false">VLOOKUP(G154,Sheet2!A:Q,10)</f>
        <v>461.57</v>
      </c>
      <c r="AU154" s="22" t="n">
        <f aca="false">VLOOKUP(G154,Sheet2!A:Q,11)</f>
        <v>5.5</v>
      </c>
      <c r="AV154" s="22" t="n">
        <f aca="false">VLOOKUP(G154,Sheet2!A:Q,12)</f>
        <v>274659.54</v>
      </c>
      <c r="AW154" s="22" t="n">
        <f aca="false">VLOOKUP(G154,Sheet2!A:Q,13)</f>
        <v>38206.25</v>
      </c>
      <c r="AX154" s="22" t="n">
        <f aca="false">VLOOKUP(G154,Sheet2!A:Q,14)</f>
        <v>39728.07</v>
      </c>
      <c r="AY154" s="22" t="n">
        <f aca="false">VLOOKUP(G154,Sheet2!A:Q,15)</f>
        <v>3234</v>
      </c>
      <c r="AZ154" s="22" t="n">
        <f aca="false">VLOOKUP(G154,Sheet2!A:Q,16)</f>
        <v>16583.02</v>
      </c>
      <c r="BA154" s="22" t="n">
        <f aca="false">VLOOKUP(G154,Sheet2!A:Q,17)</f>
        <v>501</v>
      </c>
      <c r="BB154" s="22" t="n">
        <f aca="false">VLOOKUP(G154,Sheet2!A:R,18)</f>
        <v>438</v>
      </c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" hidden="false" customHeight="true" outlineLevel="0" collapsed="false">
      <c r="A155" s="9" t="s">
        <v>46</v>
      </c>
      <c r="B155" s="9" t="n">
        <v>153</v>
      </c>
      <c r="C155" s="9" t="n">
        <v>192</v>
      </c>
      <c r="D155" s="9" t="n">
        <v>83</v>
      </c>
      <c r="E155" s="23" t="n">
        <v>6</v>
      </c>
      <c r="F155" s="24" t="s">
        <v>708</v>
      </c>
      <c r="G155" s="25" t="s">
        <v>709</v>
      </c>
      <c r="H155" s="4" t="s">
        <v>710</v>
      </c>
      <c r="I155" s="22" t="s">
        <v>50</v>
      </c>
      <c r="J155" s="26" t="n">
        <v>3</v>
      </c>
      <c r="K155" s="11" t="s">
        <v>711</v>
      </c>
      <c r="L155" s="2" t="n">
        <f aca="false">IF(LEN(TRIM(K155))=0,0,LEN(TRIM(K155))-LEN(SUBSTITUTE(K155," ",""))+1)</f>
        <v>16</v>
      </c>
      <c r="M155" s="2" t="n">
        <f aca="false">IF(LEN(TRIM(F155))=0,0,LEN(TRIM(F155))-LEN(SUBSTITUTE(F155," ",""))+2)</f>
        <v>13</v>
      </c>
      <c r="N155" s="22" t="s">
        <v>52</v>
      </c>
      <c r="O155" s="0"/>
      <c r="P155" s="27" t="n">
        <v>13153</v>
      </c>
      <c r="Q155" s="27" t="n">
        <v>3153</v>
      </c>
      <c r="R155" s="22" t="s">
        <v>581</v>
      </c>
      <c r="S155" s="28" t="str">
        <f aca="false">MID(MID(MID(SUBSTITUTE(K155," ","^",(M155-2)),1,256),FIND("^",SUBSTITUTE(K155," ","^",(M155-2))),256),2,FIND(" ",MID(MID(SUBSTITUTE(K155," ","^",(M155-2)),1,256),FIND("^",SUBSTITUTE(K155," ","^",(M155-2))),256))-2)</f>
        <v>own</v>
      </c>
      <c r="T155" s="25"/>
      <c r="U155" s="29" t="n">
        <f aca="false">LEN(G155)</f>
        <v>7</v>
      </c>
      <c r="V155" s="29"/>
      <c r="W155" s="29"/>
      <c r="X155" s="4"/>
      <c r="Y155" s="4"/>
      <c r="Z155" s="4"/>
      <c r="AA155" s="4"/>
      <c r="AB155" s="4" t="s">
        <v>202</v>
      </c>
      <c r="AC155" s="30" t="str">
        <f aca="false">IF(ISBLANK(T155),"NA",IF(T155=" ","NA",IF(T155="-","NA",IF(T155="N","NA",T155))))</f>
        <v>NA</v>
      </c>
      <c r="AD155" s="30" t="n">
        <f aca="false">IF(ISBLANK(U155),"NA",IF(U155=" ","NA",IF(U155="-","NA",IF(U155="N","NA",U155))))</f>
        <v>7</v>
      </c>
      <c r="AE155" s="30" t="str">
        <f aca="false">IF(ISBLANK(V155),"NA",IF(V155=" ","NA",IF(V155="-","NA",IF(V155="N","NA",V155))))</f>
        <v>NA</v>
      </c>
      <c r="AF155" s="30" t="str">
        <f aca="false">IF(ISBLANK(W155),"NA",IF(W155=" ","NA",IF(W155="-","NA",IF(W155="N","NA",W155))))</f>
        <v>NA</v>
      </c>
      <c r="AG155" s="30" t="str">
        <f aca="false">IF(ISBLANK(X155),"NA",IF(X155=" ","NA",IF(X155="-","NA",IF(X155="N","NA",X155))))</f>
        <v>NA</v>
      </c>
      <c r="AH155" s="30" t="str">
        <f aca="false">IF(ISBLANK(Y155),"NA",IF(Y155=" ","NA",IF(Y155="-","NA",IF(Y155="N","NA",Y155))))</f>
        <v>NA</v>
      </c>
      <c r="AI155" s="30" t="str">
        <f aca="false">IF(ISBLANK(Z155),"NA",IF(Z155=" ","NA",IF(Z155="-","NA",IF(Z155="N","NA",Z155))))</f>
        <v>NA</v>
      </c>
      <c r="AJ155" s="30" t="str">
        <f aca="false">IF(ISBLANK(AA155),"NA",IF(AA155=" ","NA",IF(AA155="-","NA",IF(AA155="N","NA",AA155))))</f>
        <v>NA</v>
      </c>
      <c r="AK155" s="30" t="str">
        <f aca="false">IF(ISBLANK(AB155),"NA",IF(AB155=" ","NA",IF(AB155="-","NA",IF(AB155="N","NA",AB155))))</f>
        <v>NA</v>
      </c>
      <c r="AL155" s="22" t="str">
        <f aca="false">IF(I155="BC",VLOOKUP(B155,'BC-OR_overlap'!A:J,10),"NA")</f>
        <v>NA</v>
      </c>
      <c r="AM155" s="22" t="str">
        <f aca="false">VLOOKUP(G155,Sheet2!A:Q,3)</f>
        <v>NA</v>
      </c>
      <c r="AN155" s="22" t="n">
        <f aca="false">VLOOKUP(G155,Sheet2!A:Q,4)</f>
        <v>3</v>
      </c>
      <c r="AO155" s="22" t="n">
        <f aca="false">VLOOKUP(G155,Sheet2!A:Q,5)</f>
        <v>0.36</v>
      </c>
      <c r="AP155" s="22" t="n">
        <f aca="false">VLOOKUP(G155,Sheet2!A:Q,6)</f>
        <v>5955.65</v>
      </c>
      <c r="AQ155" s="22" t="n">
        <f aca="false">VLOOKUP(G155,Sheet2!A:Q,7)</f>
        <v>972</v>
      </c>
      <c r="AR155" s="22" t="n">
        <f aca="false">VLOOKUP(G155,Sheet2!A:Q,8)</f>
        <v>1406.33</v>
      </c>
      <c r="AS155" s="22" t="n">
        <f aca="false">VLOOKUP(G155,Sheet2!A:Q,9)</f>
        <v>216.5</v>
      </c>
      <c r="AT155" s="22" t="n">
        <f aca="false">VLOOKUP(G155,Sheet2!A:Q,10)</f>
        <v>117.62</v>
      </c>
      <c r="AU155" s="22" t="n">
        <f aca="false">VLOOKUP(G155,Sheet2!A:Q,11)</f>
        <v>14.6</v>
      </c>
      <c r="AV155" s="22" t="n">
        <f aca="false">VLOOKUP(G155,Sheet2!A:Q,12)</f>
        <v>250366.04</v>
      </c>
      <c r="AW155" s="22" t="n">
        <f aca="false">VLOOKUP(G155,Sheet2!A:Q,13)</f>
        <v>34558.14</v>
      </c>
      <c r="AX155" s="22" t="n">
        <f aca="false">VLOOKUP(G155,Sheet2!A:Q,14)</f>
        <v>22331.95</v>
      </c>
      <c r="AY155" s="22" t="n">
        <f aca="false">VLOOKUP(G155,Sheet2!A:Q,15)</f>
        <v>3404.33</v>
      </c>
      <c r="AZ155" s="22" t="n">
        <f aca="false">VLOOKUP(G155,Sheet2!A:Q,16)</f>
        <v>917.47</v>
      </c>
      <c r="BA155" s="22" t="n">
        <f aca="false">VLOOKUP(G155,Sheet2!A:Q,17)</f>
        <v>184.2</v>
      </c>
      <c r="BB155" s="22" t="n">
        <f aca="false">VLOOKUP(G155,Sheet2!A:R,18)</f>
        <v>39</v>
      </c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" hidden="false" customHeight="true" outlineLevel="0" collapsed="false">
      <c r="A156" s="1" t="s">
        <v>56</v>
      </c>
      <c r="B156" s="9" t="n">
        <v>154</v>
      </c>
      <c r="C156" s="9" t="n">
        <v>193</v>
      </c>
      <c r="D156" s="9" t="n">
        <v>47</v>
      </c>
      <c r="E156" s="23"/>
      <c r="F156" s="9" t="s">
        <v>712</v>
      </c>
      <c r="G156" s="33" t="s">
        <v>713</v>
      </c>
      <c r="H156" s="4" t="s">
        <v>93</v>
      </c>
      <c r="I156" s="22" t="s">
        <v>50</v>
      </c>
      <c r="J156" s="26" t="n">
        <v>3</v>
      </c>
      <c r="K156" s="11" t="s">
        <v>714</v>
      </c>
      <c r="L156" s="2" t="n">
        <f aca="false">IF(LEN(TRIM(K156))=0,0,LEN(TRIM(K156))-LEN(SUBSTITUTE(K156," ",""))+1)</f>
        <v>12</v>
      </c>
      <c r="M156" s="2" t="n">
        <f aca="false">IF(LEN(TRIM(F156))=0,0,LEN(TRIM(F156))-LEN(SUBSTITUTE(F156," ",""))+2)</f>
        <v>10</v>
      </c>
      <c r="N156" s="22" t="s">
        <v>52</v>
      </c>
      <c r="O156" s="0"/>
      <c r="P156" s="27" t="n">
        <v>13154</v>
      </c>
      <c r="Q156" s="27" t="n">
        <v>3154</v>
      </c>
      <c r="R156" s="22" t="s">
        <v>581</v>
      </c>
      <c r="S156" s="28" t="str">
        <f aca="false">MID(MID(MID(SUBSTITUTE(K156," ","^",(M156-2)),1,256),FIND("^",SUBSTITUTE(K156," ","^",(M156-2))),256),2,FIND(" ",MID(MID(SUBSTITUTE(K156," ","^",(M156-2)),1,256),FIND("^",SUBSTITUTE(K156," ","^",(M156-2))),256))-2)</f>
        <v>his</v>
      </c>
      <c r="T156" s="25"/>
      <c r="U156" s="29" t="n">
        <f aca="false">LEN(G156)</f>
        <v>4</v>
      </c>
      <c r="V156" s="29" t="n">
        <v>92.75</v>
      </c>
      <c r="W156" s="29" t="n">
        <v>10</v>
      </c>
      <c r="X156" s="4" t="n">
        <v>593</v>
      </c>
      <c r="Y156" s="4" t="n">
        <v>589</v>
      </c>
      <c r="Z156" s="4" t="n">
        <v>601</v>
      </c>
      <c r="AA156" s="4" t="n">
        <v>516</v>
      </c>
      <c r="AB156" s="4"/>
      <c r="AC156" s="30" t="str">
        <f aca="false">IF(ISBLANK(T156),"NA",IF(T156=" ","NA",IF(T156="-","NA",IF(T156="N","NA",T156))))</f>
        <v>NA</v>
      </c>
      <c r="AD156" s="30" t="n">
        <f aca="false">IF(ISBLANK(U156),"NA",IF(U156=" ","NA",IF(U156="-","NA",IF(U156="N","NA",U156))))</f>
        <v>4</v>
      </c>
      <c r="AE156" s="30" t="n">
        <f aca="false">IF(ISBLANK(V156),"NA",IF(V156=" ","NA",IF(V156="-","NA",IF(V156="N","NA",V156))))</f>
        <v>92.75</v>
      </c>
      <c r="AF156" s="30" t="n">
        <f aca="false">IF(ISBLANK(W156),"NA",IF(W156=" ","NA",IF(W156="-","NA",IF(W156="N","NA",W156))))</f>
        <v>10</v>
      </c>
      <c r="AG156" s="30" t="n">
        <f aca="false">IF(ISBLANK(X156),"NA",IF(X156=" ","NA",IF(X156="-","NA",IF(X156="N","NA",X156))))</f>
        <v>593</v>
      </c>
      <c r="AH156" s="30" t="n">
        <f aca="false">IF(ISBLANK(Y156),"NA",IF(Y156=" ","NA",IF(Y156="-","NA",IF(Y156="N","NA",Y156))))</f>
        <v>589</v>
      </c>
      <c r="AI156" s="30" t="n">
        <f aca="false">IF(ISBLANK(Z156),"NA",IF(Z156=" ","NA",IF(Z156="-","NA",IF(Z156="N","NA",Z156))))</f>
        <v>601</v>
      </c>
      <c r="AJ156" s="30" t="n">
        <f aca="false">IF(ISBLANK(AA156),"NA",IF(AA156=" ","NA",IF(AA156="-","NA",IF(AA156="N","NA",AA156))))</f>
        <v>516</v>
      </c>
      <c r="AK156" s="30" t="str">
        <f aca="false">IF(ISBLANK(AB156),"NA",IF(AB156=" ","NA",IF(AB156="-","NA",IF(AB156="N","NA",AB156))))</f>
        <v>NA</v>
      </c>
      <c r="AL156" s="22" t="str">
        <f aca="false">IF(I156="BC",VLOOKUP(B156,'BC-OR_overlap'!A:J,10),"NA")</f>
        <v>NA</v>
      </c>
      <c r="AM156" s="22" t="n">
        <f aca="false">VLOOKUP(G156,Sheet2!A:Q,3)</f>
        <v>65.918</v>
      </c>
      <c r="AN156" s="22" t="n">
        <f aca="false">VLOOKUP(G156,Sheet2!A:Q,4)</f>
        <v>11</v>
      </c>
      <c r="AO156" s="22" t="n">
        <f aca="false">VLOOKUP(G156,Sheet2!A:Q,5)</f>
        <v>18.19</v>
      </c>
      <c r="AP156" s="22" t="n">
        <f aca="false">VLOOKUP(G156,Sheet2!A:Q,6)</f>
        <v>9243.15</v>
      </c>
      <c r="AQ156" s="22" t="n">
        <f aca="false">VLOOKUP(G156,Sheet2!A:Q,7)</f>
        <v>182.5</v>
      </c>
      <c r="AR156" s="22" t="n">
        <f aca="false">VLOOKUP(G156,Sheet2!A:Q,8)</f>
        <v>1404.45</v>
      </c>
      <c r="AS156" s="22" t="n">
        <f aca="false">VLOOKUP(G156,Sheet2!A:Q,9)</f>
        <v>37.33</v>
      </c>
      <c r="AT156" s="22" t="n">
        <f aca="false">VLOOKUP(G156,Sheet2!A:Q,10)</f>
        <v>143.56</v>
      </c>
      <c r="AU156" s="22" t="n">
        <f aca="false">VLOOKUP(G156,Sheet2!A:Q,11)</f>
        <v>5.5</v>
      </c>
      <c r="AV156" s="22" t="n">
        <f aca="false">VLOOKUP(G156,Sheet2!A:Q,12)</f>
        <v>229764.4</v>
      </c>
      <c r="AW156" s="22" t="n">
        <f aca="false">VLOOKUP(G156,Sheet2!A:Q,13)</f>
        <v>35833</v>
      </c>
      <c r="AX156" s="22" t="n">
        <f aca="false">VLOOKUP(G156,Sheet2!A:Q,14)</f>
        <v>45377.5</v>
      </c>
      <c r="AY156" s="22" t="n">
        <f aca="false">VLOOKUP(G156,Sheet2!A:Q,15)</f>
        <v>8716.33</v>
      </c>
      <c r="AZ156" s="22" t="n">
        <f aca="false">VLOOKUP(G156,Sheet2!A:Q,16)</f>
        <v>16586.55</v>
      </c>
      <c r="BA156" s="22" t="n">
        <f aca="false">VLOOKUP(G156,Sheet2!A:Q,17)</f>
        <v>4034</v>
      </c>
      <c r="BB156" s="22" t="n">
        <f aca="false">VLOOKUP(G156,Sheet2!A:R,18)</f>
        <v>419</v>
      </c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" hidden="false" customHeight="true" outlineLevel="0" collapsed="false">
      <c r="A157" s="1" t="s">
        <v>80</v>
      </c>
      <c r="B157" s="9" t="n">
        <v>155</v>
      </c>
      <c r="C157" s="9" t="n">
        <v>194</v>
      </c>
      <c r="D157" s="9" t="n">
        <v>106</v>
      </c>
      <c r="E157" s="23" t="s">
        <v>715</v>
      </c>
      <c r="F157" s="11" t="s">
        <v>716</v>
      </c>
      <c r="G157" s="33" t="s">
        <v>717</v>
      </c>
      <c r="H157" s="4" t="s">
        <v>718</v>
      </c>
      <c r="I157" s="22" t="s">
        <v>50</v>
      </c>
      <c r="J157" s="26" t="n">
        <v>3</v>
      </c>
      <c r="K157" s="11" t="s">
        <v>719</v>
      </c>
      <c r="L157" s="2" t="n">
        <f aca="false">IF(LEN(TRIM(K157))=0,0,LEN(TRIM(K157))-LEN(SUBSTITUTE(K157," ",""))+1)</f>
        <v>11</v>
      </c>
      <c r="M157" s="2" t="n">
        <f aca="false">IF(LEN(TRIM(F157))=0,0,LEN(TRIM(F157))-LEN(SUBSTITUTE(F157," ",""))+2)</f>
        <v>8</v>
      </c>
      <c r="N157" s="22" t="s">
        <v>52</v>
      </c>
      <c r="P157" s="27" t="n">
        <v>13155</v>
      </c>
      <c r="Q157" s="27" t="n">
        <v>3155</v>
      </c>
      <c r="R157" s="22" t="s">
        <v>581</v>
      </c>
      <c r="S157" s="28" t="str">
        <f aca="false">MID(MID(MID(SUBSTITUTE(K157," ","^",(M157-2)),1,256),FIND("^",SUBSTITUTE(K157," ","^",(M157-2))),256),2,FIND(" ",MID(MID(SUBSTITUTE(K157," ","^",(M157-2)),1,256),FIND("^",SUBSTITUTE(K157," ","^",(M157-2))),256))-2)</f>
        <v>his</v>
      </c>
      <c r="T157" s="25"/>
      <c r="U157" s="29" t="n">
        <f aca="false">LEN(G157)</f>
        <v>5</v>
      </c>
      <c r="V157" s="29" t="n">
        <v>1.47</v>
      </c>
      <c r="W157" s="29" t="n">
        <v>2</v>
      </c>
      <c r="X157" s="4" t="n">
        <v>409</v>
      </c>
      <c r="Y157" s="4" t="n">
        <v>289</v>
      </c>
      <c r="Z157" s="4" t="n">
        <v>422</v>
      </c>
      <c r="AA157" s="4" t="s">
        <v>54</v>
      </c>
      <c r="AB157" s="4"/>
      <c r="AC157" s="30" t="str">
        <f aca="false">IF(ISBLANK(T157),"NA",IF(T157=" ","NA",IF(T157="-","NA",IF(T157="N","NA",T157))))</f>
        <v>NA</v>
      </c>
      <c r="AD157" s="30" t="n">
        <f aca="false">IF(ISBLANK(U157),"NA",IF(U157=" ","NA",IF(U157="-","NA",IF(U157="N","NA",U157))))</f>
        <v>5</v>
      </c>
      <c r="AE157" s="30" t="n">
        <f aca="false">IF(ISBLANK(V157),"NA",IF(V157=" ","NA",IF(V157="-","NA",IF(V157="N","NA",V157))))</f>
        <v>1.47</v>
      </c>
      <c r="AF157" s="30" t="n">
        <f aca="false">IF(ISBLANK(W157),"NA",IF(W157=" ","NA",IF(W157="-","NA",IF(W157="N","NA",W157))))</f>
        <v>2</v>
      </c>
      <c r="AG157" s="30" t="n">
        <f aca="false">IF(ISBLANK(X157),"NA",IF(X157=" ","NA",IF(X157="-","NA",IF(X157="N","NA",X157))))</f>
        <v>409</v>
      </c>
      <c r="AH157" s="30" t="n">
        <f aca="false">IF(ISBLANK(Y157),"NA",IF(Y157=" ","NA",IF(Y157="-","NA",IF(Y157="N","NA",Y157))))</f>
        <v>289</v>
      </c>
      <c r="AI157" s="30" t="n">
        <f aca="false">IF(ISBLANK(Z157),"NA",IF(Z157=" ","NA",IF(Z157="-","NA",IF(Z157="N","NA",Z157))))</f>
        <v>422</v>
      </c>
      <c r="AJ157" s="30" t="str">
        <f aca="false">IF(ISBLANK(AA157),"NA",IF(AA157=" ","NA",IF(AA157="-","NA",IF(AA157="N","NA",AA157))))</f>
        <v>NA</v>
      </c>
      <c r="AK157" s="30" t="str">
        <f aca="false">IF(ISBLANK(AB157),"NA",IF(AB157=" ","NA",IF(AB157="-","NA",IF(AB157="N","NA",AB157))))</f>
        <v>NA</v>
      </c>
      <c r="AL157" s="22" t="str">
        <f aca="false">IF(I157="BC",VLOOKUP(B157,'BC-OR_overlap'!A:J,10),"NA")</f>
        <v>NA</v>
      </c>
      <c r="AM157" s="22" t="n">
        <f aca="false">VLOOKUP(G157,Sheet2!A:Q,3)</f>
        <v>1.42783</v>
      </c>
      <c r="AN157" s="22" t="n">
        <f aca="false">VLOOKUP(G157,Sheet2!A:Q,4)</f>
        <v>2</v>
      </c>
      <c r="AO157" s="22" t="n">
        <f aca="false">VLOOKUP(G157,Sheet2!A:Q,5)</f>
        <v>1.37</v>
      </c>
      <c r="AP157" s="22" t="n">
        <f aca="false">VLOOKUP(G157,Sheet2!A:Q,6)</f>
        <v>7481.19</v>
      </c>
      <c r="AQ157" s="22" t="n">
        <f aca="false">VLOOKUP(G157,Sheet2!A:Q,7)</f>
        <v>366.6</v>
      </c>
      <c r="AR157" s="22" t="n">
        <f aca="false">VLOOKUP(G157,Sheet2!A:Q,8)</f>
        <v>647.3</v>
      </c>
      <c r="AS157" s="22" t="n">
        <f aca="false">VLOOKUP(G157,Sheet2!A:Q,9)</f>
        <v>32.25</v>
      </c>
      <c r="AT157" s="22" t="n">
        <f aca="false">VLOOKUP(G157,Sheet2!A:Q,10)</f>
        <v>4.9</v>
      </c>
      <c r="AU157" s="22" t="n">
        <f aca="false">VLOOKUP(G157,Sheet2!A:Q,11)</f>
        <v>3</v>
      </c>
      <c r="AV157" s="22" t="n">
        <f aca="false">VLOOKUP(G157,Sheet2!A:Q,12)</f>
        <v>180901.43</v>
      </c>
      <c r="AW157" s="22" t="n">
        <f aca="false">VLOOKUP(G157,Sheet2!A:Q,13)</f>
        <v>21571.6</v>
      </c>
      <c r="AX157" s="22" t="n">
        <f aca="false">VLOOKUP(G157,Sheet2!A:Q,14)</f>
        <v>7598.48</v>
      </c>
      <c r="AY157" s="22" t="n">
        <f aca="false">VLOOKUP(G157,Sheet2!A:Q,15)</f>
        <v>774.75</v>
      </c>
      <c r="AZ157" s="22" t="n">
        <f aca="false">VLOOKUP(G157,Sheet2!A:Q,16)</f>
        <v>578.81</v>
      </c>
      <c r="BA157" s="22" t="n">
        <f aca="false">VLOOKUP(G157,Sheet2!A:Q,17)</f>
        <v>53.33</v>
      </c>
      <c r="BB157" s="22" t="n">
        <f aca="false">VLOOKUP(G157,Sheet2!A:R,18)</f>
        <v>119</v>
      </c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" hidden="false" customHeight="true" outlineLevel="0" collapsed="false">
      <c r="A158" s="1" t="s">
        <v>56</v>
      </c>
      <c r="B158" s="9" t="n">
        <v>156</v>
      </c>
      <c r="C158" s="9" t="n">
        <v>196</v>
      </c>
      <c r="D158" s="9" t="n">
        <v>118</v>
      </c>
      <c r="E158" s="23"/>
      <c r="F158" s="9" t="s">
        <v>720</v>
      </c>
      <c r="G158" s="34" t="s">
        <v>721</v>
      </c>
      <c r="H158" s="4" t="s">
        <v>722</v>
      </c>
      <c r="I158" s="22" t="s">
        <v>50</v>
      </c>
      <c r="J158" s="26" t="n">
        <v>3</v>
      </c>
      <c r="K158" s="11" t="s">
        <v>723</v>
      </c>
      <c r="L158" s="2" t="n">
        <f aca="false">IF(LEN(TRIM(K158))=0,0,LEN(TRIM(K158))-LEN(SUBSTITUTE(K158," ",""))+1)</f>
        <v>18</v>
      </c>
      <c r="M158" s="2" t="n">
        <f aca="false">IF(LEN(TRIM(F158))=0,0,LEN(TRIM(F158))-LEN(SUBSTITUTE(F158," ",""))+2)</f>
        <v>16</v>
      </c>
      <c r="N158" s="22" t="s">
        <v>52</v>
      </c>
      <c r="P158" s="27" t="n">
        <v>13156</v>
      </c>
      <c r="Q158" s="27" t="n">
        <v>3156</v>
      </c>
      <c r="R158" s="22" t="s">
        <v>581</v>
      </c>
      <c r="S158" s="28" t="str">
        <f aca="false">MID(MID(MID(SUBSTITUTE(K158," ","^",(M158-2)),1,256),FIND("^",SUBSTITUTE(K158," ","^",(M158-2))),256),2,FIND(" ",MID(MID(SUBSTITUTE(K158," ","^",(M158-2)),1,256),FIND("^",SUBSTITUTE(K158," ","^",(M158-2))),256))-2)</f>
        <v>fine</v>
      </c>
      <c r="T158" s="25"/>
      <c r="U158" s="29" t="n">
        <f aca="false">LEN(G158)</f>
        <v>4</v>
      </c>
      <c r="V158" s="29" t="n">
        <v>2.86</v>
      </c>
      <c r="W158" s="29" t="n">
        <v>11</v>
      </c>
      <c r="X158" s="4" t="n">
        <v>608</v>
      </c>
      <c r="Y158" s="4" t="n">
        <v>544</v>
      </c>
      <c r="Z158" s="4" t="n">
        <v>631</v>
      </c>
      <c r="AA158" s="4" t="n">
        <v>429</v>
      </c>
      <c r="AB158" s="45"/>
      <c r="AC158" s="30" t="str">
        <f aca="false">IF(ISBLANK(T158),"NA",IF(T158=" ","NA",IF(T158="-","NA",IF(T158="N","NA",T158))))</f>
        <v>NA</v>
      </c>
      <c r="AD158" s="30" t="n">
        <f aca="false">IF(ISBLANK(U158),"NA",IF(U158=" ","NA",IF(U158="-","NA",IF(U158="N","NA",U158))))</f>
        <v>4</v>
      </c>
      <c r="AE158" s="30" t="n">
        <f aca="false">IF(ISBLANK(V158),"NA",IF(V158=" ","NA",IF(V158="-","NA",IF(V158="N","NA",V158))))</f>
        <v>2.86</v>
      </c>
      <c r="AF158" s="30" t="n">
        <f aca="false">IF(ISBLANK(W158),"NA",IF(W158=" ","NA",IF(W158="-","NA",IF(W158="N","NA",W158))))</f>
        <v>11</v>
      </c>
      <c r="AG158" s="30" t="n">
        <f aca="false">IF(ISBLANK(X158),"NA",IF(X158=" ","NA",IF(X158="-","NA",IF(X158="N","NA",X158))))</f>
        <v>608</v>
      </c>
      <c r="AH158" s="30" t="n">
        <f aca="false">IF(ISBLANK(Y158),"NA",IF(Y158=" ","NA",IF(Y158="-","NA",IF(Y158="N","NA",Y158))))</f>
        <v>544</v>
      </c>
      <c r="AI158" s="30" t="n">
        <f aca="false">IF(ISBLANK(Z158),"NA",IF(Z158=" ","NA",IF(Z158="-","NA",IF(Z158="N","NA",Z158))))</f>
        <v>631</v>
      </c>
      <c r="AJ158" s="30" t="n">
        <f aca="false">IF(ISBLANK(AA158),"NA",IF(AA158=" ","NA",IF(AA158="-","NA",IF(AA158="N","NA",AA158))))</f>
        <v>429</v>
      </c>
      <c r="AK158" s="30" t="str">
        <f aca="false">IF(ISBLANK(AB158),"NA",IF(AB158=" ","NA",IF(AB158="-","NA",IF(AB158="N","NA",AB158))))</f>
        <v>NA</v>
      </c>
      <c r="AL158" s="22" t="str">
        <f aca="false">IF(I158="BC",VLOOKUP(B158,'BC-OR_overlap'!A:J,10),"NA")</f>
        <v>NA</v>
      </c>
      <c r="AM158" s="22" t="n">
        <f aca="false">VLOOKUP(G158,Sheet2!A:Q,3)</f>
        <v>3.98601</v>
      </c>
      <c r="AN158" s="22" t="n">
        <f aca="false">VLOOKUP(G158,Sheet2!A:Q,4)</f>
        <v>12</v>
      </c>
      <c r="AO158" s="22" t="n">
        <f aca="false">VLOOKUP(G158,Sheet2!A:Q,5)</f>
        <v>87.11</v>
      </c>
      <c r="AP158" s="22" t="n">
        <f aca="false">VLOOKUP(G158,Sheet2!A:Q,6)</f>
        <v>12859.94</v>
      </c>
      <c r="AQ158" s="22" t="n">
        <f aca="false">VLOOKUP(G158,Sheet2!A:Q,7)</f>
        <v>247.5</v>
      </c>
      <c r="AR158" s="22" t="n">
        <f aca="false">VLOOKUP(G158,Sheet2!A:Q,8)</f>
        <v>2539.33</v>
      </c>
      <c r="AS158" s="22" t="n">
        <f aca="false">VLOOKUP(G158,Sheet2!A:Q,9)</f>
        <v>40</v>
      </c>
      <c r="AT158" s="22" t="n">
        <f aca="false">VLOOKUP(G158,Sheet2!A:Q,10)</f>
        <v>502.77</v>
      </c>
      <c r="AU158" s="22" t="n">
        <f aca="false">VLOOKUP(G158,Sheet2!A:Q,11)</f>
        <v>5.5</v>
      </c>
      <c r="AV158" s="22" t="n">
        <f aca="false">VLOOKUP(G158,Sheet2!A:Q,12)</f>
        <v>178450.38</v>
      </c>
      <c r="AW158" s="22" t="n">
        <f aca="false">VLOOKUP(G158,Sheet2!A:Q,13)</f>
        <v>25094.25</v>
      </c>
      <c r="AX158" s="22" t="n">
        <f aca="false">VLOOKUP(G158,Sheet2!A:Q,14)</f>
        <v>20619.26</v>
      </c>
      <c r="AY158" s="22" t="n">
        <f aca="false">VLOOKUP(G158,Sheet2!A:Q,15)</f>
        <v>2888.33</v>
      </c>
      <c r="AZ158" s="22" t="n">
        <f aca="false">VLOOKUP(G158,Sheet2!A:Q,16)</f>
        <v>1459.12</v>
      </c>
      <c r="BA158" s="22" t="n">
        <f aca="false">VLOOKUP(G158,Sheet2!A:Q,17)</f>
        <v>269.5</v>
      </c>
      <c r="BB158" s="22" t="n">
        <f aca="false">VLOOKUP(G158,Sheet2!A:R,18)</f>
        <v>91</v>
      </c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" hidden="false" customHeight="true" outlineLevel="0" collapsed="false">
      <c r="A159" s="9" t="s">
        <v>56</v>
      </c>
      <c r="B159" s="9" t="n">
        <v>157</v>
      </c>
      <c r="C159" s="9" t="n">
        <v>197</v>
      </c>
      <c r="D159" s="9" t="n">
        <v>91</v>
      </c>
      <c r="E159" s="23"/>
      <c r="F159" s="9" t="s">
        <v>724</v>
      </c>
      <c r="G159" s="33" t="s">
        <v>725</v>
      </c>
      <c r="H159" s="4" t="s">
        <v>726</v>
      </c>
      <c r="I159" s="22" t="s">
        <v>50</v>
      </c>
      <c r="J159" s="26" t="n">
        <v>3</v>
      </c>
      <c r="K159" s="11" t="s">
        <v>727</v>
      </c>
      <c r="L159" s="2" t="n">
        <f aca="false">IF(LEN(TRIM(K159))=0,0,LEN(TRIM(K159))-LEN(SUBSTITUTE(K159," ",""))+1)</f>
        <v>17</v>
      </c>
      <c r="M159" s="2" t="n">
        <f aca="false">IF(LEN(TRIM(F159))=0,0,LEN(TRIM(F159))-LEN(SUBSTITUTE(F159," ",""))+2)</f>
        <v>15</v>
      </c>
      <c r="N159" s="22" t="s">
        <v>52</v>
      </c>
      <c r="P159" s="27" t="n">
        <v>13157</v>
      </c>
      <c r="Q159" s="27" t="n">
        <v>3157</v>
      </c>
      <c r="R159" s="22" t="s">
        <v>581</v>
      </c>
      <c r="S159" s="28" t="str">
        <f aca="false">MID(MID(MID(SUBSTITUTE(K159," ","^",(M159-2)),1,256),FIND("^",SUBSTITUTE(K159," ","^",(M159-2))),256),2,FIND(" ",MID(MID(SUBSTITUTE(K159," ","^",(M159-2)),1,256),FIND("^",SUBSTITUTE(K159," ","^",(M159-2))),256))-2)</f>
        <v>the</v>
      </c>
      <c r="T159" s="25"/>
      <c r="U159" s="29" t="n">
        <f aca="false">LEN(G159)</f>
        <v>7</v>
      </c>
      <c r="V159" s="29" t="n">
        <v>1.9</v>
      </c>
      <c r="W159" s="29" t="n">
        <v>1</v>
      </c>
      <c r="X159" s="4" t="s">
        <v>54</v>
      </c>
      <c r="Y159" s="4" t="s">
        <v>54</v>
      </c>
      <c r="Z159" s="4" t="s">
        <v>54</v>
      </c>
      <c r="AA159" s="4" t="s">
        <v>54</v>
      </c>
      <c r="AB159" s="4"/>
      <c r="AC159" s="30" t="str">
        <f aca="false">IF(ISBLANK(T159),"NA",IF(T159=" ","NA",IF(T159="-","NA",IF(T159="N","NA",T159))))</f>
        <v>NA</v>
      </c>
      <c r="AD159" s="30" t="n">
        <f aca="false">IF(ISBLANK(U159),"NA",IF(U159=" ","NA",IF(U159="-","NA",IF(U159="N","NA",U159))))</f>
        <v>7</v>
      </c>
      <c r="AE159" s="30" t="n">
        <f aca="false">IF(ISBLANK(V159),"NA",IF(V159=" ","NA",IF(V159="-","NA",IF(V159="N","NA",V159))))</f>
        <v>1.9</v>
      </c>
      <c r="AF159" s="30" t="n">
        <f aca="false">IF(ISBLANK(W159),"NA",IF(W159=" ","NA",IF(W159="-","NA",IF(W159="N","NA",W159))))</f>
        <v>1</v>
      </c>
      <c r="AG159" s="30" t="str">
        <f aca="false">IF(ISBLANK(X159),"NA",IF(X159=" ","NA",IF(X159="-","NA",IF(X159="N","NA",X159))))</f>
        <v>NA</v>
      </c>
      <c r="AH159" s="30" t="str">
        <f aca="false">IF(ISBLANK(Y159),"NA",IF(Y159=" ","NA",IF(Y159="-","NA",IF(Y159="N","NA",Y159))))</f>
        <v>NA</v>
      </c>
      <c r="AI159" s="30" t="str">
        <f aca="false">IF(ISBLANK(Z159),"NA",IF(Z159=" ","NA",IF(Z159="-","NA",IF(Z159="N","NA",Z159))))</f>
        <v>NA</v>
      </c>
      <c r="AJ159" s="30" t="str">
        <f aca="false">IF(ISBLANK(AA159),"NA",IF(AA159=" ","NA",IF(AA159="-","NA",IF(AA159="N","NA",AA159))))</f>
        <v>NA</v>
      </c>
      <c r="AK159" s="30" t="str">
        <f aca="false">IF(ISBLANK(AB159),"NA",IF(AB159=" ","NA",IF(AB159="-","NA",IF(AB159="N","NA",AB159))))</f>
        <v>NA</v>
      </c>
      <c r="AL159" s="22" t="str">
        <f aca="false">IF(I159="BC",VLOOKUP(B159,'BC-OR_overlap'!A:J,10),"NA")</f>
        <v>NA</v>
      </c>
      <c r="AM159" s="22" t="n">
        <f aca="false">VLOOKUP(G159,Sheet2!A:Q,3)</f>
        <v>0.416449</v>
      </c>
      <c r="AN159" s="22" t="n">
        <f aca="false">VLOOKUP(G159,Sheet2!A:Q,4)</f>
        <v>2</v>
      </c>
      <c r="AO159" s="22" t="n">
        <f aca="false">VLOOKUP(G159,Sheet2!A:Q,5)</f>
        <v>0.3</v>
      </c>
      <c r="AP159" s="22" t="n">
        <f aca="false">VLOOKUP(G159,Sheet2!A:Q,6)</f>
        <v>3714</v>
      </c>
      <c r="AQ159" s="22" t="n">
        <f aca="false">VLOOKUP(G159,Sheet2!A:Q,7)</f>
        <v>518.71</v>
      </c>
      <c r="AR159" s="22" t="n">
        <f aca="false">VLOOKUP(G159,Sheet2!A:Q,8)</f>
        <v>283.05</v>
      </c>
      <c r="AS159" s="22" t="n">
        <f aca="false">VLOOKUP(G159,Sheet2!A:Q,9)</f>
        <v>48</v>
      </c>
      <c r="AT159" s="22" t="n">
        <f aca="false">VLOOKUP(G159,Sheet2!A:Q,10)</f>
        <v>25.95</v>
      </c>
      <c r="AU159" s="22" t="n">
        <f aca="false">VLOOKUP(G159,Sheet2!A:Q,11)</f>
        <v>12</v>
      </c>
      <c r="AV159" s="22" t="n">
        <f aca="false">VLOOKUP(G159,Sheet2!A:Q,12)</f>
        <v>248158.37</v>
      </c>
      <c r="AW159" s="22" t="n">
        <f aca="false">VLOOKUP(G159,Sheet2!A:Q,13)</f>
        <v>31932.86</v>
      </c>
      <c r="AX159" s="22" t="n">
        <f aca="false">VLOOKUP(G159,Sheet2!A:Q,14)</f>
        <v>18598.85</v>
      </c>
      <c r="AY159" s="22" t="n">
        <f aca="false">VLOOKUP(G159,Sheet2!A:Q,15)</f>
        <v>1888.5</v>
      </c>
      <c r="AZ159" s="22" t="n">
        <f aca="false">VLOOKUP(G159,Sheet2!A:Q,16)</f>
        <v>1689.72</v>
      </c>
      <c r="BA159" s="22" t="n">
        <f aca="false">VLOOKUP(G159,Sheet2!A:Q,17)</f>
        <v>170.2</v>
      </c>
      <c r="BB159" s="22" t="n">
        <f aca="false">VLOOKUP(G159,Sheet2!A:R,18)</f>
        <v>485</v>
      </c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" hidden="false" customHeight="true" outlineLevel="0" collapsed="false">
      <c r="A160" s="9" t="s">
        <v>66</v>
      </c>
      <c r="B160" s="9" t="n">
        <v>158</v>
      </c>
      <c r="C160" s="9" t="n">
        <v>198</v>
      </c>
      <c r="D160" s="9" t="n">
        <v>172</v>
      </c>
      <c r="E160" s="23"/>
      <c r="F160" s="9" t="s">
        <v>728</v>
      </c>
      <c r="G160" s="33" t="s">
        <v>729</v>
      </c>
      <c r="H160" s="4" t="s">
        <v>730</v>
      </c>
      <c r="I160" s="22" t="s">
        <v>50</v>
      </c>
      <c r="J160" s="26" t="n">
        <v>3</v>
      </c>
      <c r="K160" s="11" t="s">
        <v>731</v>
      </c>
      <c r="L160" s="2" t="n">
        <f aca="false">IF(LEN(TRIM(K160))=0,0,LEN(TRIM(K160))-LEN(SUBSTITUTE(K160," ",""))+1)</f>
        <v>21</v>
      </c>
      <c r="M160" s="2" t="n">
        <f aca="false">IF(LEN(TRIM(F160))=0,0,LEN(TRIM(F160))-LEN(SUBSTITUTE(F160," ",""))+2)</f>
        <v>19</v>
      </c>
      <c r="N160" s="22" t="s">
        <v>52</v>
      </c>
      <c r="P160" s="27" t="n">
        <v>13158</v>
      </c>
      <c r="Q160" s="27" t="n">
        <v>3158</v>
      </c>
      <c r="R160" s="22" t="s">
        <v>581</v>
      </c>
      <c r="S160" s="28" t="str">
        <f aca="false">MID(MID(MID(SUBSTITUTE(K160," ","^",(M160-2)),1,256),FIND("^",SUBSTITUTE(K160," ","^",(M160-2))),256),2,FIND(" ",MID(MID(SUBSTITUTE(K160," ","^",(M160-2)),1,256),FIND("^",SUBSTITUTE(K160," ","^",(M160-2))),256))-2)</f>
        <v>average</v>
      </c>
      <c r="T160" s="25"/>
      <c r="U160" s="29" t="n">
        <f aca="false">LEN(G160)</f>
        <v>9</v>
      </c>
      <c r="V160" s="29" t="n">
        <v>2.45</v>
      </c>
      <c r="W160" s="29" t="n">
        <v>1</v>
      </c>
      <c r="X160" s="4" t="n">
        <v>341</v>
      </c>
      <c r="Y160" s="4" t="n">
        <v>389</v>
      </c>
      <c r="Z160" s="4" t="n">
        <v>502</v>
      </c>
      <c r="AA160" s="4" t="s">
        <v>54</v>
      </c>
      <c r="AB160" s="4"/>
      <c r="AC160" s="30" t="str">
        <f aca="false">IF(ISBLANK(T160),"NA",IF(T160=" ","NA",IF(T160="-","NA",IF(T160="N","NA",T160))))</f>
        <v>NA</v>
      </c>
      <c r="AD160" s="30" t="n">
        <f aca="false">IF(ISBLANK(U160),"NA",IF(U160=" ","NA",IF(U160="-","NA",IF(U160="N","NA",U160))))</f>
        <v>9</v>
      </c>
      <c r="AE160" s="30" t="n">
        <f aca="false">IF(ISBLANK(V160),"NA",IF(V160=" ","NA",IF(V160="-","NA",IF(V160="N","NA",V160))))</f>
        <v>2.45</v>
      </c>
      <c r="AF160" s="30" t="n">
        <f aca="false">IF(ISBLANK(W160),"NA",IF(W160=" ","NA",IF(W160="-","NA",IF(W160="N","NA",W160))))</f>
        <v>1</v>
      </c>
      <c r="AG160" s="30" t="n">
        <f aca="false">IF(ISBLANK(X160),"NA",IF(X160=" ","NA",IF(X160="-","NA",IF(X160="N","NA",X160))))</f>
        <v>341</v>
      </c>
      <c r="AH160" s="30" t="n">
        <f aca="false">IF(ISBLANK(Y160),"NA",IF(Y160=" ","NA",IF(Y160="-","NA",IF(Y160="N","NA",Y160))))</f>
        <v>389</v>
      </c>
      <c r="AI160" s="30" t="n">
        <f aca="false">IF(ISBLANK(Z160),"NA",IF(Z160=" ","NA",IF(Z160="-","NA",IF(Z160="N","NA",Z160))))</f>
        <v>502</v>
      </c>
      <c r="AJ160" s="30" t="str">
        <f aca="false">IF(ISBLANK(AA160),"NA",IF(AA160=" ","NA",IF(AA160="-","NA",IF(AA160="N","NA",AA160))))</f>
        <v>NA</v>
      </c>
      <c r="AK160" s="30" t="str">
        <f aca="false">IF(ISBLANK(AB160),"NA",IF(AB160=" ","NA",IF(AB160="-","NA",IF(AB160="N","NA",AB160))))</f>
        <v>NA</v>
      </c>
      <c r="AL160" s="22" t="str">
        <f aca="false">IF(I160="BC",VLOOKUP(B160,'BC-OR_overlap'!A:J,10),"NA")</f>
        <v>NA</v>
      </c>
      <c r="AM160" s="22" t="n">
        <f aca="false">VLOOKUP(G160,Sheet2!A:Q,3)</f>
        <v>4.105</v>
      </c>
      <c r="AN160" s="22" t="n">
        <f aca="false">VLOOKUP(G160,Sheet2!A:Q,4)</f>
        <v>1</v>
      </c>
      <c r="AO160" s="22" t="n">
        <f aca="false">VLOOKUP(G160,Sheet2!A:Q,5)</f>
        <v>0.83</v>
      </c>
      <c r="AP160" s="22" t="n">
        <f aca="false">VLOOKUP(G160,Sheet2!A:Q,6)</f>
        <v>3430.93</v>
      </c>
      <c r="AQ160" s="22" t="n">
        <f aca="false">VLOOKUP(G160,Sheet2!A:Q,7)</f>
        <v>1034.11</v>
      </c>
      <c r="AR160" s="22" t="n">
        <f aca="false">VLOOKUP(G160,Sheet2!A:Q,8)</f>
        <v>650.24</v>
      </c>
      <c r="AS160" s="22" t="n">
        <f aca="false">VLOOKUP(G160,Sheet2!A:Q,9)</f>
        <v>155</v>
      </c>
      <c r="AT160" s="22" t="n">
        <f aca="false">VLOOKUP(G160,Sheet2!A:Q,10)</f>
        <v>220.21</v>
      </c>
      <c r="AU160" s="22" t="n">
        <f aca="false">VLOOKUP(G160,Sheet2!A:Q,11)</f>
        <v>40.71</v>
      </c>
      <c r="AV160" s="22" t="n">
        <f aca="false">VLOOKUP(G160,Sheet2!A:Q,12)</f>
        <v>300550.57</v>
      </c>
      <c r="AW160" s="22" t="n">
        <f aca="false">VLOOKUP(G160,Sheet2!A:Q,13)</f>
        <v>36916.89</v>
      </c>
      <c r="AX160" s="22" t="n">
        <f aca="false">VLOOKUP(G160,Sheet2!A:Q,14)</f>
        <v>27321.18</v>
      </c>
      <c r="AY160" s="22" t="n">
        <f aca="false">VLOOKUP(G160,Sheet2!A:Q,15)</f>
        <v>4556.25</v>
      </c>
      <c r="AZ160" s="22" t="n">
        <f aca="false">VLOOKUP(G160,Sheet2!A:Q,16)</f>
        <v>3743.29</v>
      </c>
      <c r="BA160" s="22" t="n">
        <f aca="false">VLOOKUP(G160,Sheet2!A:Q,17)</f>
        <v>911.29</v>
      </c>
      <c r="BB160" s="22" t="n">
        <f aca="false">VLOOKUP(G160,Sheet2!A:R,18)</f>
        <v>301</v>
      </c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" hidden="false" customHeight="true" outlineLevel="0" collapsed="false">
      <c r="A161" s="1" t="s">
        <v>80</v>
      </c>
      <c r="B161" s="9" t="n">
        <v>159</v>
      </c>
      <c r="C161" s="9" t="n">
        <v>199</v>
      </c>
      <c r="D161" s="9" t="n">
        <v>112</v>
      </c>
      <c r="E161" s="23" t="s">
        <v>732</v>
      </c>
      <c r="F161" s="11" t="s">
        <v>733</v>
      </c>
      <c r="G161" s="33" t="s">
        <v>734</v>
      </c>
      <c r="H161" s="4" t="s">
        <v>735</v>
      </c>
      <c r="I161" s="22" t="s">
        <v>50</v>
      </c>
      <c r="J161" s="26" t="n">
        <v>3</v>
      </c>
      <c r="K161" s="11" t="s">
        <v>736</v>
      </c>
      <c r="L161" s="2" t="n">
        <f aca="false">IF(LEN(TRIM(K161))=0,0,LEN(TRIM(K161))-LEN(SUBSTITUTE(K161," ",""))+1)</f>
        <v>10</v>
      </c>
      <c r="M161" s="2" t="n">
        <f aca="false">IF(LEN(TRIM(F161))=0,0,LEN(TRIM(F161))-LEN(SUBSTITUTE(F161," ",""))+2)</f>
        <v>8</v>
      </c>
      <c r="N161" s="22" t="s">
        <v>52</v>
      </c>
      <c r="P161" s="27" t="n">
        <v>13159</v>
      </c>
      <c r="Q161" s="27" t="n">
        <v>3159</v>
      </c>
      <c r="R161" s="22" t="s">
        <v>581</v>
      </c>
      <c r="S161" s="28" t="str">
        <f aca="false">MID(MID(MID(SUBSTITUTE(K161," ","^",(M161-2)),1,256),FIND("^",SUBSTITUTE(K161," ","^",(M161-2))),256),2,FIND(" ",MID(MID(SUBSTITUTE(K161," ","^",(M161-2)),1,256),FIND("^",SUBSTITUTE(K161," ","^",(M161-2))),256))-2)</f>
        <v>of</v>
      </c>
      <c r="T161" s="25"/>
      <c r="U161" s="29" t="n">
        <f aca="false">LEN(G161)</f>
        <v>8</v>
      </c>
      <c r="V161" s="29" t="n">
        <v>0.75</v>
      </c>
      <c r="W161" s="29" t="n">
        <v>0</v>
      </c>
      <c r="X161" s="4" t="s">
        <v>54</v>
      </c>
      <c r="Y161" s="4" t="s">
        <v>54</v>
      </c>
      <c r="Z161" s="4" t="s">
        <v>54</v>
      </c>
      <c r="AA161" s="4" t="s">
        <v>54</v>
      </c>
      <c r="AB161" s="45"/>
      <c r="AC161" s="30" t="str">
        <f aca="false">IF(ISBLANK(T161),"NA",IF(T161=" ","NA",IF(T161="-","NA",IF(T161="N","NA",T161))))</f>
        <v>NA</v>
      </c>
      <c r="AD161" s="30" t="n">
        <f aca="false">IF(ISBLANK(U161),"NA",IF(U161=" ","NA",IF(U161="-","NA",IF(U161="N","NA",U161))))</f>
        <v>8</v>
      </c>
      <c r="AE161" s="30" t="n">
        <f aca="false">IF(ISBLANK(V161),"NA",IF(V161=" ","NA",IF(V161="-","NA",IF(V161="N","NA",V161))))</f>
        <v>0.75</v>
      </c>
      <c r="AF161" s="30" t="n">
        <f aca="false">IF(ISBLANK(W161),"NA",IF(W161=" ","NA",IF(W161="-","NA",IF(W161="N","NA",W161))))</f>
        <v>0</v>
      </c>
      <c r="AG161" s="30" t="str">
        <f aca="false">IF(ISBLANK(X161),"NA",IF(X161=" ","NA",IF(X161="-","NA",IF(X161="N","NA",X161))))</f>
        <v>NA</v>
      </c>
      <c r="AH161" s="30" t="str">
        <f aca="false">IF(ISBLANK(Y161),"NA",IF(Y161=" ","NA",IF(Y161="-","NA",IF(Y161="N","NA",Y161))))</f>
        <v>NA</v>
      </c>
      <c r="AI161" s="30" t="str">
        <f aca="false">IF(ISBLANK(Z161),"NA",IF(Z161=" ","NA",IF(Z161="-","NA",IF(Z161="N","NA",Z161))))</f>
        <v>NA</v>
      </c>
      <c r="AJ161" s="30" t="str">
        <f aca="false">IF(ISBLANK(AA161),"NA",IF(AA161=" ","NA",IF(AA161="-","NA",IF(AA161="N","NA",AA161))))</f>
        <v>NA</v>
      </c>
      <c r="AK161" s="30" t="str">
        <f aca="false">IF(ISBLANK(AB161),"NA",IF(AB161=" ","NA",IF(AB161="-","NA",IF(AB161="N","NA",AB161))))</f>
        <v>NA</v>
      </c>
      <c r="AL161" s="22" t="str">
        <f aca="false">IF(I161="BC",VLOOKUP(B161,'BC-OR_overlap'!A:J,10),"NA")</f>
        <v>NA</v>
      </c>
      <c r="AM161" s="22" t="n">
        <f aca="false">VLOOKUP(G161,Sheet2!A:Q,3)</f>
        <v>2.4987</v>
      </c>
      <c r="AN161" s="22" t="n">
        <f aca="false">VLOOKUP(G161,Sheet2!A:Q,4)</f>
        <v>0</v>
      </c>
      <c r="AO161" s="22" t="n">
        <f aca="false">VLOOKUP(G161,Sheet2!A:Q,5)</f>
        <v>0</v>
      </c>
      <c r="AP161" s="22" t="n">
        <f aca="false">VLOOKUP(G161,Sheet2!A:Q,6)</f>
        <v>5215.95</v>
      </c>
      <c r="AQ161" s="22" t="n">
        <f aca="false">VLOOKUP(G161,Sheet2!A:Q,7)</f>
        <v>1453.12</v>
      </c>
      <c r="AR161" s="22" t="n">
        <f aca="false">VLOOKUP(G161,Sheet2!A:Q,8)</f>
        <v>777.75</v>
      </c>
      <c r="AS161" s="22" t="n">
        <f aca="false">VLOOKUP(G161,Sheet2!A:Q,9)</f>
        <v>264.43</v>
      </c>
      <c r="AT161" s="22" t="n">
        <f aca="false">VLOOKUP(G161,Sheet2!A:Q,10)</f>
        <v>45.8</v>
      </c>
      <c r="AU161" s="22" t="n">
        <f aca="false">VLOOKUP(G161,Sheet2!A:Q,11)</f>
        <v>26.67</v>
      </c>
      <c r="AV161" s="22" t="n">
        <f aca="false">VLOOKUP(G161,Sheet2!A:Q,12)</f>
        <v>342715.15</v>
      </c>
      <c r="AW161" s="22" t="n">
        <f aca="false">VLOOKUP(G161,Sheet2!A:Q,13)</f>
        <v>44594.62</v>
      </c>
      <c r="AX161" s="22" t="n">
        <f aca="false">VLOOKUP(G161,Sheet2!A:Q,14)</f>
        <v>31504.92</v>
      </c>
      <c r="AY161" s="22" t="n">
        <f aca="false">VLOOKUP(G161,Sheet2!A:Q,15)</f>
        <v>6385.43</v>
      </c>
      <c r="AZ161" s="22" t="n">
        <f aca="false">VLOOKUP(G161,Sheet2!A:Q,16)</f>
        <v>2819.39</v>
      </c>
      <c r="BA161" s="22" t="n">
        <f aca="false">VLOOKUP(G161,Sheet2!A:Q,17)</f>
        <v>733.67</v>
      </c>
      <c r="BB161" s="22" t="n">
        <f aca="false">VLOOKUP(G161,Sheet2!A:R,18)</f>
        <v>525</v>
      </c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" hidden="false" customHeight="true" outlineLevel="0" collapsed="false">
      <c r="A162" s="9" t="s">
        <v>80</v>
      </c>
      <c r="B162" s="9" t="n">
        <v>160</v>
      </c>
      <c r="C162" s="9" t="n">
        <v>200</v>
      </c>
      <c r="D162" s="9" t="n">
        <v>93</v>
      </c>
      <c r="E162" s="23" t="s">
        <v>737</v>
      </c>
      <c r="F162" s="11" t="s">
        <v>738</v>
      </c>
      <c r="G162" s="33" t="s">
        <v>739</v>
      </c>
      <c r="H162" s="4" t="s">
        <v>740</v>
      </c>
      <c r="I162" s="22" t="s">
        <v>50</v>
      </c>
      <c r="J162" s="26" t="n">
        <v>3</v>
      </c>
      <c r="K162" s="11" t="s">
        <v>741</v>
      </c>
      <c r="L162" s="2" t="n">
        <f aca="false">IF(LEN(TRIM(K162))=0,0,LEN(TRIM(K162))-LEN(SUBSTITUTE(K162," ",""))+1)</f>
        <v>10</v>
      </c>
      <c r="M162" s="2" t="n">
        <f aca="false">IF(LEN(TRIM(F162))=0,0,LEN(TRIM(F162))-LEN(SUBSTITUTE(F162," ",""))+2)</f>
        <v>8</v>
      </c>
      <c r="N162" s="22" t="s">
        <v>52</v>
      </c>
      <c r="P162" s="27" t="n">
        <v>13160</v>
      </c>
      <c r="Q162" s="27" t="n">
        <v>3160</v>
      </c>
      <c r="R162" s="22" t="s">
        <v>581</v>
      </c>
      <c r="S162" s="28" t="str">
        <f aca="false">MID(MID(MID(SUBSTITUTE(K162," ","^",(M162-2)),1,256),FIND("^",SUBSTITUTE(K162," ","^",(M162-2))),256),2,FIND(" ",MID(MID(SUBSTITUTE(K162," ","^",(M162-2)),1,256),FIND("^",SUBSTITUTE(K162," ","^",(M162-2))),256))-2)</f>
        <v>the</v>
      </c>
      <c r="T162" s="25"/>
      <c r="U162" s="29" t="n">
        <f aca="false">LEN(G162)</f>
        <v>5</v>
      </c>
      <c r="V162" s="29" t="n">
        <v>2.51</v>
      </c>
      <c r="W162" s="29" t="n">
        <v>0</v>
      </c>
      <c r="X162" s="4" t="s">
        <v>54</v>
      </c>
      <c r="Y162" s="4" t="n">
        <v>333</v>
      </c>
      <c r="Z162" s="4" t="s">
        <v>54</v>
      </c>
      <c r="AA162" s="4" t="s">
        <v>54</v>
      </c>
      <c r="AB162" s="4"/>
      <c r="AC162" s="30" t="str">
        <f aca="false">IF(ISBLANK(T162),"NA",IF(T162=" ","NA",IF(T162="-","NA",IF(T162="N","NA",T162))))</f>
        <v>NA</v>
      </c>
      <c r="AD162" s="30" t="n">
        <f aca="false">IF(ISBLANK(U162),"NA",IF(U162=" ","NA",IF(U162="-","NA",IF(U162="N","NA",U162))))</f>
        <v>5</v>
      </c>
      <c r="AE162" s="30" t="n">
        <f aca="false">IF(ISBLANK(V162),"NA",IF(V162=" ","NA",IF(V162="-","NA",IF(V162="N","NA",V162))))</f>
        <v>2.51</v>
      </c>
      <c r="AF162" s="30" t="n">
        <f aca="false">IF(ISBLANK(W162),"NA",IF(W162=" ","NA",IF(W162="-","NA",IF(W162="N","NA",W162))))</f>
        <v>0</v>
      </c>
      <c r="AG162" s="30" t="str">
        <f aca="false">IF(ISBLANK(X162),"NA",IF(X162=" ","NA",IF(X162="-","NA",IF(X162="N","NA",X162))))</f>
        <v>NA</v>
      </c>
      <c r="AH162" s="30" t="n">
        <f aca="false">IF(ISBLANK(Y162),"NA",IF(Y162=" ","NA",IF(Y162="-","NA",IF(Y162="N","NA",Y162))))</f>
        <v>333</v>
      </c>
      <c r="AI162" s="30" t="str">
        <f aca="false">IF(ISBLANK(Z162),"NA",IF(Z162=" ","NA",IF(Z162="-","NA",IF(Z162="N","NA",Z162))))</f>
        <v>NA</v>
      </c>
      <c r="AJ162" s="30" t="str">
        <f aca="false">IF(ISBLANK(AA162),"NA",IF(AA162=" ","NA",IF(AA162="-","NA",IF(AA162="N","NA",AA162))))</f>
        <v>NA</v>
      </c>
      <c r="AK162" s="30" t="str">
        <f aca="false">IF(ISBLANK(AB162),"NA",IF(AB162=" ","NA",IF(AB162="-","NA",IF(AB162="N","NA",AB162))))</f>
        <v>NA</v>
      </c>
      <c r="AL162" s="22" t="str">
        <f aca="false">IF(I162="BC",VLOOKUP(B162,'BC-OR_overlap'!A:J,10),"NA")</f>
        <v>NA</v>
      </c>
      <c r="AM162" s="22" t="n">
        <f aca="false">VLOOKUP(G162,Sheet2!A:Q,3)</f>
        <v>1.30884</v>
      </c>
      <c r="AN162" s="22" t="n">
        <f aca="false">VLOOKUP(G162,Sheet2!A:Q,4)</f>
        <v>0</v>
      </c>
      <c r="AO162" s="22" t="n">
        <f aca="false">VLOOKUP(G162,Sheet2!A:Q,5)</f>
        <v>0</v>
      </c>
      <c r="AP162" s="22" t="n">
        <f aca="false">VLOOKUP(G162,Sheet2!A:Q,6)</f>
        <v>4104.57</v>
      </c>
      <c r="AQ162" s="22" t="n">
        <f aca="false">VLOOKUP(G162,Sheet2!A:Q,7)</f>
        <v>203.2</v>
      </c>
      <c r="AR162" s="22" t="n">
        <f aca="false">VLOOKUP(G162,Sheet2!A:Q,8)</f>
        <v>43.77</v>
      </c>
      <c r="AS162" s="22" t="n">
        <f aca="false">VLOOKUP(G162,Sheet2!A:Q,9)</f>
        <v>8.75</v>
      </c>
      <c r="AT162" s="22" t="n">
        <f aca="false">VLOOKUP(G162,Sheet2!A:Q,10)</f>
        <v>2.64</v>
      </c>
      <c r="AU162" s="22" t="n">
        <f aca="false">VLOOKUP(G162,Sheet2!A:Q,11)</f>
        <v>2.33</v>
      </c>
      <c r="AV162" s="22" t="n">
        <f aca="false">VLOOKUP(G162,Sheet2!A:Q,12)</f>
        <v>243030.87</v>
      </c>
      <c r="AW162" s="22" t="n">
        <f aca="false">VLOOKUP(G162,Sheet2!A:Q,13)</f>
        <v>31485.6</v>
      </c>
      <c r="AX162" s="22" t="n">
        <f aca="false">VLOOKUP(G162,Sheet2!A:Q,14)</f>
        <v>5754.69</v>
      </c>
      <c r="AY162" s="22" t="n">
        <f aca="false">VLOOKUP(G162,Sheet2!A:Q,15)</f>
        <v>1904.5</v>
      </c>
      <c r="AZ162" s="22" t="n">
        <f aca="false">VLOOKUP(G162,Sheet2!A:Q,16)</f>
        <v>245.51</v>
      </c>
      <c r="BA162" s="22" t="n">
        <f aca="false">VLOOKUP(G162,Sheet2!A:Q,17)</f>
        <v>121.33</v>
      </c>
      <c r="BB162" s="22" t="n">
        <f aca="false">VLOOKUP(G162,Sheet2!A:R,18)</f>
        <v>585</v>
      </c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" hidden="false" customHeight="true" outlineLevel="0" collapsed="false">
      <c r="A163" s="22" t="s">
        <v>56</v>
      </c>
      <c r="B163" s="22" t="n">
        <v>1</v>
      </c>
      <c r="C163" s="22" t="n">
        <v>1</v>
      </c>
      <c r="D163" s="9" t="n">
        <v>86</v>
      </c>
      <c r="E163" s="23" t="n">
        <v>36</v>
      </c>
      <c r="F163" s="24" t="s">
        <v>47</v>
      </c>
      <c r="G163" s="25" t="s">
        <v>742</v>
      </c>
      <c r="H163" s="4" t="s">
        <v>49</v>
      </c>
      <c r="I163" s="22" t="s">
        <v>743</v>
      </c>
      <c r="J163" s="26" t="n">
        <v>4</v>
      </c>
      <c r="K163" s="11" t="s">
        <v>744</v>
      </c>
      <c r="L163" s="2" t="n">
        <f aca="false">IF(LEN(TRIM(K163))=0,0,LEN(TRIM(K163))-LEN(SUBSTITUTE(K163," ",""))+1)</f>
        <v>15</v>
      </c>
      <c r="M163" s="2" t="n">
        <f aca="false">IF(LEN(TRIM(F163))=0,0,LEN(TRIM(F163))-LEN(SUBSTITUTE(F163," ",""))+2)</f>
        <v>13</v>
      </c>
      <c r="N163" s="22" t="s">
        <v>52</v>
      </c>
      <c r="P163" s="27" t="n">
        <v>14001</v>
      </c>
      <c r="Q163" s="27" t="n">
        <v>4001</v>
      </c>
      <c r="R163" s="9" t="s">
        <v>236</v>
      </c>
      <c r="S163" s="28" t="str">
        <f aca="false">MID(MID(MID(SUBSTITUTE(K163," ","^",(M163-2)),1,256),FIND("^",SUBSTITUTE(K163," ","^",(M163-2))),256),2,FIND(" ",MID(MID(SUBSTITUTE(K163," ","^",(M163-2)),1,256),FIND("^",SUBSTITUTE(K163," ","^",(M163-2))),256))-2)</f>
        <v>his</v>
      </c>
      <c r="T163" s="25"/>
      <c r="U163" s="29" t="n">
        <f aca="false">LEN(G163)</f>
        <v>7</v>
      </c>
      <c r="V163" s="29" t="n">
        <v>34</v>
      </c>
      <c r="W163" s="50" t="n">
        <v>509</v>
      </c>
      <c r="X163" s="50" t="n">
        <v>569</v>
      </c>
      <c r="Y163" s="51" t="n">
        <v>531</v>
      </c>
      <c r="Z163" s="52" t="n">
        <v>450</v>
      </c>
      <c r="AA163" s="53" t="n">
        <v>1</v>
      </c>
      <c r="AB163" s="53" t="n">
        <v>15</v>
      </c>
      <c r="AC163" s="30" t="str">
        <f aca="false">IF(ISBLANK(T163),"NA",IF(T163=" ","NA",IF(T163="-","NA",IF(T163="N","NA",T163))))</f>
        <v>NA</v>
      </c>
      <c r="AD163" s="30" t="n">
        <f aca="false">IF(ISBLANK(U163),"NA",IF(U163=" ","NA",IF(U163="-","NA",IF(U163="N","NA",U163))))</f>
        <v>7</v>
      </c>
      <c r="AE163" s="30" t="n">
        <f aca="false">IF(ISBLANK(V163),"NA",IF(V163=" ","NA",IF(V163="-","NA",IF(V163="N","NA",V163))))</f>
        <v>34</v>
      </c>
      <c r="AF163" s="30" t="n">
        <f aca="false">IF(ISBLANK(W163),"NA",IF(W163=" ","NA",IF(W163="-","NA",IF(W163="N","NA",W163))))</f>
        <v>509</v>
      </c>
      <c r="AG163" s="30" t="n">
        <f aca="false">IF(ISBLANK(X163),"NA",IF(X163=" ","NA",IF(X163="-","NA",IF(X163="N","NA",X163))))</f>
        <v>569</v>
      </c>
      <c r="AH163" s="30" t="n">
        <f aca="false">IF(ISBLANK(Y163),"NA",IF(Y163=" ","NA",IF(Y163="-","NA",IF(Y163="N","NA",Y163))))</f>
        <v>531</v>
      </c>
      <c r="AI163" s="30" t="n">
        <f aca="false">IF(ISBLANK(Z163),"NA",IF(Z163=" ","NA",IF(Z163="-","NA",IF(Z163="N","NA",Z163))))</f>
        <v>450</v>
      </c>
      <c r="AJ163" s="30" t="n">
        <f aca="false">IF(ISBLANK(AA163),"NA",IF(AA163=" ","NA",IF(AA163="-","NA",IF(AA163="N","NA",AA163))))</f>
        <v>1</v>
      </c>
      <c r="AK163" s="30" t="n">
        <f aca="false">IF(ISBLANK(AB163),"NA",IF(AB163=" ","NA",IF(AB163="-","NA",IF(AB163="N","NA",AB163))))</f>
        <v>15</v>
      </c>
      <c r="AL163" s="22" t="str">
        <f aca="false">IF(I163="BC",VLOOKUP(B163,'BC-OR_overlap'!A:J,10),"NA")</f>
        <v>NA</v>
      </c>
      <c r="AM163" s="22" t="n">
        <f aca="false">VLOOKUP(G163,Sheet2!A:Q,3)</f>
        <v>52.5916</v>
      </c>
      <c r="AN163" s="22" t="n">
        <f aca="false">VLOOKUP(G163,Sheet2!A:Q,4)</f>
        <v>1</v>
      </c>
      <c r="AO163" s="22" t="n">
        <f aca="false">VLOOKUP(G163,Sheet2!A:Q,5)</f>
        <v>2.8</v>
      </c>
      <c r="AP163" s="22" t="n">
        <f aca="false">VLOOKUP(G163,Sheet2!A:Q,6)</f>
        <v>5888.74</v>
      </c>
      <c r="AQ163" s="22" t="n">
        <f aca="false">VLOOKUP(G163,Sheet2!A:Q,7)</f>
        <v>1061</v>
      </c>
      <c r="AR163" s="22" t="n">
        <f aca="false">VLOOKUP(G163,Sheet2!A:Q,8)</f>
        <v>1381.21</v>
      </c>
      <c r="AS163" s="22" t="n">
        <f aca="false">VLOOKUP(G163,Sheet2!A:Q,9)</f>
        <v>237.5</v>
      </c>
      <c r="AT163" s="22" t="n">
        <f aca="false">VLOOKUP(G163,Sheet2!A:Q,10)</f>
        <v>293.53</v>
      </c>
      <c r="AU163" s="22" t="n">
        <f aca="false">VLOOKUP(G163,Sheet2!A:Q,11)</f>
        <v>34.4</v>
      </c>
      <c r="AV163" s="22" t="n">
        <f aca="false">VLOOKUP(G163,Sheet2!A:Q,12)</f>
        <v>271853.01</v>
      </c>
      <c r="AW163" s="22" t="n">
        <f aca="false">VLOOKUP(G163,Sheet2!A:Q,13)</f>
        <v>34553.14</v>
      </c>
      <c r="AX163" s="22" t="n">
        <f aca="false">VLOOKUP(G163,Sheet2!A:Q,14)</f>
        <v>24900.47</v>
      </c>
      <c r="AY163" s="22" t="n">
        <f aca="false">VLOOKUP(G163,Sheet2!A:Q,15)</f>
        <v>4462.17</v>
      </c>
      <c r="AZ163" s="22" t="n">
        <f aca="false">VLOOKUP(G163,Sheet2!A:Q,16)</f>
        <v>3253.22</v>
      </c>
      <c r="BA163" s="22" t="n">
        <f aca="false">VLOOKUP(G163,Sheet2!A:Q,17)</f>
        <v>663.4</v>
      </c>
      <c r="BB163" s="22" t="n">
        <f aca="false">VLOOKUP(G163,Sheet2!A:R,18)</f>
        <v>407</v>
      </c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" hidden="false" customHeight="true" outlineLevel="0" collapsed="false">
      <c r="A164" s="9" t="s">
        <v>66</v>
      </c>
      <c r="B164" s="31" t="n">
        <v>2</v>
      </c>
      <c r="C164" s="9" t="n">
        <v>5</v>
      </c>
      <c r="D164" s="9" t="n">
        <v>81</v>
      </c>
      <c r="E164" s="23" t="n">
        <v>42</v>
      </c>
      <c r="F164" s="24" t="s">
        <v>57</v>
      </c>
      <c r="G164" s="25" t="s">
        <v>745</v>
      </c>
      <c r="H164" s="4" t="s">
        <v>59</v>
      </c>
      <c r="I164" s="22" t="s">
        <v>743</v>
      </c>
      <c r="J164" s="26" t="n">
        <v>4</v>
      </c>
      <c r="K164" s="11" t="s">
        <v>746</v>
      </c>
      <c r="L164" s="2" t="n">
        <f aca="false">IF(LEN(TRIM(K164))=0,0,LEN(TRIM(K164))-LEN(SUBSTITUTE(K164," ",""))+1)</f>
        <v>14</v>
      </c>
      <c r="M164" s="2" t="n">
        <f aca="false">IF(LEN(TRIM(F164))=0,0,LEN(TRIM(F164))-LEN(SUBSTITUTE(F164," ",""))+2)</f>
        <v>12</v>
      </c>
      <c r="N164" s="22" t="s">
        <v>52</v>
      </c>
      <c r="P164" s="27" t="n">
        <v>14002</v>
      </c>
      <c r="Q164" s="27" t="n">
        <v>4002</v>
      </c>
      <c r="R164" s="9" t="s">
        <v>236</v>
      </c>
      <c r="S164" s="28" t="str">
        <f aca="false">MID(MID(MID(SUBSTITUTE(K164," ","^",(M164-2)),1,256),FIND("^",SUBSTITUTE(K164," ","^",(M164-2))),256),2,FIND(" ",MID(MID(SUBSTITUTE(K164," ","^",(M164-2)),1,256),FIND("^",SUBSTITUTE(K164," ","^",(M164-2))),256))-2)</f>
        <v>broken</v>
      </c>
      <c r="T164" s="25"/>
      <c r="U164" s="29" t="n">
        <f aca="false">LEN(G164)</f>
        <v>5</v>
      </c>
      <c r="V164" s="29" t="n">
        <v>33</v>
      </c>
      <c r="W164" s="50" t="n">
        <v>552</v>
      </c>
      <c r="X164" s="50" t="n">
        <v>616</v>
      </c>
      <c r="Y164" s="50" t="n">
        <v>602</v>
      </c>
      <c r="Z164" s="54" t="n">
        <v>485</v>
      </c>
      <c r="AA164" s="53" t="n">
        <v>6</v>
      </c>
      <c r="AB164" s="53" t="n">
        <v>17</v>
      </c>
      <c r="AC164" s="30" t="str">
        <f aca="false">IF(ISBLANK(T164),"NA",IF(T164=" ","NA",IF(T164="-","NA",IF(T164="N","NA",T164))))</f>
        <v>NA</v>
      </c>
      <c r="AD164" s="30" t="n">
        <f aca="false">IF(ISBLANK(U164),"NA",IF(U164=" ","NA",IF(U164="-","NA",IF(U164="N","NA",U164))))</f>
        <v>5</v>
      </c>
      <c r="AE164" s="30" t="n">
        <f aca="false">IF(ISBLANK(V164),"NA",IF(V164=" ","NA",IF(V164="-","NA",IF(V164="N","NA",V164))))</f>
        <v>33</v>
      </c>
      <c r="AF164" s="30" t="n">
        <f aca="false">IF(ISBLANK(W164),"NA",IF(W164=" ","NA",IF(W164="-","NA",IF(W164="N","NA",W164))))</f>
        <v>552</v>
      </c>
      <c r="AG164" s="30" t="n">
        <f aca="false">IF(ISBLANK(X164),"NA",IF(X164=" ","NA",IF(X164="-","NA",IF(X164="N","NA",X164))))</f>
        <v>616</v>
      </c>
      <c r="AH164" s="30" t="n">
        <f aca="false">IF(ISBLANK(Y164),"NA",IF(Y164=" ","NA",IF(Y164="-","NA",IF(Y164="N","NA",Y164))))</f>
        <v>602</v>
      </c>
      <c r="AI164" s="30" t="n">
        <f aca="false">IF(ISBLANK(Z164),"NA",IF(Z164=" ","NA",IF(Z164="-","NA",IF(Z164="N","NA",Z164))))</f>
        <v>485</v>
      </c>
      <c r="AJ164" s="30" t="n">
        <f aca="false">IF(ISBLANK(AA164),"NA",IF(AA164=" ","NA",IF(AA164="-","NA",IF(AA164="N","NA",AA164))))</f>
        <v>6</v>
      </c>
      <c r="AK164" s="30" t="n">
        <f aca="false">IF(ISBLANK(AB164),"NA",IF(AB164=" ","NA",IF(AB164="-","NA",IF(AB164="N","NA",AB164))))</f>
        <v>17</v>
      </c>
      <c r="AL164" s="22" t="str">
        <f aca="false">IF(I164="BC",VLOOKUP(B164,'BC-OR_overlap'!A:J,10),"NA")</f>
        <v>NA</v>
      </c>
      <c r="AM164" s="22" t="n">
        <f aca="false">VLOOKUP(G164,Sheet2!A:Q,3)</f>
        <v>78.4709</v>
      </c>
      <c r="AN164" s="22" t="n">
        <f aca="false">VLOOKUP(G164,Sheet2!A:Q,4)</f>
        <v>6</v>
      </c>
      <c r="AO164" s="22" t="n">
        <f aca="false">VLOOKUP(G164,Sheet2!A:Q,5)</f>
        <v>5.42</v>
      </c>
      <c r="AP164" s="22" t="n">
        <f aca="false">VLOOKUP(G164,Sheet2!A:Q,6)</f>
        <v>5141.26</v>
      </c>
      <c r="AQ164" s="22" t="n">
        <f aca="false">VLOOKUP(G164,Sheet2!A:Q,7)</f>
        <v>270.4</v>
      </c>
      <c r="AR164" s="22" t="n">
        <f aca="false">VLOOKUP(G164,Sheet2!A:Q,8)</f>
        <v>1401.83</v>
      </c>
      <c r="AS164" s="22" t="n">
        <f aca="false">VLOOKUP(G164,Sheet2!A:Q,9)</f>
        <v>42.25</v>
      </c>
      <c r="AT164" s="22" t="n">
        <f aca="false">VLOOKUP(G164,Sheet2!A:Q,10)</f>
        <v>123.25</v>
      </c>
      <c r="AU164" s="22" t="n">
        <f aca="false">VLOOKUP(G164,Sheet2!A:Q,11)</f>
        <v>8.67</v>
      </c>
      <c r="AV164" s="22" t="n">
        <f aca="false">VLOOKUP(G164,Sheet2!A:Q,12)</f>
        <v>187201.25</v>
      </c>
      <c r="AW164" s="22" t="n">
        <f aca="false">VLOOKUP(G164,Sheet2!A:Q,13)</f>
        <v>24349</v>
      </c>
      <c r="AX164" s="22" t="n">
        <f aca="false">VLOOKUP(G164,Sheet2!A:Q,14)</f>
        <v>11271.54</v>
      </c>
      <c r="AY164" s="22" t="n">
        <f aca="false">VLOOKUP(G164,Sheet2!A:Q,15)</f>
        <v>2116.25</v>
      </c>
      <c r="AZ164" s="22" t="n">
        <f aca="false">VLOOKUP(G164,Sheet2!A:Q,16)</f>
        <v>662.31</v>
      </c>
      <c r="BA164" s="22" t="n">
        <f aca="false">VLOOKUP(G164,Sheet2!A:Q,17)</f>
        <v>242</v>
      </c>
      <c r="BB164" s="22" t="n">
        <f aca="false">VLOOKUP(G164,Sheet2!A:R,18)</f>
        <v>285</v>
      </c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" hidden="false" customHeight="true" outlineLevel="0" collapsed="false">
      <c r="A165" s="22" t="s">
        <v>56</v>
      </c>
      <c r="B165" s="9" t="n">
        <v>3</v>
      </c>
      <c r="C165" s="9" t="n">
        <v>8</v>
      </c>
      <c r="D165" s="9" t="n">
        <v>28</v>
      </c>
      <c r="E165" s="23" t="s">
        <v>61</v>
      </c>
      <c r="F165" s="11" t="s">
        <v>62</v>
      </c>
      <c r="G165" s="25" t="s">
        <v>747</v>
      </c>
      <c r="H165" s="4" t="s">
        <v>64</v>
      </c>
      <c r="I165" s="22" t="s">
        <v>743</v>
      </c>
      <c r="J165" s="26" t="n">
        <v>4</v>
      </c>
      <c r="K165" s="11" t="s">
        <v>748</v>
      </c>
      <c r="L165" s="2" t="n">
        <f aca="false">IF(LEN(TRIM(K165))=0,0,LEN(TRIM(K165))-LEN(SUBSTITUTE(K165," ",""))+1)</f>
        <v>11</v>
      </c>
      <c r="M165" s="2" t="n">
        <f aca="false">IF(LEN(TRIM(F165))=0,0,LEN(TRIM(F165))-LEN(SUBSTITUTE(F165," ",""))+2)</f>
        <v>8</v>
      </c>
      <c r="N165" s="22" t="s">
        <v>52</v>
      </c>
      <c r="P165" s="27" t="n">
        <v>14003</v>
      </c>
      <c r="Q165" s="27" t="n">
        <v>4003</v>
      </c>
      <c r="R165" s="9" t="s">
        <v>236</v>
      </c>
      <c r="S165" s="28" t="str">
        <f aca="false">MID(MID(MID(SUBSTITUTE(K165," ","^",(M165-2)),1,256),FIND("^",SUBSTITUTE(K165," ","^",(M165-2))),256),2,FIND(" ",MID(MID(SUBSTITUTE(K165," ","^",(M165-2)),1,256),FIND("^",SUBSTITUTE(K165," ","^",(M165-2))),256))-2)</f>
        <v>his</v>
      </c>
      <c r="T165" s="55" t="n">
        <v>0</v>
      </c>
      <c r="U165" s="29" t="n">
        <f aca="false">LEN(G165)</f>
        <v>11</v>
      </c>
      <c r="V165" s="29" t="n">
        <v>28</v>
      </c>
      <c r="W165" s="50" t="n">
        <v>341</v>
      </c>
      <c r="X165" s="50" t="n">
        <v>541</v>
      </c>
      <c r="Y165" s="50" t="n">
        <v>386</v>
      </c>
      <c r="Z165" s="56" t="s">
        <v>202</v>
      </c>
      <c r="AA165" s="53" t="n">
        <v>0</v>
      </c>
      <c r="AB165" s="53" t="n">
        <v>13</v>
      </c>
      <c r="AC165" s="30" t="n">
        <f aca="false">IF(ISBLANK(T165),"NA",IF(T165=" ","NA",IF(T165="-","NA",IF(T165="N","NA",T165))))</f>
        <v>0</v>
      </c>
      <c r="AD165" s="30" t="n">
        <f aca="false">IF(ISBLANK(U165),"NA",IF(U165=" ","NA",IF(U165="-","NA",IF(U165="N","NA",U165))))</f>
        <v>11</v>
      </c>
      <c r="AE165" s="30" t="n">
        <f aca="false">IF(ISBLANK(V165),"NA",IF(V165=" ","NA",IF(V165="-","NA",IF(V165="N","NA",V165))))</f>
        <v>28</v>
      </c>
      <c r="AF165" s="30" t="n">
        <f aca="false">IF(ISBLANK(W165),"NA",IF(W165=" ","NA",IF(W165="-","NA",IF(W165="N","NA",W165))))</f>
        <v>341</v>
      </c>
      <c r="AG165" s="30" t="n">
        <f aca="false">IF(ISBLANK(X165),"NA",IF(X165=" ","NA",IF(X165="-","NA",IF(X165="N","NA",X165))))</f>
        <v>541</v>
      </c>
      <c r="AH165" s="30" t="n">
        <f aca="false">IF(ISBLANK(Y165),"NA",IF(Y165=" ","NA",IF(Y165="-","NA",IF(Y165="N","NA",Y165))))</f>
        <v>386</v>
      </c>
      <c r="AI165" s="30" t="str">
        <f aca="false">IF(ISBLANK(Z165),"NA",IF(Z165=" ","NA",IF(Z165="-","NA",IF(Z165="N","NA",Z165))))</f>
        <v>NA</v>
      </c>
      <c r="AJ165" s="30" t="n">
        <f aca="false">IF(ISBLANK(AA165),"NA",IF(AA165=" ","NA",IF(AA165="-","NA",IF(AA165="N","NA",AA165))))</f>
        <v>0</v>
      </c>
      <c r="AK165" s="30" t="n">
        <f aca="false">IF(ISBLANK(AB165),"NA",IF(AB165=" ","NA",IF(AB165="-","NA",IF(AB165="N","NA",AB165))))</f>
        <v>13</v>
      </c>
      <c r="AL165" s="22" t="str">
        <f aca="false">IF(I165="BC",VLOOKUP(B165,'BC-OR_overlap'!A:J,10),"NA")</f>
        <v>NA</v>
      </c>
      <c r="AM165" s="22" t="n">
        <f aca="false">VLOOKUP(G165,Sheet2!A:Q,3)</f>
        <v>25.1059</v>
      </c>
      <c r="AN165" s="22" t="n">
        <f aca="false">VLOOKUP(G165,Sheet2!A:Q,4)</f>
        <v>0</v>
      </c>
      <c r="AO165" s="22" t="n">
        <f aca="false">VLOOKUP(G165,Sheet2!A:Q,5)</f>
        <v>0</v>
      </c>
      <c r="AP165" s="22" t="n">
        <f aca="false">VLOOKUP(G165,Sheet2!A:Q,6)</f>
        <v>1049.55</v>
      </c>
      <c r="AQ165" s="22" t="n">
        <f aca="false">VLOOKUP(G165,Sheet2!A:Q,7)</f>
        <v>405.55</v>
      </c>
      <c r="AR165" s="22" t="n">
        <f aca="false">VLOOKUP(G165,Sheet2!A:Q,8)</f>
        <v>322.1</v>
      </c>
      <c r="AS165" s="22" t="n">
        <f aca="false">VLOOKUP(G165,Sheet2!A:Q,9)</f>
        <v>49.7</v>
      </c>
      <c r="AT165" s="22" t="n">
        <f aca="false">VLOOKUP(G165,Sheet2!A:Q,10)</f>
        <v>187.83</v>
      </c>
      <c r="AU165" s="22" t="n">
        <f aca="false">VLOOKUP(G165,Sheet2!A:Q,11)</f>
        <v>20.78</v>
      </c>
      <c r="AV165" s="22" t="n">
        <f aca="false">VLOOKUP(G165,Sheet2!A:Q,12)</f>
        <v>286300.32</v>
      </c>
      <c r="AW165" s="22" t="n">
        <f aca="false">VLOOKUP(G165,Sheet2!A:Q,13)</f>
        <v>35316.64</v>
      </c>
      <c r="AX165" s="22" t="n">
        <f aca="false">VLOOKUP(G165,Sheet2!A:Q,14)</f>
        <v>23452.49</v>
      </c>
      <c r="AY165" s="22" t="n">
        <f aca="false">VLOOKUP(G165,Sheet2!A:Q,15)</f>
        <v>3607.6</v>
      </c>
      <c r="AZ165" s="22" t="n">
        <f aca="false">VLOOKUP(G165,Sheet2!A:Q,16)</f>
        <v>3715.22</v>
      </c>
      <c r="BA165" s="22" t="n">
        <f aca="false">VLOOKUP(G165,Sheet2!A:Q,17)</f>
        <v>540.89</v>
      </c>
      <c r="BB165" s="22" t="n">
        <f aca="false">VLOOKUP(G165,Sheet2!A:R,18)</f>
        <v>6</v>
      </c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3" hidden="false" customHeight="true" outlineLevel="0" collapsed="false">
      <c r="A166" s="9" t="s">
        <v>80</v>
      </c>
      <c r="B166" s="32" t="n">
        <v>4</v>
      </c>
      <c r="C166" s="9" t="n">
        <v>9</v>
      </c>
      <c r="D166" s="9" t="n">
        <v>7</v>
      </c>
      <c r="E166" s="23"/>
      <c r="F166" s="9" t="s">
        <v>67</v>
      </c>
      <c r="G166" s="33" t="s">
        <v>749</v>
      </c>
      <c r="H166" s="4" t="s">
        <v>69</v>
      </c>
      <c r="I166" s="22" t="s">
        <v>743</v>
      </c>
      <c r="J166" s="26" t="n">
        <v>4</v>
      </c>
      <c r="K166" s="11" t="s">
        <v>750</v>
      </c>
      <c r="L166" s="2" t="n">
        <f aca="false">IF(LEN(TRIM(K166))=0,0,LEN(TRIM(K166))-LEN(SUBSTITUTE(K166," ",""))+1)</f>
        <v>12</v>
      </c>
      <c r="M166" s="2" t="n">
        <f aca="false">IF(LEN(TRIM(F166))=0,0,LEN(TRIM(F166))-LEN(SUBSTITUTE(F166," ",""))+2)</f>
        <v>9</v>
      </c>
      <c r="N166" s="22" t="s">
        <v>52</v>
      </c>
      <c r="P166" s="27" t="n">
        <v>14004</v>
      </c>
      <c r="Q166" s="27" t="n">
        <v>4004</v>
      </c>
      <c r="R166" s="32" t="s">
        <v>236</v>
      </c>
      <c r="S166" s="28" t="str">
        <f aca="false">MID(MID(MID(SUBSTITUTE(K166," ","^",(M166-2)),1,256),FIND("^",SUBSTITUTE(K166," ","^",(M166-2))),256),2,FIND(" ",MID(MID(SUBSTITUTE(K166," ","^",(M166-2)),1,256),FIND("^",SUBSTITUTE(K166," ","^",(M166-2))),256))-2)</f>
        <v>the</v>
      </c>
      <c r="T166" s="25"/>
      <c r="U166" s="29" t="n">
        <f aca="false">LEN(G166)</f>
        <v>5</v>
      </c>
      <c r="V166" s="29" t="n">
        <v>195</v>
      </c>
      <c r="W166" s="50" t="n">
        <v>611</v>
      </c>
      <c r="X166" s="50" t="n">
        <v>444</v>
      </c>
      <c r="Y166" s="50" t="n">
        <v>578</v>
      </c>
      <c r="Z166" s="56" t="s">
        <v>202</v>
      </c>
      <c r="AA166" s="53" t="n">
        <v>2</v>
      </c>
      <c r="AB166" s="53" t="n">
        <v>14</v>
      </c>
      <c r="AC166" s="30" t="str">
        <f aca="false">IF(ISBLANK(T166),"NA",IF(T166=" ","NA",IF(T166="-","NA",IF(T166="N","NA",T166))))</f>
        <v>NA</v>
      </c>
      <c r="AD166" s="30" t="n">
        <f aca="false">IF(ISBLANK(U166),"NA",IF(U166=" ","NA",IF(U166="-","NA",IF(U166="N","NA",U166))))</f>
        <v>5</v>
      </c>
      <c r="AE166" s="30" t="n">
        <f aca="false">IF(ISBLANK(V166),"NA",IF(V166=" ","NA",IF(V166="-","NA",IF(V166="N","NA",V166))))</f>
        <v>195</v>
      </c>
      <c r="AF166" s="30" t="n">
        <f aca="false">IF(ISBLANK(W166),"NA",IF(W166=" ","NA",IF(W166="-","NA",IF(W166="N","NA",W166))))</f>
        <v>611</v>
      </c>
      <c r="AG166" s="30" t="n">
        <f aca="false">IF(ISBLANK(X166),"NA",IF(X166=" ","NA",IF(X166="-","NA",IF(X166="N","NA",X166))))</f>
        <v>444</v>
      </c>
      <c r="AH166" s="30" t="n">
        <f aca="false">IF(ISBLANK(Y166),"NA",IF(Y166=" ","NA",IF(Y166="-","NA",IF(Y166="N","NA",Y166))))</f>
        <v>578</v>
      </c>
      <c r="AI166" s="30" t="str">
        <f aca="false">IF(ISBLANK(Z166),"NA",IF(Z166=" ","NA",IF(Z166="-","NA",IF(Z166="N","NA",Z166))))</f>
        <v>NA</v>
      </c>
      <c r="AJ166" s="30" t="n">
        <f aca="false">IF(ISBLANK(AA166),"NA",IF(AA166=" ","NA",IF(AA166="-","NA",IF(AA166="N","NA",AA166))))</f>
        <v>2</v>
      </c>
      <c r="AK166" s="30" t="n">
        <f aca="false">IF(ISBLANK(AB166),"NA",IF(AB166=" ","NA",IF(AB166="-","NA",IF(AB166="N","NA",AB166))))</f>
        <v>14</v>
      </c>
      <c r="AL166" s="22" t="str">
        <f aca="false">IF(I166="BC",VLOOKUP(B166,'BC-OR_overlap'!A:J,10),"NA")</f>
        <v>NA</v>
      </c>
      <c r="AM166" s="22" t="n">
        <f aca="false">VLOOKUP(G166,Sheet2!A:Q,3)</f>
        <v>1.96326</v>
      </c>
      <c r="AN166" s="22" t="n">
        <f aca="false">VLOOKUP(G166,Sheet2!A:Q,4)</f>
        <v>2</v>
      </c>
      <c r="AO166" s="22" t="n">
        <f aca="false">VLOOKUP(G166,Sheet2!A:Q,5)</f>
        <v>3.84</v>
      </c>
      <c r="AP166" s="22" t="n">
        <f aca="false">VLOOKUP(G166,Sheet2!A:Q,6)</f>
        <v>10313.91</v>
      </c>
      <c r="AQ166" s="22" t="n">
        <f aca="false">VLOOKUP(G166,Sheet2!A:Q,7)</f>
        <v>373.8</v>
      </c>
      <c r="AR166" s="22" t="n">
        <f aca="false">VLOOKUP(G166,Sheet2!A:Q,8)</f>
        <v>890.93</v>
      </c>
      <c r="AS166" s="22" t="n">
        <f aca="false">VLOOKUP(G166,Sheet2!A:Q,9)</f>
        <v>40.5</v>
      </c>
      <c r="AT166" s="22" t="n">
        <f aca="false">VLOOKUP(G166,Sheet2!A:Q,10)</f>
        <v>25.03</v>
      </c>
      <c r="AU166" s="22" t="n">
        <f aca="false">VLOOKUP(G166,Sheet2!A:Q,11)</f>
        <v>3</v>
      </c>
      <c r="AV166" s="22" t="n">
        <f aca="false">VLOOKUP(G166,Sheet2!A:Q,12)</f>
        <v>249477.12</v>
      </c>
      <c r="AW166" s="22" t="n">
        <f aca="false">VLOOKUP(G166,Sheet2!A:Q,13)</f>
        <v>35286.2</v>
      </c>
      <c r="AX166" s="22" t="n">
        <f aca="false">VLOOKUP(G166,Sheet2!A:Q,14)</f>
        <v>12786.36</v>
      </c>
      <c r="AY166" s="22" t="n">
        <f aca="false">VLOOKUP(G166,Sheet2!A:Q,15)</f>
        <v>2562.75</v>
      </c>
      <c r="AZ166" s="22" t="n">
        <f aca="false">VLOOKUP(G166,Sheet2!A:Q,16)</f>
        <v>356.82</v>
      </c>
      <c r="BA166" s="22" t="n">
        <f aca="false">VLOOKUP(G166,Sheet2!A:Q,17)</f>
        <v>84.33</v>
      </c>
      <c r="BB166" s="22" t="n">
        <f aca="false">VLOOKUP(G166,Sheet2!A:R,18)</f>
        <v>399</v>
      </c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3" hidden="false" customHeight="true" outlineLevel="0" collapsed="false">
      <c r="A167" s="22" t="s">
        <v>56</v>
      </c>
      <c r="B167" s="32" t="n">
        <v>5</v>
      </c>
      <c r="C167" s="9" t="n">
        <v>10</v>
      </c>
      <c r="D167" s="9" t="n">
        <v>40</v>
      </c>
      <c r="E167" s="23" t="s">
        <v>71</v>
      </c>
      <c r="F167" s="11" t="s">
        <v>72</v>
      </c>
      <c r="G167" s="33" t="s">
        <v>751</v>
      </c>
      <c r="H167" s="4" t="s">
        <v>74</v>
      </c>
      <c r="I167" s="22" t="s">
        <v>743</v>
      </c>
      <c r="J167" s="26" t="n">
        <v>4</v>
      </c>
      <c r="K167" s="11" t="s">
        <v>752</v>
      </c>
      <c r="L167" s="2" t="n">
        <f aca="false">IF(LEN(TRIM(K167))=0,0,LEN(TRIM(K167))-LEN(SUBSTITUTE(K167," ",""))+1)</f>
        <v>10</v>
      </c>
      <c r="M167" s="2" t="n">
        <f aca="false">IF(LEN(TRIM(F167))=0,0,LEN(TRIM(F167))-LEN(SUBSTITUTE(F167," ",""))+2)</f>
        <v>8</v>
      </c>
      <c r="N167" s="22" t="s">
        <v>52</v>
      </c>
      <c r="P167" s="27" t="n">
        <v>14005</v>
      </c>
      <c r="Q167" s="27" t="n">
        <v>4005</v>
      </c>
      <c r="R167" s="32" t="s">
        <v>236</v>
      </c>
      <c r="S167" s="28" t="str">
        <f aca="false">MID(MID(MID(SUBSTITUTE(K167," ","^",(M167-2)),1,256),FIND("^",SUBSTITUTE(K167," ","^",(M167-2))),256),2,FIND(" ",MID(MID(SUBSTITUTE(K167," ","^",(M167-2)),1,256),FIND("^",SUBSTITUTE(K167," ","^",(M167-2))),256))-2)</f>
        <v>the</v>
      </c>
      <c r="T167" s="57" t="n">
        <v>0</v>
      </c>
      <c r="U167" s="29" t="n">
        <f aca="false">LEN(G167)</f>
        <v>7</v>
      </c>
      <c r="V167" s="29" t="n">
        <v>25</v>
      </c>
      <c r="W167" s="50" t="n">
        <v>364</v>
      </c>
      <c r="X167" s="50" t="n">
        <v>497</v>
      </c>
      <c r="Y167" s="58" t="n">
        <v>459</v>
      </c>
      <c r="Z167" s="56" t="s">
        <v>202</v>
      </c>
      <c r="AA167" s="53" t="n">
        <v>0</v>
      </c>
      <c r="AB167" s="53" t="n">
        <v>14</v>
      </c>
      <c r="AC167" s="30" t="n">
        <f aca="false">IF(ISBLANK(T167),"NA",IF(T167=" ","NA",IF(T167="-","NA",IF(T167="N","NA",T167))))</f>
        <v>0</v>
      </c>
      <c r="AD167" s="30" t="n">
        <f aca="false">IF(ISBLANK(U167),"NA",IF(U167=" ","NA",IF(U167="-","NA",IF(U167="N","NA",U167))))</f>
        <v>7</v>
      </c>
      <c r="AE167" s="30" t="n">
        <f aca="false">IF(ISBLANK(V167),"NA",IF(V167=" ","NA",IF(V167="-","NA",IF(V167="N","NA",V167))))</f>
        <v>25</v>
      </c>
      <c r="AF167" s="30" t="n">
        <f aca="false">IF(ISBLANK(W167),"NA",IF(W167=" ","NA",IF(W167="-","NA",IF(W167="N","NA",W167))))</f>
        <v>364</v>
      </c>
      <c r="AG167" s="30" t="n">
        <f aca="false">IF(ISBLANK(X167),"NA",IF(X167=" ","NA",IF(X167="-","NA",IF(X167="N","NA",X167))))</f>
        <v>497</v>
      </c>
      <c r="AH167" s="30" t="n">
        <f aca="false">IF(ISBLANK(Y167),"NA",IF(Y167=" ","NA",IF(Y167="-","NA",IF(Y167="N","NA",Y167))))</f>
        <v>459</v>
      </c>
      <c r="AI167" s="30" t="str">
        <f aca="false">IF(ISBLANK(Z167),"NA",IF(Z167=" ","NA",IF(Z167="-","NA",IF(Z167="N","NA",Z167))))</f>
        <v>NA</v>
      </c>
      <c r="AJ167" s="30" t="n">
        <f aca="false">IF(ISBLANK(AA167),"NA",IF(AA167=" ","NA",IF(AA167="-","NA",IF(AA167="N","NA",AA167))))</f>
        <v>0</v>
      </c>
      <c r="AK167" s="30" t="n">
        <f aca="false">IF(ISBLANK(AB167),"NA",IF(AB167=" ","NA",IF(AB167="-","NA",IF(AB167="N","NA",AB167))))</f>
        <v>14</v>
      </c>
      <c r="AL167" s="22" t="str">
        <f aca="false">IF(I167="BC",VLOOKUP(B167,'BC-OR_overlap'!A:J,10),"NA")</f>
        <v>NA</v>
      </c>
      <c r="AM167" s="22" t="n">
        <f aca="false">VLOOKUP(G167,Sheet2!A:Q,3)</f>
        <v>29.3894</v>
      </c>
      <c r="AN167" s="22" t="n">
        <f aca="false">VLOOKUP(G167,Sheet2!A:Q,4)</f>
        <v>0</v>
      </c>
      <c r="AO167" s="22" t="n">
        <f aca="false">VLOOKUP(G167,Sheet2!A:Q,5)</f>
        <v>0</v>
      </c>
      <c r="AP167" s="22" t="n">
        <f aca="false">VLOOKUP(G167,Sheet2!A:Q,6)</f>
        <v>7904.66</v>
      </c>
      <c r="AQ167" s="22" t="n">
        <f aca="false">VLOOKUP(G167,Sheet2!A:Q,7)</f>
        <v>967.29</v>
      </c>
      <c r="AR167" s="22" t="n">
        <f aca="false">VLOOKUP(G167,Sheet2!A:Q,8)</f>
        <v>768.91</v>
      </c>
      <c r="AS167" s="22" t="n">
        <f aca="false">VLOOKUP(G167,Sheet2!A:Q,9)</f>
        <v>85.83</v>
      </c>
      <c r="AT167" s="22" t="n">
        <f aca="false">VLOOKUP(G167,Sheet2!A:Q,10)</f>
        <v>140.53</v>
      </c>
      <c r="AU167" s="22" t="n">
        <f aca="false">VLOOKUP(G167,Sheet2!A:Q,11)</f>
        <v>15.4</v>
      </c>
      <c r="AV167" s="22" t="n">
        <f aca="false">VLOOKUP(G167,Sheet2!A:Q,12)</f>
        <v>282708.29</v>
      </c>
      <c r="AW167" s="22" t="n">
        <f aca="false">VLOOKUP(G167,Sheet2!A:Q,13)</f>
        <v>34229.29</v>
      </c>
      <c r="AX167" s="22" t="n">
        <f aca="false">VLOOKUP(G167,Sheet2!A:Q,14)</f>
        <v>17700.76</v>
      </c>
      <c r="AY167" s="22" t="n">
        <f aca="false">VLOOKUP(G167,Sheet2!A:Q,15)</f>
        <v>2471.83</v>
      </c>
      <c r="AZ167" s="22" t="n">
        <f aca="false">VLOOKUP(G167,Sheet2!A:Q,16)</f>
        <v>3541.58</v>
      </c>
      <c r="BA167" s="22" t="n">
        <f aca="false">VLOOKUP(G167,Sheet2!A:Q,17)</f>
        <v>265.2</v>
      </c>
      <c r="BB167" s="22" t="n">
        <f aca="false">VLOOKUP(G167,Sheet2!A:R,18)</f>
        <v>154</v>
      </c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3" hidden="false" customHeight="true" outlineLevel="0" collapsed="false">
      <c r="A168" s="9" t="s">
        <v>80</v>
      </c>
      <c r="B168" s="9" t="n">
        <v>6</v>
      </c>
      <c r="C168" s="9" t="n">
        <v>11</v>
      </c>
      <c r="D168" s="9" t="n">
        <v>89</v>
      </c>
      <c r="E168" s="0"/>
      <c r="F168" s="35" t="s">
        <v>76</v>
      </c>
      <c r="G168" s="33" t="s">
        <v>753</v>
      </c>
      <c r="H168" s="4" t="s">
        <v>78</v>
      </c>
      <c r="I168" s="22" t="s">
        <v>743</v>
      </c>
      <c r="J168" s="26" t="n">
        <v>4</v>
      </c>
      <c r="K168" s="11" t="s">
        <v>754</v>
      </c>
      <c r="L168" s="2" t="n">
        <f aca="false">IF(LEN(TRIM(K168))=0,0,LEN(TRIM(K168))-LEN(SUBSTITUTE(K168," ",""))+1)</f>
        <v>18</v>
      </c>
      <c r="M168" s="2" t="n">
        <f aca="false">IF(LEN(TRIM(F168))=0,0,LEN(TRIM(F168))-LEN(SUBSTITUTE(F168," ",""))+2)</f>
        <v>15</v>
      </c>
      <c r="N168" s="22" t="s">
        <v>52</v>
      </c>
      <c r="P168" s="27" t="n">
        <v>14006</v>
      </c>
      <c r="Q168" s="27" t="n">
        <v>4006</v>
      </c>
      <c r="R168" s="9" t="s">
        <v>236</v>
      </c>
      <c r="S168" s="28" t="str">
        <f aca="false">MID(MID(MID(SUBSTITUTE(K168," ","^",(M168-2)),1,256),FIND("^",SUBSTITUTE(K168," ","^",(M168-2))),256),2,FIND(" ",MID(MID(SUBSTITUTE(K168," ","^",(M168-2)),1,256),FIND("^",SUBSTITUTE(K168," ","^",(M168-2))),256))-2)</f>
        <v>comfortable</v>
      </c>
      <c r="T168" s="25"/>
      <c r="U168" s="29" t="n">
        <f aca="false">LEN(G168)</f>
        <v>5</v>
      </c>
      <c r="V168" s="29" t="n">
        <v>45</v>
      </c>
      <c r="W168" s="50" t="n">
        <v>556</v>
      </c>
      <c r="X168" s="50" t="n">
        <v>580</v>
      </c>
      <c r="Y168" s="58" t="n">
        <v>572</v>
      </c>
      <c r="Z168" s="56" t="n">
        <v>494</v>
      </c>
      <c r="AA168" s="53" t="n">
        <v>6</v>
      </c>
      <c r="AB168" s="53" t="n">
        <v>17</v>
      </c>
      <c r="AC168" s="30" t="str">
        <f aca="false">IF(ISBLANK(T168),"NA",IF(T168=" ","NA",IF(T168="-","NA",IF(T168="N","NA",T168))))</f>
        <v>NA</v>
      </c>
      <c r="AD168" s="30" t="n">
        <f aca="false">IF(ISBLANK(U168),"NA",IF(U168=" ","NA",IF(U168="-","NA",IF(U168="N","NA",U168))))</f>
        <v>5</v>
      </c>
      <c r="AE168" s="30" t="n">
        <f aca="false">IF(ISBLANK(V168),"NA",IF(V168=" ","NA",IF(V168="-","NA",IF(V168="N","NA",V168))))</f>
        <v>45</v>
      </c>
      <c r="AF168" s="30" t="n">
        <f aca="false">IF(ISBLANK(W168),"NA",IF(W168=" ","NA",IF(W168="-","NA",IF(W168="N","NA",W168))))</f>
        <v>556</v>
      </c>
      <c r="AG168" s="30" t="n">
        <f aca="false">IF(ISBLANK(X168),"NA",IF(X168=" ","NA",IF(X168="-","NA",IF(X168="N","NA",X168))))</f>
        <v>580</v>
      </c>
      <c r="AH168" s="30" t="n">
        <f aca="false">IF(ISBLANK(Y168),"NA",IF(Y168=" ","NA",IF(Y168="-","NA",IF(Y168="N","NA",Y168))))</f>
        <v>572</v>
      </c>
      <c r="AI168" s="30" t="n">
        <f aca="false">IF(ISBLANK(Z168),"NA",IF(Z168=" ","NA",IF(Z168="-","NA",IF(Z168="N","NA",Z168))))</f>
        <v>494</v>
      </c>
      <c r="AJ168" s="30" t="n">
        <f aca="false">IF(ISBLANK(AA168),"NA",IF(AA168=" ","NA",IF(AA168="-","NA",IF(AA168="N","NA",AA168))))</f>
        <v>6</v>
      </c>
      <c r="AK168" s="30" t="n">
        <f aca="false">IF(ISBLANK(AB168),"NA",IF(AB168=" ","NA",IF(AB168="-","NA",IF(AB168="N","NA",AB168))))</f>
        <v>17</v>
      </c>
      <c r="AL168" s="22" t="str">
        <f aca="false">IF(I168="BC",VLOOKUP(B168,'BC-OR_overlap'!A:J,10),"NA")</f>
        <v>NA</v>
      </c>
      <c r="AM168" s="22" t="n">
        <f aca="false">VLOOKUP(G168,Sheet2!A:Q,3)</f>
        <v>69.547</v>
      </c>
      <c r="AN168" s="22" t="n">
        <f aca="false">VLOOKUP(G168,Sheet2!A:Q,4)</f>
        <v>6</v>
      </c>
      <c r="AO168" s="22" t="n">
        <f aca="false">VLOOKUP(G168,Sheet2!A:Q,5)</f>
        <v>20.33</v>
      </c>
      <c r="AP168" s="22" t="n">
        <f aca="false">VLOOKUP(G168,Sheet2!A:Q,6)</f>
        <v>7445.96</v>
      </c>
      <c r="AQ168" s="22" t="n">
        <f aca="false">VLOOKUP(G168,Sheet2!A:Q,7)</f>
        <v>342.6</v>
      </c>
      <c r="AR168" s="22" t="n">
        <f aca="false">VLOOKUP(G168,Sheet2!A:Q,8)</f>
        <v>1188.28</v>
      </c>
      <c r="AS168" s="22" t="n">
        <f aca="false">VLOOKUP(G168,Sheet2!A:Q,9)</f>
        <v>54</v>
      </c>
      <c r="AT168" s="22" t="n">
        <f aca="false">VLOOKUP(G168,Sheet2!A:Q,10)</f>
        <v>481.22</v>
      </c>
      <c r="AU168" s="22" t="n">
        <f aca="false">VLOOKUP(G168,Sheet2!A:Q,11)</f>
        <v>13</v>
      </c>
      <c r="AV168" s="22" t="n">
        <f aca="false">VLOOKUP(G168,Sheet2!A:Q,12)</f>
        <v>256625.59</v>
      </c>
      <c r="AW168" s="22" t="n">
        <f aca="false">VLOOKUP(G168,Sheet2!A:Q,13)</f>
        <v>35823.2</v>
      </c>
      <c r="AX168" s="22" t="n">
        <f aca="false">VLOOKUP(G168,Sheet2!A:Q,14)</f>
        <v>28412.78</v>
      </c>
      <c r="AY168" s="22" t="n">
        <f aca="false">VLOOKUP(G168,Sheet2!A:Q,15)</f>
        <v>5121.5</v>
      </c>
      <c r="AZ168" s="22" t="n">
        <f aca="false">VLOOKUP(G168,Sheet2!A:Q,16)</f>
        <v>2469.78</v>
      </c>
      <c r="BA168" s="22" t="n">
        <f aca="false">VLOOKUP(G168,Sheet2!A:Q,17)</f>
        <v>358.67</v>
      </c>
      <c r="BB168" s="22" t="n">
        <f aca="false">VLOOKUP(G168,Sheet2!A:R,18)</f>
        <v>34</v>
      </c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" hidden="false" customHeight="true" outlineLevel="0" collapsed="false">
      <c r="A169" s="9" t="s">
        <v>46</v>
      </c>
      <c r="B169" s="9" t="n">
        <v>7</v>
      </c>
      <c r="C169" s="9" t="n">
        <v>12</v>
      </c>
      <c r="D169" s="9" t="n">
        <v>66</v>
      </c>
      <c r="E169" s="36" t="s">
        <v>81</v>
      </c>
      <c r="F169" s="37" t="s">
        <v>82</v>
      </c>
      <c r="G169" s="34" t="s">
        <v>755</v>
      </c>
      <c r="H169" s="4" t="s">
        <v>84</v>
      </c>
      <c r="I169" s="22" t="s">
        <v>743</v>
      </c>
      <c r="J169" s="26" t="n">
        <v>4</v>
      </c>
      <c r="K169" s="11" t="s">
        <v>756</v>
      </c>
      <c r="L169" s="2" t="n">
        <f aca="false">IF(LEN(TRIM(K169))=0,0,LEN(TRIM(K169))-LEN(SUBSTITUTE(K169," ",""))+1)</f>
        <v>12</v>
      </c>
      <c r="M169" s="2" t="n">
        <f aca="false">IF(LEN(TRIM(F169))=0,0,LEN(TRIM(F169))-LEN(SUBSTITUTE(F169," ",""))+2)</f>
        <v>8</v>
      </c>
      <c r="N169" s="22" t="s">
        <v>52</v>
      </c>
      <c r="P169" s="27" t="n">
        <v>14007</v>
      </c>
      <c r="Q169" s="27" t="n">
        <v>4007</v>
      </c>
      <c r="R169" s="9" t="s">
        <v>236</v>
      </c>
      <c r="S169" s="28" t="str">
        <f aca="false">MID(MID(MID(SUBSTITUTE(K169," ","^",(M169-2)),1,256),FIND("^",SUBSTITUTE(K169," ","^",(M169-2))),256),2,FIND(" ",MID(MID(SUBSTITUTE(K169," ","^",(M169-2)),1,256),FIND("^",SUBSTITUTE(K169," ","^",(M169-2))),256))-2)</f>
        <v>a</v>
      </c>
      <c r="T169" s="57" t="n">
        <v>0</v>
      </c>
      <c r="U169" s="29" t="n">
        <f aca="false">LEN(G169)</f>
        <v>4</v>
      </c>
      <c r="V169" s="29" t="n">
        <v>16</v>
      </c>
      <c r="W169" s="50" t="n">
        <v>488</v>
      </c>
      <c r="X169" s="50" t="n">
        <v>474</v>
      </c>
      <c r="Y169" s="50" t="n">
        <v>481</v>
      </c>
      <c r="Z169" s="52" t="s">
        <v>202</v>
      </c>
      <c r="AA169" s="53" t="n">
        <v>14</v>
      </c>
      <c r="AB169" s="53" t="n">
        <v>9</v>
      </c>
      <c r="AC169" s="30" t="n">
        <f aca="false">IF(ISBLANK(T169),"NA",IF(T169=" ","NA",IF(T169="-","NA",IF(T169="N","NA",T169))))</f>
        <v>0</v>
      </c>
      <c r="AD169" s="30" t="n">
        <f aca="false">IF(ISBLANK(U169),"NA",IF(U169=" ","NA",IF(U169="-","NA",IF(U169="N","NA",U169))))</f>
        <v>4</v>
      </c>
      <c r="AE169" s="30" t="n">
        <f aca="false">IF(ISBLANK(V169),"NA",IF(V169=" ","NA",IF(V169="-","NA",IF(V169="N","NA",V169))))</f>
        <v>16</v>
      </c>
      <c r="AF169" s="30" t="n">
        <f aca="false">IF(ISBLANK(W169),"NA",IF(W169=" ","NA",IF(W169="-","NA",IF(W169="N","NA",W169))))</f>
        <v>488</v>
      </c>
      <c r="AG169" s="30" t="n">
        <f aca="false">IF(ISBLANK(X169),"NA",IF(X169=" ","NA",IF(X169="-","NA",IF(X169="N","NA",X169))))</f>
        <v>474</v>
      </c>
      <c r="AH169" s="30" t="n">
        <f aca="false">IF(ISBLANK(Y169),"NA",IF(Y169=" ","NA",IF(Y169="-","NA",IF(Y169="N","NA",Y169))))</f>
        <v>481</v>
      </c>
      <c r="AI169" s="30" t="str">
        <f aca="false">IF(ISBLANK(Z169),"NA",IF(Z169=" ","NA",IF(Z169="-","NA",IF(Z169="N","NA",Z169))))</f>
        <v>NA</v>
      </c>
      <c r="AJ169" s="30" t="n">
        <f aca="false">IF(ISBLANK(AA169),"NA",IF(AA169=" ","NA",IF(AA169="-","NA",IF(AA169="N","NA",AA169))))</f>
        <v>14</v>
      </c>
      <c r="AK169" s="30" t="n">
        <f aca="false">IF(ISBLANK(AB169),"NA",IF(AB169=" ","NA",IF(AB169="-","NA",IF(AB169="N","NA",AB169))))</f>
        <v>9</v>
      </c>
      <c r="AL169" s="22" t="str">
        <f aca="false">IF(I169="BC",VLOOKUP(B169,'BC-OR_overlap'!A:J,10),"NA")</f>
        <v>NA</v>
      </c>
      <c r="AM169" s="22" t="n">
        <f aca="false">VLOOKUP(G169,Sheet2!A:Q,3)</f>
        <v>28.2591</v>
      </c>
      <c r="AN169" s="22" t="n">
        <f aca="false">VLOOKUP(G169,Sheet2!A:Q,4)</f>
        <v>14</v>
      </c>
      <c r="AO169" s="22" t="n">
        <f aca="false">VLOOKUP(G169,Sheet2!A:Q,5)</f>
        <v>22.39</v>
      </c>
      <c r="AP169" s="22" t="n">
        <f aca="false">VLOOKUP(G169,Sheet2!A:Q,6)</f>
        <v>11873.02</v>
      </c>
      <c r="AQ169" s="22" t="n">
        <f aca="false">VLOOKUP(G169,Sheet2!A:Q,7)</f>
        <v>208.75</v>
      </c>
      <c r="AR169" s="22" t="n">
        <f aca="false">VLOOKUP(G169,Sheet2!A:Q,8)</f>
        <v>2097.16</v>
      </c>
      <c r="AS169" s="22" t="n">
        <f aca="false">VLOOKUP(G169,Sheet2!A:Q,9)</f>
        <v>41</v>
      </c>
      <c r="AT169" s="22" t="n">
        <f aca="false">VLOOKUP(G169,Sheet2!A:Q,10)</f>
        <v>183.12</v>
      </c>
      <c r="AU169" s="22" t="n">
        <f aca="false">VLOOKUP(G169,Sheet2!A:Q,11)</f>
        <v>7</v>
      </c>
      <c r="AV169" s="22" t="n">
        <f aca="false">VLOOKUP(G169,Sheet2!A:Q,12)</f>
        <v>198330.01</v>
      </c>
      <c r="AW169" s="22" t="n">
        <f aca="false">VLOOKUP(G169,Sheet2!A:Q,13)</f>
        <v>30426.25</v>
      </c>
      <c r="AX169" s="22" t="n">
        <f aca="false">VLOOKUP(G169,Sheet2!A:Q,14)</f>
        <v>34131.25</v>
      </c>
      <c r="AY169" s="22" t="n">
        <f aca="false">VLOOKUP(G169,Sheet2!A:Q,15)</f>
        <v>6114.67</v>
      </c>
      <c r="AZ169" s="22" t="n">
        <f aca="false">VLOOKUP(G169,Sheet2!A:Q,16)</f>
        <v>2276.01</v>
      </c>
      <c r="BA169" s="22" t="n">
        <f aca="false">VLOOKUP(G169,Sheet2!A:Q,17)</f>
        <v>678.5</v>
      </c>
      <c r="BB169" s="22" t="n">
        <f aca="false">VLOOKUP(G169,Sheet2!A:R,18)</f>
        <v>274</v>
      </c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" hidden="false" customHeight="true" outlineLevel="0" collapsed="false">
      <c r="A170" s="22" t="s">
        <v>56</v>
      </c>
      <c r="B170" s="9" t="n">
        <v>8</v>
      </c>
      <c r="C170" s="9" t="n">
        <v>13</v>
      </c>
      <c r="D170" s="9" t="n">
        <v>182</v>
      </c>
      <c r="E170" s="23"/>
      <c r="F170" s="9" t="s">
        <v>86</v>
      </c>
      <c r="G170" s="33" t="s">
        <v>757</v>
      </c>
      <c r="H170" s="4" t="s">
        <v>88</v>
      </c>
      <c r="I170" s="22" t="s">
        <v>743</v>
      </c>
      <c r="J170" s="26" t="n">
        <v>4</v>
      </c>
      <c r="K170" s="11" t="s">
        <v>758</v>
      </c>
      <c r="L170" s="2" t="n">
        <f aca="false">IF(LEN(TRIM(K170))=0,0,LEN(TRIM(K170))-LEN(SUBSTITUTE(K170," ",""))+1)</f>
        <v>16</v>
      </c>
      <c r="M170" s="2" t="n">
        <f aca="false">IF(LEN(TRIM(F170))=0,0,LEN(TRIM(F170))-LEN(SUBSTITUTE(F170," ",""))+2)</f>
        <v>13</v>
      </c>
      <c r="N170" s="22" t="s">
        <v>52</v>
      </c>
      <c r="P170" s="27" t="n">
        <v>14008</v>
      </c>
      <c r="Q170" s="27" t="n">
        <v>4008</v>
      </c>
      <c r="R170" s="9" t="s">
        <v>236</v>
      </c>
      <c r="S170" s="28" t="str">
        <f aca="false">MID(MID(MID(SUBSTITUTE(K170," ","^",(M170-2)),1,256),FIND("^",SUBSTITUTE(K170," ","^",(M170-2))),256),2,FIND(" ",MID(MID(SUBSTITUTE(K170," ","^",(M170-2)),1,256),FIND("^",SUBSTITUTE(K170," ","^",(M170-2))),256))-2)</f>
        <v>the</v>
      </c>
      <c r="T170" s="25"/>
      <c r="U170" s="29" t="n">
        <f aca="false">LEN(G170)</f>
        <v>5</v>
      </c>
      <c r="V170" s="29" t="n">
        <v>35</v>
      </c>
      <c r="W170" s="50" t="n">
        <v>338</v>
      </c>
      <c r="X170" s="50" t="n">
        <v>533</v>
      </c>
      <c r="Y170" s="50" t="n">
        <v>397</v>
      </c>
      <c r="Z170" s="56" t="s">
        <v>202</v>
      </c>
      <c r="AA170" s="53" t="n">
        <v>7</v>
      </c>
      <c r="AB170" s="53" t="n">
        <v>14</v>
      </c>
      <c r="AC170" s="30" t="str">
        <f aca="false">IF(ISBLANK(T170),"NA",IF(T170=" ","NA",IF(T170="-","NA",IF(T170="N","NA",T170))))</f>
        <v>NA</v>
      </c>
      <c r="AD170" s="30" t="n">
        <f aca="false">IF(ISBLANK(U170),"NA",IF(U170=" ","NA",IF(U170="-","NA",IF(U170="N","NA",U170))))</f>
        <v>5</v>
      </c>
      <c r="AE170" s="30" t="n">
        <f aca="false">IF(ISBLANK(V170),"NA",IF(V170=" ","NA",IF(V170="-","NA",IF(V170="N","NA",V170))))</f>
        <v>35</v>
      </c>
      <c r="AF170" s="30" t="n">
        <f aca="false">IF(ISBLANK(W170),"NA",IF(W170=" ","NA",IF(W170="-","NA",IF(W170="N","NA",W170))))</f>
        <v>338</v>
      </c>
      <c r="AG170" s="30" t="n">
        <f aca="false">IF(ISBLANK(X170),"NA",IF(X170=" ","NA",IF(X170="-","NA",IF(X170="N","NA",X170))))</f>
        <v>533</v>
      </c>
      <c r="AH170" s="30" t="n">
        <f aca="false">IF(ISBLANK(Y170),"NA",IF(Y170=" ","NA",IF(Y170="-","NA",IF(Y170="N","NA",Y170))))</f>
        <v>397</v>
      </c>
      <c r="AI170" s="30" t="str">
        <f aca="false">IF(ISBLANK(Z170),"NA",IF(Z170=" ","NA",IF(Z170="-","NA",IF(Z170="N","NA",Z170))))</f>
        <v>NA</v>
      </c>
      <c r="AJ170" s="30" t="n">
        <f aca="false">IF(ISBLANK(AA170),"NA",IF(AA170=" ","NA",IF(AA170="-","NA",IF(AA170="N","NA",AA170))))</f>
        <v>7</v>
      </c>
      <c r="AK170" s="30" t="n">
        <f aca="false">IF(ISBLANK(AB170),"NA",IF(AB170=" ","NA",IF(AB170="-","NA",IF(AB170="N","NA",AB170))))</f>
        <v>14</v>
      </c>
      <c r="AL170" s="22" t="str">
        <f aca="false">IF(I170="BC",VLOOKUP(B170,'BC-OR_overlap'!A:J,10),"NA")</f>
        <v>NA</v>
      </c>
      <c r="AM170" s="22" t="n">
        <f aca="false">VLOOKUP(G170,Sheet2!A:Q,3)</f>
        <v>12.672</v>
      </c>
      <c r="AN170" s="22" t="n">
        <f aca="false">VLOOKUP(G170,Sheet2!A:Q,4)</f>
        <v>7</v>
      </c>
      <c r="AO170" s="22" t="n">
        <f aca="false">VLOOKUP(G170,Sheet2!A:Q,5)</f>
        <v>32.24</v>
      </c>
      <c r="AP170" s="22" t="n">
        <f aca="false">VLOOKUP(G170,Sheet2!A:Q,6)</f>
        <v>9056.89</v>
      </c>
      <c r="AQ170" s="22" t="n">
        <f aca="false">VLOOKUP(G170,Sheet2!A:Q,7)</f>
        <v>375.2</v>
      </c>
      <c r="AR170" s="22" t="n">
        <f aca="false">VLOOKUP(G170,Sheet2!A:Q,8)</f>
        <v>942.51</v>
      </c>
      <c r="AS170" s="22" t="n">
        <f aca="false">VLOOKUP(G170,Sheet2!A:Q,9)</f>
        <v>52.25</v>
      </c>
      <c r="AT170" s="22" t="n">
        <f aca="false">VLOOKUP(G170,Sheet2!A:Q,10)</f>
        <v>230.2</v>
      </c>
      <c r="AU170" s="22" t="n">
        <f aca="false">VLOOKUP(G170,Sheet2!A:Q,11)</f>
        <v>9.33</v>
      </c>
      <c r="AV170" s="22" t="n">
        <f aca="false">VLOOKUP(G170,Sheet2!A:Q,12)</f>
        <v>279278.55</v>
      </c>
      <c r="AW170" s="22" t="n">
        <f aca="false">VLOOKUP(G170,Sheet2!A:Q,13)</f>
        <v>36518.2</v>
      </c>
      <c r="AX170" s="22" t="n">
        <f aca="false">VLOOKUP(G170,Sheet2!A:Q,14)</f>
        <v>14860.6</v>
      </c>
      <c r="AY170" s="22" t="n">
        <f aca="false">VLOOKUP(G170,Sheet2!A:Q,15)</f>
        <v>3071.75</v>
      </c>
      <c r="AZ170" s="22" t="n">
        <f aca="false">VLOOKUP(G170,Sheet2!A:Q,16)</f>
        <v>1536.22</v>
      </c>
      <c r="BA170" s="22" t="n">
        <f aca="false">VLOOKUP(G170,Sheet2!A:Q,17)</f>
        <v>380.33</v>
      </c>
      <c r="BB170" s="22" t="n">
        <f aca="false">VLOOKUP(G170,Sheet2!A:R,18)</f>
        <v>182</v>
      </c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" hidden="false" customHeight="true" outlineLevel="0" collapsed="false">
      <c r="A171" s="22" t="s">
        <v>56</v>
      </c>
      <c r="B171" s="9" t="n">
        <v>9</v>
      </c>
      <c r="C171" s="9" t="n">
        <v>14</v>
      </c>
      <c r="D171" s="9" t="n">
        <v>120</v>
      </c>
      <c r="E171" s="23" t="s">
        <v>90</v>
      </c>
      <c r="F171" s="9" t="s">
        <v>91</v>
      </c>
      <c r="G171" s="33" t="s">
        <v>759</v>
      </c>
      <c r="H171" s="4" t="s">
        <v>93</v>
      </c>
      <c r="I171" s="22" t="s">
        <v>743</v>
      </c>
      <c r="J171" s="26" t="n">
        <v>4</v>
      </c>
      <c r="K171" s="11" t="s">
        <v>760</v>
      </c>
      <c r="L171" s="2" t="n">
        <f aca="false">IF(LEN(TRIM(K171))=0,0,LEN(TRIM(K171))-LEN(SUBSTITUTE(K171," ",""))+1)</f>
        <v>16</v>
      </c>
      <c r="M171" s="2" t="n">
        <f aca="false">IF(LEN(TRIM(F171))=0,0,LEN(TRIM(F171))-LEN(SUBSTITUTE(F171," ",""))+2)</f>
        <v>14</v>
      </c>
      <c r="N171" s="22" t="s">
        <v>52</v>
      </c>
      <c r="P171" s="27" t="n">
        <v>14009</v>
      </c>
      <c r="Q171" s="27" t="n">
        <v>4009</v>
      </c>
      <c r="R171" s="9" t="s">
        <v>236</v>
      </c>
      <c r="S171" s="28" t="str">
        <f aca="false">MID(MID(MID(SUBSTITUTE(K171," ","^",(M171-2)),1,256),FIND("^",SUBSTITUTE(K171," ","^",(M171-2))),256),2,FIND(" ",MID(MID(SUBSTITUTE(K171," ","^",(M171-2)),1,256),FIND("^",SUBSTITUTE(K171," ","^",(M171-2))),256))-2)</f>
        <v>condescending</v>
      </c>
      <c r="T171" s="25"/>
      <c r="U171" s="29" t="n">
        <f aca="false">LEN(G171)</f>
        <v>7</v>
      </c>
      <c r="V171" s="29" t="n">
        <v>13</v>
      </c>
      <c r="W171" s="50" t="s">
        <v>202</v>
      </c>
      <c r="X171" s="50" t="s">
        <v>202</v>
      </c>
      <c r="Y171" s="59" t="s">
        <v>202</v>
      </c>
      <c r="Z171" s="56" t="s">
        <v>202</v>
      </c>
      <c r="AA171" s="53" t="n">
        <v>2</v>
      </c>
      <c r="AB171" s="53" t="n">
        <v>12</v>
      </c>
      <c r="AC171" s="30" t="str">
        <f aca="false">IF(ISBLANK(T171),"NA",IF(T171=" ","NA",IF(T171="-","NA",IF(T171="N","NA",T171))))</f>
        <v>NA</v>
      </c>
      <c r="AD171" s="30" t="n">
        <f aca="false">IF(ISBLANK(U171),"NA",IF(U171=" ","NA",IF(U171="-","NA",IF(U171="N","NA",U171))))</f>
        <v>7</v>
      </c>
      <c r="AE171" s="30" t="n">
        <f aca="false">IF(ISBLANK(V171),"NA",IF(V171=" ","NA",IF(V171="-","NA",IF(V171="N","NA",V171))))</f>
        <v>13</v>
      </c>
      <c r="AF171" s="30" t="str">
        <f aca="false">IF(ISBLANK(W171),"NA",IF(W171=" ","NA",IF(W171="-","NA",IF(W171="N","NA",W171))))</f>
        <v>NA</v>
      </c>
      <c r="AG171" s="30" t="str">
        <f aca="false">IF(ISBLANK(X171),"NA",IF(X171=" ","NA",IF(X171="-","NA",IF(X171="N","NA",X171))))</f>
        <v>NA</v>
      </c>
      <c r="AH171" s="30" t="str">
        <f aca="false">IF(ISBLANK(Y171),"NA",IF(Y171=" ","NA",IF(Y171="-","NA",IF(Y171="N","NA",Y171))))</f>
        <v>NA</v>
      </c>
      <c r="AI171" s="30" t="str">
        <f aca="false">IF(ISBLANK(Z171),"NA",IF(Z171=" ","NA",IF(Z171="-","NA",IF(Z171="N","NA",Z171))))</f>
        <v>NA</v>
      </c>
      <c r="AJ171" s="30" t="n">
        <f aca="false">IF(ISBLANK(AA171),"NA",IF(AA171=" ","NA",IF(AA171="-","NA",IF(AA171="N","NA",AA171))))</f>
        <v>2</v>
      </c>
      <c r="AK171" s="30" t="n">
        <f aca="false">IF(ISBLANK(AB171),"NA",IF(AB171=" ","NA",IF(AB171="-","NA",IF(AB171="N","NA",AB171))))</f>
        <v>12</v>
      </c>
      <c r="AL171" s="22" t="str">
        <f aca="false">IF(I171="BC",VLOOKUP(B171,'BC-OR_overlap'!A:J,10),"NA")</f>
        <v>NA</v>
      </c>
      <c r="AM171" s="22" t="n">
        <f aca="false">VLOOKUP(G171,Sheet2!A:Q,3)</f>
        <v>19.9896</v>
      </c>
      <c r="AN171" s="22" t="n">
        <f aca="false">VLOOKUP(G171,Sheet2!A:Q,4)</f>
        <v>2</v>
      </c>
      <c r="AO171" s="22" t="n">
        <f aca="false">VLOOKUP(G171,Sheet2!A:Q,5)</f>
        <v>140.31</v>
      </c>
      <c r="AP171" s="22" t="n">
        <f aca="false">VLOOKUP(G171,Sheet2!A:Q,6)</f>
        <v>5796.79</v>
      </c>
      <c r="AQ171" s="22" t="n">
        <f aca="false">VLOOKUP(G171,Sheet2!A:Q,7)</f>
        <v>781.43</v>
      </c>
      <c r="AR171" s="22" t="n">
        <f aca="false">VLOOKUP(G171,Sheet2!A:Q,8)</f>
        <v>825.01</v>
      </c>
      <c r="AS171" s="22" t="n">
        <f aca="false">VLOOKUP(G171,Sheet2!A:Q,9)</f>
        <v>85.17</v>
      </c>
      <c r="AT171" s="22" t="n">
        <f aca="false">VLOOKUP(G171,Sheet2!A:Q,10)</f>
        <v>431.44</v>
      </c>
      <c r="AU171" s="22" t="n">
        <f aca="false">VLOOKUP(G171,Sheet2!A:Q,11)</f>
        <v>16.8</v>
      </c>
      <c r="AV171" s="22" t="n">
        <f aca="false">VLOOKUP(G171,Sheet2!A:Q,12)</f>
        <v>263365.3</v>
      </c>
      <c r="AW171" s="22" t="n">
        <f aca="false">VLOOKUP(G171,Sheet2!A:Q,13)</f>
        <v>35407.71</v>
      </c>
      <c r="AX171" s="22" t="n">
        <f aca="false">VLOOKUP(G171,Sheet2!A:Q,14)</f>
        <v>23194.52</v>
      </c>
      <c r="AY171" s="22" t="n">
        <f aca="false">VLOOKUP(G171,Sheet2!A:Q,15)</f>
        <v>3761.67</v>
      </c>
      <c r="AZ171" s="22" t="n">
        <f aca="false">VLOOKUP(G171,Sheet2!A:Q,16)</f>
        <v>2062.96</v>
      </c>
      <c r="BA171" s="22" t="n">
        <f aca="false">VLOOKUP(G171,Sheet2!A:Q,17)</f>
        <v>244.6</v>
      </c>
      <c r="BB171" s="22" t="n">
        <f aca="false">VLOOKUP(G171,Sheet2!A:R,18)</f>
        <v>94</v>
      </c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3" hidden="false" customHeight="true" outlineLevel="0" collapsed="false">
      <c r="A172" s="9" t="s">
        <v>56</v>
      </c>
      <c r="B172" s="9" t="n">
        <v>10</v>
      </c>
      <c r="C172" s="9" t="n">
        <v>15</v>
      </c>
      <c r="D172" s="9" t="n">
        <v>15</v>
      </c>
      <c r="E172" s="23" t="s">
        <v>95</v>
      </c>
      <c r="F172" s="11" t="s">
        <v>96</v>
      </c>
      <c r="G172" s="33" t="s">
        <v>761</v>
      </c>
      <c r="H172" s="4" t="s">
        <v>98</v>
      </c>
      <c r="I172" s="22" t="s">
        <v>743</v>
      </c>
      <c r="J172" s="26" t="n">
        <v>4</v>
      </c>
      <c r="K172" s="11" t="s">
        <v>762</v>
      </c>
      <c r="L172" s="2" t="n">
        <f aca="false">IF(LEN(TRIM(K172))=0,0,LEN(TRIM(K172))-LEN(SUBSTITUTE(K172," ",""))+1)</f>
        <v>10</v>
      </c>
      <c r="M172" s="2" t="n">
        <f aca="false">IF(LEN(TRIM(F172))=0,0,LEN(TRIM(F172))-LEN(SUBSTITUTE(F172," ",""))+2)</f>
        <v>8</v>
      </c>
      <c r="N172" s="22" t="s">
        <v>52</v>
      </c>
      <c r="P172" s="27" t="n">
        <v>14010</v>
      </c>
      <c r="Q172" s="27" t="n">
        <v>4010</v>
      </c>
      <c r="R172" s="9" t="s">
        <v>236</v>
      </c>
      <c r="S172" s="28" t="str">
        <f aca="false">MID(MID(MID(SUBSTITUTE(K172," ","^",(M172-2)),1,256),FIND("^",SUBSTITUTE(K172," ","^",(M172-2))),256),2,FIND(" ",MID(MID(SUBSTITUTE(K172," ","^",(M172-2)),1,256),FIND("^",SUBSTITUTE(K172," ","^",(M172-2))),256))-2)</f>
        <v>the</v>
      </c>
      <c r="T172" s="55" t="n">
        <v>0</v>
      </c>
      <c r="U172" s="29" t="n">
        <f aca="false">LEN(G172)</f>
        <v>3</v>
      </c>
      <c r="V172" s="29" t="n">
        <v>686</v>
      </c>
      <c r="W172" s="50" t="n">
        <v>477</v>
      </c>
      <c r="X172" s="50" t="n">
        <v>595</v>
      </c>
      <c r="Y172" s="50" t="n">
        <v>526</v>
      </c>
      <c r="Z172" s="54" t="n">
        <v>505</v>
      </c>
      <c r="AA172" s="53" t="n">
        <v>17</v>
      </c>
      <c r="AB172" s="53" t="n">
        <v>6</v>
      </c>
      <c r="AC172" s="30" t="n">
        <f aca="false">IF(ISBLANK(T172),"NA",IF(T172=" ","NA",IF(T172="-","NA",IF(T172="N","NA",T172))))</f>
        <v>0</v>
      </c>
      <c r="AD172" s="30" t="n">
        <f aca="false">IF(ISBLANK(U172),"NA",IF(U172=" ","NA",IF(U172="-","NA",IF(U172="N","NA",U172))))</f>
        <v>3</v>
      </c>
      <c r="AE172" s="30" t="n">
        <f aca="false">IF(ISBLANK(V172),"NA",IF(V172=" ","NA",IF(V172="-","NA",IF(V172="N","NA",V172))))</f>
        <v>686</v>
      </c>
      <c r="AF172" s="30" t="n">
        <f aca="false">IF(ISBLANK(W172),"NA",IF(W172=" ","NA",IF(W172="-","NA",IF(W172="N","NA",W172))))</f>
        <v>477</v>
      </c>
      <c r="AG172" s="30" t="n">
        <f aca="false">IF(ISBLANK(X172),"NA",IF(X172=" ","NA",IF(X172="-","NA",IF(X172="N","NA",X172))))</f>
        <v>595</v>
      </c>
      <c r="AH172" s="30" t="n">
        <f aca="false">IF(ISBLANK(Y172),"NA",IF(Y172=" ","NA",IF(Y172="-","NA",IF(Y172="N","NA",Y172))))</f>
        <v>526</v>
      </c>
      <c r="AI172" s="30" t="n">
        <f aca="false">IF(ISBLANK(Z172),"NA",IF(Z172=" ","NA",IF(Z172="-","NA",IF(Z172="N","NA",Z172))))</f>
        <v>505</v>
      </c>
      <c r="AJ172" s="30" t="n">
        <f aca="false">IF(ISBLANK(AA172),"NA",IF(AA172=" ","NA",IF(AA172="-","NA",IF(AA172="N","NA",AA172))))</f>
        <v>17</v>
      </c>
      <c r="AK172" s="30" t="n">
        <f aca="false">IF(ISBLANK(AB172),"NA",IF(AB172=" ","NA",IF(AB172="-","NA",IF(AB172="N","NA",AB172))))</f>
        <v>6</v>
      </c>
      <c r="AL172" s="22" t="str">
        <f aca="false">IF(I172="BC",VLOOKUP(B172,'BC-OR_overlap'!A:J,10),"NA")</f>
        <v>NA</v>
      </c>
      <c r="AM172" s="22" t="n">
        <f aca="false">VLOOKUP(G172,Sheet2!A:Q,3)</f>
        <v>772.038</v>
      </c>
      <c r="AN172" s="22" t="n">
        <f aca="false">VLOOKUP(G172,Sheet2!A:Q,4)</f>
        <v>17</v>
      </c>
      <c r="AO172" s="22" t="n">
        <f aca="false">VLOOKUP(G172,Sheet2!A:Q,5)</f>
        <v>206</v>
      </c>
      <c r="AP172" s="22" t="n">
        <f aca="false">VLOOKUP(G172,Sheet2!A:Q,6)</f>
        <v>13330.33</v>
      </c>
      <c r="AQ172" s="22" t="n">
        <f aca="false">VLOOKUP(G172,Sheet2!A:Q,7)</f>
        <v>72</v>
      </c>
      <c r="AR172" s="22" t="n">
        <f aca="false">VLOOKUP(G172,Sheet2!A:Q,8)</f>
        <v>2476.36</v>
      </c>
      <c r="AS172" s="22" t="n">
        <f aca="false">VLOOKUP(G172,Sheet2!A:Q,9)</f>
        <v>8.5</v>
      </c>
      <c r="AT172" s="22" t="n">
        <f aca="false">VLOOKUP(G172,Sheet2!A:Q,10)</f>
        <v>772.04</v>
      </c>
      <c r="AU172" s="22" t="n">
        <f aca="false">VLOOKUP(G172,Sheet2!A:Q,11)</f>
        <v>1</v>
      </c>
      <c r="AV172" s="22" t="n">
        <f aca="false">VLOOKUP(G172,Sheet2!A:Q,12)</f>
        <v>209313.88</v>
      </c>
      <c r="AW172" s="22" t="n">
        <f aca="false">VLOOKUP(G172,Sheet2!A:Q,13)</f>
        <v>24043.67</v>
      </c>
      <c r="AX172" s="22" t="n">
        <f aca="false">VLOOKUP(G172,Sheet2!A:Q,14)</f>
        <v>7156.15</v>
      </c>
      <c r="AY172" s="22" t="n">
        <f aca="false">VLOOKUP(G172,Sheet2!A:Q,15)</f>
        <v>781</v>
      </c>
      <c r="AZ172" s="22" t="n">
        <f aca="false">VLOOKUP(G172,Sheet2!A:Q,16)</f>
        <v>1948.33</v>
      </c>
      <c r="BA172" s="22" t="n">
        <f aca="false">VLOOKUP(G172,Sheet2!A:Q,17)</f>
        <v>62</v>
      </c>
      <c r="BB172" s="22" t="n">
        <f aca="false">VLOOKUP(G172,Sheet2!A:R,18)</f>
        <v>100</v>
      </c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3" hidden="false" customHeight="true" outlineLevel="0" collapsed="false">
      <c r="A173" s="22" t="s">
        <v>56</v>
      </c>
      <c r="B173" s="9" t="n">
        <v>11</v>
      </c>
      <c r="C173" s="9" t="n">
        <v>16</v>
      </c>
      <c r="D173" s="9" t="n">
        <v>11</v>
      </c>
      <c r="E173" s="23" t="s">
        <v>100</v>
      </c>
      <c r="F173" s="11" t="s">
        <v>101</v>
      </c>
      <c r="G173" s="33" t="s">
        <v>763</v>
      </c>
      <c r="H173" s="4" t="s">
        <v>103</v>
      </c>
      <c r="I173" s="22" t="s">
        <v>743</v>
      </c>
      <c r="J173" s="26" t="n">
        <v>4</v>
      </c>
      <c r="K173" s="11" t="s">
        <v>764</v>
      </c>
      <c r="L173" s="2" t="n">
        <f aca="false">IF(LEN(TRIM(K173))=0,0,LEN(TRIM(K173))-LEN(SUBSTITUTE(K173," ",""))+1)</f>
        <v>10</v>
      </c>
      <c r="M173" s="2" t="n">
        <f aca="false">IF(LEN(TRIM(F173))=0,0,LEN(TRIM(F173))-LEN(SUBSTITUTE(F173," ",""))+2)</f>
        <v>8</v>
      </c>
      <c r="N173" s="22" t="s">
        <v>52</v>
      </c>
      <c r="P173" s="27" t="n">
        <v>14011</v>
      </c>
      <c r="Q173" s="27" t="n">
        <v>4011</v>
      </c>
      <c r="R173" s="9" t="s">
        <v>236</v>
      </c>
      <c r="S173" s="28" t="str">
        <f aca="false">MID(MID(MID(SUBSTITUTE(K173," ","^",(M173-2)),1,256),FIND("^",SUBSTITUTE(K173," ","^",(M173-2))),256),2,FIND(" ",MID(MID(SUBSTITUTE(K173," ","^",(M173-2)),1,256),FIND("^",SUBSTITUTE(K173," ","^",(M173-2))),256))-2)</f>
        <v>the</v>
      </c>
      <c r="T173" s="57" t="n">
        <v>0</v>
      </c>
      <c r="U173" s="29" t="n">
        <f aca="false">LEN(G173)</f>
        <v>6</v>
      </c>
      <c r="V173" s="29" t="n">
        <v>35</v>
      </c>
      <c r="W173" s="50" t="n">
        <v>376</v>
      </c>
      <c r="X173" s="50" t="n">
        <v>590</v>
      </c>
      <c r="Y173" s="58" t="n">
        <v>472</v>
      </c>
      <c r="Z173" s="54" t="s">
        <v>202</v>
      </c>
      <c r="AA173" s="53" t="n">
        <v>1</v>
      </c>
      <c r="AB173" s="53" t="n">
        <v>6</v>
      </c>
      <c r="AC173" s="30" t="n">
        <f aca="false">IF(ISBLANK(T173),"NA",IF(T173=" ","NA",IF(T173="-","NA",IF(T173="N","NA",T173))))</f>
        <v>0</v>
      </c>
      <c r="AD173" s="30" t="n">
        <f aca="false">IF(ISBLANK(U173),"NA",IF(U173=" ","NA",IF(U173="-","NA",IF(U173="N","NA",U173))))</f>
        <v>6</v>
      </c>
      <c r="AE173" s="30" t="n">
        <f aca="false">IF(ISBLANK(V173),"NA",IF(V173=" ","NA",IF(V173="-","NA",IF(V173="N","NA",V173))))</f>
        <v>35</v>
      </c>
      <c r="AF173" s="30" t="n">
        <f aca="false">IF(ISBLANK(W173),"NA",IF(W173=" ","NA",IF(W173="-","NA",IF(W173="N","NA",W173))))</f>
        <v>376</v>
      </c>
      <c r="AG173" s="30" t="n">
        <f aca="false">IF(ISBLANK(X173),"NA",IF(X173=" ","NA",IF(X173="-","NA",IF(X173="N","NA",X173))))</f>
        <v>590</v>
      </c>
      <c r="AH173" s="30" t="n">
        <f aca="false">IF(ISBLANK(Y173),"NA",IF(Y173=" ","NA",IF(Y173="-","NA",IF(Y173="N","NA",Y173))))</f>
        <v>472</v>
      </c>
      <c r="AI173" s="30" t="str">
        <f aca="false">IF(ISBLANK(Z173),"NA",IF(Z173=" ","NA",IF(Z173="-","NA",IF(Z173="N","NA",Z173))))</f>
        <v>NA</v>
      </c>
      <c r="AJ173" s="30" t="n">
        <f aca="false">IF(ISBLANK(AA173),"NA",IF(AA173=" ","NA",IF(AA173="-","NA",IF(AA173="N","NA",AA173))))</f>
        <v>1</v>
      </c>
      <c r="AK173" s="30" t="n">
        <f aca="false">IF(ISBLANK(AB173),"NA",IF(AB173=" ","NA",IF(AB173="-","NA",IF(AB173="N","NA",AB173))))</f>
        <v>6</v>
      </c>
      <c r="AL173" s="22" t="str">
        <f aca="false">IF(I173="BC",VLOOKUP(B173,'BC-OR_overlap'!A:J,10),"NA")</f>
        <v>NA</v>
      </c>
      <c r="AM173" s="22" t="n">
        <f aca="false">VLOOKUP(G173,Sheet2!A:Q,3)</f>
        <v>35.0412</v>
      </c>
      <c r="AN173" s="22" t="n">
        <f aca="false">VLOOKUP(G173,Sheet2!A:Q,4)</f>
        <v>1</v>
      </c>
      <c r="AO173" s="22" t="n">
        <f aca="false">VLOOKUP(G173,Sheet2!A:Q,5)</f>
        <v>95.78</v>
      </c>
      <c r="AP173" s="22" t="n">
        <f aca="false">VLOOKUP(G173,Sheet2!A:Q,6)</f>
        <v>5094.98</v>
      </c>
      <c r="AQ173" s="22" t="n">
        <f aca="false">VLOOKUP(G173,Sheet2!A:Q,7)</f>
        <v>450.67</v>
      </c>
      <c r="AR173" s="22" t="n">
        <f aca="false">VLOOKUP(G173,Sheet2!A:Q,8)</f>
        <v>497.76</v>
      </c>
      <c r="AS173" s="22" t="n">
        <f aca="false">VLOOKUP(G173,Sheet2!A:Q,9)</f>
        <v>31.8</v>
      </c>
      <c r="AT173" s="22" t="n">
        <f aca="false">VLOOKUP(G173,Sheet2!A:Q,10)</f>
        <v>305.99</v>
      </c>
      <c r="AU173" s="22" t="n">
        <f aca="false">VLOOKUP(G173,Sheet2!A:Q,11)</f>
        <v>11</v>
      </c>
      <c r="AV173" s="22" t="n">
        <f aca="false">VLOOKUP(G173,Sheet2!A:Q,12)</f>
        <v>298720.47</v>
      </c>
      <c r="AW173" s="22" t="n">
        <f aca="false">VLOOKUP(G173,Sheet2!A:Q,13)</f>
        <v>31928.83</v>
      </c>
      <c r="AX173" s="22" t="n">
        <f aca="false">VLOOKUP(G173,Sheet2!A:Q,14)</f>
        <v>29445.44</v>
      </c>
      <c r="AY173" s="22" t="n">
        <f aca="false">VLOOKUP(G173,Sheet2!A:Q,15)</f>
        <v>1218</v>
      </c>
      <c r="AZ173" s="22" t="n">
        <f aca="false">VLOOKUP(G173,Sheet2!A:Q,16)</f>
        <v>3775.45</v>
      </c>
      <c r="BA173" s="22" t="n">
        <f aca="false">VLOOKUP(G173,Sheet2!A:Q,17)</f>
        <v>301</v>
      </c>
      <c r="BB173" s="22" t="n">
        <f aca="false">VLOOKUP(G173,Sheet2!A:R,18)</f>
        <v>213</v>
      </c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" hidden="false" customHeight="true" outlineLevel="0" collapsed="false">
      <c r="A174" s="9" t="s">
        <v>80</v>
      </c>
      <c r="B174" s="9" t="n">
        <v>12</v>
      </c>
      <c r="C174" s="9" t="n">
        <v>17</v>
      </c>
      <c r="D174" s="9" t="n">
        <v>16</v>
      </c>
      <c r="E174" s="23" t="s">
        <v>105</v>
      </c>
      <c r="F174" s="11" t="s">
        <v>106</v>
      </c>
      <c r="G174" s="33" t="s">
        <v>765</v>
      </c>
      <c r="H174" s="4" t="s">
        <v>108</v>
      </c>
      <c r="I174" s="22" t="s">
        <v>743</v>
      </c>
      <c r="J174" s="26" t="n">
        <v>4</v>
      </c>
      <c r="K174" s="11" t="s">
        <v>766</v>
      </c>
      <c r="L174" s="2" t="n">
        <f aca="false">IF(LEN(TRIM(K174))=0,0,LEN(TRIM(K174))-LEN(SUBSTITUTE(K174," ",""))+1)</f>
        <v>10</v>
      </c>
      <c r="M174" s="2" t="n">
        <f aca="false">IF(LEN(TRIM(F174))=0,0,LEN(TRIM(F174))-LEN(SUBSTITUTE(F174," ",""))+2)</f>
        <v>8</v>
      </c>
      <c r="N174" s="22" t="s">
        <v>52</v>
      </c>
      <c r="P174" s="27" t="n">
        <v>14012</v>
      </c>
      <c r="Q174" s="27" t="n">
        <v>4012</v>
      </c>
      <c r="R174" s="9" t="s">
        <v>236</v>
      </c>
      <c r="S174" s="28" t="str">
        <f aca="false">MID(MID(MID(SUBSTITUTE(K174," ","^",(M174-2)),1,256),FIND("^",SUBSTITUTE(K174," ","^",(M174-2))),256),2,FIND(" ",MID(MID(SUBSTITUTE(K174," ","^",(M174-2)),1,256),FIND("^",SUBSTITUTE(K174," ","^",(M174-2))),256))-2)</f>
        <v>the</v>
      </c>
      <c r="T174" s="57" t="n">
        <v>0</v>
      </c>
      <c r="U174" s="29" t="n">
        <f aca="false">LEN(G174)</f>
        <v>6</v>
      </c>
      <c r="V174" s="29" t="n">
        <v>8</v>
      </c>
      <c r="W174" s="50" t="n">
        <v>534</v>
      </c>
      <c r="X174" s="50" t="n">
        <v>479</v>
      </c>
      <c r="Y174" s="50" t="n">
        <v>497</v>
      </c>
      <c r="Z174" s="54" t="n">
        <v>388</v>
      </c>
      <c r="AA174" s="53" t="n">
        <v>3</v>
      </c>
      <c r="AB174" s="53" t="s">
        <v>202</v>
      </c>
      <c r="AC174" s="30" t="n">
        <f aca="false">IF(ISBLANK(T174),"NA",IF(T174=" ","NA",IF(T174="-","NA",IF(T174="N","NA",T174))))</f>
        <v>0</v>
      </c>
      <c r="AD174" s="30" t="n">
        <f aca="false">IF(ISBLANK(U174),"NA",IF(U174=" ","NA",IF(U174="-","NA",IF(U174="N","NA",U174))))</f>
        <v>6</v>
      </c>
      <c r="AE174" s="30" t="n">
        <f aca="false">IF(ISBLANK(V174),"NA",IF(V174=" ","NA",IF(V174="-","NA",IF(V174="N","NA",V174))))</f>
        <v>8</v>
      </c>
      <c r="AF174" s="30" t="n">
        <f aca="false">IF(ISBLANK(W174),"NA",IF(W174=" ","NA",IF(W174="-","NA",IF(W174="N","NA",W174))))</f>
        <v>534</v>
      </c>
      <c r="AG174" s="30" t="n">
        <f aca="false">IF(ISBLANK(X174),"NA",IF(X174=" ","NA",IF(X174="-","NA",IF(X174="N","NA",X174))))</f>
        <v>479</v>
      </c>
      <c r="AH174" s="30" t="n">
        <f aca="false">IF(ISBLANK(Y174),"NA",IF(Y174=" ","NA",IF(Y174="-","NA",IF(Y174="N","NA",Y174))))</f>
        <v>497</v>
      </c>
      <c r="AI174" s="30" t="n">
        <f aca="false">IF(ISBLANK(Z174),"NA",IF(Z174=" ","NA",IF(Z174="-","NA",IF(Z174="N","NA",Z174))))</f>
        <v>388</v>
      </c>
      <c r="AJ174" s="30" t="n">
        <f aca="false">IF(ISBLANK(AA174),"NA",IF(AA174=" ","NA",IF(AA174="-","NA",IF(AA174="N","NA",AA174))))</f>
        <v>3</v>
      </c>
      <c r="AK174" s="30" t="str">
        <f aca="false">IF(ISBLANK(AB174),"NA",IF(AB174=" ","NA",IF(AB174="-","NA",IF(AB174="N","NA",AB174))))</f>
        <v>NA</v>
      </c>
      <c r="AL174" s="22" t="str">
        <f aca="false">IF(I174="BC",VLOOKUP(B174,'BC-OR_overlap'!A:J,10),"NA")</f>
        <v>NA</v>
      </c>
      <c r="AM174" s="22" t="n">
        <f aca="false">VLOOKUP(G174,Sheet2!A:Q,3)</f>
        <v>2.20123</v>
      </c>
      <c r="AN174" s="22" t="n">
        <f aca="false">VLOOKUP(G174,Sheet2!A:Q,4)</f>
        <v>3</v>
      </c>
      <c r="AO174" s="22" t="n">
        <f aca="false">VLOOKUP(G174,Sheet2!A:Q,5)</f>
        <v>23.72</v>
      </c>
      <c r="AP174" s="22" t="n">
        <f aca="false">VLOOKUP(G174,Sheet2!A:Q,6)</f>
        <v>6991.69</v>
      </c>
      <c r="AQ174" s="22" t="n">
        <f aca="false">VLOOKUP(G174,Sheet2!A:Q,7)</f>
        <v>571.83</v>
      </c>
      <c r="AR174" s="22" t="n">
        <f aca="false">VLOOKUP(G174,Sheet2!A:Q,8)</f>
        <v>1178.3</v>
      </c>
      <c r="AS174" s="22" t="n">
        <f aca="false">VLOOKUP(G174,Sheet2!A:Q,9)</f>
        <v>65</v>
      </c>
      <c r="AT174" s="22" t="n">
        <f aca="false">VLOOKUP(G174,Sheet2!A:Q,10)</f>
        <v>241.57</v>
      </c>
      <c r="AU174" s="22" t="n">
        <f aca="false">VLOOKUP(G174,Sheet2!A:Q,11)</f>
        <v>10.25</v>
      </c>
      <c r="AV174" s="22" t="n">
        <f aca="false">VLOOKUP(G174,Sheet2!A:Q,12)</f>
        <v>300104.01</v>
      </c>
      <c r="AW174" s="22" t="n">
        <f aca="false">VLOOKUP(G174,Sheet2!A:Q,13)</f>
        <v>36912.33</v>
      </c>
      <c r="AX174" s="22" t="n">
        <f aca="false">VLOOKUP(G174,Sheet2!A:Q,14)</f>
        <v>25004.69</v>
      </c>
      <c r="AY174" s="22" t="n">
        <f aca="false">VLOOKUP(G174,Sheet2!A:Q,15)</f>
        <v>4578.4</v>
      </c>
      <c r="AZ174" s="22" t="n">
        <f aca="false">VLOOKUP(G174,Sheet2!A:Q,16)</f>
        <v>6887.7</v>
      </c>
      <c r="BA174" s="22" t="n">
        <f aca="false">VLOOKUP(G174,Sheet2!A:Q,17)</f>
        <v>1451.25</v>
      </c>
      <c r="BB174" s="22" t="n">
        <f aca="false">VLOOKUP(G174,Sheet2!A:R,18)</f>
        <v>284</v>
      </c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" hidden="false" customHeight="true" outlineLevel="0" collapsed="false">
      <c r="A175" s="9" t="s">
        <v>46</v>
      </c>
      <c r="B175" s="9" t="n">
        <v>13</v>
      </c>
      <c r="C175" s="9" t="n">
        <v>18</v>
      </c>
      <c r="D175" s="9" t="n">
        <v>90</v>
      </c>
      <c r="E175" s="23"/>
      <c r="F175" s="9" t="s">
        <v>110</v>
      </c>
      <c r="G175" s="33" t="s">
        <v>767</v>
      </c>
      <c r="H175" s="4" t="s">
        <v>112</v>
      </c>
      <c r="I175" s="22" t="s">
        <v>743</v>
      </c>
      <c r="J175" s="26" t="n">
        <v>4</v>
      </c>
      <c r="K175" s="11" t="s">
        <v>768</v>
      </c>
      <c r="L175" s="2" t="n">
        <f aca="false">IF(LEN(TRIM(K175))=0,0,LEN(TRIM(K175))-LEN(SUBSTITUTE(K175," ",""))+1)</f>
        <v>21</v>
      </c>
      <c r="M175" s="2" t="n">
        <f aca="false">IF(LEN(TRIM(F175))=0,0,LEN(TRIM(F175))-LEN(SUBSTITUTE(F175," ",""))+2)</f>
        <v>18</v>
      </c>
      <c r="N175" s="22" t="s">
        <v>52</v>
      </c>
      <c r="P175" s="27" t="n">
        <v>14013</v>
      </c>
      <c r="Q175" s="27" t="n">
        <v>4013</v>
      </c>
      <c r="R175" s="9" t="s">
        <v>236</v>
      </c>
      <c r="S175" s="28" t="str">
        <f aca="false">MID(MID(MID(SUBSTITUTE(K175," ","^",(M175-2)),1,256),FIND("^",SUBSTITUTE(K175," ","^",(M175-2))),256),2,FIND(" ",MID(MID(SUBSTITUTE(K175," ","^",(M175-2)),1,256),FIND("^",SUBSTITUTE(K175," ","^",(M175-2))),256))-2)</f>
        <v>tour</v>
      </c>
      <c r="T175" s="57"/>
      <c r="U175" s="29" t="n">
        <f aca="false">LEN(G175)</f>
        <v>5</v>
      </c>
      <c r="V175" s="29" t="n">
        <v>17</v>
      </c>
      <c r="W175" s="50" t="n">
        <v>553</v>
      </c>
      <c r="X175" s="50" t="n">
        <v>524</v>
      </c>
      <c r="Y175" s="50" t="n">
        <v>535</v>
      </c>
      <c r="Z175" s="52" t="n">
        <v>385</v>
      </c>
      <c r="AA175" s="53" t="n">
        <v>1</v>
      </c>
      <c r="AB175" s="53" t="n">
        <v>11</v>
      </c>
      <c r="AC175" s="30" t="str">
        <f aca="false">IF(ISBLANK(T175),"NA",IF(T175=" ","NA",IF(T175="-","NA",IF(T175="N","NA",T175))))</f>
        <v>NA</v>
      </c>
      <c r="AD175" s="30" t="n">
        <f aca="false">IF(ISBLANK(U175),"NA",IF(U175=" ","NA",IF(U175="-","NA",IF(U175="N","NA",U175))))</f>
        <v>5</v>
      </c>
      <c r="AE175" s="30" t="n">
        <f aca="false">IF(ISBLANK(V175),"NA",IF(V175=" ","NA",IF(V175="-","NA",IF(V175="N","NA",V175))))</f>
        <v>17</v>
      </c>
      <c r="AF175" s="30" t="n">
        <f aca="false">IF(ISBLANK(W175),"NA",IF(W175=" ","NA",IF(W175="-","NA",IF(W175="N","NA",W175))))</f>
        <v>553</v>
      </c>
      <c r="AG175" s="30" t="n">
        <f aca="false">IF(ISBLANK(X175),"NA",IF(X175=" ","NA",IF(X175="-","NA",IF(X175="N","NA",X175))))</f>
        <v>524</v>
      </c>
      <c r="AH175" s="30" t="n">
        <f aca="false">IF(ISBLANK(Y175),"NA",IF(Y175=" ","NA",IF(Y175="-","NA",IF(Y175="N","NA",Y175))))</f>
        <v>535</v>
      </c>
      <c r="AI175" s="30" t="n">
        <f aca="false">IF(ISBLANK(Z175),"NA",IF(Z175=" ","NA",IF(Z175="-","NA",IF(Z175="N","NA",Z175))))</f>
        <v>385</v>
      </c>
      <c r="AJ175" s="30" t="n">
        <f aca="false">IF(ISBLANK(AA175),"NA",IF(AA175=" ","NA",IF(AA175="-","NA",IF(AA175="N","NA",AA175))))</f>
        <v>1</v>
      </c>
      <c r="AK175" s="30" t="n">
        <f aca="false">IF(ISBLANK(AB175),"NA",IF(AB175=" ","NA",IF(AB175="-","NA",IF(AB175="N","NA",AB175))))</f>
        <v>11</v>
      </c>
      <c r="AL175" s="22" t="str">
        <f aca="false">IF(I175="BC",VLOOKUP(B175,'BC-OR_overlap'!A:J,10),"NA")</f>
        <v>NA</v>
      </c>
      <c r="AM175" s="22" t="n">
        <f aca="false">VLOOKUP(G175,Sheet2!A:Q,3)</f>
        <v>2.61768</v>
      </c>
      <c r="AN175" s="22" t="n">
        <f aca="false">VLOOKUP(G175,Sheet2!A:Q,4)</f>
        <v>1</v>
      </c>
      <c r="AO175" s="22" t="n">
        <f aca="false">VLOOKUP(G175,Sheet2!A:Q,5)</f>
        <v>2.2</v>
      </c>
      <c r="AP175" s="22" t="n">
        <f aca="false">VLOOKUP(G175,Sheet2!A:Q,6)</f>
        <v>6128.21</v>
      </c>
      <c r="AQ175" s="22" t="n">
        <f aca="false">VLOOKUP(G175,Sheet2!A:Q,7)</f>
        <v>299.8</v>
      </c>
      <c r="AR175" s="22" t="n">
        <f aca="false">VLOOKUP(G175,Sheet2!A:Q,8)</f>
        <v>754.25</v>
      </c>
      <c r="AS175" s="22" t="n">
        <f aca="false">VLOOKUP(G175,Sheet2!A:Q,9)</f>
        <v>47.25</v>
      </c>
      <c r="AT175" s="22" t="n">
        <f aca="false">VLOOKUP(G175,Sheet2!A:Q,10)</f>
        <v>103.91</v>
      </c>
      <c r="AU175" s="22" t="n">
        <f aca="false">VLOOKUP(G175,Sheet2!A:Q,11)</f>
        <v>8.67</v>
      </c>
      <c r="AV175" s="22" t="n">
        <f aca="false">VLOOKUP(G175,Sheet2!A:Q,12)</f>
        <v>206394.88</v>
      </c>
      <c r="AW175" s="22" t="n">
        <f aca="false">VLOOKUP(G175,Sheet2!A:Q,13)</f>
        <v>25311.8</v>
      </c>
      <c r="AX175" s="22" t="n">
        <f aca="false">VLOOKUP(G175,Sheet2!A:Q,14)</f>
        <v>7575.72</v>
      </c>
      <c r="AY175" s="22" t="n">
        <f aca="false">VLOOKUP(G175,Sheet2!A:Q,15)</f>
        <v>2211.25</v>
      </c>
      <c r="AZ175" s="22" t="n">
        <f aca="false">VLOOKUP(G175,Sheet2!A:Q,16)</f>
        <v>770.79</v>
      </c>
      <c r="BA175" s="22" t="n">
        <f aca="false">VLOOKUP(G175,Sheet2!A:Q,17)</f>
        <v>413</v>
      </c>
      <c r="BB175" s="22" t="n">
        <f aca="false">VLOOKUP(G175,Sheet2!A:R,18)</f>
        <v>185</v>
      </c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" hidden="false" customHeight="true" outlineLevel="0" collapsed="false">
      <c r="A176" s="22" t="s">
        <v>56</v>
      </c>
      <c r="B176" s="9" t="n">
        <v>14</v>
      </c>
      <c r="C176" s="9" t="n">
        <v>19</v>
      </c>
      <c r="D176" s="9" t="n">
        <v>196</v>
      </c>
      <c r="E176" s="23"/>
      <c r="F176" s="9" t="s">
        <v>114</v>
      </c>
      <c r="G176" s="33" t="s">
        <v>769</v>
      </c>
      <c r="H176" s="4" t="s">
        <v>116</v>
      </c>
      <c r="I176" s="22" t="s">
        <v>743</v>
      </c>
      <c r="J176" s="26" t="n">
        <v>4</v>
      </c>
      <c r="K176" s="11" t="s">
        <v>770</v>
      </c>
      <c r="L176" s="2" t="n">
        <f aca="false">IF(LEN(TRIM(K176))=0,0,LEN(TRIM(K176))-LEN(SUBSTITUTE(K176," ",""))+1)</f>
        <v>20</v>
      </c>
      <c r="M176" s="2" t="n">
        <f aca="false">IF(LEN(TRIM(F176))=0,0,LEN(TRIM(F176))-LEN(SUBSTITUTE(F176," ",""))+2)</f>
        <v>18</v>
      </c>
      <c r="N176" s="22" t="s">
        <v>52</v>
      </c>
      <c r="P176" s="27" t="n">
        <v>14014</v>
      </c>
      <c r="Q176" s="27" t="n">
        <v>4014</v>
      </c>
      <c r="R176" s="9" t="s">
        <v>236</v>
      </c>
      <c r="S176" s="28" t="str">
        <f aca="false">MID(MID(MID(SUBSTITUTE(K176," ","^",(M176-2)),1,256),FIND("^",SUBSTITUTE(K176," ","^",(M176-2))),256),2,FIND(" ",MID(MID(SUBSTITUTE(K176," ","^",(M176-2)),1,256),FIND("^",SUBSTITUTE(K176," ","^",(M176-2))),256))-2)</f>
        <v>chocolate</v>
      </c>
      <c r="T176" s="57"/>
      <c r="U176" s="29" t="n">
        <f aca="false">LEN(G176)</f>
        <v>3</v>
      </c>
      <c r="V176" s="29" t="n">
        <v>56</v>
      </c>
      <c r="W176" s="50" t="n">
        <v>618</v>
      </c>
      <c r="X176" s="50" t="n">
        <v>518</v>
      </c>
      <c r="Y176" s="50" t="n">
        <v>587</v>
      </c>
      <c r="Z176" s="56" t="n">
        <v>423</v>
      </c>
      <c r="AA176" s="53" t="n">
        <v>12</v>
      </c>
      <c r="AB176" s="53" t="s">
        <v>202</v>
      </c>
      <c r="AC176" s="30" t="str">
        <f aca="false">IF(ISBLANK(T176),"NA",IF(T176=" ","NA",IF(T176="-","NA",IF(T176="N","NA",T176))))</f>
        <v>NA</v>
      </c>
      <c r="AD176" s="30" t="n">
        <f aca="false">IF(ISBLANK(U176),"NA",IF(U176=" ","NA",IF(U176="-","NA",IF(U176="N","NA",U176))))</f>
        <v>3</v>
      </c>
      <c r="AE176" s="30" t="n">
        <f aca="false">IF(ISBLANK(V176),"NA",IF(V176=" ","NA",IF(V176="-","NA",IF(V176="N","NA",V176))))</f>
        <v>56</v>
      </c>
      <c r="AF176" s="30" t="n">
        <f aca="false">IF(ISBLANK(W176),"NA",IF(W176=" ","NA",IF(W176="-","NA",IF(W176="N","NA",W176))))</f>
        <v>618</v>
      </c>
      <c r="AG176" s="30" t="n">
        <f aca="false">IF(ISBLANK(X176),"NA",IF(X176=" ","NA",IF(X176="-","NA",IF(X176="N","NA",X176))))</f>
        <v>518</v>
      </c>
      <c r="AH176" s="30" t="n">
        <f aca="false">IF(ISBLANK(Y176),"NA",IF(Y176=" ","NA",IF(Y176="-","NA",IF(Y176="N","NA",Y176))))</f>
        <v>587</v>
      </c>
      <c r="AI176" s="30" t="n">
        <f aca="false">IF(ISBLANK(Z176),"NA",IF(Z176=" ","NA",IF(Z176="-","NA",IF(Z176="N","NA",Z176))))</f>
        <v>423</v>
      </c>
      <c r="AJ176" s="30" t="n">
        <f aca="false">IF(ISBLANK(AA176),"NA",IF(AA176=" ","NA",IF(AA176="-","NA",IF(AA176="N","NA",AA176))))</f>
        <v>12</v>
      </c>
      <c r="AK176" s="30" t="str">
        <f aca="false">IF(ISBLANK(AB176),"NA",IF(AB176=" ","NA",IF(AB176="-","NA",IF(AB176="N","NA",AB176))))</f>
        <v>NA</v>
      </c>
      <c r="AL176" s="22" t="str">
        <f aca="false">IF(I176="BC",VLOOKUP(B176,'BC-OR_overlap'!A:J,10),"NA")</f>
        <v>NA</v>
      </c>
      <c r="AM176" s="22" t="n">
        <f aca="false">VLOOKUP(G176,Sheet2!A:Q,3)</f>
        <v>7.07964</v>
      </c>
      <c r="AN176" s="22" t="n">
        <f aca="false">VLOOKUP(G176,Sheet2!A:Q,4)</f>
        <v>12</v>
      </c>
      <c r="AO176" s="22" t="n">
        <f aca="false">VLOOKUP(G176,Sheet2!A:Q,5)</f>
        <v>35.84</v>
      </c>
      <c r="AP176" s="22" t="n">
        <f aca="false">VLOOKUP(G176,Sheet2!A:Q,6)</f>
        <v>10363.43</v>
      </c>
      <c r="AQ176" s="22" t="n">
        <f aca="false">VLOOKUP(G176,Sheet2!A:Q,7)</f>
        <v>56.33</v>
      </c>
      <c r="AR176" s="22" t="n">
        <f aca="false">VLOOKUP(G176,Sheet2!A:Q,8)</f>
        <v>221.4</v>
      </c>
      <c r="AS176" s="22" t="n">
        <f aca="false">VLOOKUP(G176,Sheet2!A:Q,9)</f>
        <v>6</v>
      </c>
      <c r="AT176" s="22" t="n">
        <f aca="false">VLOOKUP(G176,Sheet2!A:Q,10)</f>
        <v>7.08</v>
      </c>
      <c r="AU176" s="22" t="n">
        <f aca="false">VLOOKUP(G176,Sheet2!A:Q,11)</f>
        <v>1</v>
      </c>
      <c r="AV176" s="22" t="n">
        <f aca="false">VLOOKUP(G176,Sheet2!A:Q,12)</f>
        <v>160586.46</v>
      </c>
      <c r="AW176" s="22" t="n">
        <f aca="false">VLOOKUP(G176,Sheet2!A:Q,13)</f>
        <v>23340.67</v>
      </c>
      <c r="AX176" s="22" t="n">
        <f aca="false">VLOOKUP(G176,Sheet2!A:Q,14)</f>
        <v>11089.12</v>
      </c>
      <c r="AY176" s="22" t="n">
        <f aca="false">VLOOKUP(G176,Sheet2!A:Q,15)</f>
        <v>1086</v>
      </c>
      <c r="AZ176" s="22" t="n">
        <f aca="false">VLOOKUP(G176,Sheet2!A:Q,16)</f>
        <v>33.38</v>
      </c>
      <c r="BA176" s="22" t="n">
        <f aca="false">VLOOKUP(G176,Sheet2!A:Q,17)</f>
        <v>32</v>
      </c>
      <c r="BB176" s="22" t="n">
        <f aca="false">VLOOKUP(G176,Sheet2!A:R,18)</f>
        <v>567</v>
      </c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" hidden="false" customHeight="true" outlineLevel="0" collapsed="false">
      <c r="A177" s="9" t="s">
        <v>80</v>
      </c>
      <c r="B177" s="9" t="n">
        <v>15</v>
      </c>
      <c r="C177" s="9" t="n">
        <v>20</v>
      </c>
      <c r="D177" s="9" t="n">
        <v>43</v>
      </c>
      <c r="E177" s="23" t="s">
        <v>118</v>
      </c>
      <c r="F177" s="11" t="s">
        <v>119</v>
      </c>
      <c r="G177" s="33" t="s">
        <v>771</v>
      </c>
      <c r="H177" s="4" t="s">
        <v>121</v>
      </c>
      <c r="I177" s="22" t="s">
        <v>743</v>
      </c>
      <c r="J177" s="26" t="n">
        <v>4</v>
      </c>
      <c r="K177" s="11" t="s">
        <v>772</v>
      </c>
      <c r="L177" s="2" t="n">
        <f aca="false">IF(LEN(TRIM(K177))=0,0,LEN(TRIM(K177))-LEN(SUBSTITUTE(K177," ",""))+1)</f>
        <v>10</v>
      </c>
      <c r="M177" s="2" t="n">
        <f aca="false">IF(LEN(TRIM(F177))=0,0,LEN(TRIM(F177))-LEN(SUBSTITUTE(F177," ",""))+2)</f>
        <v>8</v>
      </c>
      <c r="N177" s="22" t="s">
        <v>52</v>
      </c>
      <c r="P177" s="27" t="n">
        <v>14015</v>
      </c>
      <c r="Q177" s="27" t="n">
        <v>4015</v>
      </c>
      <c r="R177" s="9" t="s">
        <v>236</v>
      </c>
      <c r="S177" s="28" t="str">
        <f aca="false">MID(MID(MID(SUBSTITUTE(K177," ","^",(M177-2)),1,256),FIND("^",SUBSTITUTE(K177," ","^",(M177-2))),256),2,FIND(" ",MID(MID(SUBSTITUTE(K177," ","^",(M177-2)),1,256),FIND("^",SUBSTITUTE(K177," ","^",(M177-2))),256))-2)</f>
        <v>her</v>
      </c>
      <c r="T177" s="57" t="n">
        <v>0</v>
      </c>
      <c r="U177" s="29" t="n">
        <f aca="false">LEN(G177)</f>
        <v>6</v>
      </c>
      <c r="V177" s="29" t="n">
        <v>88</v>
      </c>
      <c r="W177" s="50" t="n">
        <v>425</v>
      </c>
      <c r="X177" s="50" t="n">
        <v>512</v>
      </c>
      <c r="Y177" s="50" t="n">
        <v>486</v>
      </c>
      <c r="Z177" s="56" t="s">
        <v>202</v>
      </c>
      <c r="AA177" s="53" t="n">
        <v>0</v>
      </c>
      <c r="AB177" s="53" t="n">
        <v>21</v>
      </c>
      <c r="AC177" s="30" t="n">
        <f aca="false">IF(ISBLANK(T177),"NA",IF(T177=" ","NA",IF(T177="-","NA",IF(T177="N","NA",T177))))</f>
        <v>0</v>
      </c>
      <c r="AD177" s="30" t="n">
        <f aca="false">IF(ISBLANK(U177),"NA",IF(U177=" ","NA",IF(U177="-","NA",IF(U177="N","NA",U177))))</f>
        <v>6</v>
      </c>
      <c r="AE177" s="30" t="n">
        <f aca="false">IF(ISBLANK(V177),"NA",IF(V177=" ","NA",IF(V177="-","NA",IF(V177="N","NA",V177))))</f>
        <v>88</v>
      </c>
      <c r="AF177" s="30" t="n">
        <f aca="false">IF(ISBLANK(W177),"NA",IF(W177=" ","NA",IF(W177="-","NA",IF(W177="N","NA",W177))))</f>
        <v>425</v>
      </c>
      <c r="AG177" s="30" t="n">
        <f aca="false">IF(ISBLANK(X177),"NA",IF(X177=" ","NA",IF(X177="-","NA",IF(X177="N","NA",X177))))</f>
        <v>512</v>
      </c>
      <c r="AH177" s="30" t="n">
        <f aca="false">IF(ISBLANK(Y177),"NA",IF(Y177=" ","NA",IF(Y177="-","NA",IF(Y177="N","NA",Y177))))</f>
        <v>486</v>
      </c>
      <c r="AI177" s="30" t="str">
        <f aca="false">IF(ISBLANK(Z177),"NA",IF(Z177=" ","NA",IF(Z177="-","NA",IF(Z177="N","NA",Z177))))</f>
        <v>NA</v>
      </c>
      <c r="AJ177" s="30" t="n">
        <f aca="false">IF(ISBLANK(AA177),"NA",IF(AA177=" ","NA",IF(AA177="-","NA",IF(AA177="N","NA",AA177))))</f>
        <v>0</v>
      </c>
      <c r="AK177" s="30" t="n">
        <f aca="false">IF(ISBLANK(AB177),"NA",IF(AB177=" ","NA",IF(AB177="-","NA",IF(AB177="N","NA",AB177))))</f>
        <v>21</v>
      </c>
      <c r="AL177" s="22" t="str">
        <f aca="false">IF(I177="BC",VLOOKUP(B177,'BC-OR_overlap'!A:J,10),"NA")</f>
        <v>NA</v>
      </c>
      <c r="AM177" s="22" t="n">
        <f aca="false">VLOOKUP(G177,Sheet2!A:Q,3)</f>
        <v>20.644</v>
      </c>
      <c r="AN177" s="22" t="n">
        <f aca="false">VLOOKUP(G177,Sheet2!A:Q,4)</f>
        <v>0</v>
      </c>
      <c r="AO177" s="22" t="n">
        <f aca="false">VLOOKUP(G177,Sheet2!A:Q,5)</f>
        <v>0</v>
      </c>
      <c r="AP177" s="22" t="n">
        <f aca="false">VLOOKUP(G177,Sheet2!A:Q,6)</f>
        <v>6497.19</v>
      </c>
      <c r="AQ177" s="22" t="n">
        <f aca="false">VLOOKUP(G177,Sheet2!A:Q,7)</f>
        <v>610.83</v>
      </c>
      <c r="AR177" s="22" t="n">
        <f aca="false">VLOOKUP(G177,Sheet2!A:Q,8)</f>
        <v>383.55</v>
      </c>
      <c r="AS177" s="22" t="n">
        <f aca="false">VLOOKUP(G177,Sheet2!A:Q,9)</f>
        <v>38.4</v>
      </c>
      <c r="AT177" s="22" t="n">
        <f aca="false">VLOOKUP(G177,Sheet2!A:Q,10)</f>
        <v>31.68</v>
      </c>
      <c r="AU177" s="22" t="n">
        <f aca="false">VLOOKUP(G177,Sheet2!A:Q,11)</f>
        <v>4.25</v>
      </c>
      <c r="AV177" s="22" t="n">
        <f aca="false">VLOOKUP(G177,Sheet2!A:Q,12)</f>
        <v>272970.89</v>
      </c>
      <c r="AW177" s="22" t="n">
        <f aca="false">VLOOKUP(G177,Sheet2!A:Q,13)</f>
        <v>33276.67</v>
      </c>
      <c r="AX177" s="22" t="n">
        <f aca="false">VLOOKUP(G177,Sheet2!A:Q,14)</f>
        <v>9027.34</v>
      </c>
      <c r="AY177" s="22" t="n">
        <f aca="false">VLOOKUP(G177,Sheet2!A:Q,15)</f>
        <v>1655.2</v>
      </c>
      <c r="AZ177" s="22" t="n">
        <f aca="false">VLOOKUP(G177,Sheet2!A:Q,16)</f>
        <v>420.94</v>
      </c>
      <c r="BA177" s="22" t="n">
        <f aca="false">VLOOKUP(G177,Sheet2!A:Q,17)</f>
        <v>83</v>
      </c>
      <c r="BB177" s="22" t="n">
        <f aca="false">VLOOKUP(G177,Sheet2!A:R,18)</f>
        <v>387</v>
      </c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" hidden="false" customHeight="true" outlineLevel="0" collapsed="false">
      <c r="A178" s="9" t="s">
        <v>46</v>
      </c>
      <c r="B178" s="9" t="n">
        <v>16</v>
      </c>
      <c r="C178" s="9" t="n">
        <v>21</v>
      </c>
      <c r="D178" s="9" t="n">
        <v>96</v>
      </c>
      <c r="E178" s="23"/>
      <c r="F178" s="9" t="s">
        <v>123</v>
      </c>
      <c r="G178" s="33" t="s">
        <v>773</v>
      </c>
      <c r="H178" s="4" t="s">
        <v>125</v>
      </c>
      <c r="I178" s="22" t="s">
        <v>743</v>
      </c>
      <c r="J178" s="26" t="n">
        <v>4</v>
      </c>
      <c r="K178" s="11" t="s">
        <v>774</v>
      </c>
      <c r="L178" s="2" t="n">
        <f aca="false">IF(LEN(TRIM(K178))=0,0,LEN(TRIM(K178))-LEN(SUBSTITUTE(K178," ",""))+1)</f>
        <v>19</v>
      </c>
      <c r="M178" s="2" t="n">
        <f aca="false">IF(LEN(TRIM(F178))=0,0,LEN(TRIM(F178))-LEN(SUBSTITUTE(F178," ",""))+2)</f>
        <v>17</v>
      </c>
      <c r="N178" s="22" t="s">
        <v>52</v>
      </c>
      <c r="P178" s="27" t="n">
        <v>14016</v>
      </c>
      <c r="Q178" s="27" t="n">
        <v>4016</v>
      </c>
      <c r="R178" s="9" t="s">
        <v>236</v>
      </c>
      <c r="S178" s="28" t="str">
        <f aca="false">MID(MID(MID(SUBSTITUTE(K178," ","^",(M178-2)),1,256),FIND("^",SUBSTITUTE(K178," ","^",(M178-2))),256),2,FIND(" ",MID(MID(SUBSTITUTE(K178," ","^",(M178-2)),1,256),FIND("^",SUBSTITUTE(K178," ","^",(M178-2))),256))-2)</f>
        <v>the</v>
      </c>
      <c r="T178" s="57"/>
      <c r="U178" s="29" t="n">
        <f aca="false">LEN(G178)</f>
        <v>7</v>
      </c>
      <c r="V178" s="29" t="n">
        <v>10</v>
      </c>
      <c r="W178" s="50" t="n">
        <v>325</v>
      </c>
      <c r="X178" s="50" t="n">
        <v>523</v>
      </c>
      <c r="Y178" s="58" t="n">
        <v>370</v>
      </c>
      <c r="Z178" s="54" t="n">
        <v>418</v>
      </c>
      <c r="AA178" s="53" t="n">
        <v>0</v>
      </c>
      <c r="AB178" s="53" t="n">
        <v>14</v>
      </c>
      <c r="AC178" s="30" t="str">
        <f aca="false">IF(ISBLANK(T178),"NA",IF(T178=" ","NA",IF(T178="-","NA",IF(T178="N","NA",T178))))</f>
        <v>NA</v>
      </c>
      <c r="AD178" s="30" t="n">
        <f aca="false">IF(ISBLANK(U178),"NA",IF(U178=" ","NA",IF(U178="-","NA",IF(U178="N","NA",U178))))</f>
        <v>7</v>
      </c>
      <c r="AE178" s="30" t="n">
        <f aca="false">IF(ISBLANK(V178),"NA",IF(V178=" ","NA",IF(V178="-","NA",IF(V178="N","NA",V178))))</f>
        <v>10</v>
      </c>
      <c r="AF178" s="30" t="n">
        <f aca="false">IF(ISBLANK(W178),"NA",IF(W178=" ","NA",IF(W178="-","NA",IF(W178="N","NA",W178))))</f>
        <v>325</v>
      </c>
      <c r="AG178" s="30" t="n">
        <f aca="false">IF(ISBLANK(X178),"NA",IF(X178=" ","NA",IF(X178="-","NA",IF(X178="N","NA",X178))))</f>
        <v>523</v>
      </c>
      <c r="AH178" s="30" t="n">
        <f aca="false">IF(ISBLANK(Y178),"NA",IF(Y178=" ","NA",IF(Y178="-","NA",IF(Y178="N","NA",Y178))))</f>
        <v>370</v>
      </c>
      <c r="AI178" s="30" t="n">
        <f aca="false">IF(ISBLANK(Z178),"NA",IF(Z178=" ","NA",IF(Z178="-","NA",IF(Z178="N","NA",Z178))))</f>
        <v>418</v>
      </c>
      <c r="AJ178" s="30" t="n">
        <f aca="false">IF(ISBLANK(AA178),"NA",IF(AA178=" ","NA",IF(AA178="-","NA",IF(AA178="N","NA",AA178))))</f>
        <v>0</v>
      </c>
      <c r="AK178" s="30" t="n">
        <f aca="false">IF(ISBLANK(AB178),"NA",IF(AB178=" ","NA",IF(AB178="-","NA",IF(AB178="N","NA",AB178))))</f>
        <v>14</v>
      </c>
      <c r="AL178" s="22" t="str">
        <f aca="false">IF(I178="BC",VLOOKUP(B178,'BC-OR_overlap'!A:J,10),"NA")</f>
        <v>NA</v>
      </c>
      <c r="AM178" s="22" t="n">
        <f aca="false">VLOOKUP(G178,Sheet2!A:Q,3)</f>
        <v>4.75942</v>
      </c>
      <c r="AN178" s="22" t="n">
        <f aca="false">VLOOKUP(G178,Sheet2!A:Q,4)</f>
        <v>0</v>
      </c>
      <c r="AO178" s="22" t="n">
        <f aca="false">VLOOKUP(G178,Sheet2!A:Q,5)</f>
        <v>0</v>
      </c>
      <c r="AP178" s="22" t="n">
        <f aca="false">VLOOKUP(G178,Sheet2!A:Q,6)</f>
        <v>4670.4</v>
      </c>
      <c r="AQ178" s="22" t="n">
        <f aca="false">VLOOKUP(G178,Sheet2!A:Q,7)</f>
        <v>635.86</v>
      </c>
      <c r="AR178" s="22" t="n">
        <f aca="false">VLOOKUP(G178,Sheet2!A:Q,8)</f>
        <v>789.89</v>
      </c>
      <c r="AS178" s="22" t="n">
        <f aca="false">VLOOKUP(G178,Sheet2!A:Q,9)</f>
        <v>94</v>
      </c>
      <c r="AT178" s="22" t="n">
        <f aca="false">VLOOKUP(G178,Sheet2!A:Q,10)</f>
        <v>189.63</v>
      </c>
      <c r="AU178" s="22" t="n">
        <f aca="false">VLOOKUP(G178,Sheet2!A:Q,11)</f>
        <v>13.2</v>
      </c>
      <c r="AV178" s="22" t="n">
        <f aca="false">VLOOKUP(G178,Sheet2!A:Q,12)</f>
        <v>296549.27</v>
      </c>
      <c r="AW178" s="22" t="n">
        <f aca="false">VLOOKUP(G178,Sheet2!A:Q,13)</f>
        <v>39888.86</v>
      </c>
      <c r="AX178" s="22" t="n">
        <f aca="false">VLOOKUP(G178,Sheet2!A:Q,14)</f>
        <v>29825.03</v>
      </c>
      <c r="AY178" s="22" t="n">
        <f aca="false">VLOOKUP(G178,Sheet2!A:Q,15)</f>
        <v>4688.17</v>
      </c>
      <c r="AZ178" s="22" t="n">
        <f aca="false">VLOOKUP(G178,Sheet2!A:Q,16)</f>
        <v>1682.04</v>
      </c>
      <c r="BA178" s="22" t="n">
        <f aca="false">VLOOKUP(G178,Sheet2!A:Q,17)</f>
        <v>252.6</v>
      </c>
      <c r="BB178" s="22" t="n">
        <f aca="false">VLOOKUP(G178,Sheet2!A:R,18)</f>
        <v>415</v>
      </c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" hidden="false" customHeight="true" outlineLevel="0" collapsed="false">
      <c r="A179" s="9" t="s">
        <v>56</v>
      </c>
      <c r="B179" s="9" t="n">
        <v>17</v>
      </c>
      <c r="C179" s="9" t="n">
        <v>22</v>
      </c>
      <c r="D179" s="9" t="n">
        <v>111</v>
      </c>
      <c r="E179" s="23" t="n">
        <v>24</v>
      </c>
      <c r="F179" s="24" t="s">
        <v>127</v>
      </c>
      <c r="G179" s="25" t="s">
        <v>775</v>
      </c>
      <c r="H179" s="4" t="s">
        <v>129</v>
      </c>
      <c r="I179" s="22" t="s">
        <v>743</v>
      </c>
      <c r="J179" s="26" t="n">
        <v>4</v>
      </c>
      <c r="K179" s="11" t="s">
        <v>776</v>
      </c>
      <c r="L179" s="2" t="n">
        <f aca="false">IF(LEN(TRIM(K179))=0,0,LEN(TRIM(K179))-LEN(SUBSTITUTE(K179," ",""))+1)</f>
        <v>13</v>
      </c>
      <c r="M179" s="2" t="n">
        <f aca="false">IF(LEN(TRIM(F179))=0,0,LEN(TRIM(F179))-LEN(SUBSTITUTE(F179," ",""))+2)</f>
        <v>11</v>
      </c>
      <c r="N179" s="22" t="s">
        <v>52</v>
      </c>
      <c r="P179" s="27" t="n">
        <v>14017</v>
      </c>
      <c r="Q179" s="27" t="n">
        <v>4017</v>
      </c>
      <c r="R179" s="9" t="s">
        <v>236</v>
      </c>
      <c r="S179" s="28" t="str">
        <f aca="false">MID(MID(MID(SUBSTITUTE(K179," ","^",(M179-2)),1,256),FIND("^",SUBSTITUTE(K179," ","^",(M179-2))),256),2,FIND(" ",MID(MID(SUBSTITUTE(K179," ","^",(M179-2)),1,256),FIND("^",SUBSTITUTE(K179," ","^",(M179-2))),256))-2)</f>
        <v>his</v>
      </c>
      <c r="T179" s="25"/>
      <c r="U179" s="29" t="n">
        <f aca="false">LEN(G179)</f>
        <v>7</v>
      </c>
      <c r="V179" s="29" t="n">
        <v>162</v>
      </c>
      <c r="W179" s="50" t="n">
        <v>579</v>
      </c>
      <c r="X179" s="50" t="n">
        <v>597</v>
      </c>
      <c r="Y179" s="58" t="n">
        <v>581</v>
      </c>
      <c r="Z179" s="54" t="s">
        <v>202</v>
      </c>
      <c r="AA179" s="53" t="n">
        <v>0</v>
      </c>
      <c r="AB179" s="53" t="n">
        <v>11</v>
      </c>
      <c r="AC179" s="30" t="str">
        <f aca="false">IF(ISBLANK(T179),"NA",IF(T179=" ","NA",IF(T179="-","NA",IF(T179="N","NA",T179))))</f>
        <v>NA</v>
      </c>
      <c r="AD179" s="30" t="n">
        <f aca="false">IF(ISBLANK(U179),"NA",IF(U179=" ","NA",IF(U179="-","NA",IF(U179="N","NA",U179))))</f>
        <v>7</v>
      </c>
      <c r="AE179" s="30" t="n">
        <f aca="false">IF(ISBLANK(V179),"NA",IF(V179=" ","NA",IF(V179="-","NA",IF(V179="N","NA",V179))))</f>
        <v>162</v>
      </c>
      <c r="AF179" s="30" t="n">
        <f aca="false">IF(ISBLANK(W179),"NA",IF(W179=" ","NA",IF(W179="-","NA",IF(W179="N","NA",W179))))</f>
        <v>579</v>
      </c>
      <c r="AG179" s="30" t="n">
        <f aca="false">IF(ISBLANK(X179),"NA",IF(X179=" ","NA",IF(X179="-","NA",IF(X179="N","NA",X179))))</f>
        <v>597</v>
      </c>
      <c r="AH179" s="30" t="n">
        <f aca="false">IF(ISBLANK(Y179),"NA",IF(Y179=" ","NA",IF(Y179="-","NA",IF(Y179="N","NA",Y179))))</f>
        <v>581</v>
      </c>
      <c r="AI179" s="30" t="str">
        <f aca="false">IF(ISBLANK(Z179),"NA",IF(Z179=" ","NA",IF(Z179="-","NA",IF(Z179="N","NA",Z179))))</f>
        <v>NA</v>
      </c>
      <c r="AJ179" s="30" t="n">
        <f aca="false">IF(ISBLANK(AA179),"NA",IF(AA179=" ","NA",IF(AA179="-","NA",IF(AA179="N","NA",AA179))))</f>
        <v>0</v>
      </c>
      <c r="AK179" s="30" t="n">
        <f aca="false">IF(ISBLANK(AB179),"NA",IF(AB179=" ","NA",IF(AB179="-","NA",IF(AB179="N","NA",AB179))))</f>
        <v>11</v>
      </c>
      <c r="AL179" s="22" t="str">
        <f aca="false">IF(I179="BC",VLOOKUP(B179,'BC-OR_overlap'!A:J,10),"NA")</f>
        <v>NA</v>
      </c>
      <c r="AM179" s="22" t="n">
        <f aca="false">VLOOKUP(G179,Sheet2!A:Q,3)</f>
        <v>102.209</v>
      </c>
      <c r="AN179" s="22" t="n">
        <f aca="false">VLOOKUP(G179,Sheet2!A:Q,4)</f>
        <v>0</v>
      </c>
      <c r="AO179" s="22" t="n">
        <f aca="false">VLOOKUP(G179,Sheet2!A:Q,5)</f>
        <v>0</v>
      </c>
      <c r="AP179" s="22" t="n">
        <f aca="false">VLOOKUP(G179,Sheet2!A:Q,6)</f>
        <v>6127.41</v>
      </c>
      <c r="AQ179" s="22" t="n">
        <f aca="false">VLOOKUP(G179,Sheet2!A:Q,7)</f>
        <v>784.71</v>
      </c>
      <c r="AR179" s="22" t="n">
        <f aca="false">VLOOKUP(G179,Sheet2!A:Q,8)</f>
        <v>627.97</v>
      </c>
      <c r="AS179" s="22" t="n">
        <f aca="false">VLOOKUP(G179,Sheet2!A:Q,9)</f>
        <v>67.33</v>
      </c>
      <c r="AT179" s="22" t="n">
        <f aca="false">VLOOKUP(G179,Sheet2!A:Q,10)</f>
        <v>329.26</v>
      </c>
      <c r="AU179" s="22" t="n">
        <f aca="false">VLOOKUP(G179,Sheet2!A:Q,11)</f>
        <v>18.2</v>
      </c>
      <c r="AV179" s="22" t="n">
        <f aca="false">VLOOKUP(G179,Sheet2!A:Q,12)</f>
        <v>253560.15</v>
      </c>
      <c r="AW179" s="22" t="n">
        <f aca="false">VLOOKUP(G179,Sheet2!A:Q,13)</f>
        <v>35254.57</v>
      </c>
      <c r="AX179" s="22" t="n">
        <f aca="false">VLOOKUP(G179,Sheet2!A:Q,14)</f>
        <v>18919.05</v>
      </c>
      <c r="AY179" s="22" t="n">
        <f aca="false">VLOOKUP(G179,Sheet2!A:Q,15)</f>
        <v>2974</v>
      </c>
      <c r="AZ179" s="22" t="n">
        <f aca="false">VLOOKUP(G179,Sheet2!A:Q,16)</f>
        <v>1928.34</v>
      </c>
      <c r="BA179" s="22" t="n">
        <f aca="false">VLOOKUP(G179,Sheet2!A:Q,17)</f>
        <v>299.8</v>
      </c>
      <c r="BB179" s="22" t="n">
        <f aca="false">VLOOKUP(G179,Sheet2!A:R,18)</f>
        <v>377</v>
      </c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" hidden="false" customHeight="true" outlineLevel="0" collapsed="false">
      <c r="A180" s="22" t="s">
        <v>56</v>
      </c>
      <c r="B180" s="9" t="n">
        <v>18</v>
      </c>
      <c r="C180" s="9" t="n">
        <v>23</v>
      </c>
      <c r="D180" s="9" t="n">
        <v>53</v>
      </c>
      <c r="E180" s="36" t="s">
        <v>131</v>
      </c>
      <c r="F180" s="37" t="s">
        <v>132</v>
      </c>
      <c r="G180" s="33" t="s">
        <v>777</v>
      </c>
      <c r="H180" s="4" t="s">
        <v>134</v>
      </c>
      <c r="I180" s="22" t="s">
        <v>743</v>
      </c>
      <c r="J180" s="26" t="n">
        <v>4</v>
      </c>
      <c r="K180" s="11" t="s">
        <v>778</v>
      </c>
      <c r="L180" s="2" t="n">
        <f aca="false">IF(LEN(TRIM(K180))=0,0,LEN(TRIM(K180))-LEN(SUBSTITUTE(K180," ",""))+1)</f>
        <v>22</v>
      </c>
      <c r="M180" s="2" t="n">
        <f aca="false">IF(LEN(TRIM(F180))=0,0,LEN(TRIM(F180))-LEN(SUBSTITUTE(F180," ",""))+2)</f>
        <v>19</v>
      </c>
      <c r="N180" s="22" t="s">
        <v>52</v>
      </c>
      <c r="P180" s="27" t="n">
        <v>14018</v>
      </c>
      <c r="Q180" s="27" t="n">
        <v>4018</v>
      </c>
      <c r="R180" s="9" t="s">
        <v>236</v>
      </c>
      <c r="S180" s="28" t="str">
        <f aca="false">MID(MID(MID(SUBSTITUTE(K180," ","^",(M180-2)),1,256),FIND("^",SUBSTITUTE(K180," ","^",(M180-2))),256),2,FIND(" ",MID(MID(SUBSTITUTE(K180," ","^",(M180-2)),1,256),FIND("^",SUBSTITUTE(K180," ","^",(M180-2))),256))-2)</f>
        <v>a</v>
      </c>
      <c r="T180" s="57" t="n">
        <v>0</v>
      </c>
      <c r="U180" s="29" t="n">
        <f aca="false">LEN(G180)</f>
        <v>7</v>
      </c>
      <c r="V180" s="29" t="n">
        <v>13</v>
      </c>
      <c r="W180" s="50" t="n">
        <v>644</v>
      </c>
      <c r="X180" s="50" t="n">
        <v>484</v>
      </c>
      <c r="Y180" s="50" t="n">
        <v>591</v>
      </c>
      <c r="Z180" s="52" t="n">
        <v>492</v>
      </c>
      <c r="AA180" s="53" t="n">
        <v>0</v>
      </c>
      <c r="AB180" s="53" t="n">
        <v>13</v>
      </c>
      <c r="AC180" s="30" t="n">
        <f aca="false">IF(ISBLANK(T180),"NA",IF(T180=" ","NA",IF(T180="-","NA",IF(T180="N","NA",T180))))</f>
        <v>0</v>
      </c>
      <c r="AD180" s="30" t="n">
        <f aca="false">IF(ISBLANK(U180),"NA",IF(U180=" ","NA",IF(U180="-","NA",IF(U180="N","NA",U180))))</f>
        <v>7</v>
      </c>
      <c r="AE180" s="30" t="n">
        <f aca="false">IF(ISBLANK(V180),"NA",IF(V180=" ","NA",IF(V180="-","NA",IF(V180="N","NA",V180))))</f>
        <v>13</v>
      </c>
      <c r="AF180" s="30" t="n">
        <f aca="false">IF(ISBLANK(W180),"NA",IF(W180=" ","NA",IF(W180="-","NA",IF(W180="N","NA",W180))))</f>
        <v>644</v>
      </c>
      <c r="AG180" s="30" t="n">
        <f aca="false">IF(ISBLANK(X180),"NA",IF(X180=" ","NA",IF(X180="-","NA",IF(X180="N","NA",X180))))</f>
        <v>484</v>
      </c>
      <c r="AH180" s="30" t="n">
        <f aca="false">IF(ISBLANK(Y180),"NA",IF(Y180=" ","NA",IF(Y180="-","NA",IF(Y180="N","NA",Y180))))</f>
        <v>591</v>
      </c>
      <c r="AI180" s="30" t="n">
        <f aca="false">IF(ISBLANK(Z180),"NA",IF(Z180=" ","NA",IF(Z180="-","NA",IF(Z180="N","NA",Z180))))</f>
        <v>492</v>
      </c>
      <c r="AJ180" s="30" t="n">
        <f aca="false">IF(ISBLANK(AA180),"NA",IF(AA180=" ","NA",IF(AA180="-","NA",IF(AA180="N","NA",AA180))))</f>
        <v>0</v>
      </c>
      <c r="AK180" s="30" t="n">
        <f aca="false">IF(ISBLANK(AB180),"NA",IF(AB180=" ","NA",IF(AB180="-","NA",IF(AB180="N","NA",AB180))))</f>
        <v>13</v>
      </c>
      <c r="AL180" s="22" t="str">
        <f aca="false">IF(I180="BC",VLOOKUP(B180,'BC-OR_overlap'!A:J,10),"NA")</f>
        <v>NA</v>
      </c>
      <c r="AM180" s="22" t="n">
        <f aca="false">VLOOKUP(G180,Sheet2!A:Q,3)</f>
        <v>2.02275</v>
      </c>
      <c r="AN180" s="22" t="n">
        <f aca="false">VLOOKUP(G180,Sheet2!A:Q,4)</f>
        <v>0</v>
      </c>
      <c r="AO180" s="22" t="n">
        <f aca="false">VLOOKUP(G180,Sheet2!A:Q,5)</f>
        <v>0</v>
      </c>
      <c r="AP180" s="22" t="n">
        <f aca="false">VLOOKUP(G180,Sheet2!A:Q,6)</f>
        <v>4781.09</v>
      </c>
      <c r="AQ180" s="22" t="n">
        <f aca="false">VLOOKUP(G180,Sheet2!A:Q,7)</f>
        <v>662.29</v>
      </c>
      <c r="AR180" s="22" t="n">
        <f aca="false">VLOOKUP(G180,Sheet2!A:Q,8)</f>
        <v>539.75</v>
      </c>
      <c r="AS180" s="22" t="n">
        <f aca="false">VLOOKUP(G180,Sheet2!A:Q,9)</f>
        <v>63.67</v>
      </c>
      <c r="AT180" s="22" t="n">
        <f aca="false">VLOOKUP(G180,Sheet2!A:Q,10)</f>
        <v>77.59</v>
      </c>
      <c r="AU180" s="22" t="n">
        <f aca="false">VLOOKUP(G180,Sheet2!A:Q,11)</f>
        <v>6.8</v>
      </c>
      <c r="AV180" s="22" t="n">
        <f aca="false">VLOOKUP(G180,Sheet2!A:Q,12)</f>
        <v>302321.67</v>
      </c>
      <c r="AW180" s="22" t="n">
        <f aca="false">VLOOKUP(G180,Sheet2!A:Q,13)</f>
        <v>35165.71</v>
      </c>
      <c r="AX180" s="22" t="n">
        <f aca="false">VLOOKUP(G180,Sheet2!A:Q,14)</f>
        <v>18780.4</v>
      </c>
      <c r="AY180" s="22" t="n">
        <f aca="false">VLOOKUP(G180,Sheet2!A:Q,15)</f>
        <v>2012.67</v>
      </c>
      <c r="AZ180" s="22" t="n">
        <f aca="false">VLOOKUP(G180,Sheet2!A:Q,16)</f>
        <v>889.24</v>
      </c>
      <c r="BA180" s="22" t="n">
        <f aca="false">VLOOKUP(G180,Sheet2!A:Q,17)</f>
        <v>266.8</v>
      </c>
      <c r="BB180" s="22" t="n">
        <f aca="false">VLOOKUP(G180,Sheet2!A:R,18)</f>
        <v>541</v>
      </c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" hidden="false" customHeight="true" outlineLevel="0" collapsed="false">
      <c r="A181" s="22" t="s">
        <v>56</v>
      </c>
      <c r="B181" s="9" t="n">
        <v>19</v>
      </c>
      <c r="C181" s="9" t="n">
        <v>24</v>
      </c>
      <c r="D181" s="9" t="n">
        <v>100</v>
      </c>
      <c r="E181" s="23"/>
      <c r="F181" s="9" t="s">
        <v>136</v>
      </c>
      <c r="G181" s="33" t="s">
        <v>779</v>
      </c>
      <c r="H181" s="4" t="s">
        <v>138</v>
      </c>
      <c r="I181" s="22" t="s">
        <v>743</v>
      </c>
      <c r="J181" s="26" t="n">
        <v>4</v>
      </c>
      <c r="K181" s="11" t="s">
        <v>780</v>
      </c>
      <c r="L181" s="2" t="n">
        <f aca="false">IF(LEN(TRIM(K181))=0,0,LEN(TRIM(K181))-LEN(SUBSTITUTE(K181," ",""))+1)</f>
        <v>14</v>
      </c>
      <c r="M181" s="2" t="n">
        <f aca="false">IF(LEN(TRIM(F181))=0,0,LEN(TRIM(F181))-LEN(SUBSTITUTE(F181," ",""))+2)</f>
        <v>12</v>
      </c>
      <c r="N181" s="22" t="s">
        <v>52</v>
      </c>
      <c r="P181" s="27" t="n">
        <v>14019</v>
      </c>
      <c r="Q181" s="27" t="n">
        <v>4019</v>
      </c>
      <c r="R181" s="9" t="s">
        <v>236</v>
      </c>
      <c r="S181" s="28" t="str">
        <f aca="false">MID(MID(MID(SUBSTITUTE(K181," ","^",(M181-2)),1,256),FIND("^",SUBSTITUTE(K181," ","^",(M181-2))),256),2,FIND(" ",MID(MID(SUBSTITUTE(K181," ","^",(M181-2)),1,256),FIND("^",SUBSTITUTE(K181," ","^",(M181-2))),256))-2)</f>
        <v>than</v>
      </c>
      <c r="T181" s="57"/>
      <c r="U181" s="29" t="n">
        <f aca="false">LEN(G181)</f>
        <v>9</v>
      </c>
      <c r="V181" s="29" t="n">
        <v>167</v>
      </c>
      <c r="W181" s="50" t="n">
        <v>532</v>
      </c>
      <c r="X181" s="50" t="n">
        <v>543</v>
      </c>
      <c r="Y181" s="60" t="n">
        <v>410</v>
      </c>
      <c r="Z181" s="54" t="s">
        <v>202</v>
      </c>
      <c r="AA181" s="53" t="n">
        <v>0</v>
      </c>
      <c r="AB181" s="53" t="s">
        <v>202</v>
      </c>
      <c r="AC181" s="30" t="str">
        <f aca="false">IF(ISBLANK(T181),"NA",IF(T181=" ","NA",IF(T181="-","NA",IF(T181="N","NA",T181))))</f>
        <v>NA</v>
      </c>
      <c r="AD181" s="30" t="n">
        <f aca="false">IF(ISBLANK(U181),"NA",IF(U181=" ","NA",IF(U181="-","NA",IF(U181="N","NA",U181))))</f>
        <v>9</v>
      </c>
      <c r="AE181" s="30" t="n">
        <f aca="false">IF(ISBLANK(V181),"NA",IF(V181=" ","NA",IF(V181="-","NA",IF(V181="N","NA",V181))))</f>
        <v>167</v>
      </c>
      <c r="AF181" s="30" t="n">
        <f aca="false">IF(ISBLANK(W181),"NA",IF(W181=" ","NA",IF(W181="-","NA",IF(W181="N","NA",W181))))</f>
        <v>532</v>
      </c>
      <c r="AG181" s="30" t="n">
        <f aca="false">IF(ISBLANK(X181),"NA",IF(X181=" ","NA",IF(X181="-","NA",IF(X181="N","NA",X181))))</f>
        <v>543</v>
      </c>
      <c r="AH181" s="30" t="n">
        <f aca="false">IF(ISBLANK(Y181),"NA",IF(Y181=" ","NA",IF(Y181="-","NA",IF(Y181="N","NA",Y181))))</f>
        <v>410</v>
      </c>
      <c r="AI181" s="30" t="str">
        <f aca="false">IF(ISBLANK(Z181),"NA",IF(Z181=" ","NA",IF(Z181="-","NA",IF(Z181="N","NA",Z181))))</f>
        <v>NA</v>
      </c>
      <c r="AJ181" s="30" t="n">
        <f aca="false">IF(ISBLANK(AA181),"NA",IF(AA181=" ","NA",IF(AA181="-","NA",IF(AA181="N","NA",AA181))))</f>
        <v>0</v>
      </c>
      <c r="AK181" s="30" t="str">
        <f aca="false">IF(ISBLANK(AB181),"NA",IF(AB181=" ","NA",IF(AB181="-","NA",IF(AB181="N","NA",AB181))))</f>
        <v>NA</v>
      </c>
      <c r="AL181" s="22" t="str">
        <f aca="false">IF(I181="BC",VLOOKUP(B181,'BC-OR_overlap'!A:J,10),"NA")</f>
        <v>NA</v>
      </c>
      <c r="AM181" s="22" t="n">
        <f aca="false">VLOOKUP(G181,Sheet2!A:Q,3)</f>
        <v>76.9836</v>
      </c>
      <c r="AN181" s="22" t="n">
        <f aca="false">VLOOKUP(G181,Sheet2!A:Q,4)</f>
        <v>0</v>
      </c>
      <c r="AO181" s="22" t="n">
        <f aca="false">VLOOKUP(G181,Sheet2!A:Q,5)</f>
        <v>0</v>
      </c>
      <c r="AP181" s="22" t="n">
        <f aca="false">VLOOKUP(G181,Sheet2!A:Q,6)</f>
        <v>2322.66</v>
      </c>
      <c r="AQ181" s="22" t="n">
        <f aca="false">VLOOKUP(G181,Sheet2!A:Q,7)</f>
        <v>659.56</v>
      </c>
      <c r="AR181" s="22" t="n">
        <f aca="false">VLOOKUP(G181,Sheet2!A:Q,8)</f>
        <v>549.39</v>
      </c>
      <c r="AS181" s="22" t="n">
        <f aca="false">VLOOKUP(G181,Sheet2!A:Q,9)</f>
        <v>66.25</v>
      </c>
      <c r="AT181" s="22" t="n">
        <f aca="false">VLOOKUP(G181,Sheet2!A:Q,10)</f>
        <v>319.99</v>
      </c>
      <c r="AU181" s="22" t="n">
        <f aca="false">VLOOKUP(G181,Sheet2!A:Q,11)</f>
        <v>28.43</v>
      </c>
      <c r="AV181" s="22" t="n">
        <f aca="false">VLOOKUP(G181,Sheet2!A:Q,12)</f>
        <v>258901.86</v>
      </c>
      <c r="AW181" s="22" t="n">
        <f aca="false">VLOOKUP(G181,Sheet2!A:Q,13)</f>
        <v>33666.44</v>
      </c>
      <c r="AX181" s="22" t="n">
        <f aca="false">VLOOKUP(G181,Sheet2!A:Q,14)</f>
        <v>13990.42</v>
      </c>
      <c r="AY181" s="22" t="n">
        <f aca="false">VLOOKUP(G181,Sheet2!A:Q,15)</f>
        <v>2064.25</v>
      </c>
      <c r="AZ181" s="22" t="n">
        <f aca="false">VLOOKUP(G181,Sheet2!A:Q,16)</f>
        <v>3468.77</v>
      </c>
      <c r="BA181" s="22" t="n">
        <f aca="false">VLOOKUP(G181,Sheet2!A:Q,17)</f>
        <v>539.14</v>
      </c>
      <c r="BB181" s="22" t="n">
        <f aca="false">VLOOKUP(G181,Sheet2!A:R,18)</f>
        <v>132</v>
      </c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3" hidden="false" customHeight="true" outlineLevel="0" collapsed="false">
      <c r="A182" s="9" t="s">
        <v>80</v>
      </c>
      <c r="B182" s="9" t="n">
        <v>20</v>
      </c>
      <c r="C182" s="9" t="n">
        <v>25</v>
      </c>
      <c r="D182" s="9" t="n">
        <v>119</v>
      </c>
      <c r="E182" s="23" t="s">
        <v>140</v>
      </c>
      <c r="F182" s="11" t="s">
        <v>141</v>
      </c>
      <c r="G182" s="33" t="s">
        <v>781</v>
      </c>
      <c r="H182" s="4" t="s">
        <v>143</v>
      </c>
      <c r="I182" s="22" t="s">
        <v>743</v>
      </c>
      <c r="J182" s="26" t="n">
        <v>4</v>
      </c>
      <c r="K182" s="11" t="s">
        <v>782</v>
      </c>
      <c r="L182" s="2" t="n">
        <f aca="false">IF(LEN(TRIM(K182))=0,0,LEN(TRIM(K182))-LEN(SUBSTITUTE(K182," ",""))+1)</f>
        <v>10</v>
      </c>
      <c r="M182" s="2" t="n">
        <f aca="false">IF(LEN(TRIM(F182))=0,0,LEN(TRIM(F182))-LEN(SUBSTITUTE(F182," ",""))+2)</f>
        <v>8</v>
      </c>
      <c r="N182" s="22" t="s">
        <v>52</v>
      </c>
      <c r="P182" s="27" t="n">
        <v>14020</v>
      </c>
      <c r="Q182" s="27" t="n">
        <v>4020</v>
      </c>
      <c r="R182" s="9" t="s">
        <v>236</v>
      </c>
      <c r="S182" s="28" t="str">
        <f aca="false">MID(MID(MID(SUBSTITUTE(K182," ","^",(M182-2)),1,256),FIND("^",SUBSTITUTE(K182," ","^",(M182-2))),256),2,FIND(" ",MID(MID(SUBSTITUTE(K182," ","^",(M182-2)),1,256),FIND("^",SUBSTITUTE(K182," ","^",(M182-2))),256))-2)</f>
        <v>its</v>
      </c>
      <c r="T182" s="57" t="n">
        <v>0</v>
      </c>
      <c r="U182" s="29" t="n">
        <f aca="false">LEN(G182)</f>
        <v>3</v>
      </c>
      <c r="V182" s="29" t="n">
        <v>1</v>
      </c>
      <c r="W182" s="50" t="s">
        <v>202</v>
      </c>
      <c r="X182" s="50" t="s">
        <v>202</v>
      </c>
      <c r="Y182" s="50" t="s">
        <v>202</v>
      </c>
      <c r="Z182" s="54" t="s">
        <v>202</v>
      </c>
      <c r="AA182" s="53" t="n">
        <v>18</v>
      </c>
      <c r="AB182" s="53" t="n">
        <v>12</v>
      </c>
      <c r="AC182" s="30" t="n">
        <f aca="false">IF(ISBLANK(T182),"NA",IF(T182=" ","NA",IF(T182="-","NA",IF(T182="N","NA",T182))))</f>
        <v>0</v>
      </c>
      <c r="AD182" s="30" t="n">
        <f aca="false">IF(ISBLANK(U182),"NA",IF(U182=" ","NA",IF(U182="-","NA",IF(U182="N","NA",U182))))</f>
        <v>3</v>
      </c>
      <c r="AE182" s="30" t="n">
        <f aca="false">IF(ISBLANK(V182),"NA",IF(V182=" ","NA",IF(V182="-","NA",IF(V182="N","NA",V182))))</f>
        <v>1</v>
      </c>
      <c r="AF182" s="30" t="str">
        <f aca="false">IF(ISBLANK(W182),"NA",IF(W182=" ","NA",IF(W182="-","NA",IF(W182="N","NA",W182))))</f>
        <v>NA</v>
      </c>
      <c r="AG182" s="30" t="str">
        <f aca="false">IF(ISBLANK(X182),"NA",IF(X182=" ","NA",IF(X182="-","NA",IF(X182="N","NA",X182))))</f>
        <v>NA</v>
      </c>
      <c r="AH182" s="30" t="str">
        <f aca="false">IF(ISBLANK(Y182),"NA",IF(Y182=" ","NA",IF(Y182="-","NA",IF(Y182="N","NA",Y182))))</f>
        <v>NA</v>
      </c>
      <c r="AI182" s="30" t="str">
        <f aca="false">IF(ISBLANK(Z182),"NA",IF(Z182=" ","NA",IF(Z182="-","NA",IF(Z182="N","NA",Z182))))</f>
        <v>NA</v>
      </c>
      <c r="AJ182" s="30" t="n">
        <f aca="false">IF(ISBLANK(AA182),"NA",IF(AA182=" ","NA",IF(AA182="-","NA",IF(AA182="N","NA",AA182))))</f>
        <v>18</v>
      </c>
      <c r="AK182" s="30" t="n">
        <f aca="false">IF(ISBLANK(AB182),"NA",IF(AB182=" ","NA",IF(AB182="-","NA",IF(AB182="N","NA",AB182))))</f>
        <v>12</v>
      </c>
      <c r="AL182" s="22" t="str">
        <f aca="false">IF(I182="BC",VLOOKUP(B182,'BC-OR_overlap'!A:J,10),"NA")</f>
        <v>NA</v>
      </c>
      <c r="AM182" s="22" t="n">
        <f aca="false">VLOOKUP(G182,Sheet2!A:Q,3)</f>
        <v>3.74804</v>
      </c>
      <c r="AN182" s="22" t="n">
        <f aca="false">VLOOKUP(G182,Sheet2!A:Q,4)</f>
        <v>18</v>
      </c>
      <c r="AO182" s="22" t="n">
        <f aca="false">VLOOKUP(G182,Sheet2!A:Q,5)</f>
        <v>333.46</v>
      </c>
      <c r="AP182" s="22" t="n">
        <f aca="false">VLOOKUP(G182,Sheet2!A:Q,6)</f>
        <v>8089.11</v>
      </c>
      <c r="AQ182" s="22" t="n">
        <f aca="false">VLOOKUP(G182,Sheet2!A:Q,7)</f>
        <v>57.33</v>
      </c>
      <c r="AR182" s="22" t="n">
        <f aca="false">VLOOKUP(G182,Sheet2!A:Q,8)</f>
        <v>2975.05</v>
      </c>
      <c r="AS182" s="22" t="n">
        <f aca="false">VLOOKUP(G182,Sheet2!A:Q,9)</f>
        <v>8.5</v>
      </c>
      <c r="AT182" s="22" t="n">
        <f aca="false">VLOOKUP(G182,Sheet2!A:Q,10)</f>
        <v>3.75</v>
      </c>
      <c r="AU182" s="22" t="n">
        <f aca="false">VLOOKUP(G182,Sheet2!A:Q,11)</f>
        <v>1</v>
      </c>
      <c r="AV182" s="22" t="n">
        <f aca="false">VLOOKUP(G182,Sheet2!A:Q,12)</f>
        <v>156975.55</v>
      </c>
      <c r="AW182" s="22" t="n">
        <f aca="false">VLOOKUP(G182,Sheet2!A:Q,13)</f>
        <v>22655</v>
      </c>
      <c r="AX182" s="22" t="n">
        <f aca="false">VLOOKUP(G182,Sheet2!A:Q,14)</f>
        <v>10487</v>
      </c>
      <c r="AY182" s="22" t="n">
        <f aca="false">VLOOKUP(G182,Sheet2!A:Q,15)</f>
        <v>1710</v>
      </c>
      <c r="AZ182" s="22" t="n">
        <f aca="false">VLOOKUP(G182,Sheet2!A:Q,16)</f>
        <v>124.93</v>
      </c>
      <c r="BA182" s="22" t="n">
        <f aca="false">VLOOKUP(G182,Sheet2!A:Q,17)</f>
        <v>68</v>
      </c>
      <c r="BB182" s="22" t="n">
        <f aca="false">VLOOKUP(G182,Sheet2!A:R,18)</f>
        <v>44</v>
      </c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3" hidden="false" customHeight="true" outlineLevel="0" collapsed="false">
      <c r="A183" s="22" t="s">
        <v>56</v>
      </c>
      <c r="B183" s="9" t="n">
        <v>21</v>
      </c>
      <c r="C183" s="9" t="n">
        <v>26</v>
      </c>
      <c r="D183" s="9" t="n">
        <v>184</v>
      </c>
      <c r="E183" s="23"/>
      <c r="F183" s="9" t="s">
        <v>145</v>
      </c>
      <c r="G183" s="33" t="s">
        <v>783</v>
      </c>
      <c r="H183" s="4" t="s">
        <v>147</v>
      </c>
      <c r="I183" s="22" t="s">
        <v>743</v>
      </c>
      <c r="J183" s="26" t="n">
        <v>4</v>
      </c>
      <c r="K183" s="11" t="s">
        <v>784</v>
      </c>
      <c r="L183" s="2" t="n">
        <f aca="false">IF(LEN(TRIM(K183))=0,0,LEN(TRIM(K183))-LEN(SUBSTITUTE(K183," ",""))+1)</f>
        <v>12</v>
      </c>
      <c r="M183" s="2" t="n">
        <f aca="false">IF(LEN(TRIM(F183))=0,0,LEN(TRIM(F183))-LEN(SUBSTITUTE(F183," ",""))+2)</f>
        <v>10</v>
      </c>
      <c r="N183" s="22" t="s">
        <v>52</v>
      </c>
      <c r="P183" s="27" t="n">
        <v>14021</v>
      </c>
      <c r="Q183" s="27" t="n">
        <v>4021</v>
      </c>
      <c r="R183" s="9" t="s">
        <v>236</v>
      </c>
      <c r="S183" s="28" t="str">
        <f aca="false">MID(MID(MID(SUBSTITUTE(K183," ","^",(M183-2)),1,256),FIND("^",SUBSTITUTE(K183," ","^",(M183-2))),256),2,FIND(" ",MID(MID(SUBSTITUTE(K183," ","^",(M183-2)),1,256),FIND("^",SUBSTITUTE(K183," ","^",(M183-2))),256))-2)</f>
        <v>to</v>
      </c>
      <c r="T183" s="57"/>
      <c r="U183" s="29" t="n">
        <f aca="false">LEN(G183)</f>
        <v>8</v>
      </c>
      <c r="V183" s="29" t="n">
        <v>22</v>
      </c>
      <c r="W183" s="50" t="n">
        <v>411</v>
      </c>
      <c r="X183" s="50" t="n">
        <v>570</v>
      </c>
      <c r="Y183" s="58" t="n">
        <v>613</v>
      </c>
      <c r="Z183" s="52" t="s">
        <v>202</v>
      </c>
      <c r="AA183" s="53" t="n">
        <v>1</v>
      </c>
      <c r="AB183" s="53" t="s">
        <v>202</v>
      </c>
      <c r="AC183" s="30" t="str">
        <f aca="false">IF(ISBLANK(T183),"NA",IF(T183=" ","NA",IF(T183="-","NA",IF(T183="N","NA",T183))))</f>
        <v>NA</v>
      </c>
      <c r="AD183" s="30" t="n">
        <f aca="false">IF(ISBLANK(U183),"NA",IF(U183=" ","NA",IF(U183="-","NA",IF(U183="N","NA",U183))))</f>
        <v>8</v>
      </c>
      <c r="AE183" s="30" t="n">
        <f aca="false">IF(ISBLANK(V183),"NA",IF(V183=" ","NA",IF(V183="-","NA",IF(V183="N","NA",V183))))</f>
        <v>22</v>
      </c>
      <c r="AF183" s="30" t="n">
        <f aca="false">IF(ISBLANK(W183),"NA",IF(W183=" ","NA",IF(W183="-","NA",IF(W183="N","NA",W183))))</f>
        <v>411</v>
      </c>
      <c r="AG183" s="30" t="n">
        <f aca="false">IF(ISBLANK(X183),"NA",IF(X183=" ","NA",IF(X183="-","NA",IF(X183="N","NA",X183))))</f>
        <v>570</v>
      </c>
      <c r="AH183" s="30" t="n">
        <f aca="false">IF(ISBLANK(Y183),"NA",IF(Y183=" ","NA",IF(Y183="-","NA",IF(Y183="N","NA",Y183))))</f>
        <v>613</v>
      </c>
      <c r="AI183" s="30" t="str">
        <f aca="false">IF(ISBLANK(Z183),"NA",IF(Z183=" ","NA",IF(Z183="-","NA",IF(Z183="N","NA",Z183))))</f>
        <v>NA</v>
      </c>
      <c r="AJ183" s="30" t="n">
        <f aca="false">IF(ISBLANK(AA183),"NA",IF(AA183=" ","NA",IF(AA183="-","NA",IF(AA183="N","NA",AA183))))</f>
        <v>1</v>
      </c>
      <c r="AK183" s="30" t="str">
        <f aca="false">IF(ISBLANK(AB183),"NA",IF(AB183=" ","NA",IF(AB183="-","NA",IF(AB183="N","NA",AB183))))</f>
        <v>NA</v>
      </c>
      <c r="AL183" s="22" t="str">
        <f aca="false">IF(I183="BC",VLOOKUP(B183,'BC-OR_overlap'!A:J,10),"NA")</f>
        <v>NA</v>
      </c>
      <c r="AM183" s="22" t="n">
        <f aca="false">VLOOKUP(G183,Sheet2!A:Q,3)</f>
        <v>37.064</v>
      </c>
      <c r="AN183" s="22" t="n">
        <f aca="false">VLOOKUP(G183,Sheet2!A:Q,4)</f>
        <v>1</v>
      </c>
      <c r="AO183" s="22" t="n">
        <f aca="false">VLOOKUP(G183,Sheet2!A:Q,5)</f>
        <v>103.46</v>
      </c>
      <c r="AP183" s="22" t="n">
        <f aca="false">VLOOKUP(G183,Sheet2!A:Q,6)</f>
        <v>3424.84</v>
      </c>
      <c r="AQ183" s="22" t="n">
        <f aca="false">VLOOKUP(G183,Sheet2!A:Q,7)</f>
        <v>921.12</v>
      </c>
      <c r="AR183" s="22" t="n">
        <f aca="false">VLOOKUP(G183,Sheet2!A:Q,8)</f>
        <v>738.55</v>
      </c>
      <c r="AS183" s="22" t="n">
        <f aca="false">VLOOKUP(G183,Sheet2!A:Q,9)</f>
        <v>168.71</v>
      </c>
      <c r="AT183" s="22" t="n">
        <f aca="false">VLOOKUP(G183,Sheet2!A:Q,10)</f>
        <v>227</v>
      </c>
      <c r="AU183" s="22" t="n">
        <f aca="false">VLOOKUP(G183,Sheet2!A:Q,11)</f>
        <v>19.83</v>
      </c>
      <c r="AV183" s="22" t="n">
        <f aca="false">VLOOKUP(G183,Sheet2!A:Q,12)</f>
        <v>269352.15</v>
      </c>
      <c r="AW183" s="22" t="n">
        <f aca="false">VLOOKUP(G183,Sheet2!A:Q,13)</f>
        <v>32482.12</v>
      </c>
      <c r="AX183" s="22" t="n">
        <f aca="false">VLOOKUP(G183,Sheet2!A:Q,14)</f>
        <v>19835.02</v>
      </c>
      <c r="AY183" s="22" t="n">
        <f aca="false">VLOOKUP(G183,Sheet2!A:Q,15)</f>
        <v>3545.57</v>
      </c>
      <c r="AZ183" s="22" t="n">
        <f aca="false">VLOOKUP(G183,Sheet2!A:Q,16)</f>
        <v>3719.72</v>
      </c>
      <c r="BA183" s="22" t="n">
        <f aca="false">VLOOKUP(G183,Sheet2!A:Q,17)</f>
        <v>531</v>
      </c>
      <c r="BB183" s="22" t="n">
        <f aca="false">VLOOKUP(G183,Sheet2!A:R,18)</f>
        <v>261</v>
      </c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3" hidden="false" customHeight="true" outlineLevel="0" collapsed="false">
      <c r="A184" s="22" t="s">
        <v>56</v>
      </c>
      <c r="B184" s="9" t="n">
        <v>22</v>
      </c>
      <c r="C184" s="9" t="n">
        <v>27</v>
      </c>
      <c r="D184" s="9" t="n">
        <v>70</v>
      </c>
      <c r="E184" s="23"/>
      <c r="F184" s="9" t="s">
        <v>149</v>
      </c>
      <c r="G184" s="33" t="s">
        <v>785</v>
      </c>
      <c r="H184" s="4" t="s">
        <v>151</v>
      </c>
      <c r="I184" s="22" t="s">
        <v>743</v>
      </c>
      <c r="J184" s="26" t="n">
        <v>4</v>
      </c>
      <c r="K184" s="11" t="s">
        <v>786</v>
      </c>
      <c r="L184" s="2" t="n">
        <f aca="false">IF(LEN(TRIM(K184))=0,0,LEN(TRIM(K184))-LEN(SUBSTITUTE(K184," ",""))+1)</f>
        <v>10</v>
      </c>
      <c r="M184" s="2" t="n">
        <f aca="false">IF(LEN(TRIM(F184))=0,0,LEN(TRIM(F184))-LEN(SUBSTITUTE(F184," ",""))+2)</f>
        <v>8</v>
      </c>
      <c r="N184" s="22" t="s">
        <v>52</v>
      </c>
      <c r="P184" s="27" t="n">
        <v>14022</v>
      </c>
      <c r="Q184" s="27" t="n">
        <v>4022</v>
      </c>
      <c r="R184" s="9" t="s">
        <v>236</v>
      </c>
      <c r="S184" s="28" t="str">
        <f aca="false">MID(MID(MID(SUBSTITUTE(K184," ","^",(M184-2)),1,256),FIND("^",SUBSTITUTE(K184," ","^",(M184-2))),256),2,FIND(" ",MID(MID(SUBSTITUTE(K184," ","^",(M184-2)),1,256),FIND("^",SUBSTITUTE(K184," ","^",(M184-2))),256))-2)</f>
        <v>correct</v>
      </c>
      <c r="T184" s="55" t="n">
        <v>0</v>
      </c>
      <c r="U184" s="29" t="n">
        <f aca="false">LEN(G184)</f>
        <v>5</v>
      </c>
      <c r="V184" s="4" t="n">
        <v>35</v>
      </c>
      <c r="W184" s="4" t="n">
        <v>593</v>
      </c>
      <c r="X184" s="50" t="n">
        <v>599</v>
      </c>
      <c r="Y184" s="4" t="n">
        <v>597</v>
      </c>
      <c r="Z184" s="23" t="s">
        <v>202</v>
      </c>
      <c r="AA184" s="53" t="n">
        <v>2</v>
      </c>
      <c r="AB184" s="53" t="n">
        <v>17</v>
      </c>
      <c r="AC184" s="30" t="n">
        <f aca="false">IF(ISBLANK(T184),"NA",IF(T184=" ","NA",IF(T184="-","NA",IF(T184="N","NA",T184))))</f>
        <v>0</v>
      </c>
      <c r="AD184" s="30" t="n">
        <f aca="false">IF(ISBLANK(U184),"NA",IF(U184=" ","NA",IF(U184="-","NA",IF(U184="N","NA",U184))))</f>
        <v>5</v>
      </c>
      <c r="AE184" s="30" t="n">
        <f aca="false">IF(ISBLANK(V184),"NA",IF(V184=" ","NA",IF(V184="-","NA",IF(V184="N","NA",V184))))</f>
        <v>35</v>
      </c>
      <c r="AF184" s="30" t="n">
        <f aca="false">IF(ISBLANK(W184),"NA",IF(W184=" ","NA",IF(W184="-","NA",IF(W184="N","NA",W184))))</f>
        <v>593</v>
      </c>
      <c r="AG184" s="30" t="n">
        <f aca="false">IF(ISBLANK(X184),"NA",IF(X184=" ","NA",IF(X184="-","NA",IF(X184="N","NA",X184))))</f>
        <v>599</v>
      </c>
      <c r="AH184" s="30" t="n">
        <f aca="false">IF(ISBLANK(Y184),"NA",IF(Y184=" ","NA",IF(Y184="-","NA",IF(Y184="N","NA",Y184))))</f>
        <v>597</v>
      </c>
      <c r="AI184" s="30" t="str">
        <f aca="false">IF(ISBLANK(Z184),"NA",IF(Z184=" ","NA",IF(Z184="-","NA",IF(Z184="N","NA",Z184))))</f>
        <v>NA</v>
      </c>
      <c r="AJ184" s="30" t="n">
        <f aca="false">IF(ISBLANK(AA184),"NA",IF(AA184=" ","NA",IF(AA184="-","NA",IF(AA184="N","NA",AA184))))</f>
        <v>2</v>
      </c>
      <c r="AK184" s="30" t="n">
        <f aca="false">IF(ISBLANK(AB184),"NA",IF(AB184=" ","NA",IF(AB184="-","NA",IF(AB184="N","NA",AB184))))</f>
        <v>17</v>
      </c>
      <c r="AL184" s="22" t="str">
        <f aca="false">IF(I184="BC",VLOOKUP(B184,'BC-OR_overlap'!A:J,10),"NA")</f>
        <v>NA</v>
      </c>
      <c r="AM184" s="22" t="n">
        <f aca="false">VLOOKUP(G184,Sheet2!A:Q,3)</f>
        <v>56.4586</v>
      </c>
      <c r="AN184" s="22" t="n">
        <f aca="false">VLOOKUP(G184,Sheet2!A:Q,4)</f>
        <v>2</v>
      </c>
      <c r="AO184" s="22" t="n">
        <f aca="false">VLOOKUP(G184,Sheet2!A:Q,5)</f>
        <v>1.67</v>
      </c>
      <c r="AP184" s="22" t="n">
        <f aca="false">VLOOKUP(G184,Sheet2!A:Q,6)</f>
        <v>10278.16</v>
      </c>
      <c r="AQ184" s="22" t="n">
        <f aca="false">VLOOKUP(G184,Sheet2!A:Q,7)</f>
        <v>602.6</v>
      </c>
      <c r="AR184" s="22" t="n">
        <f aca="false">VLOOKUP(G184,Sheet2!A:Q,8)</f>
        <v>1345.92</v>
      </c>
      <c r="AS184" s="22" t="n">
        <f aca="false">VLOOKUP(G184,Sheet2!A:Q,9)</f>
        <v>102.75</v>
      </c>
      <c r="AT184" s="22" t="n">
        <f aca="false">VLOOKUP(G184,Sheet2!A:Q,10)</f>
        <v>105.92</v>
      </c>
      <c r="AU184" s="22" t="n">
        <f aca="false">VLOOKUP(G184,Sheet2!A:Q,11)</f>
        <v>5.33</v>
      </c>
      <c r="AV184" s="22" t="n">
        <f aca="false">VLOOKUP(G184,Sheet2!A:Q,12)</f>
        <v>324830.75</v>
      </c>
      <c r="AW184" s="22" t="n">
        <f aca="false">VLOOKUP(G184,Sheet2!A:Q,13)</f>
        <v>44357</v>
      </c>
      <c r="AX184" s="22" t="n">
        <f aca="false">VLOOKUP(G184,Sheet2!A:Q,14)</f>
        <v>19385.8</v>
      </c>
      <c r="AY184" s="22" t="n">
        <f aca="false">VLOOKUP(G184,Sheet2!A:Q,15)</f>
        <v>4459.75</v>
      </c>
      <c r="AZ184" s="22" t="n">
        <f aca="false">VLOOKUP(G184,Sheet2!A:Q,16)</f>
        <v>732.99</v>
      </c>
      <c r="BA184" s="22" t="n">
        <f aca="false">VLOOKUP(G184,Sheet2!A:Q,17)</f>
        <v>96.33</v>
      </c>
      <c r="BB184" s="22" t="n">
        <f aca="false">VLOOKUP(G184,Sheet2!A:R,18)</f>
        <v>254</v>
      </c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3" hidden="false" customHeight="true" outlineLevel="0" collapsed="false">
      <c r="A185" s="22" t="s">
        <v>56</v>
      </c>
      <c r="B185" s="9" t="n">
        <v>23</v>
      </c>
      <c r="C185" s="9" t="n">
        <v>29</v>
      </c>
      <c r="D185" s="9" t="n">
        <v>12</v>
      </c>
      <c r="E185" s="23" t="s">
        <v>153</v>
      </c>
      <c r="F185" s="9" t="s">
        <v>154</v>
      </c>
      <c r="G185" s="33" t="s">
        <v>787</v>
      </c>
      <c r="H185" s="4" t="s">
        <v>156</v>
      </c>
      <c r="I185" s="22" t="s">
        <v>743</v>
      </c>
      <c r="J185" s="26" t="n">
        <v>4</v>
      </c>
      <c r="K185" s="11" t="s">
        <v>788</v>
      </c>
      <c r="L185" s="2" t="n">
        <f aca="false">IF(LEN(TRIM(K185))=0,0,LEN(TRIM(K185))-LEN(SUBSTITUTE(K185," ",""))+1)</f>
        <v>12</v>
      </c>
      <c r="M185" s="2" t="n">
        <f aca="false">IF(LEN(TRIM(F185))=0,0,LEN(TRIM(F185))-LEN(SUBSTITUTE(F185," ",""))+2)</f>
        <v>9</v>
      </c>
      <c r="N185" s="22" t="s">
        <v>52</v>
      </c>
      <c r="P185" s="27" t="n">
        <v>14023</v>
      </c>
      <c r="Q185" s="27" t="n">
        <v>4023</v>
      </c>
      <c r="R185" s="9" t="s">
        <v>236</v>
      </c>
      <c r="S185" s="28" t="str">
        <f aca="false">MID(MID(MID(SUBSTITUTE(K185," ","^",(M185-2)),1,256),FIND("^",SUBSTITUTE(K185," ","^",(M185-2))),256),2,FIND(" ",MID(MID(SUBSTITUTE(K185," ","^",(M185-2)),1,256),FIND("^",SUBSTITUTE(K185," ","^",(M185-2))),256))-2)</f>
        <v>utter</v>
      </c>
      <c r="T185" s="55"/>
      <c r="U185" s="29" t="n">
        <f aca="false">LEN(G185)</f>
        <v>6</v>
      </c>
      <c r="V185" s="4" t="n">
        <v>239</v>
      </c>
      <c r="W185" s="4" t="n">
        <v>565</v>
      </c>
      <c r="X185" s="50" t="n">
        <v>546</v>
      </c>
      <c r="Y185" s="4" t="n">
        <v>592</v>
      </c>
      <c r="Z185" s="23" t="n">
        <v>389</v>
      </c>
      <c r="AA185" s="53" t="n">
        <v>2</v>
      </c>
      <c r="AB185" s="53" t="n">
        <v>21</v>
      </c>
      <c r="AC185" s="30" t="str">
        <f aca="false">IF(ISBLANK(T185),"NA",IF(T185=" ","NA",IF(T185="-","NA",IF(T185="N","NA",T185))))</f>
        <v>NA</v>
      </c>
      <c r="AD185" s="30" t="n">
        <f aca="false">IF(ISBLANK(U185),"NA",IF(U185=" ","NA",IF(U185="-","NA",IF(U185="N","NA",U185))))</f>
        <v>6</v>
      </c>
      <c r="AE185" s="30" t="n">
        <f aca="false">IF(ISBLANK(V185),"NA",IF(V185=" ","NA",IF(V185="-","NA",IF(V185="N","NA",V185))))</f>
        <v>239</v>
      </c>
      <c r="AF185" s="30" t="n">
        <f aca="false">IF(ISBLANK(W185),"NA",IF(W185=" ","NA",IF(W185="-","NA",IF(W185="N","NA",W185))))</f>
        <v>565</v>
      </c>
      <c r="AG185" s="30" t="n">
        <f aca="false">IF(ISBLANK(X185),"NA",IF(X185=" ","NA",IF(X185="-","NA",IF(X185="N","NA",X185))))</f>
        <v>546</v>
      </c>
      <c r="AH185" s="30" t="n">
        <f aca="false">IF(ISBLANK(Y185),"NA",IF(Y185=" ","NA",IF(Y185="-","NA",IF(Y185="N","NA",Y185))))</f>
        <v>592</v>
      </c>
      <c r="AI185" s="30" t="n">
        <f aca="false">IF(ISBLANK(Z185),"NA",IF(Z185=" ","NA",IF(Z185="-","NA",IF(Z185="N","NA",Z185))))</f>
        <v>389</v>
      </c>
      <c r="AJ185" s="30" t="n">
        <f aca="false">IF(ISBLANK(AA185),"NA",IF(AA185=" ","NA",IF(AA185="-","NA",IF(AA185="N","NA",AA185))))</f>
        <v>2</v>
      </c>
      <c r="AK185" s="30" t="n">
        <f aca="false">IF(ISBLANK(AB185),"NA",IF(AB185=" ","NA",IF(AB185="-","NA",IF(AB185="N","NA",AB185))))</f>
        <v>21</v>
      </c>
      <c r="AL185" s="22" t="str">
        <f aca="false">IF(I185="BC",VLOOKUP(B185,'BC-OR_overlap'!A:J,10),"NA")</f>
        <v>NA</v>
      </c>
      <c r="AM185" s="22" t="n">
        <f aca="false">VLOOKUP(G185,Sheet2!A:Q,3)</f>
        <v>18.7997</v>
      </c>
      <c r="AN185" s="22" t="n">
        <f aca="false">VLOOKUP(G185,Sheet2!A:Q,4)</f>
        <v>2</v>
      </c>
      <c r="AO185" s="22" t="n">
        <f aca="false">VLOOKUP(G185,Sheet2!A:Q,5)</f>
        <v>1.93</v>
      </c>
      <c r="AP185" s="22" t="n">
        <f aca="false">VLOOKUP(G185,Sheet2!A:Q,6)</f>
        <v>6298.28</v>
      </c>
      <c r="AQ185" s="22" t="n">
        <f aca="false">VLOOKUP(G185,Sheet2!A:Q,7)</f>
        <v>804.17</v>
      </c>
      <c r="AR185" s="22" t="n">
        <f aca="false">VLOOKUP(G185,Sheet2!A:Q,8)</f>
        <v>468.72</v>
      </c>
      <c r="AS185" s="22" t="n">
        <f aca="false">VLOOKUP(G185,Sheet2!A:Q,9)</f>
        <v>67.2</v>
      </c>
      <c r="AT185" s="22" t="n">
        <f aca="false">VLOOKUP(G185,Sheet2!A:Q,10)</f>
        <v>47.68</v>
      </c>
      <c r="AU185" s="22" t="n">
        <f aca="false">VLOOKUP(G185,Sheet2!A:Q,11)</f>
        <v>7.75</v>
      </c>
      <c r="AV185" s="22" t="n">
        <f aca="false">VLOOKUP(G185,Sheet2!A:Q,12)</f>
        <v>240708.23</v>
      </c>
      <c r="AW185" s="22" t="n">
        <f aca="false">VLOOKUP(G185,Sheet2!A:Q,13)</f>
        <v>32866.67</v>
      </c>
      <c r="AX185" s="22" t="n">
        <f aca="false">VLOOKUP(G185,Sheet2!A:Q,14)</f>
        <v>10540.43</v>
      </c>
      <c r="AY185" s="22" t="n">
        <f aca="false">VLOOKUP(G185,Sheet2!A:Q,15)</f>
        <v>1790</v>
      </c>
      <c r="AZ185" s="22" t="n">
        <f aca="false">VLOOKUP(G185,Sheet2!A:Q,16)</f>
        <v>1217.01</v>
      </c>
      <c r="BA185" s="22" t="n">
        <f aca="false">VLOOKUP(G185,Sheet2!A:Q,17)</f>
        <v>292.25</v>
      </c>
      <c r="BB185" s="22" t="n">
        <f aca="false">VLOOKUP(G185,Sheet2!A:R,18)</f>
        <v>26</v>
      </c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3" hidden="false" customHeight="true" outlineLevel="0" collapsed="false">
      <c r="A186" s="22" t="s">
        <v>56</v>
      </c>
      <c r="B186" s="9" t="n">
        <v>24</v>
      </c>
      <c r="C186" s="9" t="n">
        <v>30</v>
      </c>
      <c r="D186" s="9" t="n">
        <v>61</v>
      </c>
      <c r="E186" s="36" t="s">
        <v>158</v>
      </c>
      <c r="F186" s="37" t="s">
        <v>159</v>
      </c>
      <c r="G186" s="33" t="s">
        <v>789</v>
      </c>
      <c r="H186" s="4" t="s">
        <v>161</v>
      </c>
      <c r="I186" s="22" t="s">
        <v>743</v>
      </c>
      <c r="J186" s="26" t="n">
        <v>4</v>
      </c>
      <c r="K186" s="11" t="s">
        <v>790</v>
      </c>
      <c r="L186" s="2" t="n">
        <f aca="false">IF(LEN(TRIM(K186))=0,0,LEN(TRIM(K186))-LEN(SUBSTITUTE(K186," ",""))+1)</f>
        <v>18</v>
      </c>
      <c r="M186" s="2" t="n">
        <f aca="false">IF(LEN(TRIM(F186))=0,0,LEN(TRIM(F186))-LEN(SUBSTITUTE(F186," ",""))+2)</f>
        <v>15</v>
      </c>
      <c r="N186" s="22" t="s">
        <v>52</v>
      </c>
      <c r="P186" s="27" t="n">
        <v>14024</v>
      </c>
      <c r="Q186" s="27" t="n">
        <v>4024</v>
      </c>
      <c r="R186" s="9" t="s">
        <v>236</v>
      </c>
      <c r="S186" s="28" t="str">
        <f aca="false">MID(MID(MID(SUBSTITUTE(K186," ","^",(M186-2)),1,256),FIND("^",SUBSTITUTE(K186," ","^",(M186-2))),256),2,FIND(" ",MID(MID(SUBSTITUTE(K186," ","^",(M186-2)),1,256),FIND("^",SUBSTITUTE(K186," ","^",(M186-2))),256))-2)</f>
        <v>a</v>
      </c>
      <c r="T186" s="55" t="n">
        <v>0</v>
      </c>
      <c r="U186" s="29" t="n">
        <f aca="false">LEN(G186)</f>
        <v>7</v>
      </c>
      <c r="V186" s="29" t="n">
        <v>8</v>
      </c>
      <c r="W186" s="50" t="n">
        <v>510</v>
      </c>
      <c r="X186" s="50" t="n">
        <v>401</v>
      </c>
      <c r="Y186" s="51" t="n">
        <v>487</v>
      </c>
      <c r="Z186" s="56" t="s">
        <v>202</v>
      </c>
      <c r="AA186" s="53" t="n">
        <v>0</v>
      </c>
      <c r="AB186" s="53" t="s">
        <v>202</v>
      </c>
      <c r="AC186" s="30" t="n">
        <f aca="false">IF(ISBLANK(T186),"NA",IF(T186=" ","NA",IF(T186="-","NA",IF(T186="N","NA",T186))))</f>
        <v>0</v>
      </c>
      <c r="AD186" s="30" t="n">
        <f aca="false">IF(ISBLANK(U186),"NA",IF(U186=" ","NA",IF(U186="-","NA",IF(U186="N","NA",U186))))</f>
        <v>7</v>
      </c>
      <c r="AE186" s="30" t="n">
        <f aca="false">IF(ISBLANK(V186),"NA",IF(V186=" ","NA",IF(V186="-","NA",IF(V186="N","NA",V186))))</f>
        <v>8</v>
      </c>
      <c r="AF186" s="30" t="n">
        <f aca="false">IF(ISBLANK(W186),"NA",IF(W186=" ","NA",IF(W186="-","NA",IF(W186="N","NA",W186))))</f>
        <v>510</v>
      </c>
      <c r="AG186" s="30" t="n">
        <f aca="false">IF(ISBLANK(X186),"NA",IF(X186=" ","NA",IF(X186="-","NA",IF(X186="N","NA",X186))))</f>
        <v>401</v>
      </c>
      <c r="AH186" s="30" t="n">
        <f aca="false">IF(ISBLANK(Y186),"NA",IF(Y186=" ","NA",IF(Y186="-","NA",IF(Y186="N","NA",Y186))))</f>
        <v>487</v>
      </c>
      <c r="AI186" s="30" t="str">
        <f aca="false">IF(ISBLANK(Z186),"NA",IF(Z186=" ","NA",IF(Z186="-","NA",IF(Z186="N","NA",Z186))))</f>
        <v>NA</v>
      </c>
      <c r="AJ186" s="30" t="n">
        <f aca="false">IF(ISBLANK(AA186),"NA",IF(AA186=" ","NA",IF(AA186="-","NA",IF(AA186="N","NA",AA186))))</f>
        <v>0</v>
      </c>
      <c r="AK186" s="30" t="str">
        <f aca="false">IF(ISBLANK(AB186),"NA",IF(AB186=" ","NA",IF(AB186="-","NA",IF(AB186="N","NA",AB186))))</f>
        <v>NA</v>
      </c>
      <c r="AL186" s="22" t="str">
        <f aca="false">IF(I186="BC",VLOOKUP(B186,'BC-OR_overlap'!A:J,10),"NA")</f>
        <v>NA</v>
      </c>
      <c r="AM186" s="22" t="n">
        <f aca="false">VLOOKUP(G186,Sheet2!A:Q,3)</f>
        <v>3.86703</v>
      </c>
      <c r="AN186" s="22" t="n">
        <f aca="false">VLOOKUP(G186,Sheet2!A:Q,4)</f>
        <v>0</v>
      </c>
      <c r="AO186" s="22" t="n">
        <f aca="false">VLOOKUP(G186,Sheet2!A:Q,5)</f>
        <v>0</v>
      </c>
      <c r="AP186" s="22" t="n">
        <f aca="false">VLOOKUP(G186,Sheet2!A:Q,6)</f>
        <v>5473.85</v>
      </c>
      <c r="AQ186" s="22" t="n">
        <f aca="false">VLOOKUP(G186,Sheet2!A:Q,7)</f>
        <v>698</v>
      </c>
      <c r="AR186" s="22" t="n">
        <f aca="false">VLOOKUP(G186,Sheet2!A:Q,8)</f>
        <v>678.9</v>
      </c>
      <c r="AS186" s="22" t="n">
        <f aca="false">VLOOKUP(G186,Sheet2!A:Q,9)</f>
        <v>87.5</v>
      </c>
      <c r="AT186" s="22" t="n">
        <f aca="false">VLOOKUP(G186,Sheet2!A:Q,10)</f>
        <v>91.7</v>
      </c>
      <c r="AU186" s="22" t="n">
        <f aca="false">VLOOKUP(G186,Sheet2!A:Q,11)</f>
        <v>10.8</v>
      </c>
      <c r="AV186" s="22" t="n">
        <f aca="false">VLOOKUP(G186,Sheet2!A:Q,12)</f>
        <v>305563.27</v>
      </c>
      <c r="AW186" s="22" t="n">
        <f aca="false">VLOOKUP(G186,Sheet2!A:Q,13)</f>
        <v>43604.29</v>
      </c>
      <c r="AX186" s="22" t="n">
        <f aca="false">VLOOKUP(G186,Sheet2!A:Q,14)</f>
        <v>21213.39</v>
      </c>
      <c r="AY186" s="22" t="n">
        <f aca="false">VLOOKUP(G186,Sheet2!A:Q,15)</f>
        <v>4066</v>
      </c>
      <c r="AZ186" s="22" t="n">
        <f aca="false">VLOOKUP(G186,Sheet2!A:Q,16)</f>
        <v>1973.78</v>
      </c>
      <c r="BA186" s="22" t="n">
        <f aca="false">VLOOKUP(G186,Sheet2!A:Q,17)</f>
        <v>347</v>
      </c>
      <c r="BB186" s="22" t="n">
        <f aca="false">VLOOKUP(G186,Sheet2!A:R,18)</f>
        <v>418</v>
      </c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3" hidden="false" customHeight="true" outlineLevel="0" collapsed="false">
      <c r="A187" s="9" t="s">
        <v>66</v>
      </c>
      <c r="B187" s="31" t="n">
        <v>25</v>
      </c>
      <c r="C187" s="9" t="n">
        <v>33</v>
      </c>
      <c r="D187" s="9" t="n">
        <v>137</v>
      </c>
      <c r="E187" s="23" t="s">
        <v>163</v>
      </c>
      <c r="F187" s="11" t="s">
        <v>164</v>
      </c>
      <c r="G187" s="33" t="s">
        <v>791</v>
      </c>
      <c r="H187" s="4" t="s">
        <v>166</v>
      </c>
      <c r="I187" s="22" t="s">
        <v>743</v>
      </c>
      <c r="J187" s="26" t="n">
        <v>4</v>
      </c>
      <c r="K187" s="11" t="s">
        <v>792</v>
      </c>
      <c r="L187" s="2" t="n">
        <f aca="false">IF(LEN(TRIM(K187))=0,0,LEN(TRIM(K187))-LEN(SUBSTITUTE(K187," ",""))+1)</f>
        <v>10</v>
      </c>
      <c r="M187" s="2" t="n">
        <f aca="false">IF(LEN(TRIM(F187))=0,0,LEN(TRIM(F187))-LEN(SUBSTITUTE(F187," ",""))+2)</f>
        <v>8</v>
      </c>
      <c r="N187" s="22" t="s">
        <v>52</v>
      </c>
      <c r="P187" s="27" t="n">
        <v>14025</v>
      </c>
      <c r="Q187" s="27" t="n">
        <v>4025</v>
      </c>
      <c r="R187" s="9" t="s">
        <v>236</v>
      </c>
      <c r="S187" s="28" t="str">
        <f aca="false">MID(MID(MID(SUBSTITUTE(K187," ","^",(M187-2)),1,256),FIND("^",SUBSTITUTE(K187," ","^",(M187-2))),256),2,FIND(" ",MID(MID(SUBSTITUTE(K187," ","^",(M187-2)),1,256),FIND("^",SUBSTITUTE(K187," ","^",(M187-2))),256))-2)</f>
        <v>of</v>
      </c>
      <c r="T187" s="57" t="n">
        <v>0</v>
      </c>
      <c r="U187" s="29" t="n">
        <f aca="false">LEN(G187)</f>
        <v>6</v>
      </c>
      <c r="V187" s="29" t="n">
        <v>2</v>
      </c>
      <c r="W187" s="50" t="n">
        <v>407</v>
      </c>
      <c r="X187" s="50" t="n">
        <v>476</v>
      </c>
      <c r="Y187" s="50" t="n">
        <v>494</v>
      </c>
      <c r="Z187" s="52" t="n">
        <v>415</v>
      </c>
      <c r="AA187" s="53" t="n">
        <v>9</v>
      </c>
      <c r="AB187" s="53" t="s">
        <v>202</v>
      </c>
      <c r="AC187" s="30" t="n">
        <f aca="false">IF(ISBLANK(T187),"NA",IF(T187=" ","NA",IF(T187="-","NA",IF(T187="N","NA",T187))))</f>
        <v>0</v>
      </c>
      <c r="AD187" s="30" t="n">
        <f aca="false">IF(ISBLANK(U187),"NA",IF(U187=" ","NA",IF(U187="-","NA",IF(U187="N","NA",U187))))</f>
        <v>6</v>
      </c>
      <c r="AE187" s="30" t="n">
        <f aca="false">IF(ISBLANK(V187),"NA",IF(V187=" ","NA",IF(V187="-","NA",IF(V187="N","NA",V187))))</f>
        <v>2</v>
      </c>
      <c r="AF187" s="30" t="n">
        <f aca="false">IF(ISBLANK(W187),"NA",IF(W187=" ","NA",IF(W187="-","NA",IF(W187="N","NA",W187))))</f>
        <v>407</v>
      </c>
      <c r="AG187" s="30" t="n">
        <f aca="false">IF(ISBLANK(X187),"NA",IF(X187=" ","NA",IF(X187="-","NA",IF(X187="N","NA",X187))))</f>
        <v>476</v>
      </c>
      <c r="AH187" s="30" t="n">
        <f aca="false">IF(ISBLANK(Y187),"NA",IF(Y187=" ","NA",IF(Y187="-","NA",IF(Y187="N","NA",Y187))))</f>
        <v>494</v>
      </c>
      <c r="AI187" s="30" t="n">
        <f aca="false">IF(ISBLANK(Z187),"NA",IF(Z187=" ","NA",IF(Z187="-","NA",IF(Z187="N","NA",Z187))))</f>
        <v>415</v>
      </c>
      <c r="AJ187" s="30" t="n">
        <f aca="false">IF(ISBLANK(AA187),"NA",IF(AA187=" ","NA",IF(AA187="-","NA",IF(AA187="N","NA",AA187))))</f>
        <v>9</v>
      </c>
      <c r="AK187" s="30" t="str">
        <f aca="false">IF(ISBLANK(AB187),"NA",IF(AB187=" ","NA",IF(AB187="-","NA",IF(AB187="N","NA",AB187))))</f>
        <v>NA</v>
      </c>
      <c r="AL187" s="22" t="str">
        <f aca="false">IF(I187="BC",VLOOKUP(B187,'BC-OR_overlap'!A:J,10),"NA")</f>
        <v>NA</v>
      </c>
      <c r="AM187" s="22" t="n">
        <f aca="false">VLOOKUP(G187,Sheet2!A:Q,3)</f>
        <v>2.97464</v>
      </c>
      <c r="AN187" s="22" t="n">
        <f aca="false">VLOOKUP(G187,Sheet2!A:Q,4)</f>
        <v>9</v>
      </c>
      <c r="AO187" s="22" t="n">
        <f aca="false">VLOOKUP(G187,Sheet2!A:Q,5)</f>
        <v>3.52</v>
      </c>
      <c r="AP187" s="22" t="n">
        <f aca="false">VLOOKUP(G187,Sheet2!A:Q,6)</f>
        <v>6109.27</v>
      </c>
      <c r="AQ187" s="22" t="n">
        <f aca="false">VLOOKUP(G187,Sheet2!A:Q,7)</f>
        <v>506.33</v>
      </c>
      <c r="AR187" s="22" t="n">
        <f aca="false">VLOOKUP(G187,Sheet2!A:Q,8)</f>
        <v>1152.67</v>
      </c>
      <c r="AS187" s="22" t="n">
        <f aca="false">VLOOKUP(G187,Sheet2!A:Q,9)</f>
        <v>87.2</v>
      </c>
      <c r="AT187" s="22" t="n">
        <f aca="false">VLOOKUP(G187,Sheet2!A:Q,10)</f>
        <v>175.09</v>
      </c>
      <c r="AU187" s="22" t="n">
        <f aca="false">VLOOKUP(G187,Sheet2!A:Q,11)</f>
        <v>20.25</v>
      </c>
      <c r="AV187" s="22" t="n">
        <f aca="false">VLOOKUP(G187,Sheet2!A:Q,12)</f>
        <v>203525.53</v>
      </c>
      <c r="AW187" s="22" t="n">
        <f aca="false">VLOOKUP(G187,Sheet2!A:Q,13)</f>
        <v>29333.67</v>
      </c>
      <c r="AX187" s="22" t="n">
        <f aca="false">VLOOKUP(G187,Sheet2!A:Q,14)</f>
        <v>8927.65</v>
      </c>
      <c r="AY187" s="22" t="n">
        <f aca="false">VLOOKUP(G187,Sheet2!A:Q,15)</f>
        <v>2120.2</v>
      </c>
      <c r="AZ187" s="22" t="n">
        <f aca="false">VLOOKUP(G187,Sheet2!A:Q,16)</f>
        <v>1420.17</v>
      </c>
      <c r="BA187" s="22" t="n">
        <f aca="false">VLOOKUP(G187,Sheet2!A:Q,17)</f>
        <v>377.75</v>
      </c>
      <c r="BB187" s="22" t="n">
        <f aca="false">VLOOKUP(G187,Sheet2!A:R,18)</f>
        <v>429</v>
      </c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3" hidden="false" customHeight="true" outlineLevel="0" collapsed="false">
      <c r="A188" s="22" t="s">
        <v>56</v>
      </c>
      <c r="B188" s="9" t="n">
        <v>26</v>
      </c>
      <c r="C188" s="9" t="n">
        <v>34</v>
      </c>
      <c r="D188" s="9" t="n">
        <v>192</v>
      </c>
      <c r="E188" s="23"/>
      <c r="F188" s="9" t="s">
        <v>168</v>
      </c>
      <c r="G188" s="33" t="s">
        <v>793</v>
      </c>
      <c r="H188" s="4" t="s">
        <v>170</v>
      </c>
      <c r="I188" s="22" t="s">
        <v>743</v>
      </c>
      <c r="J188" s="26" t="n">
        <v>4</v>
      </c>
      <c r="K188" s="11" t="s">
        <v>794</v>
      </c>
      <c r="L188" s="2" t="n">
        <f aca="false">IF(LEN(TRIM(K188))=0,0,LEN(TRIM(K188))-LEN(SUBSTITUTE(K188," ",""))+1)</f>
        <v>14</v>
      </c>
      <c r="M188" s="2" t="n">
        <f aca="false">IF(LEN(TRIM(F188))=0,0,LEN(TRIM(F188))-LEN(SUBSTITUTE(F188," ",""))+2)</f>
        <v>11</v>
      </c>
      <c r="N188" s="22" t="s">
        <v>52</v>
      </c>
      <c r="P188" s="27" t="n">
        <v>14026</v>
      </c>
      <c r="Q188" s="27" t="n">
        <v>4026</v>
      </c>
      <c r="R188" s="9" t="s">
        <v>236</v>
      </c>
      <c r="S188" s="28" t="str">
        <f aca="false">MID(MID(MID(SUBSTITUTE(K188," ","^",(M188-2)),1,256),FIND("^",SUBSTITUTE(K188," ","^",(M188-2))),256),2,FIND(" ",MID(MID(SUBSTITUTE(K188," ","^",(M188-2)),1,256),FIND("^",SUBSTITUTE(K188," ","^",(M188-2))),256))-2)</f>
        <v>California</v>
      </c>
      <c r="T188" s="55"/>
      <c r="U188" s="29" t="n">
        <f aca="false">LEN(G188)</f>
        <v>5</v>
      </c>
      <c r="V188" s="29" t="n">
        <v>5</v>
      </c>
      <c r="W188" s="50" t="n">
        <v>522</v>
      </c>
      <c r="X188" s="50" t="n">
        <v>474</v>
      </c>
      <c r="Y188" s="50" t="n">
        <v>589</v>
      </c>
      <c r="Z188" s="54" t="n">
        <v>465</v>
      </c>
      <c r="AA188" s="53" t="n">
        <v>7</v>
      </c>
      <c r="AB188" s="53" t="n">
        <v>22</v>
      </c>
      <c r="AC188" s="30" t="str">
        <f aca="false">IF(ISBLANK(T188),"NA",IF(T188=" ","NA",IF(T188="-","NA",IF(T188="N","NA",T188))))</f>
        <v>NA</v>
      </c>
      <c r="AD188" s="30" t="n">
        <f aca="false">IF(ISBLANK(U188),"NA",IF(U188=" ","NA",IF(U188="-","NA",IF(U188="N","NA",U188))))</f>
        <v>5</v>
      </c>
      <c r="AE188" s="30" t="n">
        <f aca="false">IF(ISBLANK(V188),"NA",IF(V188=" ","NA",IF(V188="-","NA",IF(V188="N","NA",V188))))</f>
        <v>5</v>
      </c>
      <c r="AF188" s="30" t="n">
        <f aca="false">IF(ISBLANK(W188),"NA",IF(W188=" ","NA",IF(W188="-","NA",IF(W188="N","NA",W188))))</f>
        <v>522</v>
      </c>
      <c r="AG188" s="30" t="n">
        <f aca="false">IF(ISBLANK(X188),"NA",IF(X188=" ","NA",IF(X188="-","NA",IF(X188="N","NA",X188))))</f>
        <v>474</v>
      </c>
      <c r="AH188" s="30" t="n">
        <f aca="false">IF(ISBLANK(Y188),"NA",IF(Y188=" ","NA",IF(Y188="-","NA",IF(Y188="N","NA",Y188))))</f>
        <v>589</v>
      </c>
      <c r="AI188" s="30" t="n">
        <f aca="false">IF(ISBLANK(Z188),"NA",IF(Z188=" ","NA",IF(Z188="-","NA",IF(Z188="N","NA",Z188))))</f>
        <v>465</v>
      </c>
      <c r="AJ188" s="30" t="n">
        <f aca="false">IF(ISBLANK(AA188),"NA",IF(AA188=" ","NA",IF(AA188="-","NA",IF(AA188="N","NA",AA188))))</f>
        <v>7</v>
      </c>
      <c r="AK188" s="30" t="n">
        <f aca="false">IF(ISBLANK(AB188),"NA",IF(AB188=" ","NA",IF(AB188="-","NA",IF(AB188="N","NA",AB188))))</f>
        <v>22</v>
      </c>
      <c r="AL188" s="22" t="str">
        <f aca="false">IF(I188="BC",VLOOKUP(B188,'BC-OR_overlap'!A:J,10),"NA")</f>
        <v>NA</v>
      </c>
      <c r="AM188" s="22" t="n">
        <f aca="false">VLOOKUP(G188,Sheet2!A:Q,3)</f>
        <v>16.182</v>
      </c>
      <c r="AN188" s="22" t="n">
        <f aca="false">VLOOKUP(G188,Sheet2!A:Q,4)</f>
        <v>7</v>
      </c>
      <c r="AO188" s="22" t="n">
        <f aca="false">VLOOKUP(G188,Sheet2!A:Q,5)</f>
        <v>22.59</v>
      </c>
      <c r="AP188" s="22" t="n">
        <f aca="false">VLOOKUP(G188,Sheet2!A:Q,6)</f>
        <v>8443.17</v>
      </c>
      <c r="AQ188" s="22" t="n">
        <f aca="false">VLOOKUP(G188,Sheet2!A:Q,7)</f>
        <v>253.2</v>
      </c>
      <c r="AR188" s="22" t="n">
        <f aca="false">VLOOKUP(G188,Sheet2!A:Q,8)</f>
        <v>1305.32</v>
      </c>
      <c r="AS188" s="22" t="n">
        <f aca="false">VLOOKUP(G188,Sheet2!A:Q,9)</f>
        <v>41.5</v>
      </c>
      <c r="AT188" s="22" t="n">
        <f aca="false">VLOOKUP(G188,Sheet2!A:Q,10)</f>
        <v>153.61</v>
      </c>
      <c r="AU188" s="22" t="n">
        <f aca="false">VLOOKUP(G188,Sheet2!A:Q,11)</f>
        <v>11</v>
      </c>
      <c r="AV188" s="22" t="n">
        <f aca="false">VLOOKUP(G188,Sheet2!A:Q,12)</f>
        <v>230255.59</v>
      </c>
      <c r="AW188" s="22" t="n">
        <f aca="false">VLOOKUP(G188,Sheet2!A:Q,13)</f>
        <v>25315.4</v>
      </c>
      <c r="AX188" s="22" t="n">
        <f aca="false">VLOOKUP(G188,Sheet2!A:Q,14)</f>
        <v>17911.18</v>
      </c>
      <c r="AY188" s="22" t="n">
        <f aca="false">VLOOKUP(G188,Sheet2!A:Q,15)</f>
        <v>1868.5</v>
      </c>
      <c r="AZ188" s="22" t="n">
        <f aca="false">VLOOKUP(G188,Sheet2!A:Q,16)</f>
        <v>3310.14</v>
      </c>
      <c r="BA188" s="22" t="n">
        <f aca="false">VLOOKUP(G188,Sheet2!A:Q,17)</f>
        <v>204</v>
      </c>
      <c r="BB188" s="22" t="n">
        <f aca="false">VLOOKUP(G188,Sheet2!A:R,18)</f>
        <v>575</v>
      </c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3" hidden="false" customHeight="true" outlineLevel="0" collapsed="false">
      <c r="A189" s="22" t="s">
        <v>56</v>
      </c>
      <c r="B189" s="9" t="n">
        <v>27</v>
      </c>
      <c r="C189" s="9" t="n">
        <v>35</v>
      </c>
      <c r="D189" s="9" t="n">
        <v>193</v>
      </c>
      <c r="E189" s="23" t="n">
        <v>68</v>
      </c>
      <c r="F189" s="24" t="s">
        <v>172</v>
      </c>
      <c r="G189" s="25" t="s">
        <v>795</v>
      </c>
      <c r="H189" s="4" t="s">
        <v>174</v>
      </c>
      <c r="I189" s="22" t="s">
        <v>743</v>
      </c>
      <c r="J189" s="26" t="n">
        <v>4</v>
      </c>
      <c r="K189" s="11" t="s">
        <v>796</v>
      </c>
      <c r="L189" s="2" t="n">
        <f aca="false">IF(LEN(TRIM(K189))=0,0,LEN(TRIM(K189))-LEN(SUBSTITUTE(K189," ",""))+1)</f>
        <v>19</v>
      </c>
      <c r="M189" s="2" t="n">
        <f aca="false">IF(LEN(TRIM(F189))=0,0,LEN(TRIM(F189))-LEN(SUBSTITUTE(F189," ",""))+2)</f>
        <v>17</v>
      </c>
      <c r="N189" s="22" t="s">
        <v>52</v>
      </c>
      <c r="P189" s="27" t="n">
        <v>14027</v>
      </c>
      <c r="Q189" s="27" t="n">
        <v>4027</v>
      </c>
      <c r="R189" s="9" t="s">
        <v>236</v>
      </c>
      <c r="S189" s="28" t="str">
        <f aca="false">MID(MID(MID(SUBSTITUTE(K189," ","^",(M189-2)),1,256),FIND("^",SUBSTITUTE(K189," ","^",(M189-2))),256),2,FIND(" ",MID(MID(SUBSTITUTE(K189," ","^",(M189-2)),1,256),FIND("^",SUBSTITUTE(K189," ","^",(M189-2))),256))-2)</f>
        <v>winter</v>
      </c>
      <c r="T189" s="25"/>
      <c r="U189" s="29" t="n">
        <f aca="false">LEN(G189)</f>
        <v>7</v>
      </c>
      <c r="V189" s="29" t="n">
        <v>53</v>
      </c>
      <c r="W189" s="50" t="n">
        <v>504</v>
      </c>
      <c r="X189" s="50" t="n">
        <v>580</v>
      </c>
      <c r="Y189" s="50" t="n">
        <v>487</v>
      </c>
      <c r="Z189" s="52" t="s">
        <v>202</v>
      </c>
      <c r="AA189" s="53" t="n">
        <v>0</v>
      </c>
      <c r="AB189" s="53" t="n">
        <v>12</v>
      </c>
      <c r="AC189" s="30" t="str">
        <f aca="false">IF(ISBLANK(T189),"NA",IF(T189=" ","NA",IF(T189="-","NA",IF(T189="N","NA",T189))))</f>
        <v>NA</v>
      </c>
      <c r="AD189" s="30" t="n">
        <f aca="false">IF(ISBLANK(U189),"NA",IF(U189=" ","NA",IF(U189="-","NA",IF(U189="N","NA",U189))))</f>
        <v>7</v>
      </c>
      <c r="AE189" s="30" t="n">
        <f aca="false">IF(ISBLANK(V189),"NA",IF(V189=" ","NA",IF(V189="-","NA",IF(V189="N","NA",V189))))</f>
        <v>53</v>
      </c>
      <c r="AF189" s="30" t="n">
        <f aca="false">IF(ISBLANK(W189),"NA",IF(W189=" ","NA",IF(W189="-","NA",IF(W189="N","NA",W189))))</f>
        <v>504</v>
      </c>
      <c r="AG189" s="30" t="n">
        <f aca="false">IF(ISBLANK(X189),"NA",IF(X189=" ","NA",IF(X189="-","NA",IF(X189="N","NA",X189))))</f>
        <v>580</v>
      </c>
      <c r="AH189" s="30" t="n">
        <f aca="false">IF(ISBLANK(Y189),"NA",IF(Y189=" ","NA",IF(Y189="-","NA",IF(Y189="N","NA",Y189))))</f>
        <v>487</v>
      </c>
      <c r="AI189" s="30" t="str">
        <f aca="false">IF(ISBLANK(Z189),"NA",IF(Z189=" ","NA",IF(Z189="-","NA",IF(Z189="N","NA",Z189))))</f>
        <v>NA</v>
      </c>
      <c r="AJ189" s="30" t="n">
        <f aca="false">IF(ISBLANK(AA189),"NA",IF(AA189=" ","NA",IF(AA189="-","NA",IF(AA189="N","NA",AA189))))</f>
        <v>0</v>
      </c>
      <c r="AK189" s="30" t="n">
        <f aca="false">IF(ISBLANK(AB189),"NA",IF(AB189=" ","NA",IF(AB189="-","NA",IF(AB189="N","NA",AB189))))</f>
        <v>12</v>
      </c>
      <c r="AL189" s="22" t="str">
        <f aca="false">IF(I189="BC",VLOOKUP(B189,'BC-OR_overlap'!A:J,10),"NA")</f>
        <v>NA</v>
      </c>
      <c r="AM189" s="22" t="n">
        <f aca="false">VLOOKUP(G189,Sheet2!A:Q,3)</f>
        <v>65.799</v>
      </c>
      <c r="AN189" s="22" t="n">
        <f aca="false">VLOOKUP(G189,Sheet2!A:Q,4)</f>
        <v>0</v>
      </c>
      <c r="AO189" s="22" t="n">
        <f aca="false">VLOOKUP(G189,Sheet2!A:Q,5)</f>
        <v>0</v>
      </c>
      <c r="AP189" s="22" t="n">
        <f aca="false">VLOOKUP(G189,Sheet2!A:Q,6)</f>
        <v>5310.96</v>
      </c>
      <c r="AQ189" s="22" t="n">
        <f aca="false">VLOOKUP(G189,Sheet2!A:Q,7)</f>
        <v>733.43</v>
      </c>
      <c r="AR189" s="22" t="n">
        <f aca="false">VLOOKUP(G189,Sheet2!A:Q,8)</f>
        <v>741.18</v>
      </c>
      <c r="AS189" s="22" t="n">
        <f aca="false">VLOOKUP(G189,Sheet2!A:Q,9)</f>
        <v>76.83</v>
      </c>
      <c r="AT189" s="22" t="n">
        <f aca="false">VLOOKUP(G189,Sheet2!A:Q,10)</f>
        <v>130.36</v>
      </c>
      <c r="AU189" s="22" t="n">
        <f aca="false">VLOOKUP(G189,Sheet2!A:Q,11)</f>
        <v>11.6</v>
      </c>
      <c r="AV189" s="22" t="n">
        <f aca="false">VLOOKUP(G189,Sheet2!A:Q,12)</f>
        <v>346235.02</v>
      </c>
      <c r="AW189" s="22" t="n">
        <f aca="false">VLOOKUP(G189,Sheet2!A:Q,13)</f>
        <v>48591.86</v>
      </c>
      <c r="AX189" s="22" t="n">
        <f aca="false">VLOOKUP(G189,Sheet2!A:Q,14)</f>
        <v>26697.82</v>
      </c>
      <c r="AY189" s="22" t="n">
        <f aca="false">VLOOKUP(G189,Sheet2!A:Q,15)</f>
        <v>3382.33</v>
      </c>
      <c r="AZ189" s="22" t="n">
        <f aca="false">VLOOKUP(G189,Sheet2!A:Q,16)</f>
        <v>1967.93</v>
      </c>
      <c r="BA189" s="22" t="n">
        <f aca="false">VLOOKUP(G189,Sheet2!A:Q,17)</f>
        <v>408.2</v>
      </c>
      <c r="BB189" s="22" t="n">
        <f aca="false">VLOOKUP(G189,Sheet2!A:R,18)</f>
        <v>111</v>
      </c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3" hidden="false" customHeight="true" outlineLevel="0" collapsed="false">
      <c r="A190" s="22" t="s">
        <v>66</v>
      </c>
      <c r="B190" s="9" t="n">
        <v>28</v>
      </c>
      <c r="C190" s="9" t="n">
        <v>36</v>
      </c>
      <c r="D190" s="9" t="n">
        <v>99</v>
      </c>
      <c r="E190" s="23" t="n">
        <v>48</v>
      </c>
      <c r="F190" s="24" t="s">
        <v>176</v>
      </c>
      <c r="G190" s="25" t="s">
        <v>797</v>
      </c>
      <c r="H190" s="4" t="s">
        <v>178</v>
      </c>
      <c r="I190" s="22" t="s">
        <v>743</v>
      </c>
      <c r="J190" s="26" t="n">
        <v>4</v>
      </c>
      <c r="K190" s="11" t="s">
        <v>798</v>
      </c>
      <c r="L190" s="2" t="n">
        <f aca="false">IF(LEN(TRIM(K190))=0,0,LEN(TRIM(K190))-LEN(SUBSTITUTE(K190," ",""))+1)</f>
        <v>17</v>
      </c>
      <c r="M190" s="2" t="n">
        <f aca="false">IF(LEN(TRIM(F190))=0,0,LEN(TRIM(F190))-LEN(SUBSTITUTE(F190," ",""))+2)</f>
        <v>15</v>
      </c>
      <c r="N190" s="22" t="s">
        <v>52</v>
      </c>
      <c r="P190" s="27" t="n">
        <v>14028</v>
      </c>
      <c r="Q190" s="27" t="n">
        <v>4028</v>
      </c>
      <c r="R190" s="9" t="s">
        <v>236</v>
      </c>
      <c r="S190" s="28" t="str">
        <f aca="false">MID(MID(MID(SUBSTITUTE(K190," ","^",(M190-2)),1,256),FIND("^",SUBSTITUTE(K190," ","^",(M190-2))),256),2,FIND(" ",MID(MID(SUBSTITUTE(K190," ","^",(M190-2)),1,256),FIND("^",SUBSTITUTE(K190," ","^",(M190-2))),256))-2)</f>
        <v>of</v>
      </c>
      <c r="T190" s="25"/>
      <c r="U190" s="29" t="n">
        <f aca="false">LEN(G190)</f>
        <v>6</v>
      </c>
      <c r="V190" s="29" t="n">
        <v>47</v>
      </c>
      <c r="W190" s="50" t="n">
        <v>323</v>
      </c>
      <c r="X190" s="50" t="n">
        <v>556</v>
      </c>
      <c r="Y190" s="58" t="n">
        <v>397</v>
      </c>
      <c r="Z190" s="54" t="n">
        <v>405</v>
      </c>
      <c r="AA190" s="53" t="n">
        <v>1</v>
      </c>
      <c r="AB190" s="53" t="n">
        <v>19</v>
      </c>
      <c r="AC190" s="30" t="str">
        <f aca="false">IF(ISBLANK(T190),"NA",IF(T190=" ","NA",IF(T190="-","NA",IF(T190="N","NA",T190))))</f>
        <v>NA</v>
      </c>
      <c r="AD190" s="30" t="n">
        <f aca="false">IF(ISBLANK(U190),"NA",IF(U190=" ","NA",IF(U190="-","NA",IF(U190="N","NA",U190))))</f>
        <v>6</v>
      </c>
      <c r="AE190" s="30" t="n">
        <f aca="false">IF(ISBLANK(V190),"NA",IF(V190=" ","NA",IF(V190="-","NA",IF(V190="N","NA",V190))))</f>
        <v>47</v>
      </c>
      <c r="AF190" s="30" t="n">
        <f aca="false">IF(ISBLANK(W190),"NA",IF(W190=" ","NA",IF(W190="-","NA",IF(W190="N","NA",W190))))</f>
        <v>323</v>
      </c>
      <c r="AG190" s="30" t="n">
        <f aca="false">IF(ISBLANK(X190),"NA",IF(X190=" ","NA",IF(X190="-","NA",IF(X190="N","NA",X190))))</f>
        <v>556</v>
      </c>
      <c r="AH190" s="30" t="n">
        <f aca="false">IF(ISBLANK(Y190),"NA",IF(Y190=" ","NA",IF(Y190="-","NA",IF(Y190="N","NA",Y190))))</f>
        <v>397</v>
      </c>
      <c r="AI190" s="30" t="n">
        <f aca="false">IF(ISBLANK(Z190),"NA",IF(Z190=" ","NA",IF(Z190="-","NA",IF(Z190="N","NA",Z190))))</f>
        <v>405</v>
      </c>
      <c r="AJ190" s="30" t="n">
        <f aca="false">IF(ISBLANK(AA190),"NA",IF(AA190=" ","NA",IF(AA190="-","NA",IF(AA190="N","NA",AA190))))</f>
        <v>1</v>
      </c>
      <c r="AK190" s="30" t="n">
        <f aca="false">IF(ISBLANK(AB190),"NA",IF(AB190=" ","NA",IF(AB190="-","NA",IF(AB190="N","NA",AB190))))</f>
        <v>19</v>
      </c>
      <c r="AL190" s="22" t="str">
        <f aca="false">IF(I190="BC",VLOOKUP(B190,'BC-OR_overlap'!A:J,10),"NA")</f>
        <v>NA</v>
      </c>
      <c r="AM190" s="22" t="n">
        <f aca="false">VLOOKUP(G190,Sheet2!A:Q,3)</f>
        <v>74.5444</v>
      </c>
      <c r="AN190" s="22" t="n">
        <f aca="false">VLOOKUP(G190,Sheet2!A:Q,4)</f>
        <v>1</v>
      </c>
      <c r="AO190" s="22" t="n">
        <f aca="false">VLOOKUP(G190,Sheet2!A:Q,5)</f>
        <v>22.55</v>
      </c>
      <c r="AP190" s="22" t="n">
        <f aca="false">VLOOKUP(G190,Sheet2!A:Q,6)</f>
        <v>6796.9</v>
      </c>
      <c r="AQ190" s="22" t="n">
        <f aca="false">VLOOKUP(G190,Sheet2!A:Q,7)</f>
        <v>681.67</v>
      </c>
      <c r="AR190" s="22" t="n">
        <f aca="false">VLOOKUP(G190,Sheet2!A:Q,8)</f>
        <v>380.71</v>
      </c>
      <c r="AS190" s="22" t="n">
        <f aca="false">VLOOKUP(G190,Sheet2!A:Q,9)</f>
        <v>49.2</v>
      </c>
      <c r="AT190" s="22" t="n">
        <f aca="false">VLOOKUP(G190,Sheet2!A:Q,10)</f>
        <v>92.44</v>
      </c>
      <c r="AU190" s="22" t="n">
        <f aca="false">VLOOKUP(G190,Sheet2!A:Q,11)</f>
        <v>4.25</v>
      </c>
      <c r="AV190" s="22" t="n">
        <f aca="false">VLOOKUP(G190,Sheet2!A:Q,12)</f>
        <v>288927.43</v>
      </c>
      <c r="AW190" s="22" t="n">
        <f aca="false">VLOOKUP(G190,Sheet2!A:Q,13)</f>
        <v>35230.33</v>
      </c>
      <c r="AX190" s="22" t="n">
        <f aca="false">VLOOKUP(G190,Sheet2!A:Q,14)</f>
        <v>7819.38</v>
      </c>
      <c r="AY190" s="22" t="n">
        <f aca="false">VLOOKUP(G190,Sheet2!A:Q,15)</f>
        <v>1203.8</v>
      </c>
      <c r="AZ190" s="22" t="n">
        <f aca="false">VLOOKUP(G190,Sheet2!A:Q,16)</f>
        <v>273.35</v>
      </c>
      <c r="BA190" s="22" t="n">
        <f aca="false">VLOOKUP(G190,Sheet2!A:Q,17)</f>
        <v>42</v>
      </c>
      <c r="BB190" s="22" t="n">
        <f aca="false">VLOOKUP(G190,Sheet2!A:R,18)</f>
        <v>433</v>
      </c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3" hidden="false" customHeight="true" outlineLevel="0" collapsed="false">
      <c r="A191" s="22" t="s">
        <v>66</v>
      </c>
      <c r="B191" s="9" t="n">
        <v>29</v>
      </c>
      <c r="C191" s="9" t="n">
        <v>38</v>
      </c>
      <c r="D191" s="9" t="n">
        <v>132</v>
      </c>
      <c r="E191" s="23" t="s">
        <v>180</v>
      </c>
      <c r="F191" s="11" t="s">
        <v>181</v>
      </c>
      <c r="G191" s="33" t="s">
        <v>799</v>
      </c>
      <c r="H191" s="4" t="s">
        <v>183</v>
      </c>
      <c r="I191" s="22" t="s">
        <v>743</v>
      </c>
      <c r="J191" s="26" t="n">
        <v>4</v>
      </c>
      <c r="K191" s="11" t="s">
        <v>800</v>
      </c>
      <c r="L191" s="2" t="n">
        <f aca="false">IF(LEN(TRIM(K191))=0,0,LEN(TRIM(K191))-LEN(SUBSTITUTE(K191," ",""))+1)</f>
        <v>11</v>
      </c>
      <c r="M191" s="2" t="n">
        <f aca="false">IF(LEN(TRIM(F191))=0,0,LEN(TRIM(F191))-LEN(SUBSTITUTE(F191," ",""))+2)</f>
        <v>8</v>
      </c>
      <c r="N191" s="22" t="s">
        <v>52</v>
      </c>
      <c r="P191" s="27" t="n">
        <v>14029</v>
      </c>
      <c r="Q191" s="27" t="n">
        <v>4029</v>
      </c>
      <c r="R191" s="9" t="s">
        <v>236</v>
      </c>
      <c r="S191" s="28" t="str">
        <f aca="false">MID(MID(MID(SUBSTITUTE(K191," ","^",(M191-2)),1,256),FIND("^",SUBSTITUTE(K191," ","^",(M191-2))),256),2,FIND(" ",MID(MID(SUBSTITUTE(K191," ","^",(M191-2)),1,256),FIND("^",SUBSTITUTE(K191," ","^",(M191-2))),256))-2)</f>
        <v>a</v>
      </c>
      <c r="T191" s="57" t="n">
        <v>0</v>
      </c>
      <c r="U191" s="29" t="n">
        <f aca="false">LEN(G191)</f>
        <v>5</v>
      </c>
      <c r="V191" s="29" t="n">
        <v>43</v>
      </c>
      <c r="W191" s="50" t="n">
        <v>440</v>
      </c>
      <c r="X191" s="50" t="n">
        <v>515</v>
      </c>
      <c r="Y191" s="50" t="n">
        <v>447</v>
      </c>
      <c r="Z191" s="52" t="n">
        <v>482</v>
      </c>
      <c r="AA191" s="53" t="n">
        <v>3</v>
      </c>
      <c r="AB191" s="53" t="s">
        <v>202</v>
      </c>
      <c r="AC191" s="30" t="n">
        <f aca="false">IF(ISBLANK(T191),"NA",IF(T191=" ","NA",IF(T191="-","NA",IF(T191="N","NA",T191))))</f>
        <v>0</v>
      </c>
      <c r="AD191" s="30" t="n">
        <f aca="false">IF(ISBLANK(U191),"NA",IF(U191=" ","NA",IF(U191="-","NA",IF(U191="N","NA",U191))))</f>
        <v>5</v>
      </c>
      <c r="AE191" s="30" t="n">
        <f aca="false">IF(ISBLANK(V191),"NA",IF(V191=" ","NA",IF(V191="-","NA",IF(V191="N","NA",V191))))</f>
        <v>43</v>
      </c>
      <c r="AF191" s="30" t="n">
        <f aca="false">IF(ISBLANK(W191),"NA",IF(W191=" ","NA",IF(W191="-","NA",IF(W191="N","NA",W191))))</f>
        <v>440</v>
      </c>
      <c r="AG191" s="30" t="n">
        <f aca="false">IF(ISBLANK(X191),"NA",IF(X191=" ","NA",IF(X191="-","NA",IF(X191="N","NA",X191))))</f>
        <v>515</v>
      </c>
      <c r="AH191" s="30" t="n">
        <f aca="false">IF(ISBLANK(Y191),"NA",IF(Y191=" ","NA",IF(Y191="-","NA",IF(Y191="N","NA",Y191))))</f>
        <v>447</v>
      </c>
      <c r="AI191" s="30" t="n">
        <f aca="false">IF(ISBLANK(Z191),"NA",IF(Z191=" ","NA",IF(Z191="-","NA",IF(Z191="N","NA",Z191))))</f>
        <v>482</v>
      </c>
      <c r="AJ191" s="30" t="n">
        <f aca="false">IF(ISBLANK(AA191),"NA",IF(AA191=" ","NA",IF(AA191="-","NA",IF(AA191="N","NA",AA191))))</f>
        <v>3</v>
      </c>
      <c r="AK191" s="30" t="str">
        <f aca="false">IF(ISBLANK(AB191),"NA",IF(AB191=" ","NA",IF(AB191="-","NA",IF(AB191="N","NA",AB191))))</f>
        <v>NA</v>
      </c>
      <c r="AL191" s="22" t="str">
        <f aca="false">IF(I191="BC",VLOOKUP(B191,'BC-OR_overlap'!A:J,10),"NA")</f>
        <v>NA</v>
      </c>
      <c r="AM191" s="22" t="n">
        <f aca="false">VLOOKUP(G191,Sheet2!A:Q,3)</f>
        <v>41.407</v>
      </c>
      <c r="AN191" s="22" t="n">
        <f aca="false">VLOOKUP(G191,Sheet2!A:Q,4)</f>
        <v>3</v>
      </c>
      <c r="AO191" s="22" t="n">
        <f aca="false">VLOOKUP(G191,Sheet2!A:Q,5)</f>
        <v>1.29</v>
      </c>
      <c r="AP191" s="22" t="n">
        <f aca="false">VLOOKUP(G191,Sheet2!A:Q,6)</f>
        <v>11505.86</v>
      </c>
      <c r="AQ191" s="22" t="n">
        <f aca="false">VLOOKUP(G191,Sheet2!A:Q,7)</f>
        <v>424</v>
      </c>
      <c r="AR191" s="22" t="n">
        <f aca="false">VLOOKUP(G191,Sheet2!A:Q,8)</f>
        <v>2896.3</v>
      </c>
      <c r="AS191" s="22" t="n">
        <f aca="false">VLOOKUP(G191,Sheet2!A:Q,9)</f>
        <v>46</v>
      </c>
      <c r="AT191" s="22" t="n">
        <f aca="false">VLOOKUP(G191,Sheet2!A:Q,10)</f>
        <v>309.08</v>
      </c>
      <c r="AU191" s="22" t="n">
        <f aca="false">VLOOKUP(G191,Sheet2!A:Q,11)</f>
        <v>8</v>
      </c>
      <c r="AV191" s="22" t="n">
        <f aca="false">VLOOKUP(G191,Sheet2!A:Q,12)</f>
        <v>319481.1</v>
      </c>
      <c r="AW191" s="22" t="n">
        <f aca="false">VLOOKUP(G191,Sheet2!A:Q,13)</f>
        <v>38569.6</v>
      </c>
      <c r="AX191" s="22" t="n">
        <f aca="false">VLOOKUP(G191,Sheet2!A:Q,14)</f>
        <v>28385.56</v>
      </c>
      <c r="AY191" s="22" t="n">
        <f aca="false">VLOOKUP(G191,Sheet2!A:Q,15)</f>
        <v>3986.25</v>
      </c>
      <c r="AZ191" s="22" t="n">
        <f aca="false">VLOOKUP(G191,Sheet2!A:Q,16)</f>
        <v>4063.97</v>
      </c>
      <c r="BA191" s="22" t="n">
        <f aca="false">VLOOKUP(G191,Sheet2!A:Q,17)</f>
        <v>368</v>
      </c>
      <c r="BB191" s="22" t="n">
        <f aca="false">VLOOKUP(G191,Sheet2!A:R,18)</f>
        <v>428</v>
      </c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3" hidden="false" customHeight="true" outlineLevel="0" collapsed="false">
      <c r="A192" s="9" t="s">
        <v>56</v>
      </c>
      <c r="B192" s="31" t="n">
        <v>30</v>
      </c>
      <c r="C192" s="9" t="n">
        <v>39</v>
      </c>
      <c r="D192" s="9" t="n">
        <v>199</v>
      </c>
      <c r="E192" s="23"/>
      <c r="F192" s="9" t="s">
        <v>185</v>
      </c>
      <c r="G192" s="33" t="s">
        <v>801</v>
      </c>
      <c r="H192" s="4" t="s">
        <v>187</v>
      </c>
      <c r="I192" s="22" t="s">
        <v>743</v>
      </c>
      <c r="J192" s="26" t="n">
        <v>4</v>
      </c>
      <c r="K192" s="11" t="s">
        <v>802</v>
      </c>
      <c r="L192" s="2" t="n">
        <f aca="false">IF(LEN(TRIM(K192))=0,0,LEN(TRIM(K192))-LEN(SUBSTITUTE(K192," ",""))+1)</f>
        <v>20</v>
      </c>
      <c r="M192" s="2" t="n">
        <f aca="false">IF(LEN(TRIM(F192))=0,0,LEN(TRIM(F192))-LEN(SUBSTITUTE(F192," ",""))+2)</f>
        <v>18</v>
      </c>
      <c r="N192" s="22" t="s">
        <v>52</v>
      </c>
      <c r="P192" s="27" t="n">
        <v>14030</v>
      </c>
      <c r="Q192" s="27" t="n">
        <v>4030</v>
      </c>
      <c r="R192" s="9" t="s">
        <v>236</v>
      </c>
      <c r="S192" s="28" t="str">
        <f aca="false">MID(MID(MID(SUBSTITUTE(K192," ","^",(M192-2)),1,256),FIND("^",SUBSTITUTE(K192," ","^",(M192-2))),256),2,FIND(" ",MID(MID(SUBSTITUTE(K192," ","^",(M192-2)),1,256),FIND("^",SUBSTITUTE(K192," ","^",(M192-2))),256))-2)</f>
        <v>of</v>
      </c>
      <c r="T192" s="57"/>
      <c r="U192" s="29" t="n">
        <f aca="false">LEN(G192)</f>
        <v>5</v>
      </c>
      <c r="V192" s="4" t="n">
        <v>5</v>
      </c>
      <c r="W192" s="4" t="n">
        <v>555</v>
      </c>
      <c r="X192" s="50" t="n">
        <v>550</v>
      </c>
      <c r="Y192" s="4" t="n">
        <v>613</v>
      </c>
      <c r="Z192" s="23" t="s">
        <v>202</v>
      </c>
      <c r="AA192" s="53" t="n">
        <v>4</v>
      </c>
      <c r="AB192" s="53" t="s">
        <v>202</v>
      </c>
      <c r="AC192" s="30" t="str">
        <f aca="false">IF(ISBLANK(T192),"NA",IF(T192=" ","NA",IF(T192="-","NA",IF(T192="N","NA",T192))))</f>
        <v>NA</v>
      </c>
      <c r="AD192" s="30" t="n">
        <f aca="false">IF(ISBLANK(U192),"NA",IF(U192=" ","NA",IF(U192="-","NA",IF(U192="N","NA",U192))))</f>
        <v>5</v>
      </c>
      <c r="AE192" s="30" t="n">
        <f aca="false">IF(ISBLANK(V192),"NA",IF(V192=" ","NA",IF(V192="-","NA",IF(V192="N","NA",V192))))</f>
        <v>5</v>
      </c>
      <c r="AF192" s="30" t="n">
        <f aca="false">IF(ISBLANK(W192),"NA",IF(W192=" ","NA",IF(W192="-","NA",IF(W192="N","NA",W192))))</f>
        <v>555</v>
      </c>
      <c r="AG192" s="30" t="n">
        <f aca="false">IF(ISBLANK(X192),"NA",IF(X192=" ","NA",IF(X192="-","NA",IF(X192="N","NA",X192))))</f>
        <v>550</v>
      </c>
      <c r="AH192" s="30" t="n">
        <f aca="false">IF(ISBLANK(Y192),"NA",IF(Y192=" ","NA",IF(Y192="-","NA",IF(Y192="N","NA",Y192))))</f>
        <v>613</v>
      </c>
      <c r="AI192" s="30" t="str">
        <f aca="false">IF(ISBLANK(Z192),"NA",IF(Z192=" ","NA",IF(Z192="-","NA",IF(Z192="N","NA",Z192))))</f>
        <v>NA</v>
      </c>
      <c r="AJ192" s="30" t="n">
        <f aca="false">IF(ISBLANK(AA192),"NA",IF(AA192=" ","NA",IF(AA192="-","NA",IF(AA192="N","NA",AA192))))</f>
        <v>4</v>
      </c>
      <c r="AK192" s="30" t="str">
        <f aca="false">IF(ISBLANK(AB192),"NA",IF(AB192=" ","NA",IF(AB192="-","NA",IF(AB192="N","NA",AB192))))</f>
        <v>NA</v>
      </c>
      <c r="AL192" s="22" t="str">
        <f aca="false">IF(I192="BC",VLOOKUP(B192,'BC-OR_overlap'!A:J,10),"NA")</f>
        <v>NA</v>
      </c>
      <c r="AM192" s="22" t="n">
        <f aca="false">VLOOKUP(G192,Sheet2!A:Q,3)</f>
        <v>3.03413</v>
      </c>
      <c r="AN192" s="22" t="n">
        <f aca="false">VLOOKUP(G192,Sheet2!A:Q,4)</f>
        <v>4</v>
      </c>
      <c r="AO192" s="22" t="n">
        <f aca="false">VLOOKUP(G192,Sheet2!A:Q,5)</f>
        <v>2.96</v>
      </c>
      <c r="AP192" s="22" t="n">
        <f aca="false">VLOOKUP(G192,Sheet2!A:Q,6)</f>
        <v>7020.92</v>
      </c>
      <c r="AQ192" s="22" t="n">
        <f aca="false">VLOOKUP(G192,Sheet2!A:Q,7)</f>
        <v>553.2</v>
      </c>
      <c r="AR192" s="22" t="n">
        <f aca="false">VLOOKUP(G192,Sheet2!A:Q,8)</f>
        <v>328.27</v>
      </c>
      <c r="AS192" s="22" t="n">
        <f aca="false">VLOOKUP(G192,Sheet2!A:Q,9)</f>
        <v>31.5</v>
      </c>
      <c r="AT192" s="22" t="n">
        <f aca="false">VLOOKUP(G192,Sheet2!A:Q,10)</f>
        <v>13.66</v>
      </c>
      <c r="AU192" s="22" t="n">
        <f aca="false">VLOOKUP(G192,Sheet2!A:Q,11)</f>
        <v>4</v>
      </c>
      <c r="AV192" s="22" t="n">
        <f aca="false">VLOOKUP(G192,Sheet2!A:Q,12)</f>
        <v>258471.07</v>
      </c>
      <c r="AW192" s="22" t="n">
        <f aca="false">VLOOKUP(G192,Sheet2!A:Q,13)</f>
        <v>37292.2</v>
      </c>
      <c r="AX192" s="22" t="n">
        <f aca="false">VLOOKUP(G192,Sheet2!A:Q,14)</f>
        <v>22547.44</v>
      </c>
      <c r="AY192" s="22" t="n">
        <f aca="false">VLOOKUP(G192,Sheet2!A:Q,15)</f>
        <v>2991.5</v>
      </c>
      <c r="AZ192" s="22" t="n">
        <f aca="false">VLOOKUP(G192,Sheet2!A:Q,16)</f>
        <v>2194.49</v>
      </c>
      <c r="BA192" s="22" t="n">
        <f aca="false">VLOOKUP(G192,Sheet2!A:Q,17)</f>
        <v>403</v>
      </c>
      <c r="BB192" s="22" t="n">
        <f aca="false">VLOOKUP(G192,Sheet2!A:R,18)</f>
        <v>305</v>
      </c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" hidden="false" customHeight="true" outlineLevel="0" collapsed="false">
      <c r="A193" s="22" t="s">
        <v>66</v>
      </c>
      <c r="B193" s="9" t="n">
        <v>31</v>
      </c>
      <c r="C193" s="9" t="n">
        <v>40</v>
      </c>
      <c r="D193" s="9" t="n">
        <v>183</v>
      </c>
      <c r="E193" s="23"/>
      <c r="F193" s="9" t="s">
        <v>189</v>
      </c>
      <c r="G193" s="33" t="s">
        <v>803</v>
      </c>
      <c r="H193" s="4" t="s">
        <v>191</v>
      </c>
      <c r="I193" s="22" t="s">
        <v>743</v>
      </c>
      <c r="J193" s="26" t="n">
        <v>4</v>
      </c>
      <c r="K193" s="11" t="s">
        <v>804</v>
      </c>
      <c r="L193" s="2" t="n">
        <f aca="false">IF(LEN(TRIM(K193))=0,0,LEN(TRIM(K193))-LEN(SUBSTITUTE(K193," ",""))+1)</f>
        <v>15</v>
      </c>
      <c r="M193" s="2" t="n">
        <f aca="false">IF(LEN(TRIM(F193))=0,0,LEN(TRIM(F193))-LEN(SUBSTITUTE(F193," ",""))+2)</f>
        <v>12</v>
      </c>
      <c r="N193" s="22" t="s">
        <v>52</v>
      </c>
      <c r="P193" s="27" t="n">
        <v>14031</v>
      </c>
      <c r="Q193" s="27" t="n">
        <v>4031</v>
      </c>
      <c r="R193" s="9" t="s">
        <v>236</v>
      </c>
      <c r="S193" s="28" t="str">
        <f aca="false">MID(MID(MID(SUBSTITUTE(K193," ","^",(M193-2)),1,256),FIND("^",SUBSTITUTE(K193," ","^",(M193-2))),256),2,FIND(" ",MID(MID(SUBSTITUTE(K193," ","^",(M193-2)),1,256),FIND("^",SUBSTITUTE(K193," ","^",(M193-2))),256))-2)</f>
        <v>strange</v>
      </c>
      <c r="T193" s="55"/>
      <c r="U193" s="29" t="n">
        <f aca="false">LEN(G193)</f>
        <v>7</v>
      </c>
      <c r="V193" s="29" t="n">
        <v>40</v>
      </c>
      <c r="W193" s="50" t="n">
        <v>575</v>
      </c>
      <c r="X193" s="50" t="n">
        <v>488</v>
      </c>
      <c r="Y193" s="50" t="n">
        <v>581</v>
      </c>
      <c r="Z193" s="56" t="n">
        <v>489</v>
      </c>
      <c r="AA193" s="53" t="n">
        <v>0</v>
      </c>
      <c r="AB193" s="53" t="n">
        <v>14</v>
      </c>
      <c r="AC193" s="30" t="str">
        <f aca="false">IF(ISBLANK(T193),"NA",IF(T193=" ","NA",IF(T193="-","NA",IF(T193="N","NA",T193))))</f>
        <v>NA</v>
      </c>
      <c r="AD193" s="30" t="n">
        <f aca="false">IF(ISBLANK(U193),"NA",IF(U193=" ","NA",IF(U193="-","NA",IF(U193="N","NA",U193))))</f>
        <v>7</v>
      </c>
      <c r="AE193" s="30" t="n">
        <f aca="false">IF(ISBLANK(V193),"NA",IF(V193=" ","NA",IF(V193="-","NA",IF(V193="N","NA",V193))))</f>
        <v>40</v>
      </c>
      <c r="AF193" s="30" t="n">
        <f aca="false">IF(ISBLANK(W193),"NA",IF(W193=" ","NA",IF(W193="-","NA",IF(W193="N","NA",W193))))</f>
        <v>575</v>
      </c>
      <c r="AG193" s="30" t="n">
        <f aca="false">IF(ISBLANK(X193),"NA",IF(X193=" ","NA",IF(X193="-","NA",IF(X193="N","NA",X193))))</f>
        <v>488</v>
      </c>
      <c r="AH193" s="30" t="n">
        <f aca="false">IF(ISBLANK(Y193),"NA",IF(Y193=" ","NA",IF(Y193="-","NA",IF(Y193="N","NA",Y193))))</f>
        <v>581</v>
      </c>
      <c r="AI193" s="30" t="n">
        <f aca="false">IF(ISBLANK(Z193),"NA",IF(Z193=" ","NA",IF(Z193="-","NA",IF(Z193="N","NA",Z193))))</f>
        <v>489</v>
      </c>
      <c r="AJ193" s="30" t="n">
        <f aca="false">IF(ISBLANK(AA193),"NA",IF(AA193=" ","NA",IF(AA193="-","NA",IF(AA193="N","NA",AA193))))</f>
        <v>0</v>
      </c>
      <c r="AK193" s="30" t="n">
        <f aca="false">IF(ISBLANK(AB193),"NA",IF(AB193=" ","NA",IF(AB193="-","NA",IF(AB193="N","NA",AB193))))</f>
        <v>14</v>
      </c>
      <c r="AL193" s="22" t="str">
        <f aca="false">IF(I193="BC",VLOOKUP(B193,'BC-OR_overlap'!A:J,10),"NA")</f>
        <v>NA</v>
      </c>
      <c r="AM193" s="22" t="n">
        <f aca="false">VLOOKUP(G193,Sheet2!A:Q,3)</f>
        <v>16.8365</v>
      </c>
      <c r="AN193" s="22" t="n">
        <f aca="false">VLOOKUP(G193,Sheet2!A:Q,4)</f>
        <v>0</v>
      </c>
      <c r="AO193" s="22" t="n">
        <f aca="false">VLOOKUP(G193,Sheet2!A:Q,5)</f>
        <v>0</v>
      </c>
      <c r="AP193" s="22" t="n">
        <f aca="false">VLOOKUP(G193,Sheet2!A:Q,6)</f>
        <v>3278.85</v>
      </c>
      <c r="AQ193" s="22" t="n">
        <f aca="false">VLOOKUP(G193,Sheet2!A:Q,7)</f>
        <v>458.71</v>
      </c>
      <c r="AR193" s="22" t="n">
        <f aca="false">VLOOKUP(G193,Sheet2!A:Q,8)</f>
        <v>305.37</v>
      </c>
      <c r="AS193" s="22" t="n">
        <f aca="false">VLOOKUP(G193,Sheet2!A:Q,9)</f>
        <v>35.83</v>
      </c>
      <c r="AT193" s="22" t="n">
        <f aca="false">VLOOKUP(G193,Sheet2!A:Q,10)</f>
        <v>75.73</v>
      </c>
      <c r="AU193" s="22" t="n">
        <f aca="false">VLOOKUP(G193,Sheet2!A:Q,11)</f>
        <v>10.2</v>
      </c>
      <c r="AV193" s="22" t="n">
        <f aca="false">VLOOKUP(G193,Sheet2!A:Q,12)</f>
        <v>204670.99</v>
      </c>
      <c r="AW193" s="22" t="n">
        <f aca="false">VLOOKUP(G193,Sheet2!A:Q,13)</f>
        <v>20823.57</v>
      </c>
      <c r="AX193" s="22" t="n">
        <f aca="false">VLOOKUP(G193,Sheet2!A:Q,14)</f>
        <v>12927.17</v>
      </c>
      <c r="AY193" s="22" t="n">
        <f aca="false">VLOOKUP(G193,Sheet2!A:Q,15)</f>
        <v>994.33</v>
      </c>
      <c r="AZ193" s="22" t="n">
        <f aca="false">VLOOKUP(G193,Sheet2!A:Q,16)</f>
        <v>1815.43</v>
      </c>
      <c r="BA193" s="22" t="n">
        <f aca="false">VLOOKUP(G193,Sheet2!A:Q,17)</f>
        <v>147.8</v>
      </c>
      <c r="BB193" s="22" t="n">
        <f aca="false">VLOOKUP(G193,Sheet2!A:R,18)</f>
        <v>218</v>
      </c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" hidden="false" customHeight="true" outlineLevel="0" collapsed="false">
      <c r="A194" s="9" t="s">
        <v>56</v>
      </c>
      <c r="B194" s="9" t="n">
        <v>32</v>
      </c>
      <c r="C194" s="9" t="n">
        <v>41</v>
      </c>
      <c r="D194" s="9" t="n">
        <v>10</v>
      </c>
      <c r="E194" s="23" t="s">
        <v>193</v>
      </c>
      <c r="F194" s="11" t="s">
        <v>194</v>
      </c>
      <c r="G194" s="25" t="s">
        <v>805</v>
      </c>
      <c r="H194" s="4" t="s">
        <v>196</v>
      </c>
      <c r="I194" s="22" t="s">
        <v>743</v>
      </c>
      <c r="J194" s="26" t="n">
        <v>4</v>
      </c>
      <c r="K194" s="11" t="s">
        <v>806</v>
      </c>
      <c r="L194" s="2" t="n">
        <f aca="false">IF(LEN(TRIM(K194))=0,0,LEN(TRIM(K194))-LEN(SUBSTITUTE(K194," ",""))+1)</f>
        <v>10</v>
      </c>
      <c r="M194" s="2" t="n">
        <f aca="false">IF(LEN(TRIM(F194))=0,0,LEN(TRIM(F194))-LEN(SUBSTITUTE(F194," ",""))+2)</f>
        <v>8</v>
      </c>
      <c r="N194" s="22" t="s">
        <v>52</v>
      </c>
      <c r="P194" s="27" t="n">
        <v>14032</v>
      </c>
      <c r="Q194" s="27" t="n">
        <v>4032</v>
      </c>
      <c r="R194" s="9" t="s">
        <v>236</v>
      </c>
      <c r="S194" s="28" t="str">
        <f aca="false">MID(MID(MID(SUBSTITUTE(K194," ","^",(M194-2)),1,256),FIND("^",SUBSTITUTE(K194," ","^",(M194-2))),256),2,FIND(" ",MID(MID(SUBSTITUTE(K194," ","^",(M194-2)),1,256),FIND("^",SUBSTITUTE(K194," ","^",(M194-2))),256))-2)</f>
        <v>a</v>
      </c>
      <c r="T194" s="57" t="n">
        <v>0</v>
      </c>
      <c r="U194" s="29" t="n">
        <f aca="false">LEN(G194)</f>
        <v>8</v>
      </c>
      <c r="V194" s="29" t="n">
        <v>57</v>
      </c>
      <c r="W194" s="50" t="n">
        <v>338</v>
      </c>
      <c r="X194" s="50" t="n">
        <v>546</v>
      </c>
      <c r="Y194" s="50" t="n">
        <v>390</v>
      </c>
      <c r="Z194" s="54" t="s">
        <v>202</v>
      </c>
      <c r="AA194" s="53" t="n">
        <v>0</v>
      </c>
      <c r="AB194" s="53" t="n">
        <v>13</v>
      </c>
      <c r="AC194" s="30" t="n">
        <f aca="false">IF(ISBLANK(T194),"NA",IF(T194=" ","NA",IF(T194="-","NA",IF(T194="N","NA",T194))))</f>
        <v>0</v>
      </c>
      <c r="AD194" s="30" t="n">
        <f aca="false">IF(ISBLANK(U194),"NA",IF(U194=" ","NA",IF(U194="-","NA",IF(U194="N","NA",U194))))</f>
        <v>8</v>
      </c>
      <c r="AE194" s="30" t="n">
        <f aca="false">IF(ISBLANK(V194),"NA",IF(V194=" ","NA",IF(V194="-","NA",IF(V194="N","NA",V194))))</f>
        <v>57</v>
      </c>
      <c r="AF194" s="30" t="n">
        <f aca="false">IF(ISBLANK(W194),"NA",IF(W194=" ","NA",IF(W194="-","NA",IF(W194="N","NA",W194))))</f>
        <v>338</v>
      </c>
      <c r="AG194" s="30" t="n">
        <f aca="false">IF(ISBLANK(X194),"NA",IF(X194=" ","NA",IF(X194="-","NA",IF(X194="N","NA",X194))))</f>
        <v>546</v>
      </c>
      <c r="AH194" s="30" t="n">
        <f aca="false">IF(ISBLANK(Y194),"NA",IF(Y194=" ","NA",IF(Y194="-","NA",IF(Y194="N","NA",Y194))))</f>
        <v>390</v>
      </c>
      <c r="AI194" s="30" t="str">
        <f aca="false">IF(ISBLANK(Z194),"NA",IF(Z194=" ","NA",IF(Z194="-","NA",IF(Z194="N","NA",Z194))))</f>
        <v>NA</v>
      </c>
      <c r="AJ194" s="30" t="n">
        <f aca="false">IF(ISBLANK(AA194),"NA",IF(AA194=" ","NA",IF(AA194="-","NA",IF(AA194="N","NA",AA194))))</f>
        <v>0</v>
      </c>
      <c r="AK194" s="30" t="n">
        <f aca="false">IF(ISBLANK(AB194),"NA",IF(AB194=" ","NA",IF(AB194="-","NA",IF(AB194="N","NA",AB194))))</f>
        <v>13</v>
      </c>
      <c r="AL194" s="22" t="str">
        <f aca="false">IF(I194="BC",VLOOKUP(B194,'BC-OR_overlap'!A:J,10),"NA")</f>
        <v>NA</v>
      </c>
      <c r="AM194" s="22" t="n">
        <f aca="false">VLOOKUP(G194,Sheet2!A:Q,3)</f>
        <v>74.3659</v>
      </c>
      <c r="AN194" s="22" t="n">
        <f aca="false">VLOOKUP(G194,Sheet2!A:Q,4)</f>
        <v>0</v>
      </c>
      <c r="AO194" s="22" t="n">
        <f aca="false">VLOOKUP(G194,Sheet2!A:Q,5)</f>
        <v>0</v>
      </c>
      <c r="AP194" s="22" t="n">
        <f aca="false">VLOOKUP(G194,Sheet2!A:Q,6)</f>
        <v>3824.18</v>
      </c>
      <c r="AQ194" s="22" t="n">
        <f aca="false">VLOOKUP(G194,Sheet2!A:Q,7)</f>
        <v>968.75</v>
      </c>
      <c r="AR194" s="22" t="n">
        <f aca="false">VLOOKUP(G194,Sheet2!A:Q,8)</f>
        <v>626.71</v>
      </c>
      <c r="AS194" s="22" t="n">
        <f aca="false">VLOOKUP(G194,Sheet2!A:Q,9)</f>
        <v>118.71</v>
      </c>
      <c r="AT194" s="22" t="n">
        <f aca="false">VLOOKUP(G194,Sheet2!A:Q,10)</f>
        <v>238.31</v>
      </c>
      <c r="AU194" s="22" t="n">
        <f aca="false">VLOOKUP(G194,Sheet2!A:Q,11)</f>
        <v>26.83</v>
      </c>
      <c r="AV194" s="22" t="n">
        <f aca="false">VLOOKUP(G194,Sheet2!A:Q,12)</f>
        <v>229171.27</v>
      </c>
      <c r="AW194" s="22" t="n">
        <f aca="false">VLOOKUP(G194,Sheet2!A:Q,13)</f>
        <v>28255.88</v>
      </c>
      <c r="AX194" s="22" t="n">
        <f aca="false">VLOOKUP(G194,Sheet2!A:Q,14)</f>
        <v>17098.58</v>
      </c>
      <c r="AY194" s="22" t="n">
        <f aca="false">VLOOKUP(G194,Sheet2!A:Q,15)</f>
        <v>2409.57</v>
      </c>
      <c r="AZ194" s="22" t="n">
        <f aca="false">VLOOKUP(G194,Sheet2!A:Q,16)</f>
        <v>1250.19</v>
      </c>
      <c r="BA194" s="22" t="n">
        <f aca="false">VLOOKUP(G194,Sheet2!A:Q,17)</f>
        <v>247.33</v>
      </c>
      <c r="BB194" s="22" t="n">
        <f aca="false">VLOOKUP(G194,Sheet2!A:R,18)</f>
        <v>291</v>
      </c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" hidden="false" customHeight="true" outlineLevel="0" collapsed="false">
      <c r="A195" s="22" t="s">
        <v>66</v>
      </c>
      <c r="B195" s="9" t="n">
        <v>33</v>
      </c>
      <c r="C195" s="9" t="n">
        <v>42</v>
      </c>
      <c r="D195" s="9" t="n">
        <v>198</v>
      </c>
      <c r="E195" s="23"/>
      <c r="F195" s="9" t="s">
        <v>198</v>
      </c>
      <c r="G195" s="33" t="s">
        <v>807</v>
      </c>
      <c r="H195" s="4" t="s">
        <v>200</v>
      </c>
      <c r="I195" s="22" t="s">
        <v>743</v>
      </c>
      <c r="J195" s="26" t="n">
        <v>4</v>
      </c>
      <c r="K195" s="11" t="s">
        <v>808</v>
      </c>
      <c r="L195" s="2" t="n">
        <f aca="false">IF(LEN(TRIM(K195))=0,0,LEN(TRIM(K195))-LEN(SUBSTITUTE(K195," ",""))+1)</f>
        <v>19</v>
      </c>
      <c r="M195" s="2" t="n">
        <f aca="false">IF(LEN(TRIM(F195))=0,0,LEN(TRIM(F195))-LEN(SUBSTITUTE(F195," ",""))+2)</f>
        <v>17</v>
      </c>
      <c r="N195" s="22" t="s">
        <v>52</v>
      </c>
      <c r="P195" s="27" t="n">
        <v>14033</v>
      </c>
      <c r="Q195" s="27" t="n">
        <v>4033</v>
      </c>
      <c r="R195" s="9" t="s">
        <v>236</v>
      </c>
      <c r="S195" s="28" t="str">
        <f aca="false">MID(MID(MID(SUBSTITUTE(K195," ","^",(M195-2)),1,256),FIND("^",SUBSTITUTE(K195," ","^",(M195-2))),256),2,FIND(" ",MID(MID(SUBSTITUTE(K195," ","^",(M195-2)),1,256),FIND("^",SUBSTITUTE(K195," ","^",(M195-2))),256))-2)</f>
        <v>and</v>
      </c>
      <c r="T195" s="55"/>
      <c r="U195" s="29" t="n">
        <f aca="false">LEN(G195)</f>
        <v>3</v>
      </c>
      <c r="V195" s="29" t="n">
        <v>29</v>
      </c>
      <c r="W195" s="50" t="n">
        <v>640</v>
      </c>
      <c r="X195" s="50" t="n">
        <v>560</v>
      </c>
      <c r="Y195" s="50" t="n">
        <v>597</v>
      </c>
      <c r="Z195" s="54" t="n">
        <v>462</v>
      </c>
      <c r="AA195" s="53" t="n">
        <v>11</v>
      </c>
      <c r="AB195" s="53" t="n">
        <v>14</v>
      </c>
      <c r="AC195" s="30" t="str">
        <f aca="false">IF(ISBLANK(T195),"NA",IF(T195=" ","NA",IF(T195="-","NA",IF(T195="N","NA",T195))))</f>
        <v>NA</v>
      </c>
      <c r="AD195" s="30" t="n">
        <f aca="false">IF(ISBLANK(U195),"NA",IF(U195=" ","NA",IF(U195="-","NA",IF(U195="N","NA",U195))))</f>
        <v>3</v>
      </c>
      <c r="AE195" s="30" t="n">
        <f aca="false">IF(ISBLANK(V195),"NA",IF(V195=" ","NA",IF(V195="-","NA",IF(V195="N","NA",V195))))</f>
        <v>29</v>
      </c>
      <c r="AF195" s="30" t="n">
        <f aca="false">IF(ISBLANK(W195),"NA",IF(W195=" ","NA",IF(W195="-","NA",IF(W195="N","NA",W195))))</f>
        <v>640</v>
      </c>
      <c r="AG195" s="30" t="n">
        <f aca="false">IF(ISBLANK(X195),"NA",IF(X195=" ","NA",IF(X195="-","NA",IF(X195="N","NA",X195))))</f>
        <v>560</v>
      </c>
      <c r="AH195" s="30" t="n">
        <f aca="false">IF(ISBLANK(Y195),"NA",IF(Y195=" ","NA",IF(Y195="-","NA",IF(Y195="N","NA",Y195))))</f>
        <v>597</v>
      </c>
      <c r="AI195" s="30" t="n">
        <f aca="false">IF(ISBLANK(Z195),"NA",IF(Z195=" ","NA",IF(Z195="-","NA",IF(Z195="N","NA",Z195))))</f>
        <v>462</v>
      </c>
      <c r="AJ195" s="30" t="n">
        <f aca="false">IF(ISBLANK(AA195),"NA",IF(AA195=" ","NA",IF(AA195="-","NA",IF(AA195="N","NA",AA195))))</f>
        <v>11</v>
      </c>
      <c r="AK195" s="30" t="n">
        <f aca="false">IF(ISBLANK(AB195),"NA",IF(AB195=" ","NA",IF(AB195="-","NA",IF(AB195="N","NA",AB195))))</f>
        <v>14</v>
      </c>
      <c r="AL195" s="22" t="str">
        <f aca="false">IF(I195="BC",VLOOKUP(B195,'BC-OR_overlap'!A:J,10),"NA")</f>
        <v>NA</v>
      </c>
      <c r="AM195" s="22" t="n">
        <f aca="false">VLOOKUP(G195,Sheet2!A:Q,3)</f>
        <v>43.0728</v>
      </c>
      <c r="AN195" s="22" t="n">
        <f aca="false">VLOOKUP(G195,Sheet2!A:Q,4)</f>
        <v>11</v>
      </c>
      <c r="AO195" s="22" t="n">
        <f aca="false">VLOOKUP(G195,Sheet2!A:Q,5)</f>
        <v>123.31</v>
      </c>
      <c r="AP195" s="22" t="n">
        <f aca="false">VLOOKUP(G195,Sheet2!A:Q,6)</f>
        <v>15714.22</v>
      </c>
      <c r="AQ195" s="22" t="n">
        <f aca="false">VLOOKUP(G195,Sheet2!A:Q,7)</f>
        <v>63.33</v>
      </c>
      <c r="AR195" s="22" t="n">
        <f aca="false">VLOOKUP(G195,Sheet2!A:Q,8)</f>
        <v>720.67</v>
      </c>
      <c r="AS195" s="22" t="n">
        <f aca="false">VLOOKUP(G195,Sheet2!A:Q,9)</f>
        <v>6</v>
      </c>
      <c r="AT195" s="22" t="n">
        <f aca="false">VLOOKUP(G195,Sheet2!A:Q,10)</f>
        <v>43.07</v>
      </c>
      <c r="AU195" s="22" t="n">
        <f aca="false">VLOOKUP(G195,Sheet2!A:Q,11)</f>
        <v>1</v>
      </c>
      <c r="AV195" s="22" t="n">
        <f aca="false">VLOOKUP(G195,Sheet2!A:Q,12)</f>
        <v>381988.82</v>
      </c>
      <c r="AW195" s="22" t="n">
        <f aca="false">VLOOKUP(G195,Sheet2!A:Q,13)</f>
        <v>48238.67</v>
      </c>
      <c r="AX195" s="22" t="n">
        <f aca="false">VLOOKUP(G195,Sheet2!A:Q,14)</f>
        <v>29124.62</v>
      </c>
      <c r="AY195" s="22" t="n">
        <f aca="false">VLOOKUP(G195,Sheet2!A:Q,15)</f>
        <v>3770</v>
      </c>
      <c r="AZ195" s="22" t="n">
        <f aca="false">VLOOKUP(G195,Sheet2!A:Q,16)</f>
        <v>6129.36</v>
      </c>
      <c r="BA195" s="22" t="n">
        <f aca="false">VLOOKUP(G195,Sheet2!A:Q,17)</f>
        <v>484</v>
      </c>
      <c r="BB195" s="22" t="n">
        <f aca="false">VLOOKUP(G195,Sheet2!A:R,18)</f>
        <v>125</v>
      </c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" hidden="false" customHeight="true" outlineLevel="0" collapsed="false">
      <c r="A196" s="22" t="s">
        <v>66</v>
      </c>
      <c r="B196" s="9" t="n">
        <v>34</v>
      </c>
      <c r="C196" s="9" t="n">
        <v>44</v>
      </c>
      <c r="D196" s="9" t="n">
        <v>144</v>
      </c>
      <c r="E196" s="23" t="s">
        <v>153</v>
      </c>
      <c r="F196" s="9" t="s">
        <v>203</v>
      </c>
      <c r="G196" s="33" t="s">
        <v>809</v>
      </c>
      <c r="H196" s="4" t="s">
        <v>205</v>
      </c>
      <c r="I196" s="22" t="s">
        <v>743</v>
      </c>
      <c r="J196" s="26" t="n">
        <v>4</v>
      </c>
      <c r="K196" s="11" t="s">
        <v>810</v>
      </c>
      <c r="L196" s="2" t="n">
        <f aca="false">IF(LEN(TRIM(K196))=0,0,LEN(TRIM(K196))-LEN(SUBSTITUTE(K196," ",""))+1)</f>
        <v>15</v>
      </c>
      <c r="M196" s="2" t="n">
        <f aca="false">IF(LEN(TRIM(F196))=0,0,LEN(TRIM(F196))-LEN(SUBSTITUTE(F196," ",""))+2)</f>
        <v>12</v>
      </c>
      <c r="N196" s="22" t="s">
        <v>52</v>
      </c>
      <c r="P196" s="27" t="n">
        <v>14034</v>
      </c>
      <c r="Q196" s="27" t="n">
        <v>4034</v>
      </c>
      <c r="R196" s="9" t="s">
        <v>236</v>
      </c>
      <c r="S196" s="28" t="str">
        <f aca="false">MID(MID(MID(SUBSTITUTE(K196," ","^",(M196-2)),1,256),FIND("^",SUBSTITUTE(K196," ","^",(M196-2))),256),2,FIND(" ",MID(MID(SUBSTITUTE(K196," ","^",(M196-2)),1,256),FIND("^",SUBSTITUTE(K196," ","^",(M196-2))),256))-2)</f>
        <v>for</v>
      </c>
      <c r="T196" s="55"/>
      <c r="U196" s="29" t="n">
        <f aca="false">LEN(G196)</f>
        <v>8</v>
      </c>
      <c r="V196" s="29" t="n">
        <v>174</v>
      </c>
      <c r="W196" s="50" t="n">
        <v>539</v>
      </c>
      <c r="X196" s="50" t="n">
        <v>559</v>
      </c>
      <c r="Y196" s="50" t="n">
        <v>490</v>
      </c>
      <c r="Z196" s="54" t="s">
        <v>202</v>
      </c>
      <c r="AA196" s="53" t="n">
        <v>1</v>
      </c>
      <c r="AB196" s="53" t="n">
        <v>17</v>
      </c>
      <c r="AC196" s="30" t="str">
        <f aca="false">IF(ISBLANK(T196),"NA",IF(T196=" ","NA",IF(T196="-","NA",IF(T196="N","NA",T196))))</f>
        <v>NA</v>
      </c>
      <c r="AD196" s="30" t="n">
        <f aca="false">IF(ISBLANK(U196),"NA",IF(U196=" ","NA",IF(U196="-","NA",IF(U196="N","NA",U196))))</f>
        <v>8</v>
      </c>
      <c r="AE196" s="30" t="n">
        <f aca="false">IF(ISBLANK(V196),"NA",IF(V196=" ","NA",IF(V196="-","NA",IF(V196="N","NA",V196))))</f>
        <v>174</v>
      </c>
      <c r="AF196" s="30" t="n">
        <f aca="false">IF(ISBLANK(W196),"NA",IF(W196=" ","NA",IF(W196="-","NA",IF(W196="N","NA",W196))))</f>
        <v>539</v>
      </c>
      <c r="AG196" s="30" t="n">
        <f aca="false">IF(ISBLANK(X196),"NA",IF(X196=" ","NA",IF(X196="-","NA",IF(X196="N","NA",X196))))</f>
        <v>559</v>
      </c>
      <c r="AH196" s="30" t="n">
        <f aca="false">IF(ISBLANK(Y196),"NA",IF(Y196=" ","NA",IF(Y196="-","NA",IF(Y196="N","NA",Y196))))</f>
        <v>490</v>
      </c>
      <c r="AI196" s="30" t="str">
        <f aca="false">IF(ISBLANK(Z196),"NA",IF(Z196=" ","NA",IF(Z196="-","NA",IF(Z196="N","NA",Z196))))</f>
        <v>NA</v>
      </c>
      <c r="AJ196" s="30" t="n">
        <f aca="false">IF(ISBLANK(AA196),"NA",IF(AA196=" ","NA",IF(AA196="-","NA",IF(AA196="N","NA",AA196))))</f>
        <v>1</v>
      </c>
      <c r="AK196" s="30" t="n">
        <f aca="false">IF(ISBLANK(AB196),"NA",IF(AB196=" ","NA",IF(AB196="-","NA",IF(AB196="N","NA",AB196))))</f>
        <v>17</v>
      </c>
      <c r="AL196" s="22" t="str">
        <f aca="false">IF(I196="BC",VLOOKUP(B196,'BC-OR_overlap'!A:J,10),"NA")</f>
        <v>NA</v>
      </c>
      <c r="AM196" s="22" t="n">
        <f aca="false">VLOOKUP(G196,Sheet2!A:Q,3)</f>
        <v>108.455</v>
      </c>
      <c r="AN196" s="22" t="n">
        <f aca="false">VLOOKUP(G196,Sheet2!A:Q,4)</f>
        <v>1</v>
      </c>
      <c r="AO196" s="22" t="n">
        <f aca="false">VLOOKUP(G196,Sheet2!A:Q,5)</f>
        <v>10.23</v>
      </c>
      <c r="AP196" s="22" t="n">
        <f aca="false">VLOOKUP(G196,Sheet2!A:Q,6)</f>
        <v>4392.53</v>
      </c>
      <c r="AQ196" s="22" t="n">
        <f aca="false">VLOOKUP(G196,Sheet2!A:Q,7)</f>
        <v>1019</v>
      </c>
      <c r="AR196" s="22" t="n">
        <f aca="false">VLOOKUP(G196,Sheet2!A:Q,8)</f>
        <v>1008.31</v>
      </c>
      <c r="AS196" s="22" t="n">
        <f aca="false">VLOOKUP(G196,Sheet2!A:Q,9)</f>
        <v>161.57</v>
      </c>
      <c r="AT196" s="22" t="n">
        <f aca="false">VLOOKUP(G196,Sheet2!A:Q,10)</f>
        <v>281.33</v>
      </c>
      <c r="AU196" s="22" t="n">
        <f aca="false">VLOOKUP(G196,Sheet2!A:Q,11)</f>
        <v>34.67</v>
      </c>
      <c r="AV196" s="22" t="n">
        <f aca="false">VLOOKUP(G196,Sheet2!A:Q,12)</f>
        <v>312264.98</v>
      </c>
      <c r="AW196" s="22" t="n">
        <f aca="false">VLOOKUP(G196,Sheet2!A:Q,13)</f>
        <v>39663.12</v>
      </c>
      <c r="AX196" s="22" t="n">
        <f aca="false">VLOOKUP(G196,Sheet2!A:Q,14)</f>
        <v>31043.62</v>
      </c>
      <c r="AY196" s="22" t="n">
        <f aca="false">VLOOKUP(G196,Sheet2!A:Q,15)</f>
        <v>5802.29</v>
      </c>
      <c r="AZ196" s="22" t="n">
        <f aca="false">VLOOKUP(G196,Sheet2!A:Q,16)</f>
        <v>4319.89</v>
      </c>
      <c r="BA196" s="22" t="n">
        <f aca="false">VLOOKUP(G196,Sheet2!A:Q,17)</f>
        <v>1147.33</v>
      </c>
      <c r="BB196" s="22" t="n">
        <f aca="false">VLOOKUP(G196,Sheet2!A:R,18)</f>
        <v>300</v>
      </c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" hidden="false" customHeight="true" outlineLevel="0" collapsed="false">
      <c r="A197" s="9" t="s">
        <v>80</v>
      </c>
      <c r="B197" s="9" t="n">
        <v>35</v>
      </c>
      <c r="C197" s="9" t="n">
        <v>45</v>
      </c>
      <c r="D197" s="9" t="n">
        <v>33</v>
      </c>
      <c r="E197" s="23" t="n">
        <v>14</v>
      </c>
      <c r="F197" s="24" t="s">
        <v>207</v>
      </c>
      <c r="G197" s="25" t="s">
        <v>811</v>
      </c>
      <c r="H197" s="4" t="s">
        <v>209</v>
      </c>
      <c r="I197" s="22" t="s">
        <v>743</v>
      </c>
      <c r="J197" s="26" t="n">
        <v>4</v>
      </c>
      <c r="K197" s="11" t="s">
        <v>812</v>
      </c>
      <c r="L197" s="2" t="n">
        <f aca="false">IF(LEN(TRIM(K197))=0,0,LEN(TRIM(K197))-LEN(SUBSTITUTE(K197," ",""))+1)</f>
        <v>13</v>
      </c>
      <c r="M197" s="2" t="n">
        <f aca="false">IF(LEN(TRIM(F197))=0,0,LEN(TRIM(F197))-LEN(SUBSTITUTE(F197," ",""))+2)</f>
        <v>10</v>
      </c>
      <c r="N197" s="22" t="s">
        <v>52</v>
      </c>
      <c r="P197" s="27" t="n">
        <v>14035</v>
      </c>
      <c r="Q197" s="27" t="n">
        <v>4035</v>
      </c>
      <c r="R197" s="9" t="s">
        <v>236</v>
      </c>
      <c r="S197" s="28" t="str">
        <f aca="false">MID(MID(MID(SUBSTITUTE(K197," ","^",(M197-2)),1,256),FIND("^",SUBSTITUTE(K197," ","^",(M197-2))),256),2,FIND(" ",MID(MID(SUBSTITUTE(K197," ","^",(M197-2)),1,256),FIND("^",SUBSTITUTE(K197," ","^",(M197-2))),256))-2)</f>
        <v>huge</v>
      </c>
      <c r="T197" s="25"/>
      <c r="U197" s="29" t="n">
        <f aca="false">LEN(G197)</f>
        <v>4</v>
      </c>
      <c r="V197" s="29" t="n">
        <v>1</v>
      </c>
      <c r="W197" s="50" t="n">
        <v>591</v>
      </c>
      <c r="X197" s="50" t="n">
        <v>430</v>
      </c>
      <c r="Y197" s="50" t="n">
        <v>621</v>
      </c>
      <c r="Z197" s="52" t="s">
        <v>202</v>
      </c>
      <c r="AA197" s="53" t="n">
        <v>8</v>
      </c>
      <c r="AB197" s="53" t="s">
        <v>202</v>
      </c>
      <c r="AC197" s="30" t="str">
        <f aca="false">IF(ISBLANK(T197),"NA",IF(T197=" ","NA",IF(T197="-","NA",IF(T197="N","NA",T197))))</f>
        <v>NA</v>
      </c>
      <c r="AD197" s="30" t="n">
        <f aca="false">IF(ISBLANK(U197),"NA",IF(U197=" ","NA",IF(U197="-","NA",IF(U197="N","NA",U197))))</f>
        <v>4</v>
      </c>
      <c r="AE197" s="30" t="n">
        <f aca="false">IF(ISBLANK(V197),"NA",IF(V197=" ","NA",IF(V197="-","NA",IF(V197="N","NA",V197))))</f>
        <v>1</v>
      </c>
      <c r="AF197" s="30" t="n">
        <f aca="false">IF(ISBLANK(W197),"NA",IF(W197=" ","NA",IF(W197="-","NA",IF(W197="N","NA",W197))))</f>
        <v>591</v>
      </c>
      <c r="AG197" s="30" t="n">
        <f aca="false">IF(ISBLANK(X197),"NA",IF(X197=" ","NA",IF(X197="-","NA",IF(X197="N","NA",X197))))</f>
        <v>430</v>
      </c>
      <c r="AH197" s="30" t="n">
        <f aca="false">IF(ISBLANK(Y197),"NA",IF(Y197=" ","NA",IF(Y197="-","NA",IF(Y197="N","NA",Y197))))</f>
        <v>621</v>
      </c>
      <c r="AI197" s="30" t="str">
        <f aca="false">IF(ISBLANK(Z197),"NA",IF(Z197=" ","NA",IF(Z197="-","NA",IF(Z197="N","NA",Z197))))</f>
        <v>NA</v>
      </c>
      <c r="AJ197" s="30" t="n">
        <f aca="false">IF(ISBLANK(AA197),"NA",IF(AA197=" ","NA",IF(AA197="-","NA",IF(AA197="N","NA",AA197))))</f>
        <v>8</v>
      </c>
      <c r="AK197" s="30" t="str">
        <f aca="false">IF(ISBLANK(AB197),"NA",IF(AB197=" ","NA",IF(AB197="-","NA",IF(AB197="N","NA",AB197))))</f>
        <v>NA</v>
      </c>
      <c r="AL197" s="22" t="str">
        <f aca="false">IF(I197="BC",VLOOKUP(B197,'BC-OR_overlap'!A:J,10),"NA")</f>
        <v>NA</v>
      </c>
      <c r="AM197" s="22" t="n">
        <f aca="false">VLOOKUP(G197,Sheet2!A:Q,3)</f>
        <v>2.4987</v>
      </c>
      <c r="AN197" s="22" t="n">
        <f aca="false">VLOOKUP(G197,Sheet2!A:Q,4)</f>
        <v>8</v>
      </c>
      <c r="AO197" s="22" t="n">
        <f aca="false">VLOOKUP(G197,Sheet2!A:Q,5)</f>
        <v>40.37</v>
      </c>
      <c r="AP197" s="22" t="n">
        <f aca="false">VLOOKUP(G197,Sheet2!A:Q,6)</f>
        <v>13998.81</v>
      </c>
      <c r="AQ197" s="22" t="n">
        <f aca="false">VLOOKUP(G197,Sheet2!A:Q,7)</f>
        <v>230.75</v>
      </c>
      <c r="AR197" s="22" t="n">
        <f aca="false">VLOOKUP(G197,Sheet2!A:Q,8)</f>
        <v>2758.48</v>
      </c>
      <c r="AS197" s="22" t="n">
        <f aca="false">VLOOKUP(G197,Sheet2!A:Q,9)</f>
        <v>35.33</v>
      </c>
      <c r="AT197" s="22" t="n">
        <f aca="false">VLOOKUP(G197,Sheet2!A:Q,10)</f>
        <v>163.84</v>
      </c>
      <c r="AU197" s="22" t="n">
        <f aca="false">VLOOKUP(G197,Sheet2!A:Q,11)</f>
        <v>4.5</v>
      </c>
      <c r="AV197" s="22" t="n">
        <f aca="false">VLOOKUP(G197,Sheet2!A:Q,12)</f>
        <v>236990.23</v>
      </c>
      <c r="AW197" s="22" t="n">
        <f aca="false">VLOOKUP(G197,Sheet2!A:Q,13)</f>
        <v>27466.5</v>
      </c>
      <c r="AX197" s="22" t="n">
        <f aca="false">VLOOKUP(G197,Sheet2!A:Q,14)</f>
        <v>24133.04</v>
      </c>
      <c r="AY197" s="22" t="n">
        <f aca="false">VLOOKUP(G197,Sheet2!A:Q,15)</f>
        <v>2386</v>
      </c>
      <c r="AZ197" s="22" t="n">
        <f aca="false">VLOOKUP(G197,Sheet2!A:Q,16)</f>
        <v>909.82</v>
      </c>
      <c r="BA197" s="22" t="n">
        <f aca="false">VLOOKUP(G197,Sheet2!A:Q,17)</f>
        <v>226</v>
      </c>
      <c r="BB197" s="22" t="n">
        <f aca="false">VLOOKUP(G197,Sheet2!A:R,18)</f>
        <v>203</v>
      </c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" hidden="false" customHeight="true" outlineLevel="0" collapsed="false">
      <c r="A198" s="9" t="s">
        <v>80</v>
      </c>
      <c r="B198" s="9" t="n">
        <v>36</v>
      </c>
      <c r="C198" s="9" t="n">
        <v>46</v>
      </c>
      <c r="D198" s="9" t="n">
        <v>136</v>
      </c>
      <c r="E198" s="23" t="n">
        <v>27</v>
      </c>
      <c r="F198" s="24" t="s">
        <v>211</v>
      </c>
      <c r="G198" s="25" t="s">
        <v>813</v>
      </c>
      <c r="H198" s="4" t="s">
        <v>213</v>
      </c>
      <c r="I198" s="22" t="s">
        <v>743</v>
      </c>
      <c r="J198" s="26" t="n">
        <v>4</v>
      </c>
      <c r="K198" s="11" t="s">
        <v>814</v>
      </c>
      <c r="L198" s="2" t="n">
        <f aca="false">IF(LEN(TRIM(K198))=0,0,LEN(TRIM(K198))-LEN(SUBSTITUTE(K198," ",""))+1)</f>
        <v>10</v>
      </c>
      <c r="M198" s="2" t="n">
        <f aca="false">IF(LEN(TRIM(F198))=0,0,LEN(TRIM(F198))-LEN(SUBSTITUTE(F198," ",""))+2)</f>
        <v>8</v>
      </c>
      <c r="N198" s="22" t="s">
        <v>52</v>
      </c>
      <c r="P198" s="27" t="n">
        <v>14036</v>
      </c>
      <c r="Q198" s="27" t="n">
        <v>4036</v>
      </c>
      <c r="R198" s="9" t="s">
        <v>236</v>
      </c>
      <c r="S198" s="28" t="str">
        <f aca="false">MID(MID(MID(SUBSTITUTE(K198," ","^",(M198-2)),1,256),FIND("^",SUBSTITUTE(K198," ","^",(M198-2))),256),2,FIND(" ",MID(MID(SUBSTITUTE(K198," ","^",(M198-2)),1,256),FIND("^",SUBSTITUTE(K198," ","^",(M198-2))),256))-2)</f>
        <v>the</v>
      </c>
      <c r="T198" s="25"/>
      <c r="U198" s="29" t="n">
        <f aca="false">LEN(G198)</f>
        <v>8</v>
      </c>
      <c r="V198" s="29" t="n">
        <v>33</v>
      </c>
      <c r="W198" s="50" t="n">
        <v>616</v>
      </c>
      <c r="X198" s="50" t="n">
        <v>574</v>
      </c>
      <c r="Y198" s="50" t="n">
        <v>629</v>
      </c>
      <c r="Z198" s="56" t="n">
        <v>573</v>
      </c>
      <c r="AA198" s="53" t="n">
        <v>1</v>
      </c>
      <c r="AB198" s="53" t="n">
        <v>17</v>
      </c>
      <c r="AC198" s="30" t="str">
        <f aca="false">IF(ISBLANK(T198),"NA",IF(T198=" ","NA",IF(T198="-","NA",IF(T198="N","NA",T198))))</f>
        <v>NA</v>
      </c>
      <c r="AD198" s="30" t="n">
        <f aca="false">IF(ISBLANK(U198),"NA",IF(U198=" ","NA",IF(U198="-","NA",IF(U198="N","NA",U198))))</f>
        <v>8</v>
      </c>
      <c r="AE198" s="30" t="n">
        <f aca="false">IF(ISBLANK(V198),"NA",IF(V198=" ","NA",IF(V198="-","NA",IF(V198="N","NA",V198))))</f>
        <v>33</v>
      </c>
      <c r="AF198" s="30" t="n">
        <f aca="false">IF(ISBLANK(W198),"NA",IF(W198=" ","NA",IF(W198="-","NA",IF(W198="N","NA",W198))))</f>
        <v>616</v>
      </c>
      <c r="AG198" s="30" t="n">
        <f aca="false">IF(ISBLANK(X198),"NA",IF(X198=" ","NA",IF(X198="-","NA",IF(X198="N","NA",X198))))</f>
        <v>574</v>
      </c>
      <c r="AH198" s="30" t="n">
        <f aca="false">IF(ISBLANK(Y198),"NA",IF(Y198=" ","NA",IF(Y198="-","NA",IF(Y198="N","NA",Y198))))</f>
        <v>629</v>
      </c>
      <c r="AI198" s="30" t="n">
        <f aca="false">IF(ISBLANK(Z198),"NA",IF(Z198=" ","NA",IF(Z198="-","NA",IF(Z198="N","NA",Z198))))</f>
        <v>573</v>
      </c>
      <c r="AJ198" s="30" t="n">
        <f aca="false">IF(ISBLANK(AA198),"NA",IF(AA198=" ","NA",IF(AA198="-","NA",IF(AA198="N","NA",AA198))))</f>
        <v>1</v>
      </c>
      <c r="AK198" s="30" t="n">
        <f aca="false">IF(ISBLANK(AB198),"NA",IF(AB198=" ","NA",IF(AB198="-","NA",IF(AB198="N","NA",AB198))))</f>
        <v>17</v>
      </c>
      <c r="AL198" s="22" t="str">
        <f aca="false">IF(I198="BC",VLOOKUP(B198,'BC-OR_overlap'!A:J,10),"NA")</f>
        <v>NA</v>
      </c>
      <c r="AM198" s="22" t="n">
        <f aca="false">VLOOKUP(G198,Sheet2!A:Q,3)</f>
        <v>48.7841</v>
      </c>
      <c r="AN198" s="22" t="n">
        <f aca="false">VLOOKUP(G198,Sheet2!A:Q,4)</f>
        <v>1</v>
      </c>
      <c r="AO198" s="22" t="n">
        <f aca="false">VLOOKUP(G198,Sheet2!A:Q,5)</f>
        <v>9.82</v>
      </c>
      <c r="AP198" s="22" t="n">
        <f aca="false">VLOOKUP(G198,Sheet2!A:Q,6)</f>
        <v>3021.66</v>
      </c>
      <c r="AQ198" s="22" t="n">
        <f aca="false">VLOOKUP(G198,Sheet2!A:Q,7)</f>
        <v>716</v>
      </c>
      <c r="AR198" s="22" t="n">
        <f aca="false">VLOOKUP(G198,Sheet2!A:Q,8)</f>
        <v>371.66</v>
      </c>
      <c r="AS198" s="22" t="n">
        <f aca="false">VLOOKUP(G198,Sheet2!A:Q,9)</f>
        <v>83</v>
      </c>
      <c r="AT198" s="22" t="n">
        <f aca="false">VLOOKUP(G198,Sheet2!A:Q,10)</f>
        <v>121.35</v>
      </c>
      <c r="AU198" s="22" t="n">
        <f aca="false">VLOOKUP(G198,Sheet2!A:Q,11)</f>
        <v>17.67</v>
      </c>
      <c r="AV198" s="22" t="n">
        <f aca="false">VLOOKUP(G198,Sheet2!A:Q,12)</f>
        <v>274572.66</v>
      </c>
      <c r="AW198" s="22" t="n">
        <f aca="false">VLOOKUP(G198,Sheet2!A:Q,13)</f>
        <v>34101.75</v>
      </c>
      <c r="AX198" s="22" t="n">
        <f aca="false">VLOOKUP(G198,Sheet2!A:Q,14)</f>
        <v>28982.04</v>
      </c>
      <c r="AY198" s="22" t="n">
        <f aca="false">VLOOKUP(G198,Sheet2!A:Q,15)</f>
        <v>4208.71</v>
      </c>
      <c r="AZ198" s="22" t="n">
        <f aca="false">VLOOKUP(G198,Sheet2!A:Q,16)</f>
        <v>2834.24</v>
      </c>
      <c r="BA198" s="22" t="n">
        <f aca="false">VLOOKUP(G198,Sheet2!A:Q,17)</f>
        <v>370.17</v>
      </c>
      <c r="BB198" s="22" t="n">
        <f aca="false">VLOOKUP(G198,Sheet2!A:R,18)</f>
        <v>328</v>
      </c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" hidden="false" customHeight="true" outlineLevel="0" collapsed="false">
      <c r="A199" s="9" t="s">
        <v>46</v>
      </c>
      <c r="B199" s="9" t="n">
        <v>37</v>
      </c>
      <c r="C199" s="9" t="n">
        <v>47</v>
      </c>
      <c r="D199" s="9" t="n">
        <v>151</v>
      </c>
      <c r="E199" s="23" t="n">
        <v>20</v>
      </c>
      <c r="F199" s="24" t="s">
        <v>215</v>
      </c>
      <c r="G199" s="25" t="s">
        <v>815</v>
      </c>
      <c r="H199" s="4" t="s">
        <v>217</v>
      </c>
      <c r="I199" s="22" t="s">
        <v>743</v>
      </c>
      <c r="J199" s="26" t="n">
        <v>4</v>
      </c>
      <c r="K199" s="11" t="s">
        <v>816</v>
      </c>
      <c r="L199" s="2" t="n">
        <f aca="false">IF(LEN(TRIM(K199))=0,0,LEN(TRIM(K199))-LEN(SUBSTITUTE(K199," ",""))+1)</f>
        <v>14</v>
      </c>
      <c r="M199" s="2" t="n">
        <f aca="false">IF(LEN(TRIM(F199))=0,0,LEN(TRIM(F199))-LEN(SUBSTITUTE(F199," ",""))+2)</f>
        <v>12</v>
      </c>
      <c r="N199" s="22" t="s">
        <v>52</v>
      </c>
      <c r="P199" s="27" t="n">
        <v>14037</v>
      </c>
      <c r="Q199" s="27" t="n">
        <v>4037</v>
      </c>
      <c r="R199" s="9" t="s">
        <v>236</v>
      </c>
      <c r="S199" s="28" t="str">
        <f aca="false">MID(MID(MID(SUBSTITUTE(K199," ","^",(M199-2)),1,256),FIND("^",SUBSTITUTE(K199," ","^",(M199-2))),256),2,FIND(" ",MID(MID(SUBSTITUTE(K199," ","^",(M199-2)),1,256),FIND("^",SUBSTITUTE(K199," ","^",(M199-2))),256))-2)</f>
        <v>back</v>
      </c>
      <c r="T199" s="25"/>
      <c r="U199" s="29" t="n">
        <f aca="false">LEN(G199)</f>
        <v>3</v>
      </c>
      <c r="V199" s="29" t="n">
        <v>44</v>
      </c>
      <c r="W199" s="50" t="n">
        <v>639</v>
      </c>
      <c r="X199" s="50" t="n">
        <v>521</v>
      </c>
      <c r="Y199" s="58" t="n">
        <v>555</v>
      </c>
      <c r="Z199" s="52" t="n">
        <v>525</v>
      </c>
      <c r="AA199" s="53" t="n">
        <v>13</v>
      </c>
      <c r="AB199" s="53" t="n">
        <v>11</v>
      </c>
      <c r="AC199" s="30" t="str">
        <f aca="false">IF(ISBLANK(T199),"NA",IF(T199=" ","NA",IF(T199="-","NA",IF(T199="N","NA",T199))))</f>
        <v>NA</v>
      </c>
      <c r="AD199" s="30" t="n">
        <f aca="false">IF(ISBLANK(U199),"NA",IF(U199=" ","NA",IF(U199="-","NA",IF(U199="N","NA",U199))))</f>
        <v>3</v>
      </c>
      <c r="AE199" s="30" t="n">
        <f aca="false">IF(ISBLANK(V199),"NA",IF(V199=" ","NA",IF(V199="-","NA",IF(V199="N","NA",V199))))</f>
        <v>44</v>
      </c>
      <c r="AF199" s="30" t="n">
        <f aca="false">IF(ISBLANK(W199),"NA",IF(W199=" ","NA",IF(W199="-","NA",IF(W199="N","NA",W199))))</f>
        <v>639</v>
      </c>
      <c r="AG199" s="30" t="n">
        <f aca="false">IF(ISBLANK(X199),"NA",IF(X199=" ","NA",IF(X199="-","NA",IF(X199="N","NA",X199))))</f>
        <v>521</v>
      </c>
      <c r="AH199" s="30" t="n">
        <f aca="false">IF(ISBLANK(Y199),"NA",IF(Y199=" ","NA",IF(Y199="-","NA",IF(Y199="N","NA",Y199))))</f>
        <v>555</v>
      </c>
      <c r="AI199" s="30" t="n">
        <f aca="false">IF(ISBLANK(Z199),"NA",IF(Z199=" ","NA",IF(Z199="-","NA",IF(Z199="N","NA",Z199))))</f>
        <v>525</v>
      </c>
      <c r="AJ199" s="30" t="n">
        <f aca="false">IF(ISBLANK(AA199),"NA",IF(AA199=" ","NA",IF(AA199="-","NA",IF(AA199="N","NA",AA199))))</f>
        <v>13</v>
      </c>
      <c r="AK199" s="30" t="n">
        <f aca="false">IF(ISBLANK(AB199),"NA",IF(AB199=" ","NA",IF(AB199="-","NA",IF(AB199="N","NA",AB199))))</f>
        <v>11</v>
      </c>
      <c r="AL199" s="22" t="str">
        <f aca="false">IF(I199="BC",VLOOKUP(B199,'BC-OR_overlap'!A:J,10),"NA")</f>
        <v>NA</v>
      </c>
      <c r="AM199" s="22" t="n">
        <f aca="false">VLOOKUP(G199,Sheet2!A:Q,3)</f>
        <v>15.7656</v>
      </c>
      <c r="AN199" s="22" t="n">
        <f aca="false">VLOOKUP(G199,Sheet2!A:Q,4)</f>
        <v>13</v>
      </c>
      <c r="AO199" s="22" t="n">
        <f aca="false">VLOOKUP(G199,Sheet2!A:Q,5)</f>
        <v>16.64</v>
      </c>
      <c r="AP199" s="22" t="n">
        <f aca="false">VLOOKUP(G199,Sheet2!A:Q,6)</f>
        <v>6870.72</v>
      </c>
      <c r="AQ199" s="22" t="n">
        <f aca="false">VLOOKUP(G199,Sheet2!A:Q,7)</f>
        <v>61</v>
      </c>
      <c r="AR199" s="22" t="n">
        <f aca="false">VLOOKUP(G199,Sheet2!A:Q,8)</f>
        <v>90.28</v>
      </c>
      <c r="AS199" s="22" t="n">
        <f aca="false">VLOOKUP(G199,Sheet2!A:Q,9)</f>
        <v>6.5</v>
      </c>
      <c r="AT199" s="22" t="n">
        <f aca="false">VLOOKUP(G199,Sheet2!A:Q,10)</f>
        <v>15.77</v>
      </c>
      <c r="AU199" s="22" t="n">
        <f aca="false">VLOOKUP(G199,Sheet2!A:Q,11)</f>
        <v>1</v>
      </c>
      <c r="AV199" s="22" t="n">
        <f aca="false">VLOOKUP(G199,Sheet2!A:Q,12)</f>
        <v>225385.88</v>
      </c>
      <c r="AW199" s="22" t="n">
        <f aca="false">VLOOKUP(G199,Sheet2!A:Q,13)</f>
        <v>34657.67</v>
      </c>
      <c r="AX199" s="22" t="n">
        <f aca="false">VLOOKUP(G199,Sheet2!A:Q,14)</f>
        <v>42137.55</v>
      </c>
      <c r="AY199" s="22" t="n">
        <f aca="false">VLOOKUP(G199,Sheet2!A:Q,15)</f>
        <v>7012</v>
      </c>
      <c r="AZ199" s="22" t="n">
        <f aca="false">VLOOKUP(G199,Sheet2!A:Q,16)</f>
        <v>1622.72</v>
      </c>
      <c r="BA199" s="22" t="n">
        <f aca="false">VLOOKUP(G199,Sheet2!A:Q,17)</f>
        <v>359</v>
      </c>
      <c r="BB199" s="22" t="n">
        <f aca="false">VLOOKUP(G199,Sheet2!A:R,18)</f>
        <v>172</v>
      </c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" hidden="false" customHeight="true" outlineLevel="0" collapsed="false">
      <c r="A200" s="22" t="s">
        <v>66</v>
      </c>
      <c r="B200" s="9" t="n">
        <v>38</v>
      </c>
      <c r="C200" s="9" t="n">
        <v>48</v>
      </c>
      <c r="D200" s="9" t="n">
        <v>185</v>
      </c>
      <c r="E200" s="23" t="s">
        <v>153</v>
      </c>
      <c r="F200" s="9" t="s">
        <v>219</v>
      </c>
      <c r="G200" s="33" t="s">
        <v>817</v>
      </c>
      <c r="H200" s="4" t="s">
        <v>221</v>
      </c>
      <c r="I200" s="22" t="s">
        <v>743</v>
      </c>
      <c r="J200" s="26" t="n">
        <v>4</v>
      </c>
      <c r="K200" s="11" t="s">
        <v>818</v>
      </c>
      <c r="L200" s="2" t="n">
        <f aca="false">IF(LEN(TRIM(K200))=0,0,LEN(TRIM(K200))-LEN(SUBSTITUTE(K200," ",""))+1)</f>
        <v>13</v>
      </c>
      <c r="M200" s="2" t="n">
        <f aca="false">IF(LEN(TRIM(F200))=0,0,LEN(TRIM(F200))-LEN(SUBSTITUTE(F200," ",""))+2)</f>
        <v>11</v>
      </c>
      <c r="N200" s="22" t="s">
        <v>52</v>
      </c>
      <c r="P200" s="27" t="n">
        <v>14038</v>
      </c>
      <c r="Q200" s="27" t="n">
        <v>4038</v>
      </c>
      <c r="R200" s="9" t="s">
        <v>236</v>
      </c>
      <c r="S200" s="28" t="str">
        <f aca="false">MID(MID(MID(SUBSTITUTE(K200," ","^",(M200-2)),1,256),FIND("^",SUBSTITUTE(K200," ","^",(M200-2))),256),2,FIND(" ",MID(MID(SUBSTITUTE(K200," ","^",(M200-2)),1,256),FIND("^",SUBSTITUTE(K200," ","^",(M200-2))),256))-2)</f>
        <v>sworn</v>
      </c>
      <c r="T200" s="55"/>
      <c r="U200" s="29" t="n">
        <f aca="false">LEN(G200)</f>
        <v>5</v>
      </c>
      <c r="V200" s="29" t="n">
        <v>1</v>
      </c>
      <c r="W200" s="50" t="n">
        <v>588</v>
      </c>
      <c r="X200" s="50" t="n">
        <v>446</v>
      </c>
      <c r="Y200" s="58" t="n">
        <v>556</v>
      </c>
      <c r="Z200" s="56" t="s">
        <v>202</v>
      </c>
      <c r="AA200" s="53" t="n">
        <v>2</v>
      </c>
      <c r="AB200" s="53" t="n">
        <v>8</v>
      </c>
      <c r="AC200" s="30" t="str">
        <f aca="false">IF(ISBLANK(T200),"NA",IF(T200=" ","NA",IF(T200="-","NA",IF(T200="N","NA",T200))))</f>
        <v>NA</v>
      </c>
      <c r="AD200" s="30" t="n">
        <f aca="false">IF(ISBLANK(U200),"NA",IF(U200=" ","NA",IF(U200="-","NA",IF(U200="N","NA",U200))))</f>
        <v>5</v>
      </c>
      <c r="AE200" s="30" t="n">
        <f aca="false">IF(ISBLANK(V200),"NA",IF(V200=" ","NA",IF(V200="-","NA",IF(V200="N","NA",V200))))</f>
        <v>1</v>
      </c>
      <c r="AF200" s="30" t="n">
        <f aca="false">IF(ISBLANK(W200),"NA",IF(W200=" ","NA",IF(W200="-","NA",IF(W200="N","NA",W200))))</f>
        <v>588</v>
      </c>
      <c r="AG200" s="30" t="n">
        <f aca="false">IF(ISBLANK(X200),"NA",IF(X200=" ","NA",IF(X200="-","NA",IF(X200="N","NA",X200))))</f>
        <v>446</v>
      </c>
      <c r="AH200" s="30" t="n">
        <f aca="false">IF(ISBLANK(Y200),"NA",IF(Y200=" ","NA",IF(Y200="-","NA",IF(Y200="N","NA",Y200))))</f>
        <v>556</v>
      </c>
      <c r="AI200" s="30" t="str">
        <f aca="false">IF(ISBLANK(Z200),"NA",IF(Z200=" ","NA",IF(Z200="-","NA",IF(Z200="N","NA",Z200))))</f>
        <v>NA</v>
      </c>
      <c r="AJ200" s="30" t="n">
        <f aca="false">IF(ISBLANK(AA200),"NA",IF(AA200=" ","NA",IF(AA200="-","NA",IF(AA200="N","NA",AA200))))</f>
        <v>2</v>
      </c>
      <c r="AK200" s="30" t="n">
        <f aca="false">IF(ISBLANK(AB200),"NA",IF(AB200=" ","NA",IF(AB200="-","NA",IF(AB200="N","NA",AB200))))</f>
        <v>8</v>
      </c>
      <c r="AL200" s="22" t="str">
        <f aca="false">IF(I200="BC",VLOOKUP(B200,'BC-OR_overlap'!A:J,10),"NA")</f>
        <v>NA</v>
      </c>
      <c r="AM200" s="22" t="n">
        <f aca="false">VLOOKUP(G200,Sheet2!A:Q,3)</f>
        <v>3.92652</v>
      </c>
      <c r="AN200" s="22" t="n">
        <f aca="false">VLOOKUP(G200,Sheet2!A:Q,4)</f>
        <v>2</v>
      </c>
      <c r="AO200" s="22" t="n">
        <f aca="false">VLOOKUP(G200,Sheet2!A:Q,5)</f>
        <v>6.72</v>
      </c>
      <c r="AP200" s="22" t="n">
        <f aca="false">VLOOKUP(G200,Sheet2!A:Q,6)</f>
        <v>8443.39</v>
      </c>
      <c r="AQ200" s="22" t="n">
        <f aca="false">VLOOKUP(G200,Sheet2!A:Q,7)</f>
        <v>280.2</v>
      </c>
      <c r="AR200" s="22" t="n">
        <f aca="false">VLOOKUP(G200,Sheet2!A:Q,8)</f>
        <v>598.02</v>
      </c>
      <c r="AS200" s="22" t="n">
        <f aca="false">VLOOKUP(G200,Sheet2!A:Q,9)</f>
        <v>25.25</v>
      </c>
      <c r="AT200" s="22" t="n">
        <f aca="false">VLOOKUP(G200,Sheet2!A:Q,10)</f>
        <v>11.32</v>
      </c>
      <c r="AU200" s="22" t="n">
        <f aca="false">VLOOKUP(G200,Sheet2!A:Q,11)</f>
        <v>3</v>
      </c>
      <c r="AV200" s="22" t="n">
        <f aca="false">VLOOKUP(G200,Sheet2!A:Q,12)</f>
        <v>187107.91</v>
      </c>
      <c r="AW200" s="22" t="n">
        <f aca="false">VLOOKUP(G200,Sheet2!A:Q,13)</f>
        <v>26340.2</v>
      </c>
      <c r="AX200" s="22" t="n">
        <f aca="false">VLOOKUP(G200,Sheet2!A:Q,14)</f>
        <v>5684.49</v>
      </c>
      <c r="AY200" s="22" t="n">
        <f aca="false">VLOOKUP(G200,Sheet2!A:Q,15)</f>
        <v>1129.5</v>
      </c>
      <c r="AZ200" s="22" t="n">
        <f aca="false">VLOOKUP(G200,Sheet2!A:Q,16)</f>
        <v>142.43</v>
      </c>
      <c r="BA200" s="22" t="n">
        <f aca="false">VLOOKUP(G200,Sheet2!A:Q,17)</f>
        <v>57</v>
      </c>
      <c r="BB200" s="22" t="n">
        <f aca="false">VLOOKUP(G200,Sheet2!A:R,18)</f>
        <v>466</v>
      </c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" hidden="false" customHeight="true" outlineLevel="0" collapsed="false">
      <c r="A201" s="22" t="s">
        <v>66</v>
      </c>
      <c r="B201" s="9" t="n">
        <v>39</v>
      </c>
      <c r="C201" s="9" t="n">
        <v>52</v>
      </c>
      <c r="D201" s="9" t="n">
        <v>148</v>
      </c>
      <c r="E201" s="23"/>
      <c r="F201" s="9" t="s">
        <v>223</v>
      </c>
      <c r="G201" s="33" t="s">
        <v>819</v>
      </c>
      <c r="H201" s="4" t="s">
        <v>225</v>
      </c>
      <c r="I201" s="22" t="s">
        <v>743</v>
      </c>
      <c r="J201" s="26" t="n">
        <v>4</v>
      </c>
      <c r="K201" s="11" t="s">
        <v>820</v>
      </c>
      <c r="L201" s="2" t="n">
        <f aca="false">IF(LEN(TRIM(K201))=0,0,LEN(TRIM(K201))-LEN(SUBSTITUTE(K201," ",""))+1)</f>
        <v>15</v>
      </c>
      <c r="M201" s="2" t="n">
        <f aca="false">IF(LEN(TRIM(F201))=0,0,LEN(TRIM(F201))-LEN(SUBSTITUTE(F201," ",""))+2)</f>
        <v>13</v>
      </c>
      <c r="N201" s="22" t="s">
        <v>52</v>
      </c>
      <c r="P201" s="27" t="n">
        <v>14039</v>
      </c>
      <c r="Q201" s="27" t="n">
        <v>4039</v>
      </c>
      <c r="R201" s="9" t="s">
        <v>236</v>
      </c>
      <c r="S201" s="28" t="str">
        <f aca="false">MID(MID(MID(SUBSTITUTE(K201," ","^",(M201-2)),1,256),FIND("^",SUBSTITUTE(K201," ","^",(M201-2))),256),2,FIND(" ",MID(MID(SUBSTITUTE(K201," ","^",(M201-2)),1,256),FIND("^",SUBSTITUTE(K201," ","^",(M201-2))),256))-2)</f>
        <v>picket</v>
      </c>
      <c r="T201" s="55" t="n">
        <v>0</v>
      </c>
      <c r="U201" s="29" t="n">
        <f aca="false">LEN(G201)</f>
        <v>4</v>
      </c>
      <c r="V201" s="29" t="n">
        <v>10</v>
      </c>
      <c r="W201" s="50" t="n">
        <v>415</v>
      </c>
      <c r="X201" s="50" t="n">
        <v>478</v>
      </c>
      <c r="Y201" s="60" t="n">
        <v>556</v>
      </c>
      <c r="Z201" s="54" t="s">
        <v>202</v>
      </c>
      <c r="AA201" s="53" t="n">
        <v>0</v>
      </c>
      <c r="AB201" s="53" t="s">
        <v>202</v>
      </c>
      <c r="AC201" s="30" t="n">
        <f aca="false">IF(ISBLANK(T201),"NA",IF(T201=" ","NA",IF(T201="-","NA",IF(T201="N","NA",T201))))</f>
        <v>0</v>
      </c>
      <c r="AD201" s="30" t="n">
        <f aca="false">IF(ISBLANK(U201),"NA",IF(U201=" ","NA",IF(U201="-","NA",IF(U201="N","NA",U201))))</f>
        <v>4</v>
      </c>
      <c r="AE201" s="30" t="n">
        <f aca="false">IF(ISBLANK(V201),"NA",IF(V201=" ","NA",IF(V201="-","NA",IF(V201="N","NA",V201))))</f>
        <v>10</v>
      </c>
      <c r="AF201" s="30" t="n">
        <f aca="false">IF(ISBLANK(W201),"NA",IF(W201=" ","NA",IF(W201="-","NA",IF(W201="N","NA",W201))))</f>
        <v>415</v>
      </c>
      <c r="AG201" s="30" t="n">
        <f aca="false">IF(ISBLANK(X201),"NA",IF(X201=" ","NA",IF(X201="-","NA",IF(X201="N","NA",X201))))</f>
        <v>478</v>
      </c>
      <c r="AH201" s="30" t="n">
        <f aca="false">IF(ISBLANK(Y201),"NA",IF(Y201=" ","NA",IF(Y201="-","NA",IF(Y201="N","NA",Y201))))</f>
        <v>556</v>
      </c>
      <c r="AI201" s="30" t="str">
        <f aca="false">IF(ISBLANK(Z201),"NA",IF(Z201=" ","NA",IF(Z201="-","NA",IF(Z201="N","NA",Z201))))</f>
        <v>NA</v>
      </c>
      <c r="AJ201" s="30" t="n">
        <f aca="false">IF(ISBLANK(AA201),"NA",IF(AA201=" ","NA",IF(AA201="-","NA",IF(AA201="N","NA",AA201))))</f>
        <v>0</v>
      </c>
      <c r="AK201" s="30" t="str">
        <f aca="false">IF(ISBLANK(AB201),"NA",IF(AB201=" ","NA",IF(AB201="-","NA",IF(AB201="N","NA",AB201))))</f>
        <v>NA</v>
      </c>
      <c r="AL201" s="22" t="str">
        <f aca="false">IF(I201="BC",VLOOKUP(B201,'BC-OR_overlap'!A:J,10),"NA")</f>
        <v>NA</v>
      </c>
      <c r="AM201" s="22" t="n">
        <f aca="false">VLOOKUP(G201,Sheet2!A:Q,3)</f>
        <v>10.5302</v>
      </c>
      <c r="AN201" s="22" t="n">
        <f aca="false">VLOOKUP(G201,Sheet2!A:Q,4)</f>
        <v>0</v>
      </c>
      <c r="AO201" s="22" t="n">
        <f aca="false">VLOOKUP(G201,Sheet2!A:Q,5)</f>
        <v>0</v>
      </c>
      <c r="AP201" s="22" t="n">
        <f aca="false">VLOOKUP(G201,Sheet2!A:Q,6)</f>
        <v>1837.94</v>
      </c>
      <c r="AQ201" s="22" t="n">
        <f aca="false">VLOOKUP(G201,Sheet2!A:Q,7)</f>
        <v>35</v>
      </c>
      <c r="AR201" s="22" t="n">
        <f aca="false">VLOOKUP(G201,Sheet2!A:Q,8)</f>
        <v>12.3</v>
      </c>
      <c r="AS201" s="22" t="n">
        <f aca="false">VLOOKUP(G201,Sheet2!A:Q,9)</f>
        <v>1.67</v>
      </c>
      <c r="AT201" s="22" t="n">
        <f aca="false">VLOOKUP(G201,Sheet2!A:Q,10)</f>
        <v>10.53</v>
      </c>
      <c r="AU201" s="22" t="n">
        <f aca="false">VLOOKUP(G201,Sheet2!A:Q,11)</f>
        <v>1</v>
      </c>
      <c r="AV201" s="22" t="n">
        <f aca="false">VLOOKUP(G201,Sheet2!A:Q,12)</f>
        <v>301438.95</v>
      </c>
      <c r="AW201" s="22" t="n">
        <f aca="false">VLOOKUP(G201,Sheet2!A:Q,13)</f>
        <v>32953</v>
      </c>
      <c r="AX201" s="22" t="n">
        <f aca="false">VLOOKUP(G201,Sheet2!A:Q,14)</f>
        <v>17067.46</v>
      </c>
      <c r="AY201" s="22" t="n">
        <f aca="false">VLOOKUP(G201,Sheet2!A:Q,15)</f>
        <v>2236.33</v>
      </c>
      <c r="AZ201" s="22" t="n">
        <f aca="false">VLOOKUP(G201,Sheet2!A:Q,16)</f>
        <v>845</v>
      </c>
      <c r="BA201" s="22" t="n">
        <f aca="false">VLOOKUP(G201,Sheet2!A:Q,17)</f>
        <v>173</v>
      </c>
      <c r="BB201" s="22" t="n">
        <f aca="false">VLOOKUP(G201,Sheet2!A:R,18)</f>
        <v>127</v>
      </c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" hidden="false" customHeight="true" outlineLevel="0" collapsed="false">
      <c r="A202" s="22" t="s">
        <v>66</v>
      </c>
      <c r="B202" s="9" t="n">
        <v>40</v>
      </c>
      <c r="C202" s="9" t="n">
        <v>55</v>
      </c>
      <c r="D202" s="9" t="n">
        <v>1</v>
      </c>
      <c r="E202" s="23" t="s">
        <v>227</v>
      </c>
      <c r="F202" s="11" t="s">
        <v>228</v>
      </c>
      <c r="G202" s="33" t="s">
        <v>821</v>
      </c>
      <c r="H202" s="4" t="s">
        <v>230</v>
      </c>
      <c r="I202" s="22" t="s">
        <v>743</v>
      </c>
      <c r="J202" s="26" t="n">
        <v>4</v>
      </c>
      <c r="K202" s="11" t="s">
        <v>822</v>
      </c>
      <c r="L202" s="2" t="n">
        <f aca="false">IF(LEN(TRIM(K202))=0,0,LEN(TRIM(K202))-LEN(SUBSTITUTE(K202," ",""))+1)</f>
        <v>10</v>
      </c>
      <c r="M202" s="2" t="n">
        <f aca="false">IF(LEN(TRIM(F202))=0,0,LEN(TRIM(F202))-LEN(SUBSTITUTE(F202," ",""))+2)</f>
        <v>8</v>
      </c>
      <c r="N202" s="22" t="s">
        <v>52</v>
      </c>
      <c r="P202" s="27" t="n">
        <v>14040</v>
      </c>
      <c r="Q202" s="27" t="n">
        <v>4040</v>
      </c>
      <c r="R202" s="9" t="s">
        <v>236</v>
      </c>
      <c r="S202" s="28" t="str">
        <f aca="false">MID(MID(MID(SUBSTITUTE(K202," ","^",(M202-2)),1,256),FIND("^",SUBSTITUTE(K202," ","^",(M202-2))),256),2,FIND(" ",MID(MID(SUBSTITUTE(K202," ","^",(M202-2)),1,256),FIND("^",SUBSTITUTE(K202," ","^",(M202-2))),256))-2)</f>
        <v>the</v>
      </c>
      <c r="T202" s="57" t="n">
        <v>0</v>
      </c>
      <c r="U202" s="29" t="n">
        <f aca="false">LEN(G202)</f>
        <v>4</v>
      </c>
      <c r="V202" s="29" t="n">
        <v>10</v>
      </c>
      <c r="W202" s="50" t="n">
        <v>464</v>
      </c>
      <c r="X202" s="50" t="n">
        <v>545</v>
      </c>
      <c r="Y202" s="50" t="n">
        <v>463</v>
      </c>
      <c r="Z202" s="56" t="n">
        <v>487</v>
      </c>
      <c r="AA202" s="53" t="n">
        <v>8</v>
      </c>
      <c r="AB202" s="53" t="n">
        <v>14</v>
      </c>
      <c r="AC202" s="30" t="n">
        <f aca="false">IF(ISBLANK(T202),"NA",IF(T202=" ","NA",IF(T202="-","NA",IF(T202="N","NA",T202))))</f>
        <v>0</v>
      </c>
      <c r="AD202" s="30" t="n">
        <f aca="false">IF(ISBLANK(U202),"NA",IF(U202=" ","NA",IF(U202="-","NA",IF(U202="N","NA",U202))))</f>
        <v>4</v>
      </c>
      <c r="AE202" s="30" t="n">
        <f aca="false">IF(ISBLANK(V202),"NA",IF(V202=" ","NA",IF(V202="-","NA",IF(V202="N","NA",V202))))</f>
        <v>10</v>
      </c>
      <c r="AF202" s="30" t="n">
        <f aca="false">IF(ISBLANK(W202),"NA",IF(W202=" ","NA",IF(W202="-","NA",IF(W202="N","NA",W202))))</f>
        <v>464</v>
      </c>
      <c r="AG202" s="30" t="n">
        <f aca="false">IF(ISBLANK(X202),"NA",IF(X202=" ","NA",IF(X202="-","NA",IF(X202="N","NA",X202))))</f>
        <v>545</v>
      </c>
      <c r="AH202" s="30" t="n">
        <f aca="false">IF(ISBLANK(Y202),"NA",IF(Y202=" ","NA",IF(Y202="-","NA",IF(Y202="N","NA",Y202))))</f>
        <v>463</v>
      </c>
      <c r="AI202" s="30" t="n">
        <f aca="false">IF(ISBLANK(Z202),"NA",IF(Z202=" ","NA",IF(Z202="-","NA",IF(Z202="N","NA",Z202))))</f>
        <v>487</v>
      </c>
      <c r="AJ202" s="30" t="n">
        <f aca="false">IF(ISBLANK(AA202),"NA",IF(AA202=" ","NA",IF(AA202="-","NA",IF(AA202="N","NA",AA202))))</f>
        <v>8</v>
      </c>
      <c r="AK202" s="30" t="n">
        <f aca="false">IF(ISBLANK(AB202),"NA",IF(AB202=" ","NA",IF(AB202="-","NA",IF(AB202="N","NA",AB202))))</f>
        <v>14</v>
      </c>
      <c r="AL202" s="22" t="str">
        <f aca="false">IF(I202="BC",VLOOKUP(B202,'BC-OR_overlap'!A:J,10),"NA")</f>
        <v>NA</v>
      </c>
      <c r="AM202" s="22" t="n">
        <f aca="false">VLOOKUP(G202,Sheet2!A:Q,3)</f>
        <v>14.8732</v>
      </c>
      <c r="AN202" s="22" t="n">
        <f aca="false">VLOOKUP(G202,Sheet2!A:Q,4)</f>
        <v>8</v>
      </c>
      <c r="AO202" s="22" t="n">
        <f aca="false">VLOOKUP(G202,Sheet2!A:Q,5)</f>
        <v>15.78</v>
      </c>
      <c r="AP202" s="22" t="n">
        <f aca="false">VLOOKUP(G202,Sheet2!A:Q,6)</f>
        <v>21346.46</v>
      </c>
      <c r="AQ202" s="22" t="n">
        <f aca="false">VLOOKUP(G202,Sheet2!A:Q,7)</f>
        <v>253</v>
      </c>
      <c r="AR202" s="22" t="n">
        <f aca="false">VLOOKUP(G202,Sheet2!A:Q,8)</f>
        <v>774.56</v>
      </c>
      <c r="AS202" s="22" t="n">
        <f aca="false">VLOOKUP(G202,Sheet2!A:Q,9)</f>
        <v>31.33</v>
      </c>
      <c r="AT202" s="22" t="n">
        <f aca="false">VLOOKUP(G202,Sheet2!A:Q,10)</f>
        <v>46.29</v>
      </c>
      <c r="AU202" s="22" t="n">
        <f aca="false">VLOOKUP(G202,Sheet2!A:Q,11)</f>
        <v>3.5</v>
      </c>
      <c r="AV202" s="22" t="n">
        <f aca="false">VLOOKUP(G202,Sheet2!A:Q,12)</f>
        <v>329524.45</v>
      </c>
      <c r="AW202" s="22" t="n">
        <f aca="false">VLOOKUP(G202,Sheet2!A:Q,13)</f>
        <v>39766.75</v>
      </c>
      <c r="AX202" s="22" t="n">
        <f aca="false">VLOOKUP(G202,Sheet2!A:Q,14)</f>
        <v>14357.8</v>
      </c>
      <c r="AY202" s="22" t="n">
        <f aca="false">VLOOKUP(G202,Sheet2!A:Q,15)</f>
        <v>2705.67</v>
      </c>
      <c r="AZ202" s="22" t="n">
        <f aca="false">VLOOKUP(G202,Sheet2!A:Q,16)</f>
        <v>360.79</v>
      </c>
      <c r="BA202" s="22" t="n">
        <f aca="false">VLOOKUP(G202,Sheet2!A:Q,17)</f>
        <v>93.5</v>
      </c>
      <c r="BB202" s="22" t="n">
        <f aca="false">VLOOKUP(G202,Sheet2!A:R,18)</f>
        <v>546</v>
      </c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" hidden="false" customHeight="true" outlineLevel="0" collapsed="false">
      <c r="A203" s="22" t="s">
        <v>66</v>
      </c>
      <c r="B203" s="9" t="n">
        <v>41</v>
      </c>
      <c r="C203" s="9" t="n">
        <v>56</v>
      </c>
      <c r="D203" s="9" t="n">
        <v>102</v>
      </c>
      <c r="E203" s="23" t="n">
        <v>13</v>
      </c>
      <c r="F203" s="24" t="s">
        <v>232</v>
      </c>
      <c r="G203" s="25" t="s">
        <v>823</v>
      </c>
      <c r="H203" s="4" t="s">
        <v>234</v>
      </c>
      <c r="I203" s="22" t="s">
        <v>743</v>
      </c>
      <c r="J203" s="26" t="n">
        <v>4</v>
      </c>
      <c r="K203" s="11" t="s">
        <v>824</v>
      </c>
      <c r="L203" s="2" t="n">
        <f aca="false">IF(LEN(TRIM(K203))=0,0,LEN(TRIM(K203))-LEN(SUBSTITUTE(K203," ",""))+1)</f>
        <v>15</v>
      </c>
      <c r="M203" s="2" t="n">
        <f aca="false">IF(LEN(TRIM(F203))=0,0,LEN(TRIM(F203))-LEN(SUBSTITUTE(F203," ",""))+2)</f>
        <v>13</v>
      </c>
      <c r="N203" s="22" t="s">
        <v>52</v>
      </c>
      <c r="P203" s="27" t="n">
        <v>14041</v>
      </c>
      <c r="Q203" s="27" t="n">
        <v>4041</v>
      </c>
      <c r="R203" s="9" t="s">
        <v>409</v>
      </c>
      <c r="S203" s="28" t="str">
        <f aca="false">MID(MID(MID(SUBSTITUTE(K203," ","^",(M203-2)),1,256),FIND("^",SUBSTITUTE(K203," ","^",(M203-2))),256),2,FIND(" ",MID(MID(SUBSTITUTE(K203," ","^",(M203-2)),1,256),FIND("^",SUBSTITUTE(K203," ","^",(M203-2))),256))-2)</f>
        <v>her</v>
      </c>
      <c r="T203" s="25"/>
      <c r="U203" s="29" t="n">
        <f aca="false">LEN(G203)</f>
        <v>8</v>
      </c>
      <c r="V203" s="29" t="n">
        <v>113</v>
      </c>
      <c r="W203" s="50" t="n">
        <v>343</v>
      </c>
      <c r="X203" s="50" t="n">
        <v>518</v>
      </c>
      <c r="Y203" s="50" t="n">
        <v>294</v>
      </c>
      <c r="Z203" s="52" t="s">
        <v>202</v>
      </c>
      <c r="AA203" s="53" t="n">
        <v>1</v>
      </c>
      <c r="AB203" s="53" t="n">
        <v>20</v>
      </c>
      <c r="AC203" s="30" t="str">
        <f aca="false">IF(ISBLANK(T203),"NA",IF(T203=" ","NA",IF(T203="-","NA",IF(T203="N","NA",T203))))</f>
        <v>NA</v>
      </c>
      <c r="AD203" s="30" t="n">
        <f aca="false">IF(ISBLANK(U203),"NA",IF(U203=" ","NA",IF(U203="-","NA",IF(U203="N","NA",U203))))</f>
        <v>8</v>
      </c>
      <c r="AE203" s="30" t="n">
        <f aca="false">IF(ISBLANK(V203),"NA",IF(V203=" ","NA",IF(V203="-","NA",IF(V203="N","NA",V203))))</f>
        <v>113</v>
      </c>
      <c r="AF203" s="30" t="n">
        <f aca="false">IF(ISBLANK(W203),"NA",IF(W203=" ","NA",IF(W203="-","NA",IF(W203="N","NA",W203))))</f>
        <v>343</v>
      </c>
      <c r="AG203" s="30" t="n">
        <f aca="false">IF(ISBLANK(X203),"NA",IF(X203=" ","NA",IF(X203="-","NA",IF(X203="N","NA",X203))))</f>
        <v>518</v>
      </c>
      <c r="AH203" s="30" t="n">
        <f aca="false">IF(ISBLANK(Y203),"NA",IF(Y203=" ","NA",IF(Y203="-","NA",IF(Y203="N","NA",Y203))))</f>
        <v>294</v>
      </c>
      <c r="AI203" s="30" t="str">
        <f aca="false">IF(ISBLANK(Z203),"NA",IF(Z203=" ","NA",IF(Z203="-","NA",IF(Z203="N","NA",Z203))))</f>
        <v>NA</v>
      </c>
      <c r="AJ203" s="30" t="n">
        <f aca="false">IF(ISBLANK(AA203),"NA",IF(AA203=" ","NA",IF(AA203="-","NA",IF(AA203="N","NA",AA203))))</f>
        <v>1</v>
      </c>
      <c r="AK203" s="30" t="n">
        <f aca="false">IF(ISBLANK(AB203),"NA",IF(AB203=" ","NA",IF(AB203="-","NA",IF(AB203="N","NA",AB203))))</f>
        <v>20</v>
      </c>
      <c r="AL203" s="22" t="str">
        <f aca="false">IF(I203="BC",VLOOKUP(B203,'BC-OR_overlap'!A:J,10),"NA")</f>
        <v>NA</v>
      </c>
      <c r="AM203" s="22" t="n">
        <f aca="false">VLOOKUP(G203,Sheet2!A:Q,3)</f>
        <v>57.0536</v>
      </c>
      <c r="AN203" s="22" t="n">
        <f aca="false">VLOOKUP(G203,Sheet2!A:Q,4)</f>
        <v>1</v>
      </c>
      <c r="AO203" s="22" t="n">
        <f aca="false">VLOOKUP(G203,Sheet2!A:Q,5)</f>
        <v>6.01</v>
      </c>
      <c r="AP203" s="22" t="n">
        <f aca="false">VLOOKUP(G203,Sheet2!A:Q,6)</f>
        <v>3631.84</v>
      </c>
      <c r="AQ203" s="22" t="n">
        <f aca="false">VLOOKUP(G203,Sheet2!A:Q,7)</f>
        <v>902.25</v>
      </c>
      <c r="AR203" s="22" t="n">
        <f aca="false">VLOOKUP(G203,Sheet2!A:Q,8)</f>
        <v>908.96</v>
      </c>
      <c r="AS203" s="22" t="n">
        <f aca="false">VLOOKUP(G203,Sheet2!A:Q,9)</f>
        <v>133.29</v>
      </c>
      <c r="AT203" s="22" t="n">
        <f aca="false">VLOOKUP(G203,Sheet2!A:Q,10)</f>
        <v>491</v>
      </c>
      <c r="AU203" s="22" t="n">
        <f aca="false">VLOOKUP(G203,Sheet2!A:Q,11)</f>
        <v>38.33</v>
      </c>
      <c r="AV203" s="22" t="n">
        <f aca="false">VLOOKUP(G203,Sheet2!A:Q,12)</f>
        <v>240444.41</v>
      </c>
      <c r="AW203" s="22" t="n">
        <f aca="false">VLOOKUP(G203,Sheet2!A:Q,13)</f>
        <v>30835.12</v>
      </c>
      <c r="AX203" s="22" t="n">
        <f aca="false">VLOOKUP(G203,Sheet2!A:Q,14)</f>
        <v>19065.21</v>
      </c>
      <c r="AY203" s="22" t="n">
        <f aca="false">VLOOKUP(G203,Sheet2!A:Q,15)</f>
        <v>3720</v>
      </c>
      <c r="AZ203" s="22" t="n">
        <f aca="false">VLOOKUP(G203,Sheet2!A:Q,16)</f>
        <v>5187.89</v>
      </c>
      <c r="BA203" s="22" t="n">
        <f aca="false">VLOOKUP(G203,Sheet2!A:Q,17)</f>
        <v>1110.33</v>
      </c>
      <c r="BB203" s="22" t="n">
        <f aca="false">VLOOKUP(G203,Sheet2!A:R,18)</f>
        <v>162</v>
      </c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" hidden="false" customHeight="true" outlineLevel="0" collapsed="false">
      <c r="A204" s="22" t="s">
        <v>66</v>
      </c>
      <c r="B204" s="9" t="n">
        <v>42</v>
      </c>
      <c r="C204" s="9" t="n">
        <v>57</v>
      </c>
      <c r="D204" s="9" t="n">
        <v>56</v>
      </c>
      <c r="E204" s="36" t="s">
        <v>237</v>
      </c>
      <c r="F204" s="37" t="s">
        <v>238</v>
      </c>
      <c r="G204" s="25" t="s">
        <v>825</v>
      </c>
      <c r="H204" s="4" t="s">
        <v>240</v>
      </c>
      <c r="I204" s="22" t="s">
        <v>743</v>
      </c>
      <c r="J204" s="26" t="n">
        <v>4</v>
      </c>
      <c r="K204" s="11" t="s">
        <v>826</v>
      </c>
      <c r="L204" s="2" t="n">
        <f aca="false">IF(LEN(TRIM(K204))=0,0,LEN(TRIM(K204))-LEN(SUBSTITUTE(K204," ",""))+1)</f>
        <v>22</v>
      </c>
      <c r="M204" s="2" t="n">
        <f aca="false">IF(LEN(TRIM(F204))=0,0,LEN(TRIM(F204))-LEN(SUBSTITUTE(F204," ",""))+2)</f>
        <v>19</v>
      </c>
      <c r="N204" s="22" t="s">
        <v>52</v>
      </c>
      <c r="P204" s="27" t="n">
        <v>14042</v>
      </c>
      <c r="Q204" s="27" t="n">
        <v>4042</v>
      </c>
      <c r="R204" s="9" t="s">
        <v>409</v>
      </c>
      <c r="S204" s="28" t="str">
        <f aca="false">MID(MID(MID(SUBSTITUTE(K204," ","^",(M204-2)),1,256),FIND("^",SUBSTITUTE(K204," ","^",(M204-2))),256),2,FIND(" ",MID(MID(SUBSTITUTE(K204," ","^",(M204-2)),1,256),FIND("^",SUBSTITUTE(K204," ","^",(M204-2))),256))-2)</f>
        <v>a</v>
      </c>
      <c r="T204" s="57" t="n">
        <v>0</v>
      </c>
      <c r="U204" s="29" t="n">
        <f aca="false">LEN(G204)</f>
        <v>5</v>
      </c>
      <c r="V204" s="29" t="n">
        <v>8</v>
      </c>
      <c r="W204" s="50" t="s">
        <v>202</v>
      </c>
      <c r="X204" s="50" t="s">
        <v>202</v>
      </c>
      <c r="Y204" s="50" t="s">
        <v>202</v>
      </c>
      <c r="Z204" s="56" t="s">
        <v>202</v>
      </c>
      <c r="AA204" s="53" t="n">
        <v>1</v>
      </c>
      <c r="AB204" s="53" t="n">
        <v>9</v>
      </c>
      <c r="AC204" s="30" t="n">
        <f aca="false">IF(ISBLANK(T204),"NA",IF(T204=" ","NA",IF(T204="-","NA",IF(T204="N","NA",T204))))</f>
        <v>0</v>
      </c>
      <c r="AD204" s="30" t="n">
        <f aca="false">IF(ISBLANK(U204),"NA",IF(U204=" ","NA",IF(U204="-","NA",IF(U204="N","NA",U204))))</f>
        <v>5</v>
      </c>
      <c r="AE204" s="30" t="n">
        <f aca="false">IF(ISBLANK(V204),"NA",IF(V204=" ","NA",IF(V204="-","NA",IF(V204="N","NA",V204))))</f>
        <v>8</v>
      </c>
      <c r="AF204" s="30" t="str">
        <f aca="false">IF(ISBLANK(W204),"NA",IF(W204=" ","NA",IF(W204="-","NA",IF(W204="N","NA",W204))))</f>
        <v>NA</v>
      </c>
      <c r="AG204" s="30" t="str">
        <f aca="false">IF(ISBLANK(X204),"NA",IF(X204=" ","NA",IF(X204="-","NA",IF(X204="N","NA",X204))))</f>
        <v>NA</v>
      </c>
      <c r="AH204" s="30" t="str">
        <f aca="false">IF(ISBLANK(Y204),"NA",IF(Y204=" ","NA",IF(Y204="-","NA",IF(Y204="N","NA",Y204))))</f>
        <v>NA</v>
      </c>
      <c r="AI204" s="30" t="str">
        <f aca="false">IF(ISBLANK(Z204),"NA",IF(Z204=" ","NA",IF(Z204="-","NA",IF(Z204="N","NA",Z204))))</f>
        <v>NA</v>
      </c>
      <c r="AJ204" s="30" t="n">
        <f aca="false">IF(ISBLANK(AA204),"NA",IF(AA204=" ","NA",IF(AA204="-","NA",IF(AA204="N","NA",AA204))))</f>
        <v>1</v>
      </c>
      <c r="AK204" s="30" t="n">
        <f aca="false">IF(ISBLANK(AB204),"NA",IF(AB204=" ","NA",IF(AB204="-","NA",IF(AB204="N","NA",AB204))))</f>
        <v>9</v>
      </c>
      <c r="AL204" s="22" t="str">
        <f aca="false">IF(I204="BC",VLOOKUP(B204,'BC-OR_overlap'!A:J,10),"NA")</f>
        <v>NA</v>
      </c>
      <c r="AM204" s="22" t="n">
        <f aca="false">VLOOKUP(G204,Sheet2!A:Q,3)</f>
        <v>4.69993</v>
      </c>
      <c r="AN204" s="22" t="n">
        <f aca="false">VLOOKUP(G204,Sheet2!A:Q,4)</f>
        <v>1</v>
      </c>
      <c r="AO204" s="22" t="n">
        <f aca="false">VLOOKUP(G204,Sheet2!A:Q,5)</f>
        <v>113.51</v>
      </c>
      <c r="AP204" s="22" t="n">
        <f aca="false">VLOOKUP(G204,Sheet2!A:Q,6)</f>
        <v>10907.94</v>
      </c>
      <c r="AQ204" s="22" t="n">
        <f aca="false">VLOOKUP(G204,Sheet2!A:Q,7)</f>
        <v>333.8</v>
      </c>
      <c r="AR204" s="22" t="n">
        <f aca="false">VLOOKUP(G204,Sheet2!A:Q,8)</f>
        <v>815.13</v>
      </c>
      <c r="AS204" s="22" t="n">
        <f aca="false">VLOOKUP(G204,Sheet2!A:Q,9)</f>
        <v>22</v>
      </c>
      <c r="AT204" s="22" t="n">
        <f aca="false">VLOOKUP(G204,Sheet2!A:Q,10)</f>
        <v>80.37</v>
      </c>
      <c r="AU204" s="22" t="n">
        <f aca="false">VLOOKUP(G204,Sheet2!A:Q,11)</f>
        <v>1.67</v>
      </c>
      <c r="AV204" s="22" t="n">
        <f aca="false">VLOOKUP(G204,Sheet2!A:Q,12)</f>
        <v>350271.16</v>
      </c>
      <c r="AW204" s="22" t="n">
        <f aca="false">VLOOKUP(G204,Sheet2!A:Q,13)</f>
        <v>47371.4</v>
      </c>
      <c r="AX204" s="22" t="n">
        <f aca="false">VLOOKUP(G204,Sheet2!A:Q,14)</f>
        <v>12729.73</v>
      </c>
      <c r="AY204" s="22" t="n">
        <f aca="false">VLOOKUP(G204,Sheet2!A:Q,15)</f>
        <v>2685.25</v>
      </c>
      <c r="AZ204" s="22" t="n">
        <f aca="false">VLOOKUP(G204,Sheet2!A:Q,16)</f>
        <v>550.74</v>
      </c>
      <c r="BA204" s="22" t="n">
        <f aca="false">VLOOKUP(G204,Sheet2!A:Q,17)</f>
        <v>132</v>
      </c>
      <c r="BB204" s="22" t="n">
        <f aca="false">VLOOKUP(G204,Sheet2!A:R,18)</f>
        <v>345</v>
      </c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" hidden="false" customHeight="true" outlineLevel="0" collapsed="false">
      <c r="A205" s="22" t="s">
        <v>66</v>
      </c>
      <c r="B205" s="9" t="n">
        <v>43</v>
      </c>
      <c r="C205" s="9" t="n">
        <v>58</v>
      </c>
      <c r="D205" s="9" t="n">
        <v>62</v>
      </c>
      <c r="E205" s="36" t="s">
        <v>242</v>
      </c>
      <c r="F205" s="37" t="s">
        <v>243</v>
      </c>
      <c r="G205" s="33" t="s">
        <v>827</v>
      </c>
      <c r="H205" s="4" t="s">
        <v>245</v>
      </c>
      <c r="I205" s="22" t="s">
        <v>743</v>
      </c>
      <c r="J205" s="26" t="n">
        <v>4</v>
      </c>
      <c r="K205" s="11" t="s">
        <v>828</v>
      </c>
      <c r="L205" s="2" t="n">
        <f aca="false">IF(LEN(TRIM(K205))=0,0,LEN(TRIM(K205))-LEN(SUBSTITUTE(K205," ",""))+1)</f>
        <v>20</v>
      </c>
      <c r="M205" s="2" t="n">
        <f aca="false">IF(LEN(TRIM(F205))=0,0,LEN(TRIM(F205))-LEN(SUBSTITUTE(F205," ",""))+2)</f>
        <v>18</v>
      </c>
      <c r="N205" s="22" t="s">
        <v>52</v>
      </c>
      <c r="P205" s="27" t="n">
        <v>14043</v>
      </c>
      <c r="Q205" s="27" t="n">
        <v>4043</v>
      </c>
      <c r="R205" s="9" t="s">
        <v>409</v>
      </c>
      <c r="S205" s="28" t="str">
        <f aca="false">MID(MID(MID(SUBSTITUTE(K205," ","^",(M205-2)),1,256),FIND("^",SUBSTITUTE(K205," ","^",(M205-2))),256),2,FIND(" ",MID(MID(SUBSTITUTE(K205," ","^",(M205-2)),1,256),FIND("^",SUBSTITUTE(K205," ","^",(M205-2))),256))-2)</f>
        <v>a</v>
      </c>
      <c r="T205" s="57" t="n">
        <v>0</v>
      </c>
      <c r="U205" s="29" t="n">
        <f aca="false">LEN(G205)</f>
        <v>9</v>
      </c>
      <c r="V205" s="29" t="n">
        <v>8</v>
      </c>
      <c r="W205" s="50" t="n">
        <v>576</v>
      </c>
      <c r="X205" s="50" t="n">
        <v>471</v>
      </c>
      <c r="Y205" s="50" t="n">
        <v>608</v>
      </c>
      <c r="Z205" s="53" t="n">
        <v>493</v>
      </c>
      <c r="AA205" s="53" t="n">
        <v>0</v>
      </c>
      <c r="AB205" s="53" t="n">
        <v>12</v>
      </c>
      <c r="AC205" s="30" t="n">
        <f aca="false">IF(ISBLANK(T205),"NA",IF(T205=" ","NA",IF(T205="-","NA",IF(T205="N","NA",T205))))</f>
        <v>0</v>
      </c>
      <c r="AD205" s="30" t="n">
        <f aca="false">IF(ISBLANK(U205),"NA",IF(U205=" ","NA",IF(U205="-","NA",IF(U205="N","NA",U205))))</f>
        <v>9</v>
      </c>
      <c r="AE205" s="30" t="n">
        <f aca="false">IF(ISBLANK(V205),"NA",IF(V205=" ","NA",IF(V205="-","NA",IF(V205="N","NA",V205))))</f>
        <v>8</v>
      </c>
      <c r="AF205" s="30" t="n">
        <f aca="false">IF(ISBLANK(W205),"NA",IF(W205=" ","NA",IF(W205="-","NA",IF(W205="N","NA",W205))))</f>
        <v>576</v>
      </c>
      <c r="AG205" s="30" t="n">
        <f aca="false">IF(ISBLANK(X205),"NA",IF(X205=" ","NA",IF(X205="-","NA",IF(X205="N","NA",X205))))</f>
        <v>471</v>
      </c>
      <c r="AH205" s="30" t="n">
        <f aca="false">IF(ISBLANK(Y205),"NA",IF(Y205=" ","NA",IF(Y205="-","NA",IF(Y205="N","NA",Y205))))</f>
        <v>608</v>
      </c>
      <c r="AI205" s="30" t="n">
        <f aca="false">IF(ISBLANK(Z205),"NA",IF(Z205=" ","NA",IF(Z205="-","NA",IF(Z205="N","NA",Z205))))</f>
        <v>493</v>
      </c>
      <c r="AJ205" s="30" t="n">
        <f aca="false">IF(ISBLANK(AA205),"NA",IF(AA205=" ","NA",IF(AA205="-","NA",IF(AA205="N","NA",AA205))))</f>
        <v>0</v>
      </c>
      <c r="AK205" s="30" t="n">
        <f aca="false">IF(ISBLANK(AB205),"NA",IF(AB205=" ","NA",IF(AB205="-","NA",IF(AB205="N","NA",AB205))))</f>
        <v>12</v>
      </c>
      <c r="AL205" s="22" t="str">
        <f aca="false">IF(I205="BC",VLOOKUP(B205,'BC-OR_overlap'!A:J,10),"NA")</f>
        <v>NA</v>
      </c>
      <c r="AM205" s="22" t="n">
        <f aca="false">VLOOKUP(G205,Sheet2!A:Q,3)</f>
        <v>3.80754</v>
      </c>
      <c r="AN205" s="22" t="n">
        <f aca="false">VLOOKUP(G205,Sheet2!A:Q,4)</f>
        <v>0</v>
      </c>
      <c r="AO205" s="22" t="n">
        <f aca="false">VLOOKUP(G205,Sheet2!A:Q,5)</f>
        <v>0</v>
      </c>
      <c r="AP205" s="22" t="n">
        <f aca="false">VLOOKUP(G205,Sheet2!A:Q,6)</f>
        <v>2889.93</v>
      </c>
      <c r="AQ205" s="22" t="n">
        <f aca="false">VLOOKUP(G205,Sheet2!A:Q,7)</f>
        <v>891.56</v>
      </c>
      <c r="AR205" s="22" t="n">
        <f aca="false">VLOOKUP(G205,Sheet2!A:Q,8)</f>
        <v>334.63</v>
      </c>
      <c r="AS205" s="22" t="n">
        <f aca="false">VLOOKUP(G205,Sheet2!A:Q,9)</f>
        <v>101.25</v>
      </c>
      <c r="AT205" s="22" t="n">
        <f aca="false">VLOOKUP(G205,Sheet2!A:Q,10)</f>
        <v>62.93</v>
      </c>
      <c r="AU205" s="22" t="n">
        <f aca="false">VLOOKUP(G205,Sheet2!A:Q,11)</f>
        <v>16</v>
      </c>
      <c r="AV205" s="22" t="n">
        <f aca="false">VLOOKUP(G205,Sheet2!A:Q,12)</f>
        <v>273362.13</v>
      </c>
      <c r="AW205" s="22" t="n">
        <f aca="false">VLOOKUP(G205,Sheet2!A:Q,13)</f>
        <v>36095.78</v>
      </c>
      <c r="AX205" s="22" t="n">
        <f aca="false">VLOOKUP(G205,Sheet2!A:Q,14)</f>
        <v>20509.57</v>
      </c>
      <c r="AY205" s="22" t="n">
        <f aca="false">VLOOKUP(G205,Sheet2!A:Q,15)</f>
        <v>3268</v>
      </c>
      <c r="AZ205" s="22" t="n">
        <f aca="false">VLOOKUP(G205,Sheet2!A:Q,16)</f>
        <v>1622.41</v>
      </c>
      <c r="BA205" s="22" t="n">
        <f aca="false">VLOOKUP(G205,Sheet2!A:Q,17)</f>
        <v>381.43</v>
      </c>
      <c r="BB205" s="22" t="n">
        <f aca="false">VLOOKUP(G205,Sheet2!A:R,18)</f>
        <v>235</v>
      </c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" hidden="false" customHeight="true" outlineLevel="0" collapsed="false">
      <c r="A206" s="22" t="s">
        <v>46</v>
      </c>
      <c r="B206" s="9" t="n">
        <v>44</v>
      </c>
      <c r="C206" s="9" t="n">
        <v>59</v>
      </c>
      <c r="D206" s="9" t="n">
        <v>168</v>
      </c>
      <c r="E206" s="36" t="s">
        <v>247</v>
      </c>
      <c r="F206" s="37" t="s">
        <v>248</v>
      </c>
      <c r="G206" s="25" t="s">
        <v>829</v>
      </c>
      <c r="H206" s="4" t="s">
        <v>250</v>
      </c>
      <c r="I206" s="22" t="s">
        <v>743</v>
      </c>
      <c r="J206" s="26" t="n">
        <v>4</v>
      </c>
      <c r="K206" s="11" t="s">
        <v>830</v>
      </c>
      <c r="L206" s="2" t="n">
        <f aca="false">IF(LEN(TRIM(K206))=0,0,LEN(TRIM(K206))-LEN(SUBSTITUTE(K206," ",""))+1)</f>
        <v>17</v>
      </c>
      <c r="M206" s="2" t="n">
        <f aca="false">IF(LEN(TRIM(F206))=0,0,LEN(TRIM(F206))-LEN(SUBSTITUTE(F206," ",""))+2)</f>
        <v>15</v>
      </c>
      <c r="N206" s="22" t="s">
        <v>52</v>
      </c>
      <c r="P206" s="27" t="n">
        <v>14044</v>
      </c>
      <c r="Q206" s="27" t="n">
        <v>4044</v>
      </c>
      <c r="R206" s="9" t="s">
        <v>409</v>
      </c>
      <c r="S206" s="28" t="str">
        <f aca="false">MID(MID(MID(SUBSTITUTE(K206," ","^",(M206-2)),1,256),FIND("^",SUBSTITUTE(K206," ","^",(M206-2))),256),2,FIND(" ",MID(MID(SUBSTITUTE(K206," ","^",(M206-2)),1,256),FIND("^",SUBSTITUTE(K206," ","^",(M206-2))),256))-2)</f>
        <v>a</v>
      </c>
      <c r="T206" s="57" t="n">
        <v>0</v>
      </c>
      <c r="U206" s="29" t="n">
        <f aca="false">LEN(G206)</f>
        <v>7</v>
      </c>
      <c r="V206" s="29" t="n">
        <v>15</v>
      </c>
      <c r="W206" s="50" t="n">
        <v>510</v>
      </c>
      <c r="X206" s="50" t="n">
        <v>445</v>
      </c>
      <c r="Y206" s="50" t="n">
        <v>572</v>
      </c>
      <c r="Z206" s="54" t="s">
        <v>202</v>
      </c>
      <c r="AA206" s="53" t="n">
        <v>0</v>
      </c>
      <c r="AB206" s="53" t="s">
        <v>202</v>
      </c>
      <c r="AC206" s="30" t="n">
        <f aca="false">IF(ISBLANK(T206),"NA",IF(T206=" ","NA",IF(T206="-","NA",IF(T206="N","NA",T206))))</f>
        <v>0</v>
      </c>
      <c r="AD206" s="30" t="n">
        <f aca="false">IF(ISBLANK(U206),"NA",IF(U206=" ","NA",IF(U206="-","NA",IF(U206="N","NA",U206))))</f>
        <v>7</v>
      </c>
      <c r="AE206" s="30" t="n">
        <f aca="false">IF(ISBLANK(V206),"NA",IF(V206=" ","NA",IF(V206="-","NA",IF(V206="N","NA",V206))))</f>
        <v>15</v>
      </c>
      <c r="AF206" s="30" t="n">
        <f aca="false">IF(ISBLANK(W206),"NA",IF(W206=" ","NA",IF(W206="-","NA",IF(W206="N","NA",W206))))</f>
        <v>510</v>
      </c>
      <c r="AG206" s="30" t="n">
        <f aca="false">IF(ISBLANK(X206),"NA",IF(X206=" ","NA",IF(X206="-","NA",IF(X206="N","NA",X206))))</f>
        <v>445</v>
      </c>
      <c r="AH206" s="30" t="n">
        <f aca="false">IF(ISBLANK(Y206),"NA",IF(Y206=" ","NA",IF(Y206="-","NA",IF(Y206="N","NA",Y206))))</f>
        <v>572</v>
      </c>
      <c r="AI206" s="30" t="str">
        <f aca="false">IF(ISBLANK(Z206),"NA",IF(Z206=" ","NA",IF(Z206="-","NA",IF(Z206="N","NA",Z206))))</f>
        <v>NA</v>
      </c>
      <c r="AJ206" s="30" t="n">
        <f aca="false">IF(ISBLANK(AA206),"NA",IF(AA206=" ","NA",IF(AA206="-","NA",IF(AA206="N","NA",AA206))))</f>
        <v>0</v>
      </c>
      <c r="AK206" s="30" t="str">
        <f aca="false">IF(ISBLANK(AB206),"NA",IF(AB206=" ","NA",IF(AB206="-","NA",IF(AB206="N","NA",AB206))))</f>
        <v>NA</v>
      </c>
      <c r="AL206" s="22" t="str">
        <f aca="false">IF(I206="BC",VLOOKUP(B206,'BC-OR_overlap'!A:J,10),"NA")</f>
        <v>NA</v>
      </c>
      <c r="AM206" s="22" t="n">
        <f aca="false">VLOOKUP(G206,Sheet2!A:Q,3)</f>
        <v>10.8872</v>
      </c>
      <c r="AN206" s="22" t="n">
        <f aca="false">VLOOKUP(G206,Sheet2!A:Q,4)</f>
        <v>0</v>
      </c>
      <c r="AO206" s="22" t="n">
        <f aca="false">VLOOKUP(G206,Sheet2!A:Q,5)</f>
        <v>0</v>
      </c>
      <c r="AP206" s="22" t="n">
        <f aca="false">VLOOKUP(G206,Sheet2!A:Q,6)</f>
        <v>6729.37</v>
      </c>
      <c r="AQ206" s="22" t="n">
        <f aca="false">VLOOKUP(G206,Sheet2!A:Q,7)</f>
        <v>944</v>
      </c>
      <c r="AR206" s="22" t="n">
        <f aca="false">VLOOKUP(G206,Sheet2!A:Q,8)</f>
        <v>902.71</v>
      </c>
      <c r="AS206" s="22" t="n">
        <f aca="false">VLOOKUP(G206,Sheet2!A:Q,9)</f>
        <v>122.83</v>
      </c>
      <c r="AT206" s="22" t="n">
        <f aca="false">VLOOKUP(G206,Sheet2!A:Q,10)</f>
        <v>256</v>
      </c>
      <c r="AU206" s="22" t="n">
        <f aca="false">VLOOKUP(G206,Sheet2!A:Q,11)</f>
        <v>18.8</v>
      </c>
      <c r="AV206" s="22" t="n">
        <f aca="false">VLOOKUP(G206,Sheet2!A:Q,12)</f>
        <v>248026.88</v>
      </c>
      <c r="AW206" s="22" t="n">
        <f aca="false">VLOOKUP(G206,Sheet2!A:Q,13)</f>
        <v>33996.71</v>
      </c>
      <c r="AX206" s="22" t="n">
        <f aca="false">VLOOKUP(G206,Sheet2!A:Q,14)</f>
        <v>19343.33</v>
      </c>
      <c r="AY206" s="22" t="n">
        <f aca="false">VLOOKUP(G206,Sheet2!A:Q,15)</f>
        <v>2585.67</v>
      </c>
      <c r="AZ206" s="22" t="n">
        <f aca="false">VLOOKUP(G206,Sheet2!A:Q,16)</f>
        <v>1621.53</v>
      </c>
      <c r="BA206" s="22" t="n">
        <f aca="false">VLOOKUP(G206,Sheet2!A:Q,17)</f>
        <v>287.6</v>
      </c>
      <c r="BB206" s="22" t="n">
        <f aca="false">VLOOKUP(G206,Sheet2!A:R,18)</f>
        <v>395</v>
      </c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" hidden="false" customHeight="true" outlineLevel="0" collapsed="false">
      <c r="A207" s="9" t="s">
        <v>80</v>
      </c>
      <c r="B207" s="9" t="n">
        <v>45</v>
      </c>
      <c r="C207" s="9" t="n">
        <v>60</v>
      </c>
      <c r="D207" s="9" t="n">
        <v>41</v>
      </c>
      <c r="E207" s="23" t="n">
        <v>66</v>
      </c>
      <c r="F207" s="24" t="s">
        <v>252</v>
      </c>
      <c r="G207" s="25" t="s">
        <v>831</v>
      </c>
      <c r="H207" s="4" t="s">
        <v>254</v>
      </c>
      <c r="I207" s="22" t="s">
        <v>743</v>
      </c>
      <c r="J207" s="26" t="n">
        <v>4</v>
      </c>
      <c r="K207" s="11" t="s">
        <v>832</v>
      </c>
      <c r="L207" s="2" t="n">
        <f aca="false">IF(LEN(TRIM(K207))=0,0,LEN(TRIM(K207))-LEN(SUBSTITUTE(K207," ",""))+1)</f>
        <v>9</v>
      </c>
      <c r="M207" s="2" t="n">
        <f aca="false">IF(LEN(TRIM(F207))=0,0,LEN(TRIM(F207))-LEN(SUBSTITUTE(F207," ",""))+2)</f>
        <v>7</v>
      </c>
      <c r="N207" s="22" t="s">
        <v>52</v>
      </c>
      <c r="P207" s="27" t="n">
        <v>14045</v>
      </c>
      <c r="Q207" s="27" t="n">
        <v>4045</v>
      </c>
      <c r="R207" s="9" t="s">
        <v>409</v>
      </c>
      <c r="S207" s="28" t="str">
        <f aca="false">MID(MID(MID(SUBSTITUTE(K207," ","^",(M207-2)),1,256),FIND("^",SUBSTITUTE(K207," ","^",(M207-2))),256),2,FIND(" ",MID(MID(SUBSTITUTE(K207," ","^",(M207-2)),1,256),FIND("^",SUBSTITUTE(K207," ","^",(M207-2))),256))-2)</f>
        <v>thick</v>
      </c>
      <c r="T207" s="25"/>
      <c r="U207" s="29" t="n">
        <f aca="false">LEN(G207)</f>
        <v>10</v>
      </c>
      <c r="V207" s="29" t="n">
        <v>21</v>
      </c>
      <c r="W207" s="50" t="n">
        <v>358</v>
      </c>
      <c r="X207" s="50" t="n">
        <v>515</v>
      </c>
      <c r="Y207" s="50" t="n">
        <v>418</v>
      </c>
      <c r="Z207" s="54" t="s">
        <v>202</v>
      </c>
      <c r="AA207" s="53" t="n">
        <v>0</v>
      </c>
      <c r="AB207" s="53" t="n">
        <v>22</v>
      </c>
      <c r="AC207" s="30" t="str">
        <f aca="false">IF(ISBLANK(T207),"NA",IF(T207=" ","NA",IF(T207="-","NA",IF(T207="N","NA",T207))))</f>
        <v>NA</v>
      </c>
      <c r="AD207" s="30" t="n">
        <f aca="false">IF(ISBLANK(U207),"NA",IF(U207=" ","NA",IF(U207="-","NA",IF(U207="N","NA",U207))))</f>
        <v>10</v>
      </c>
      <c r="AE207" s="30" t="n">
        <f aca="false">IF(ISBLANK(V207),"NA",IF(V207=" ","NA",IF(V207="-","NA",IF(V207="N","NA",V207))))</f>
        <v>21</v>
      </c>
      <c r="AF207" s="30" t="n">
        <f aca="false">IF(ISBLANK(W207),"NA",IF(W207=" ","NA",IF(W207="-","NA",IF(W207="N","NA",W207))))</f>
        <v>358</v>
      </c>
      <c r="AG207" s="30" t="n">
        <f aca="false">IF(ISBLANK(X207),"NA",IF(X207=" ","NA",IF(X207="-","NA",IF(X207="N","NA",X207))))</f>
        <v>515</v>
      </c>
      <c r="AH207" s="30" t="n">
        <f aca="false">IF(ISBLANK(Y207),"NA",IF(Y207=" ","NA",IF(Y207="-","NA",IF(Y207="N","NA",Y207))))</f>
        <v>418</v>
      </c>
      <c r="AI207" s="30" t="str">
        <f aca="false">IF(ISBLANK(Z207),"NA",IF(Z207=" ","NA",IF(Z207="-","NA",IF(Z207="N","NA",Z207))))</f>
        <v>NA</v>
      </c>
      <c r="AJ207" s="30" t="n">
        <f aca="false">IF(ISBLANK(AA207),"NA",IF(AA207=" ","NA",IF(AA207="-","NA",IF(AA207="N","NA",AA207))))</f>
        <v>0</v>
      </c>
      <c r="AK207" s="30" t="n">
        <f aca="false">IF(ISBLANK(AB207),"NA",IF(AB207=" ","NA",IF(AB207="-","NA",IF(AB207="N","NA",AB207))))</f>
        <v>22</v>
      </c>
      <c r="AL207" s="22" t="str">
        <f aca="false">IF(I207="BC",VLOOKUP(B207,'BC-OR_overlap'!A:J,10),"NA")</f>
        <v>NA</v>
      </c>
      <c r="AM207" s="22" t="n">
        <f aca="false">VLOOKUP(G207,Sheet2!A:Q,3)</f>
        <v>30.7578</v>
      </c>
      <c r="AN207" s="22" t="n">
        <f aca="false">VLOOKUP(G207,Sheet2!A:Q,4)</f>
        <v>0</v>
      </c>
      <c r="AO207" s="22" t="n">
        <f aca="false">VLOOKUP(G207,Sheet2!A:Q,5)</f>
        <v>0</v>
      </c>
      <c r="AP207" s="22" t="n">
        <f aca="false">VLOOKUP(G207,Sheet2!A:Q,6)</f>
        <v>1816.25</v>
      </c>
      <c r="AQ207" s="22" t="n">
        <f aca="false">VLOOKUP(G207,Sheet2!A:Q,7)</f>
        <v>620.6</v>
      </c>
      <c r="AR207" s="22" t="n">
        <f aca="false">VLOOKUP(G207,Sheet2!A:Q,8)</f>
        <v>488.48</v>
      </c>
      <c r="AS207" s="22" t="n">
        <f aca="false">VLOOKUP(G207,Sheet2!A:Q,9)</f>
        <v>70</v>
      </c>
      <c r="AT207" s="22" t="n">
        <f aca="false">VLOOKUP(G207,Sheet2!A:Q,10)</f>
        <v>328.73</v>
      </c>
      <c r="AU207" s="22" t="n">
        <f aca="false">VLOOKUP(G207,Sheet2!A:Q,11)</f>
        <v>31.62</v>
      </c>
      <c r="AV207" s="22" t="n">
        <f aca="false">VLOOKUP(G207,Sheet2!A:Q,12)</f>
        <v>259996.86</v>
      </c>
      <c r="AW207" s="22" t="n">
        <f aca="false">VLOOKUP(G207,Sheet2!A:Q,13)</f>
        <v>34058.7</v>
      </c>
      <c r="AX207" s="22" t="n">
        <f aca="false">VLOOKUP(G207,Sheet2!A:Q,14)</f>
        <v>19430.22</v>
      </c>
      <c r="AY207" s="22" t="n">
        <f aca="false">VLOOKUP(G207,Sheet2!A:Q,15)</f>
        <v>2955.67</v>
      </c>
      <c r="AZ207" s="22" t="n">
        <f aca="false">VLOOKUP(G207,Sheet2!A:Q,16)</f>
        <v>3317.95</v>
      </c>
      <c r="BA207" s="22" t="n">
        <f aca="false">VLOOKUP(G207,Sheet2!A:Q,17)</f>
        <v>573.62</v>
      </c>
      <c r="BB207" s="22" t="n">
        <f aca="false">VLOOKUP(G207,Sheet2!A:R,18)</f>
        <v>402</v>
      </c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" hidden="false" customHeight="true" outlineLevel="0" collapsed="false">
      <c r="A208" s="9" t="s">
        <v>66</v>
      </c>
      <c r="B208" s="9" t="n">
        <v>46</v>
      </c>
      <c r="C208" s="9" t="n">
        <v>61</v>
      </c>
      <c r="D208" s="9" t="n">
        <v>80</v>
      </c>
      <c r="E208" s="23" t="n">
        <v>3</v>
      </c>
      <c r="F208" s="24" t="s">
        <v>256</v>
      </c>
      <c r="G208" s="25" t="s">
        <v>833</v>
      </c>
      <c r="H208" s="4" t="s">
        <v>258</v>
      </c>
      <c r="I208" s="22" t="s">
        <v>743</v>
      </c>
      <c r="J208" s="26" t="n">
        <v>4</v>
      </c>
      <c r="K208" s="11" t="s">
        <v>834</v>
      </c>
      <c r="L208" s="2" t="n">
        <f aca="false">IF(LEN(TRIM(K208))=0,0,LEN(TRIM(K208))-LEN(SUBSTITUTE(K208," ",""))+1)</f>
        <v>19</v>
      </c>
      <c r="M208" s="2" t="n">
        <f aca="false">IF(LEN(TRIM(F208))=0,0,LEN(TRIM(F208))-LEN(SUBSTITUTE(F208," ",""))+2)</f>
        <v>17</v>
      </c>
      <c r="N208" s="22" t="s">
        <v>52</v>
      </c>
      <c r="P208" s="27" t="n">
        <v>14046</v>
      </c>
      <c r="Q208" s="27" t="n">
        <v>4046</v>
      </c>
      <c r="R208" s="9" t="s">
        <v>409</v>
      </c>
      <c r="S208" s="28" t="str">
        <f aca="false">MID(MID(MID(SUBSTITUTE(K208," ","^",(M208-2)),1,256),FIND("^",SUBSTITUTE(K208," ","^",(M208-2))),256),2,FIND(" ",MID(MID(SUBSTITUTE(K208," ","^",(M208-2)),1,256),FIND("^",SUBSTITUTE(K208," ","^",(M208-2))),256))-2)</f>
        <v>a</v>
      </c>
      <c r="T208" s="55" t="n">
        <v>0</v>
      </c>
      <c r="U208" s="29" t="n">
        <f aca="false">LEN(G208)</f>
        <v>10</v>
      </c>
      <c r="V208" s="29" t="n">
        <v>27</v>
      </c>
      <c r="W208" s="50" t="n">
        <v>335</v>
      </c>
      <c r="X208" s="50" t="n">
        <v>567</v>
      </c>
      <c r="Y208" s="50" t="n">
        <v>535</v>
      </c>
      <c r="Z208" s="56" t="s">
        <v>202</v>
      </c>
      <c r="AA208" s="53" t="n">
        <v>0</v>
      </c>
      <c r="AB208" s="53" t="n">
        <v>21</v>
      </c>
      <c r="AC208" s="30" t="n">
        <f aca="false">IF(ISBLANK(T208),"NA",IF(T208=" ","NA",IF(T208="-","NA",IF(T208="N","NA",T208))))</f>
        <v>0</v>
      </c>
      <c r="AD208" s="30" t="n">
        <f aca="false">IF(ISBLANK(U208),"NA",IF(U208=" ","NA",IF(U208="-","NA",IF(U208="N","NA",U208))))</f>
        <v>10</v>
      </c>
      <c r="AE208" s="30" t="n">
        <f aca="false">IF(ISBLANK(V208),"NA",IF(V208=" ","NA",IF(V208="-","NA",IF(V208="N","NA",V208))))</f>
        <v>27</v>
      </c>
      <c r="AF208" s="30" t="n">
        <f aca="false">IF(ISBLANK(W208),"NA",IF(W208=" ","NA",IF(W208="-","NA",IF(W208="N","NA",W208))))</f>
        <v>335</v>
      </c>
      <c r="AG208" s="30" t="n">
        <f aca="false">IF(ISBLANK(X208),"NA",IF(X208=" ","NA",IF(X208="-","NA",IF(X208="N","NA",X208))))</f>
        <v>567</v>
      </c>
      <c r="AH208" s="30" t="n">
        <f aca="false">IF(ISBLANK(Y208),"NA",IF(Y208=" ","NA",IF(Y208="-","NA",IF(Y208="N","NA",Y208))))</f>
        <v>535</v>
      </c>
      <c r="AI208" s="30" t="str">
        <f aca="false">IF(ISBLANK(Z208),"NA",IF(Z208=" ","NA",IF(Z208="-","NA",IF(Z208="N","NA",Z208))))</f>
        <v>NA</v>
      </c>
      <c r="AJ208" s="30" t="n">
        <f aca="false">IF(ISBLANK(AA208),"NA",IF(AA208=" ","NA",IF(AA208="-","NA",IF(AA208="N","NA",AA208))))</f>
        <v>0</v>
      </c>
      <c r="AK208" s="30" t="n">
        <f aca="false">IF(ISBLANK(AB208),"NA",IF(AB208=" ","NA",IF(AB208="-","NA",IF(AB208="N","NA",AB208))))</f>
        <v>21</v>
      </c>
      <c r="AL208" s="22" t="str">
        <f aca="false">IF(I208="BC",VLOOKUP(B208,'BC-OR_overlap'!A:J,10),"NA")</f>
        <v>NA</v>
      </c>
      <c r="AM208" s="22" t="n">
        <f aca="false">VLOOKUP(G208,Sheet2!A:Q,3)</f>
        <v>25.0465</v>
      </c>
      <c r="AN208" s="22" t="n">
        <f aca="false">VLOOKUP(G208,Sheet2!A:Q,4)</f>
        <v>0</v>
      </c>
      <c r="AO208" s="22" t="n">
        <f aca="false">VLOOKUP(G208,Sheet2!A:Q,5)</f>
        <v>0</v>
      </c>
      <c r="AP208" s="22" t="n">
        <f aca="false">VLOOKUP(G208,Sheet2!A:Q,6)</f>
        <v>1089.81</v>
      </c>
      <c r="AQ208" s="22" t="n">
        <f aca="false">VLOOKUP(G208,Sheet2!A:Q,7)</f>
        <v>368.5</v>
      </c>
      <c r="AR208" s="22" t="n">
        <f aca="false">VLOOKUP(G208,Sheet2!A:Q,8)</f>
        <v>165.55</v>
      </c>
      <c r="AS208" s="22" t="n">
        <f aca="false">VLOOKUP(G208,Sheet2!A:Q,9)</f>
        <v>49.44</v>
      </c>
      <c r="AT208" s="22" t="n">
        <f aca="false">VLOOKUP(G208,Sheet2!A:Q,10)</f>
        <v>78.21</v>
      </c>
      <c r="AU208" s="22" t="n">
        <f aca="false">VLOOKUP(G208,Sheet2!A:Q,11)</f>
        <v>11.25</v>
      </c>
      <c r="AV208" s="22" t="n">
        <f aca="false">VLOOKUP(G208,Sheet2!A:Q,12)</f>
        <v>251001.09</v>
      </c>
      <c r="AW208" s="22" t="n">
        <f aca="false">VLOOKUP(G208,Sheet2!A:Q,13)</f>
        <v>34704.6</v>
      </c>
      <c r="AX208" s="22" t="n">
        <f aca="false">VLOOKUP(G208,Sheet2!A:Q,14)</f>
        <v>19822.36</v>
      </c>
      <c r="AY208" s="22" t="n">
        <f aca="false">VLOOKUP(G208,Sheet2!A:Q,15)</f>
        <v>2719.22</v>
      </c>
      <c r="AZ208" s="22" t="n">
        <f aca="false">VLOOKUP(G208,Sheet2!A:Q,16)</f>
        <v>1555.25</v>
      </c>
      <c r="BA208" s="22" t="n">
        <f aca="false">VLOOKUP(G208,Sheet2!A:Q,17)</f>
        <v>317.88</v>
      </c>
      <c r="BB208" s="22" t="n">
        <f aca="false">VLOOKUP(G208,Sheet2!A:R,18)</f>
        <v>159</v>
      </c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" hidden="false" customHeight="true" outlineLevel="0" collapsed="false">
      <c r="A209" s="9" t="s">
        <v>66</v>
      </c>
      <c r="B209" s="9" t="n">
        <v>47</v>
      </c>
      <c r="C209" s="9" t="n">
        <v>63</v>
      </c>
      <c r="D209" s="9" t="n">
        <v>19</v>
      </c>
      <c r="E209" s="23"/>
      <c r="F209" s="9" t="s">
        <v>260</v>
      </c>
      <c r="G209" s="25" t="s">
        <v>835</v>
      </c>
      <c r="H209" s="4" t="s">
        <v>262</v>
      </c>
      <c r="I209" s="22" t="s">
        <v>743</v>
      </c>
      <c r="J209" s="26" t="n">
        <v>4</v>
      </c>
      <c r="K209" s="11" t="s">
        <v>836</v>
      </c>
      <c r="L209" s="2" t="n">
        <f aca="false">IF(LEN(TRIM(K209))=0,0,LEN(TRIM(K209))-LEN(SUBSTITUTE(K209," ",""))+1)</f>
        <v>12</v>
      </c>
      <c r="M209" s="2" t="n">
        <f aca="false">IF(LEN(TRIM(F209))=0,0,LEN(TRIM(F209))-LEN(SUBSTITUTE(F209," ",""))+2)</f>
        <v>10</v>
      </c>
      <c r="N209" s="22" t="s">
        <v>52</v>
      </c>
      <c r="P209" s="27" t="n">
        <v>14047</v>
      </c>
      <c r="Q209" s="27" t="n">
        <v>4047</v>
      </c>
      <c r="R209" s="9" t="s">
        <v>409</v>
      </c>
      <c r="S209" s="28" t="str">
        <f aca="false">MID(MID(MID(SUBSTITUTE(K209," ","^",(M209-2)),1,256),FIND("^",SUBSTITUTE(K209," ","^",(M209-2))),256),2,FIND(" ",MID(MID(SUBSTITUTE(K209," ","^",(M209-2)),1,256),FIND("^",SUBSTITUTE(K209," ","^",(M209-2))),256))-2)</f>
        <v>baseball</v>
      </c>
      <c r="T209" s="25"/>
      <c r="U209" s="29" t="n">
        <f aca="false">LEN(G209)</f>
        <v>6</v>
      </c>
      <c r="V209" s="29" t="n">
        <v>330</v>
      </c>
      <c r="W209" s="50" t="n">
        <v>642</v>
      </c>
      <c r="X209" s="50" t="n">
        <v>538</v>
      </c>
      <c r="Y209" s="50" t="n">
        <v>590</v>
      </c>
      <c r="Z209" s="52" t="n">
        <v>468</v>
      </c>
      <c r="AA209" s="53" t="n">
        <v>0</v>
      </c>
      <c r="AB209" s="53" t="n">
        <v>15</v>
      </c>
      <c r="AC209" s="30" t="str">
        <f aca="false">IF(ISBLANK(T209),"NA",IF(T209=" ","NA",IF(T209="-","NA",IF(T209="N","NA",T209))))</f>
        <v>NA</v>
      </c>
      <c r="AD209" s="30" t="n">
        <f aca="false">IF(ISBLANK(U209),"NA",IF(U209=" ","NA",IF(U209="-","NA",IF(U209="N","NA",U209))))</f>
        <v>6</v>
      </c>
      <c r="AE209" s="30" t="n">
        <f aca="false">IF(ISBLANK(V209),"NA",IF(V209=" ","NA",IF(V209="-","NA",IF(V209="N","NA",V209))))</f>
        <v>330</v>
      </c>
      <c r="AF209" s="30" t="n">
        <f aca="false">IF(ISBLANK(W209),"NA",IF(W209=" ","NA",IF(W209="-","NA",IF(W209="N","NA",W209))))</f>
        <v>642</v>
      </c>
      <c r="AG209" s="30" t="n">
        <f aca="false">IF(ISBLANK(X209),"NA",IF(X209=" ","NA",IF(X209="-","NA",IF(X209="N","NA",X209))))</f>
        <v>538</v>
      </c>
      <c r="AH209" s="30" t="n">
        <f aca="false">IF(ISBLANK(Y209),"NA",IF(Y209=" ","NA",IF(Y209="-","NA",IF(Y209="N","NA",Y209))))</f>
        <v>590</v>
      </c>
      <c r="AI209" s="30" t="n">
        <f aca="false">IF(ISBLANK(Z209),"NA",IF(Z209=" ","NA",IF(Z209="-","NA",IF(Z209="N","NA",Z209))))</f>
        <v>468</v>
      </c>
      <c r="AJ209" s="30" t="n">
        <f aca="false">IF(ISBLANK(AA209),"NA",IF(AA209=" ","NA",IF(AA209="-","NA",IF(AA209="N","NA",AA209))))</f>
        <v>0</v>
      </c>
      <c r="AK209" s="30" t="n">
        <f aca="false">IF(ISBLANK(AB209),"NA",IF(AB209=" ","NA",IF(AB209="-","NA",IF(AB209="N","NA",AB209))))</f>
        <v>15</v>
      </c>
      <c r="AL209" s="22" t="str">
        <f aca="false">IF(I209="BC",VLOOKUP(B209,'BC-OR_overlap'!A:J,10),"NA")</f>
        <v>NA</v>
      </c>
      <c r="AM209" s="22" t="n">
        <f aca="false">VLOOKUP(G209,Sheet2!A:Q,3)</f>
        <v>4.16449</v>
      </c>
      <c r="AN209" s="22" t="n">
        <f aca="false">VLOOKUP(G209,Sheet2!A:Q,4)</f>
        <v>0</v>
      </c>
      <c r="AO209" s="22" t="n">
        <f aca="false">VLOOKUP(G209,Sheet2!A:Q,5)</f>
        <v>0</v>
      </c>
      <c r="AP209" s="22" t="n">
        <f aca="false">VLOOKUP(G209,Sheet2!A:Q,6)</f>
        <v>5044.95</v>
      </c>
      <c r="AQ209" s="22" t="n">
        <f aca="false">VLOOKUP(G209,Sheet2!A:Q,7)</f>
        <v>510.33</v>
      </c>
      <c r="AR209" s="22" t="n">
        <f aca="false">VLOOKUP(G209,Sheet2!A:Q,8)</f>
        <v>424.91</v>
      </c>
      <c r="AS209" s="22" t="n">
        <f aca="false">VLOOKUP(G209,Sheet2!A:Q,9)</f>
        <v>40.4</v>
      </c>
      <c r="AT209" s="22" t="n">
        <f aca="false">VLOOKUP(G209,Sheet2!A:Q,10)</f>
        <v>51.97</v>
      </c>
      <c r="AU209" s="22" t="n">
        <f aca="false">VLOOKUP(G209,Sheet2!A:Q,11)</f>
        <v>3.5</v>
      </c>
      <c r="AV209" s="22" t="n">
        <f aca="false">VLOOKUP(G209,Sheet2!A:Q,12)</f>
        <v>240158.56</v>
      </c>
      <c r="AW209" s="22" t="n">
        <f aca="false">VLOOKUP(G209,Sheet2!A:Q,13)</f>
        <v>28627.17</v>
      </c>
      <c r="AX209" s="22" t="n">
        <f aca="false">VLOOKUP(G209,Sheet2!A:Q,14)</f>
        <v>14078.05</v>
      </c>
      <c r="AY209" s="22" t="n">
        <f aca="false">VLOOKUP(G209,Sheet2!A:Q,15)</f>
        <v>1624</v>
      </c>
      <c r="AZ209" s="22" t="n">
        <f aca="false">VLOOKUP(G209,Sheet2!A:Q,16)</f>
        <v>299.87</v>
      </c>
      <c r="BA209" s="22" t="n">
        <f aca="false">VLOOKUP(G209,Sheet2!A:Q,17)</f>
        <v>45.25</v>
      </c>
      <c r="BB209" s="22" t="n">
        <f aca="false">VLOOKUP(G209,Sheet2!A:R,18)</f>
        <v>557</v>
      </c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s="4" customFormat="true" ht="15" hidden="false" customHeight="false" outlineLevel="0" collapsed="false">
      <c r="A210" s="22" t="s">
        <v>46</v>
      </c>
      <c r="B210" s="9" t="n">
        <v>48</v>
      </c>
      <c r="C210" s="9" t="n">
        <v>64</v>
      </c>
      <c r="D210" s="9" t="n">
        <v>57</v>
      </c>
      <c r="E210" s="23"/>
      <c r="F210" s="9" t="s">
        <v>264</v>
      </c>
      <c r="G210" s="33" t="s">
        <v>837</v>
      </c>
      <c r="H210" s="4" t="s">
        <v>266</v>
      </c>
      <c r="I210" s="22" t="s">
        <v>743</v>
      </c>
      <c r="J210" s="26" t="n">
        <v>4</v>
      </c>
      <c r="K210" s="11" t="s">
        <v>838</v>
      </c>
      <c r="L210" s="2" t="n">
        <f aca="false">IF(LEN(TRIM(K210))=0,0,LEN(TRIM(K210))-LEN(SUBSTITUTE(K210," ",""))+1)</f>
        <v>23</v>
      </c>
      <c r="M210" s="2" t="n">
        <f aca="false">IF(LEN(TRIM(F210))=0,0,LEN(TRIM(F210))-LEN(SUBSTITUTE(F210," ",""))+2)</f>
        <v>21</v>
      </c>
      <c r="N210" s="22" t="s">
        <v>52</v>
      </c>
      <c r="O210" s="1"/>
      <c r="P210" s="27" t="n">
        <v>14048</v>
      </c>
      <c r="Q210" s="27" t="n">
        <v>4048</v>
      </c>
      <c r="R210" s="9" t="s">
        <v>409</v>
      </c>
      <c r="S210" s="28" t="str">
        <f aca="false">MID(MID(MID(SUBSTITUTE(K210," ","^",(M210-2)),1,256),FIND("^",SUBSTITUTE(K210," ","^",(M210-2))),256),2,FIND(" ",MID(MID(SUBSTITUTE(K210," ","^",(M210-2)),1,256),FIND("^",SUBSTITUTE(K210," ","^",(M210-2))),256))-2)</f>
        <v>of</v>
      </c>
      <c r="T210" s="57"/>
      <c r="U210" s="29" t="n">
        <f aca="false">LEN(G210)</f>
        <v>5</v>
      </c>
      <c r="V210" s="29" t="n">
        <v>142</v>
      </c>
      <c r="W210" s="50" t="n">
        <v>627</v>
      </c>
      <c r="X210" s="50" t="n">
        <v>511</v>
      </c>
      <c r="Y210" s="50" t="n">
        <v>589</v>
      </c>
      <c r="Z210" s="56" t="n">
        <v>472</v>
      </c>
      <c r="AA210" s="53" t="n">
        <v>3</v>
      </c>
      <c r="AB210" s="53" t="n">
        <v>11</v>
      </c>
      <c r="AC210" s="30" t="str">
        <f aca="false">IF(ISBLANK(T210),"NA",IF(T210=" ","NA",IF(T210="-","NA",IF(T210="N","NA",T210))))</f>
        <v>NA</v>
      </c>
      <c r="AD210" s="30" t="n">
        <f aca="false">IF(ISBLANK(U210),"NA",IF(U210=" ","NA",IF(U210="-","NA",IF(U210="N","NA",U210))))</f>
        <v>5</v>
      </c>
      <c r="AE210" s="30" t="n">
        <f aca="false">IF(ISBLANK(V210),"NA",IF(V210=" ","NA",IF(V210="-","NA",IF(V210="N","NA",V210))))</f>
        <v>142</v>
      </c>
      <c r="AF210" s="30" t="n">
        <f aca="false">IF(ISBLANK(W210),"NA",IF(W210=" ","NA",IF(W210="-","NA",IF(W210="N","NA",W210))))</f>
        <v>627</v>
      </c>
      <c r="AG210" s="30" t="n">
        <f aca="false">IF(ISBLANK(X210),"NA",IF(X210=" ","NA",IF(X210="-","NA",IF(X210="N","NA",X210))))</f>
        <v>511</v>
      </c>
      <c r="AH210" s="30" t="n">
        <f aca="false">IF(ISBLANK(Y210),"NA",IF(Y210=" ","NA",IF(Y210="-","NA",IF(Y210="N","NA",Y210))))</f>
        <v>589</v>
      </c>
      <c r="AI210" s="30" t="n">
        <f aca="false">IF(ISBLANK(Z210),"NA",IF(Z210=" ","NA",IF(Z210="-","NA",IF(Z210="N","NA",Z210))))</f>
        <v>472</v>
      </c>
      <c r="AJ210" s="30" t="n">
        <f aca="false">IF(ISBLANK(AA210),"NA",IF(AA210=" ","NA",IF(AA210="-","NA",IF(AA210="N","NA",AA210))))</f>
        <v>3</v>
      </c>
      <c r="AK210" s="30" t="n">
        <f aca="false">IF(ISBLANK(AB210),"NA",IF(AB210=" ","NA",IF(AB210="-","NA",IF(AB210="N","NA",AB210))))</f>
        <v>11</v>
      </c>
      <c r="AL210" s="22" t="str">
        <f aca="false">IF(I210="BC",VLOOKUP(B210,'BC-OR_overlap'!A:J,10),"NA")</f>
        <v>NA</v>
      </c>
      <c r="AM210" s="22" t="n">
        <f aca="false">VLOOKUP(G210,Sheet2!A:Q,3)</f>
        <v>3.45058</v>
      </c>
      <c r="AN210" s="22" t="n">
        <f aca="false">VLOOKUP(G210,Sheet2!A:Q,4)</f>
        <v>3</v>
      </c>
      <c r="AO210" s="22" t="n">
        <f aca="false">VLOOKUP(G210,Sheet2!A:Q,5)</f>
        <v>17.33</v>
      </c>
      <c r="AP210" s="22" t="n">
        <f aca="false">VLOOKUP(G210,Sheet2!A:Q,6)</f>
        <v>5956.23</v>
      </c>
      <c r="AQ210" s="22" t="n">
        <f aca="false">VLOOKUP(G210,Sheet2!A:Q,7)</f>
        <v>268.2</v>
      </c>
      <c r="AR210" s="22" t="n">
        <f aca="false">VLOOKUP(G210,Sheet2!A:Q,8)</f>
        <v>1033.24</v>
      </c>
      <c r="AS210" s="22" t="n">
        <f aca="false">VLOOKUP(G210,Sheet2!A:Q,9)</f>
        <v>41.5</v>
      </c>
      <c r="AT210" s="22" t="n">
        <f aca="false">VLOOKUP(G210,Sheet2!A:Q,10)</f>
        <v>318.25</v>
      </c>
      <c r="AU210" s="22" t="n">
        <f aca="false">VLOOKUP(G210,Sheet2!A:Q,11)</f>
        <v>10.67</v>
      </c>
      <c r="AV210" s="22" t="n">
        <f aca="false">VLOOKUP(G210,Sheet2!A:Q,12)</f>
        <v>197768.57</v>
      </c>
      <c r="AW210" s="22" t="n">
        <f aca="false">VLOOKUP(G210,Sheet2!A:Q,13)</f>
        <v>25823.6</v>
      </c>
      <c r="AX210" s="22" t="n">
        <f aca="false">VLOOKUP(G210,Sheet2!A:Q,14)</f>
        <v>8723.91</v>
      </c>
      <c r="AY210" s="22" t="n">
        <f aca="false">VLOOKUP(G210,Sheet2!A:Q,15)</f>
        <v>1172.25</v>
      </c>
      <c r="AZ210" s="22" t="n">
        <f aca="false">VLOOKUP(G210,Sheet2!A:Q,16)</f>
        <v>2143.41</v>
      </c>
      <c r="BA210" s="22" t="n">
        <f aca="false">VLOOKUP(G210,Sheet2!A:Q,17)</f>
        <v>213</v>
      </c>
      <c r="BB210" s="22" t="n">
        <f aca="false">VLOOKUP(G210,Sheet2!A:R,18)</f>
        <v>80</v>
      </c>
    </row>
    <row r="211" s="9" customFormat="true" ht="15" hidden="false" customHeight="false" outlineLevel="0" collapsed="false">
      <c r="A211" s="9" t="s">
        <v>66</v>
      </c>
      <c r="B211" s="9" t="n">
        <v>49</v>
      </c>
      <c r="C211" s="9" t="n">
        <v>65</v>
      </c>
      <c r="D211" s="9" t="n">
        <v>73</v>
      </c>
      <c r="E211" s="23" t="n">
        <v>33</v>
      </c>
      <c r="F211" s="24" t="s">
        <v>268</v>
      </c>
      <c r="G211" s="40" t="s">
        <v>839</v>
      </c>
      <c r="H211" s="4" t="s">
        <v>270</v>
      </c>
      <c r="I211" s="22" t="s">
        <v>743</v>
      </c>
      <c r="J211" s="26" t="n">
        <v>4</v>
      </c>
      <c r="K211" s="11" t="s">
        <v>840</v>
      </c>
      <c r="L211" s="2" t="n">
        <f aca="false">IF(LEN(TRIM(K211))=0,0,LEN(TRIM(K211))-LEN(SUBSTITUTE(K211," ",""))+1)</f>
        <v>15</v>
      </c>
      <c r="M211" s="2" t="n">
        <f aca="false">IF(LEN(TRIM(F211))=0,0,LEN(TRIM(F211))-LEN(SUBSTITUTE(F211," ",""))+2)</f>
        <v>13</v>
      </c>
      <c r="N211" s="22" t="s">
        <v>52</v>
      </c>
      <c r="O211" s="1"/>
      <c r="P211" s="27" t="n">
        <v>14049</v>
      </c>
      <c r="Q211" s="27" t="n">
        <v>4049</v>
      </c>
      <c r="R211" s="9" t="s">
        <v>409</v>
      </c>
      <c r="S211" s="28" t="str">
        <f aca="false">MID(MID(MID(SUBSTITUTE(K211," ","^",(M211-2)),1,256),FIND("^",SUBSTITUTE(K211," ","^",(M211-2))),256),2,FIND(" ",MID(MID(SUBSTITUTE(K211," ","^",(M211-2)),1,256),FIND("^",SUBSTITUTE(K211," ","^",(M211-2))),256))-2)</f>
        <v>broken</v>
      </c>
      <c r="T211" s="25"/>
      <c r="U211" s="29" t="n">
        <f aca="false">LEN(G211)</f>
        <v>5</v>
      </c>
      <c r="V211" s="29" t="n">
        <v>227</v>
      </c>
      <c r="W211" s="50" t="n">
        <v>611</v>
      </c>
      <c r="X211" s="50" t="n">
        <v>533</v>
      </c>
      <c r="Y211" s="50" t="n">
        <v>608</v>
      </c>
      <c r="Z211" s="54" t="n">
        <v>497</v>
      </c>
      <c r="AA211" s="53" t="n">
        <v>6</v>
      </c>
      <c r="AB211" s="53" t="n">
        <v>10</v>
      </c>
      <c r="AC211" s="30" t="str">
        <f aca="false">IF(ISBLANK(T211),"NA",IF(T211=" ","NA",IF(T211="-","NA",IF(T211="N","NA",T211))))</f>
        <v>NA</v>
      </c>
      <c r="AD211" s="30" t="n">
        <f aca="false">IF(ISBLANK(U211),"NA",IF(U211=" ","NA",IF(U211="-","NA",IF(U211="N","NA",U211))))</f>
        <v>5</v>
      </c>
      <c r="AE211" s="30" t="n">
        <f aca="false">IF(ISBLANK(V211),"NA",IF(V211=" ","NA",IF(V211="-","NA",IF(V211="N","NA",V211))))</f>
        <v>227</v>
      </c>
      <c r="AF211" s="30" t="n">
        <f aca="false">IF(ISBLANK(W211),"NA",IF(W211=" ","NA",IF(W211="-","NA",IF(W211="N","NA",W211))))</f>
        <v>611</v>
      </c>
      <c r="AG211" s="30" t="n">
        <f aca="false">IF(ISBLANK(X211),"NA",IF(X211=" ","NA",IF(X211="-","NA",IF(X211="N","NA",X211))))</f>
        <v>533</v>
      </c>
      <c r="AH211" s="30" t="n">
        <f aca="false">IF(ISBLANK(Y211),"NA",IF(Y211=" ","NA",IF(Y211="-","NA",IF(Y211="N","NA",Y211))))</f>
        <v>608</v>
      </c>
      <c r="AI211" s="30" t="n">
        <f aca="false">IF(ISBLANK(Z211),"NA",IF(Z211=" ","NA",IF(Z211="-","NA",IF(Z211="N","NA",Z211))))</f>
        <v>497</v>
      </c>
      <c r="AJ211" s="30" t="n">
        <f aca="false">IF(ISBLANK(AA211),"NA",IF(AA211=" ","NA",IF(AA211="-","NA",IF(AA211="N","NA",AA211))))</f>
        <v>6</v>
      </c>
      <c r="AK211" s="30" t="n">
        <f aca="false">IF(ISBLANK(AB211),"NA",IF(AB211=" ","NA",IF(AB211="-","NA",IF(AB211="N","NA",AB211))))</f>
        <v>10</v>
      </c>
      <c r="AL211" s="22" t="str">
        <f aca="false">IF(I211="BC",VLOOKUP(B211,'BC-OR_overlap'!A:J,10),"NA")</f>
        <v>NA</v>
      </c>
      <c r="AM211" s="22" t="n">
        <f aca="false">VLOOKUP(G211,Sheet2!A:Q,3)</f>
        <v>20.8225</v>
      </c>
      <c r="AN211" s="22" t="n">
        <f aca="false">VLOOKUP(G211,Sheet2!A:Q,4)</f>
        <v>6</v>
      </c>
      <c r="AO211" s="22" t="n">
        <f aca="false">VLOOKUP(G211,Sheet2!A:Q,5)</f>
        <v>64.64</v>
      </c>
      <c r="AP211" s="22" t="n">
        <f aca="false">VLOOKUP(G211,Sheet2!A:Q,6)</f>
        <v>10065.16</v>
      </c>
      <c r="AQ211" s="22" t="n">
        <f aca="false">VLOOKUP(G211,Sheet2!A:Q,7)</f>
        <v>546.2</v>
      </c>
      <c r="AR211" s="22" t="n">
        <f aca="false">VLOOKUP(G211,Sheet2!A:Q,8)</f>
        <v>820.72</v>
      </c>
      <c r="AS211" s="22" t="n">
        <f aca="false">VLOOKUP(G211,Sheet2!A:Q,9)</f>
        <v>48.25</v>
      </c>
      <c r="AT211" s="22" t="n">
        <f aca="false">VLOOKUP(G211,Sheet2!A:Q,10)</f>
        <v>308.19</v>
      </c>
      <c r="AU211" s="22" t="n">
        <f aca="false">VLOOKUP(G211,Sheet2!A:Q,11)</f>
        <v>7.67</v>
      </c>
      <c r="AV211" s="22" t="n">
        <f aca="false">VLOOKUP(G211,Sheet2!A:Q,12)</f>
        <v>291116.65</v>
      </c>
      <c r="AW211" s="22" t="n">
        <f aca="false">VLOOKUP(G211,Sheet2!A:Q,13)</f>
        <v>31427.8</v>
      </c>
      <c r="AX211" s="22" t="n">
        <f aca="false">VLOOKUP(G211,Sheet2!A:Q,14)</f>
        <v>24337.14</v>
      </c>
      <c r="AY211" s="22" t="n">
        <f aca="false">VLOOKUP(G211,Sheet2!A:Q,15)</f>
        <v>3354.25</v>
      </c>
      <c r="AZ211" s="22" t="n">
        <f aca="false">VLOOKUP(G211,Sheet2!A:Q,16)</f>
        <v>2629.86</v>
      </c>
      <c r="BA211" s="22" t="n">
        <f aca="false">VLOOKUP(G211,Sheet2!A:Q,17)</f>
        <v>263</v>
      </c>
      <c r="BB211" s="22" t="n">
        <f aca="false">VLOOKUP(G211,Sheet2!A:R,18)</f>
        <v>222</v>
      </c>
    </row>
    <row r="212" customFormat="false" ht="15" hidden="false" customHeight="false" outlineLevel="0" collapsed="false">
      <c r="A212" s="9" t="s">
        <v>46</v>
      </c>
      <c r="B212" s="9" t="n">
        <v>50</v>
      </c>
      <c r="C212" s="9" t="n">
        <v>66</v>
      </c>
      <c r="D212" s="9" t="n">
        <v>142</v>
      </c>
      <c r="E212" s="23"/>
      <c r="F212" s="9" t="s">
        <v>272</v>
      </c>
      <c r="G212" s="33" t="s">
        <v>841</v>
      </c>
      <c r="H212" s="4" t="s">
        <v>274</v>
      </c>
      <c r="I212" s="22" t="s">
        <v>743</v>
      </c>
      <c r="J212" s="26" t="n">
        <v>4</v>
      </c>
      <c r="K212" s="11" t="s">
        <v>842</v>
      </c>
      <c r="L212" s="2" t="n">
        <f aca="false">IF(LEN(TRIM(K212))=0,0,LEN(TRIM(K212))-LEN(SUBSTITUTE(K212," ",""))+1)</f>
        <v>14</v>
      </c>
      <c r="M212" s="2" t="n">
        <f aca="false">IF(LEN(TRIM(F212))=0,0,LEN(TRIM(F212))-LEN(SUBSTITUTE(F212," ",""))+2)</f>
        <v>12</v>
      </c>
      <c r="N212" s="22" t="s">
        <v>52</v>
      </c>
      <c r="P212" s="27" t="n">
        <v>14050</v>
      </c>
      <c r="Q212" s="27" t="n">
        <v>4050</v>
      </c>
      <c r="R212" s="9" t="s">
        <v>409</v>
      </c>
      <c r="S212" s="28" t="str">
        <f aca="false">MID(MID(MID(SUBSTITUTE(K212," ","^",(M212-2)),1,256),FIND("^",SUBSTITUTE(K212," ","^",(M212-2))),256),2,FIND(" ",MID(MID(SUBSTITUTE(K212," ","^",(M212-2)),1,256),FIND("^",SUBSTITUTE(K212," ","^",(M212-2))),256))-2)</f>
        <v>broken</v>
      </c>
      <c r="T212" s="55" t="n">
        <v>0</v>
      </c>
      <c r="U212" s="29" t="n">
        <f aca="false">LEN(G212)</f>
        <v>3</v>
      </c>
      <c r="V212" s="29" t="n">
        <v>238</v>
      </c>
      <c r="W212" s="50" t="n">
        <v>432</v>
      </c>
      <c r="X212" s="50" t="n">
        <v>578</v>
      </c>
      <c r="Y212" s="50" t="n">
        <v>470</v>
      </c>
      <c r="Z212" s="56" t="n">
        <v>503</v>
      </c>
      <c r="AA212" s="53" t="n">
        <v>16</v>
      </c>
      <c r="AB212" s="53" t="n">
        <v>7</v>
      </c>
      <c r="AC212" s="30" t="n">
        <f aca="false">IF(ISBLANK(T212),"NA",IF(T212=" ","NA",IF(T212="-","NA",IF(T212="N","NA",T212))))</f>
        <v>0</v>
      </c>
      <c r="AD212" s="30" t="n">
        <f aca="false">IF(ISBLANK(U212),"NA",IF(U212=" ","NA",IF(U212="-","NA",IF(U212="N","NA",U212))))</f>
        <v>3</v>
      </c>
      <c r="AE212" s="30" t="n">
        <f aca="false">IF(ISBLANK(V212),"NA",IF(V212=" ","NA",IF(V212="-","NA",IF(V212="N","NA",V212))))</f>
        <v>238</v>
      </c>
      <c r="AF212" s="30" t="n">
        <f aca="false">IF(ISBLANK(W212),"NA",IF(W212=" ","NA",IF(W212="-","NA",IF(W212="N","NA",W212))))</f>
        <v>432</v>
      </c>
      <c r="AG212" s="30" t="n">
        <f aca="false">IF(ISBLANK(X212),"NA",IF(X212=" ","NA",IF(X212="-","NA",IF(X212="N","NA",X212))))</f>
        <v>578</v>
      </c>
      <c r="AH212" s="30" t="n">
        <f aca="false">IF(ISBLANK(Y212),"NA",IF(Y212=" ","NA",IF(Y212="-","NA",IF(Y212="N","NA",Y212))))</f>
        <v>470</v>
      </c>
      <c r="AI212" s="30" t="n">
        <f aca="false">IF(ISBLANK(Z212),"NA",IF(Z212=" ","NA",IF(Z212="-","NA",IF(Z212="N","NA",Z212))))</f>
        <v>503</v>
      </c>
      <c r="AJ212" s="30" t="n">
        <f aca="false">IF(ISBLANK(AA212),"NA",IF(AA212=" ","NA",IF(AA212="-","NA",IF(AA212="N","NA",AA212))))</f>
        <v>16</v>
      </c>
      <c r="AK212" s="30" t="n">
        <f aca="false">IF(ISBLANK(AB212),"NA",IF(AB212=" ","NA",IF(AB212="-","NA",IF(AB212="N","NA",AB212))))</f>
        <v>7</v>
      </c>
      <c r="AL212" s="22" t="str">
        <f aca="false">IF(I212="BC",VLOOKUP(B212,'BC-OR_overlap'!A:J,10),"NA")</f>
        <v>NA</v>
      </c>
      <c r="AM212" s="22" t="n">
        <f aca="false">VLOOKUP(G212,Sheet2!A:Q,3)</f>
        <v>233.509</v>
      </c>
      <c r="AN212" s="22" t="n">
        <f aca="false">VLOOKUP(G212,Sheet2!A:Q,4)</f>
        <v>16</v>
      </c>
      <c r="AO212" s="22" t="n">
        <f aca="false">VLOOKUP(G212,Sheet2!A:Q,5)</f>
        <v>7.06</v>
      </c>
      <c r="AP212" s="22" t="n">
        <f aca="false">VLOOKUP(G212,Sheet2!A:Q,6)</f>
        <v>9293.07</v>
      </c>
      <c r="AQ212" s="22" t="n">
        <f aca="false">VLOOKUP(G212,Sheet2!A:Q,7)</f>
        <v>60.33</v>
      </c>
      <c r="AR212" s="22" t="n">
        <f aca="false">VLOOKUP(G212,Sheet2!A:Q,8)</f>
        <v>288.9</v>
      </c>
      <c r="AS212" s="22" t="n">
        <f aca="false">VLOOKUP(G212,Sheet2!A:Q,9)</f>
        <v>8</v>
      </c>
      <c r="AT212" s="22" t="n">
        <f aca="false">VLOOKUP(G212,Sheet2!A:Q,10)</f>
        <v>233.51</v>
      </c>
      <c r="AU212" s="22" t="n">
        <f aca="false">VLOOKUP(G212,Sheet2!A:Q,11)</f>
        <v>1</v>
      </c>
      <c r="AV212" s="22" t="n">
        <f aca="false">VLOOKUP(G212,Sheet2!A:Q,12)</f>
        <v>131637.11</v>
      </c>
      <c r="AW212" s="22" t="n">
        <f aca="false">VLOOKUP(G212,Sheet2!A:Q,13)</f>
        <v>14991.67</v>
      </c>
      <c r="AX212" s="22" t="n">
        <f aca="false">VLOOKUP(G212,Sheet2!A:Q,14)</f>
        <v>2156.05</v>
      </c>
      <c r="AY212" s="22" t="n">
        <f aca="false">VLOOKUP(G212,Sheet2!A:Q,15)</f>
        <v>450</v>
      </c>
      <c r="AZ212" s="22" t="n">
        <f aca="false">VLOOKUP(G212,Sheet2!A:Q,16)</f>
        <v>321.68</v>
      </c>
      <c r="BA212" s="22" t="n">
        <f aca="false">VLOOKUP(G212,Sheet2!A:Q,17)</f>
        <v>10</v>
      </c>
      <c r="BB212" s="22" t="n">
        <f aca="false">VLOOKUP(G212,Sheet2!A:R,18)</f>
        <v>246</v>
      </c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" hidden="false" customHeight="false" outlineLevel="0" collapsed="false">
      <c r="A213" s="9" t="s">
        <v>46</v>
      </c>
      <c r="B213" s="9" t="n">
        <v>51</v>
      </c>
      <c r="C213" s="9" t="n">
        <v>67</v>
      </c>
      <c r="D213" s="9" t="n">
        <v>27</v>
      </c>
      <c r="E213" s="23" t="n">
        <v>52</v>
      </c>
      <c r="F213" s="24" t="s">
        <v>276</v>
      </c>
      <c r="G213" s="25" t="s">
        <v>843</v>
      </c>
      <c r="H213" s="4" t="s">
        <v>278</v>
      </c>
      <c r="I213" s="22" t="s">
        <v>743</v>
      </c>
      <c r="J213" s="26" t="n">
        <v>4</v>
      </c>
      <c r="K213" s="11" t="s">
        <v>844</v>
      </c>
      <c r="L213" s="2" t="n">
        <f aca="false">IF(LEN(TRIM(K213))=0,0,LEN(TRIM(K213))-LEN(SUBSTITUTE(K213," ",""))+1)</f>
        <v>11</v>
      </c>
      <c r="M213" s="2" t="n">
        <f aca="false">IF(LEN(TRIM(F213))=0,0,LEN(TRIM(F213))-LEN(SUBSTITUTE(F213," ",""))+2)</f>
        <v>9</v>
      </c>
      <c r="N213" s="22" t="s">
        <v>52</v>
      </c>
      <c r="P213" s="27" t="n">
        <v>14051</v>
      </c>
      <c r="Q213" s="27" t="n">
        <v>4051</v>
      </c>
      <c r="R213" s="9" t="s">
        <v>409</v>
      </c>
      <c r="S213" s="28" t="str">
        <f aca="false">MID(MID(MID(SUBSTITUTE(K213," ","^",(M213-2)),1,256),FIND("^",SUBSTITUTE(K213," ","^",(M213-2))),256),2,FIND(" ",MID(MID(SUBSTITUTE(K213," ","^",(M213-2)),1,256),FIND("^",SUBSTITUTE(K213," ","^",(M213-2))),256))-2)</f>
        <v>her</v>
      </c>
      <c r="T213" s="25"/>
      <c r="U213" s="29" t="n">
        <f aca="false">LEN(G213)</f>
        <v>6</v>
      </c>
      <c r="V213" s="29" t="n">
        <v>17</v>
      </c>
      <c r="W213" s="50" t="n">
        <v>637</v>
      </c>
      <c r="X213" s="50" t="n">
        <v>543</v>
      </c>
      <c r="Y213" s="58" t="n">
        <v>576</v>
      </c>
      <c r="Z213" s="54" t="n">
        <v>449</v>
      </c>
      <c r="AA213" s="53" t="n">
        <v>0</v>
      </c>
      <c r="AB213" s="53" t="n">
        <v>11</v>
      </c>
      <c r="AC213" s="30" t="str">
        <f aca="false">IF(ISBLANK(T213),"NA",IF(T213=" ","NA",IF(T213="-","NA",IF(T213="N","NA",T213))))</f>
        <v>NA</v>
      </c>
      <c r="AD213" s="30" t="n">
        <f aca="false">IF(ISBLANK(U213),"NA",IF(U213=" ","NA",IF(U213="-","NA",IF(U213="N","NA",U213))))</f>
        <v>6</v>
      </c>
      <c r="AE213" s="30" t="n">
        <f aca="false">IF(ISBLANK(V213),"NA",IF(V213=" ","NA",IF(V213="-","NA",IF(V213="N","NA",V213))))</f>
        <v>17</v>
      </c>
      <c r="AF213" s="30" t="n">
        <f aca="false">IF(ISBLANK(W213),"NA",IF(W213=" ","NA",IF(W213="-","NA",IF(W213="N","NA",W213))))</f>
        <v>637</v>
      </c>
      <c r="AG213" s="30" t="n">
        <f aca="false">IF(ISBLANK(X213),"NA",IF(X213=" ","NA",IF(X213="-","NA",IF(X213="N","NA",X213))))</f>
        <v>543</v>
      </c>
      <c r="AH213" s="30" t="n">
        <f aca="false">IF(ISBLANK(Y213),"NA",IF(Y213=" ","NA",IF(Y213="-","NA",IF(Y213="N","NA",Y213))))</f>
        <v>576</v>
      </c>
      <c r="AI213" s="30" t="n">
        <f aca="false">IF(ISBLANK(Z213),"NA",IF(Z213=" ","NA",IF(Z213="-","NA",IF(Z213="N","NA",Z213))))</f>
        <v>449</v>
      </c>
      <c r="AJ213" s="30" t="n">
        <f aca="false">IF(ISBLANK(AA213),"NA",IF(AA213=" ","NA",IF(AA213="-","NA",IF(AA213="N","NA",AA213))))</f>
        <v>0</v>
      </c>
      <c r="AK213" s="30" t="n">
        <f aca="false">IF(ISBLANK(AB213),"NA",IF(AB213=" ","NA",IF(AB213="-","NA",IF(AB213="N","NA",AB213))))</f>
        <v>11</v>
      </c>
      <c r="AL213" s="22" t="str">
        <f aca="false">IF(I213="BC",VLOOKUP(B213,'BC-OR_overlap'!A:J,10),"NA")</f>
        <v>NA</v>
      </c>
      <c r="AM213" s="22" t="n">
        <f aca="false">VLOOKUP(G213,Sheet2!A:Q,3)</f>
        <v>12.1365</v>
      </c>
      <c r="AN213" s="22" t="n">
        <f aca="false">VLOOKUP(G213,Sheet2!A:Q,4)</f>
        <v>0</v>
      </c>
      <c r="AO213" s="22" t="n">
        <f aca="false">VLOOKUP(G213,Sheet2!A:Q,5)</f>
        <v>0</v>
      </c>
      <c r="AP213" s="22" t="n">
        <f aca="false">VLOOKUP(G213,Sheet2!A:Q,6)</f>
        <v>6771.61</v>
      </c>
      <c r="AQ213" s="22" t="n">
        <f aca="false">VLOOKUP(G213,Sheet2!A:Q,7)</f>
        <v>619.17</v>
      </c>
      <c r="AR213" s="22" t="n">
        <f aca="false">VLOOKUP(G213,Sheet2!A:Q,8)</f>
        <v>915.3</v>
      </c>
      <c r="AS213" s="22" t="n">
        <f aca="false">VLOOKUP(G213,Sheet2!A:Q,9)</f>
        <v>64</v>
      </c>
      <c r="AT213" s="22" t="n">
        <f aca="false">VLOOKUP(G213,Sheet2!A:Q,10)</f>
        <v>133.86</v>
      </c>
      <c r="AU213" s="22" t="n">
        <f aca="false">VLOOKUP(G213,Sheet2!A:Q,11)</f>
        <v>8.5</v>
      </c>
      <c r="AV213" s="22" t="n">
        <f aca="false">VLOOKUP(G213,Sheet2!A:Q,12)</f>
        <v>325655.23</v>
      </c>
      <c r="AW213" s="22" t="n">
        <f aca="false">VLOOKUP(G213,Sheet2!A:Q,13)</f>
        <v>43361.17</v>
      </c>
      <c r="AX213" s="22" t="n">
        <f aca="false">VLOOKUP(G213,Sheet2!A:Q,14)</f>
        <v>39520.59</v>
      </c>
      <c r="AY213" s="22" t="n">
        <f aca="false">VLOOKUP(G213,Sheet2!A:Q,15)</f>
        <v>5644.2</v>
      </c>
      <c r="AZ213" s="22" t="n">
        <f aca="false">VLOOKUP(G213,Sheet2!A:Q,16)</f>
        <v>5807.58</v>
      </c>
      <c r="BA213" s="22" t="n">
        <f aca="false">VLOOKUP(G213,Sheet2!A:Q,17)</f>
        <v>478</v>
      </c>
      <c r="BB213" s="22" t="n">
        <f aca="false">VLOOKUP(G213,Sheet2!A:R,18)</f>
        <v>62</v>
      </c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5" hidden="false" customHeight="false" outlineLevel="0" collapsed="false">
      <c r="A214" s="9" t="s">
        <v>46</v>
      </c>
      <c r="B214" s="9" t="n">
        <v>52</v>
      </c>
      <c r="C214" s="9" t="n">
        <v>68</v>
      </c>
      <c r="D214" s="9" t="n">
        <v>84</v>
      </c>
      <c r="E214" s="23" t="n">
        <v>18</v>
      </c>
      <c r="F214" s="24" t="s">
        <v>280</v>
      </c>
      <c r="G214" s="25" t="s">
        <v>845</v>
      </c>
      <c r="H214" s="4" t="s">
        <v>282</v>
      </c>
      <c r="I214" s="22" t="s">
        <v>743</v>
      </c>
      <c r="J214" s="26" t="n">
        <v>4</v>
      </c>
      <c r="K214" s="11" t="s">
        <v>846</v>
      </c>
      <c r="L214" s="2" t="n">
        <f aca="false">IF(LEN(TRIM(K214))=0,0,LEN(TRIM(K214))-LEN(SUBSTITUTE(K214," ",""))+1)</f>
        <v>16</v>
      </c>
      <c r="M214" s="2" t="n">
        <f aca="false">IF(LEN(TRIM(F214))=0,0,LEN(TRIM(F214))-LEN(SUBSTITUTE(F214," ",""))+2)</f>
        <v>14</v>
      </c>
      <c r="N214" s="22" t="s">
        <v>52</v>
      </c>
      <c r="P214" s="27" t="n">
        <v>14052</v>
      </c>
      <c r="Q214" s="27" t="n">
        <v>4052</v>
      </c>
      <c r="R214" s="9" t="s">
        <v>409</v>
      </c>
      <c r="S214" s="28" t="str">
        <f aca="false">MID(MID(MID(SUBSTITUTE(K214," ","^",(M214-2)),1,256),FIND("^",SUBSTITUTE(K214," ","^",(M214-2))),256),2,FIND(" ",MID(MID(SUBSTITUTE(K214," ","^",(M214-2)),1,256),FIND("^",SUBSTITUTE(K214," ","^",(M214-2))),256))-2)</f>
        <v>with</v>
      </c>
      <c r="T214" s="25"/>
      <c r="U214" s="29" t="n">
        <f aca="false">LEN(G214)</f>
        <v>7</v>
      </c>
      <c r="V214" s="29" t="n">
        <v>14</v>
      </c>
      <c r="W214" s="50" t="n">
        <v>562</v>
      </c>
      <c r="X214" s="50" t="n">
        <v>414</v>
      </c>
      <c r="Y214" s="51" t="n">
        <v>562</v>
      </c>
      <c r="Z214" s="56" t="s">
        <v>202</v>
      </c>
      <c r="AA214" s="53" t="n">
        <v>1</v>
      </c>
      <c r="AB214" s="53" t="n">
        <v>8</v>
      </c>
      <c r="AC214" s="30" t="str">
        <f aca="false">IF(ISBLANK(T214),"NA",IF(T214=" ","NA",IF(T214="-","NA",IF(T214="N","NA",T214))))</f>
        <v>NA</v>
      </c>
      <c r="AD214" s="30" t="n">
        <f aca="false">IF(ISBLANK(U214),"NA",IF(U214=" ","NA",IF(U214="-","NA",IF(U214="N","NA",U214))))</f>
        <v>7</v>
      </c>
      <c r="AE214" s="30" t="n">
        <f aca="false">IF(ISBLANK(V214),"NA",IF(V214=" ","NA",IF(V214="-","NA",IF(V214="N","NA",V214))))</f>
        <v>14</v>
      </c>
      <c r="AF214" s="30" t="n">
        <f aca="false">IF(ISBLANK(W214),"NA",IF(W214=" ","NA",IF(W214="-","NA",IF(W214="N","NA",W214))))</f>
        <v>562</v>
      </c>
      <c r="AG214" s="30" t="n">
        <f aca="false">IF(ISBLANK(X214),"NA",IF(X214=" ","NA",IF(X214="-","NA",IF(X214="N","NA",X214))))</f>
        <v>414</v>
      </c>
      <c r="AH214" s="30" t="n">
        <f aca="false">IF(ISBLANK(Y214),"NA",IF(Y214=" ","NA",IF(Y214="-","NA",IF(Y214="N","NA",Y214))))</f>
        <v>562</v>
      </c>
      <c r="AI214" s="30" t="str">
        <f aca="false">IF(ISBLANK(Z214),"NA",IF(Z214=" ","NA",IF(Z214="-","NA",IF(Z214="N","NA",Z214))))</f>
        <v>NA</v>
      </c>
      <c r="AJ214" s="30" t="n">
        <f aca="false">IF(ISBLANK(AA214),"NA",IF(AA214=" ","NA",IF(AA214="-","NA",IF(AA214="N","NA",AA214))))</f>
        <v>1</v>
      </c>
      <c r="AK214" s="30" t="n">
        <f aca="false">IF(ISBLANK(AB214),"NA",IF(AB214=" ","NA",IF(AB214="-","NA",IF(AB214="N","NA",AB214))))</f>
        <v>8</v>
      </c>
      <c r="AL214" s="22" t="str">
        <f aca="false">IF(I214="BC",VLOOKUP(B214,'BC-OR_overlap'!A:J,10),"NA")</f>
        <v>NA</v>
      </c>
      <c r="AM214" s="22" t="n">
        <f aca="false">VLOOKUP(G214,Sheet2!A:Q,3)</f>
        <v>7.85304</v>
      </c>
      <c r="AN214" s="22" t="n">
        <f aca="false">VLOOKUP(G214,Sheet2!A:Q,4)</f>
        <v>1</v>
      </c>
      <c r="AO214" s="22" t="n">
        <f aca="false">VLOOKUP(G214,Sheet2!A:Q,5)</f>
        <v>16.84</v>
      </c>
      <c r="AP214" s="22" t="n">
        <f aca="false">VLOOKUP(G214,Sheet2!A:Q,6)</f>
        <v>6187.01</v>
      </c>
      <c r="AQ214" s="22" t="n">
        <f aca="false">VLOOKUP(G214,Sheet2!A:Q,7)</f>
        <v>900.86</v>
      </c>
      <c r="AR214" s="22" t="n">
        <f aca="false">VLOOKUP(G214,Sheet2!A:Q,8)</f>
        <v>920.52</v>
      </c>
      <c r="AS214" s="22" t="n">
        <f aca="false">VLOOKUP(G214,Sheet2!A:Q,9)</f>
        <v>114.5</v>
      </c>
      <c r="AT214" s="22" t="n">
        <f aca="false">VLOOKUP(G214,Sheet2!A:Q,10)</f>
        <v>321.86</v>
      </c>
      <c r="AU214" s="22" t="n">
        <f aca="false">VLOOKUP(G214,Sheet2!A:Q,11)</f>
        <v>26.2</v>
      </c>
      <c r="AV214" s="22" t="n">
        <f aca="false">VLOOKUP(G214,Sheet2!A:Q,12)</f>
        <v>285480.43</v>
      </c>
      <c r="AW214" s="22" t="n">
        <f aca="false">VLOOKUP(G214,Sheet2!A:Q,13)</f>
        <v>38359.43</v>
      </c>
      <c r="AX214" s="22" t="n">
        <f aca="false">VLOOKUP(G214,Sheet2!A:Q,14)</f>
        <v>26146.54</v>
      </c>
      <c r="AY214" s="22" t="n">
        <f aca="false">VLOOKUP(G214,Sheet2!A:Q,15)</f>
        <v>3651.33</v>
      </c>
      <c r="AZ214" s="22" t="n">
        <f aca="false">VLOOKUP(G214,Sheet2!A:Q,16)</f>
        <v>2520.98</v>
      </c>
      <c r="BA214" s="22" t="n">
        <f aca="false">VLOOKUP(G214,Sheet2!A:Q,17)</f>
        <v>401.4</v>
      </c>
      <c r="BB214" s="22" t="n">
        <f aca="false">VLOOKUP(G214,Sheet2!A:R,18)</f>
        <v>366</v>
      </c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s="41" customFormat="true" ht="15" hidden="false" customHeight="false" outlineLevel="0" collapsed="false">
      <c r="A215" s="9" t="s">
        <v>66</v>
      </c>
      <c r="B215" s="31" t="n">
        <v>53</v>
      </c>
      <c r="C215" s="9" t="n">
        <v>69</v>
      </c>
      <c r="D215" s="9" t="n">
        <v>42</v>
      </c>
      <c r="E215" s="23"/>
      <c r="F215" s="9" t="s">
        <v>284</v>
      </c>
      <c r="G215" s="33" t="s">
        <v>847</v>
      </c>
      <c r="H215" s="4" t="s">
        <v>286</v>
      </c>
      <c r="I215" s="22" t="s">
        <v>743</v>
      </c>
      <c r="J215" s="26" t="n">
        <v>4</v>
      </c>
      <c r="K215" s="11" t="s">
        <v>848</v>
      </c>
      <c r="L215" s="2" t="n">
        <f aca="false">IF(LEN(TRIM(K215))=0,0,LEN(TRIM(K215))-LEN(SUBSTITUTE(K215," ",""))+1)</f>
        <v>12</v>
      </c>
      <c r="M215" s="2" t="n">
        <f aca="false">IF(LEN(TRIM(F215))=0,0,LEN(TRIM(F215))-LEN(SUBSTITUTE(F215," ",""))+2)</f>
        <v>10</v>
      </c>
      <c r="N215" s="22" t="s">
        <v>52</v>
      </c>
      <c r="O215" s="1"/>
      <c r="P215" s="27" t="n">
        <v>14053</v>
      </c>
      <c r="Q215" s="27" t="n">
        <v>4053</v>
      </c>
      <c r="R215" s="9" t="s">
        <v>409</v>
      </c>
      <c r="S215" s="28" t="str">
        <f aca="false">MID(MID(MID(SUBSTITUTE(K215," ","^",(M215-2)),1,256),FIND("^",SUBSTITUTE(K215," ","^",(M215-2))),256),2,FIND(" ",MID(MID(SUBSTITUTE(K215," ","^",(M215-2)),1,256),FIND("^",SUBSTITUTE(K215," ","^",(M215-2))),256))-2)</f>
        <v>and</v>
      </c>
      <c r="T215" s="57"/>
      <c r="U215" s="29" t="n">
        <f aca="false">LEN(G215)</f>
        <v>7</v>
      </c>
      <c r="V215" s="29" t="n">
        <v>159</v>
      </c>
      <c r="W215" s="50" t="n">
        <v>403</v>
      </c>
      <c r="X215" s="50" t="n">
        <v>575</v>
      </c>
      <c r="Y215" s="50" t="n">
        <v>451</v>
      </c>
      <c r="Z215" s="56" t="n">
        <v>431</v>
      </c>
      <c r="AA215" s="53" t="n">
        <v>1</v>
      </c>
      <c r="AB215" s="53" t="n">
        <v>13</v>
      </c>
      <c r="AC215" s="30" t="str">
        <f aca="false">IF(ISBLANK(T215),"NA",IF(T215=" ","NA",IF(T215="-","NA",IF(T215="N","NA",T215))))</f>
        <v>NA</v>
      </c>
      <c r="AD215" s="30" t="n">
        <f aca="false">IF(ISBLANK(U215),"NA",IF(U215=" ","NA",IF(U215="-","NA",IF(U215="N","NA",U215))))</f>
        <v>7</v>
      </c>
      <c r="AE215" s="30" t="n">
        <f aca="false">IF(ISBLANK(V215),"NA",IF(V215=" ","NA",IF(V215="-","NA",IF(V215="N","NA",V215))))</f>
        <v>159</v>
      </c>
      <c r="AF215" s="30" t="n">
        <f aca="false">IF(ISBLANK(W215),"NA",IF(W215=" ","NA",IF(W215="-","NA",IF(W215="N","NA",W215))))</f>
        <v>403</v>
      </c>
      <c r="AG215" s="30" t="n">
        <f aca="false">IF(ISBLANK(X215),"NA",IF(X215=" ","NA",IF(X215="-","NA",IF(X215="N","NA",X215))))</f>
        <v>575</v>
      </c>
      <c r="AH215" s="30" t="n">
        <f aca="false">IF(ISBLANK(Y215),"NA",IF(Y215=" ","NA",IF(Y215="-","NA",IF(Y215="N","NA",Y215))))</f>
        <v>451</v>
      </c>
      <c r="AI215" s="30" t="n">
        <f aca="false">IF(ISBLANK(Z215),"NA",IF(Z215=" ","NA",IF(Z215="-","NA",IF(Z215="N","NA",Z215))))</f>
        <v>431</v>
      </c>
      <c r="AJ215" s="30" t="n">
        <f aca="false">IF(ISBLANK(AA215),"NA",IF(AA215=" ","NA",IF(AA215="-","NA",IF(AA215="N","NA",AA215))))</f>
        <v>1</v>
      </c>
      <c r="AK215" s="30" t="n">
        <f aca="false">IF(ISBLANK(AB215),"NA",IF(AB215=" ","NA",IF(AB215="-","NA",IF(AB215="N","NA",AB215))))</f>
        <v>13</v>
      </c>
      <c r="AL215" s="22" t="str">
        <f aca="false">IF(I215="BC",VLOOKUP(B215,'BC-OR_overlap'!A:J,10),"NA")</f>
        <v>NA</v>
      </c>
      <c r="AM215" s="22" t="n">
        <f aca="false">VLOOKUP(G215,Sheet2!A:Q,3)</f>
        <v>148.613</v>
      </c>
      <c r="AN215" s="22" t="n">
        <f aca="false">VLOOKUP(G215,Sheet2!A:Q,4)</f>
        <v>1</v>
      </c>
      <c r="AO215" s="22" t="n">
        <f aca="false">VLOOKUP(G215,Sheet2!A:Q,5)</f>
        <v>6.54</v>
      </c>
      <c r="AP215" s="22" t="n">
        <f aca="false">VLOOKUP(G215,Sheet2!A:Q,6)</f>
        <v>9543.84</v>
      </c>
      <c r="AQ215" s="22" t="n">
        <f aca="false">VLOOKUP(G215,Sheet2!A:Q,7)</f>
        <v>1217.29</v>
      </c>
      <c r="AR215" s="22" t="n">
        <f aca="false">VLOOKUP(G215,Sheet2!A:Q,8)</f>
        <v>3715.68</v>
      </c>
      <c r="AS215" s="22" t="n">
        <f aca="false">VLOOKUP(G215,Sheet2!A:Q,9)</f>
        <v>430.5</v>
      </c>
      <c r="AT215" s="22" t="n">
        <f aca="false">VLOOKUP(G215,Sheet2!A:Q,10)</f>
        <v>2084.97</v>
      </c>
      <c r="AU215" s="22" t="n">
        <f aca="false">VLOOKUP(G215,Sheet2!A:Q,11)</f>
        <v>225.6</v>
      </c>
      <c r="AV215" s="22" t="n">
        <f aca="false">VLOOKUP(G215,Sheet2!A:Q,12)</f>
        <v>316233.95</v>
      </c>
      <c r="AW215" s="22" t="n">
        <f aca="false">VLOOKUP(G215,Sheet2!A:Q,13)</f>
        <v>40555.57</v>
      </c>
      <c r="AX215" s="22" t="n">
        <f aca="false">VLOOKUP(G215,Sheet2!A:Q,14)</f>
        <v>34065.79</v>
      </c>
      <c r="AY215" s="22" t="n">
        <f aca="false">VLOOKUP(G215,Sheet2!A:Q,15)</f>
        <v>5987.83</v>
      </c>
      <c r="AZ215" s="22" t="n">
        <f aca="false">VLOOKUP(G215,Sheet2!A:Q,16)</f>
        <v>7494.28</v>
      </c>
      <c r="BA215" s="22" t="n">
        <f aca="false">VLOOKUP(G215,Sheet2!A:Q,17)</f>
        <v>1873.6</v>
      </c>
      <c r="BB215" s="22" t="n">
        <f aca="false">VLOOKUP(G215,Sheet2!A:R,18)</f>
        <v>304</v>
      </c>
    </row>
    <row r="216" s="42" customFormat="true" ht="15" hidden="false" customHeight="false" outlineLevel="0" collapsed="false">
      <c r="A216" s="9" t="s">
        <v>46</v>
      </c>
      <c r="B216" s="9" t="n">
        <v>54</v>
      </c>
      <c r="C216" s="9" t="n">
        <v>70</v>
      </c>
      <c r="D216" s="9" t="n">
        <v>68</v>
      </c>
      <c r="E216" s="23" t="s">
        <v>288</v>
      </c>
      <c r="F216" s="11" t="s">
        <v>289</v>
      </c>
      <c r="G216" s="25" t="s">
        <v>849</v>
      </c>
      <c r="H216" s="4" t="s">
        <v>291</v>
      </c>
      <c r="I216" s="22" t="s">
        <v>743</v>
      </c>
      <c r="J216" s="26" t="n">
        <v>4</v>
      </c>
      <c r="K216" s="11" t="s">
        <v>850</v>
      </c>
      <c r="L216" s="2" t="n">
        <f aca="false">IF(LEN(TRIM(K216))=0,0,LEN(TRIM(K216))-LEN(SUBSTITUTE(K216," ",""))+1)</f>
        <v>10</v>
      </c>
      <c r="M216" s="2" t="n">
        <f aca="false">IF(LEN(TRIM(F216))=0,0,LEN(TRIM(F216))-LEN(SUBSTITUTE(F216," ",""))+2)</f>
        <v>8</v>
      </c>
      <c r="N216" s="22" t="s">
        <v>52</v>
      </c>
      <c r="O216" s="1"/>
      <c r="P216" s="27" t="n">
        <v>14054</v>
      </c>
      <c r="Q216" s="27" t="n">
        <v>4054</v>
      </c>
      <c r="R216" s="9" t="s">
        <v>409</v>
      </c>
      <c r="S216" s="28" t="str">
        <f aca="false">MID(MID(MID(SUBSTITUTE(K216," ","^",(M216-2)),1,256),FIND("^",SUBSTITUTE(K216," ","^",(M216-2))),256),2,FIND(" ",MID(MID(SUBSTITUTE(K216," ","^",(M216-2)),1,256),FIND("^",SUBSTITUTE(K216," ","^",(M216-2))),256))-2)</f>
        <v>the</v>
      </c>
      <c r="T216" s="57" t="n">
        <v>0</v>
      </c>
      <c r="U216" s="29" t="n">
        <f aca="false">LEN(G216)</f>
        <v>5</v>
      </c>
      <c r="V216" s="29" t="n">
        <v>57</v>
      </c>
      <c r="W216" s="50" t="n">
        <v>580</v>
      </c>
      <c r="X216" s="50" t="n">
        <v>557</v>
      </c>
      <c r="Y216" s="61" t="n">
        <v>574</v>
      </c>
      <c r="Z216" s="52" t="n">
        <v>455</v>
      </c>
      <c r="AA216" s="53" t="n">
        <v>0</v>
      </c>
      <c r="AB216" s="53" t="n">
        <v>6</v>
      </c>
      <c r="AC216" s="30" t="n">
        <f aca="false">IF(ISBLANK(T216),"NA",IF(T216=" ","NA",IF(T216="-","NA",IF(T216="N","NA",T216))))</f>
        <v>0</v>
      </c>
      <c r="AD216" s="30" t="n">
        <f aca="false">IF(ISBLANK(U216),"NA",IF(U216=" ","NA",IF(U216="-","NA",IF(U216="N","NA",U216))))</f>
        <v>5</v>
      </c>
      <c r="AE216" s="30" t="n">
        <f aca="false">IF(ISBLANK(V216),"NA",IF(V216=" ","NA",IF(V216="-","NA",IF(V216="N","NA",V216))))</f>
        <v>57</v>
      </c>
      <c r="AF216" s="30" t="n">
        <f aca="false">IF(ISBLANK(W216),"NA",IF(W216=" ","NA",IF(W216="-","NA",IF(W216="N","NA",W216))))</f>
        <v>580</v>
      </c>
      <c r="AG216" s="30" t="n">
        <f aca="false">IF(ISBLANK(X216),"NA",IF(X216=" ","NA",IF(X216="-","NA",IF(X216="N","NA",X216))))</f>
        <v>557</v>
      </c>
      <c r="AH216" s="30" t="n">
        <f aca="false">IF(ISBLANK(Y216),"NA",IF(Y216=" ","NA",IF(Y216="-","NA",IF(Y216="N","NA",Y216))))</f>
        <v>574</v>
      </c>
      <c r="AI216" s="30" t="n">
        <f aca="false">IF(ISBLANK(Z216),"NA",IF(Z216=" ","NA",IF(Z216="-","NA",IF(Z216="N","NA",Z216))))</f>
        <v>455</v>
      </c>
      <c r="AJ216" s="30" t="n">
        <f aca="false">IF(ISBLANK(AA216),"NA",IF(AA216=" ","NA",IF(AA216="-","NA",IF(AA216="N","NA",AA216))))</f>
        <v>0</v>
      </c>
      <c r="AK216" s="30" t="n">
        <f aca="false">IF(ISBLANK(AB216),"NA",IF(AB216=" ","NA",IF(AB216="-","NA",IF(AB216="N","NA",AB216))))</f>
        <v>6</v>
      </c>
      <c r="AL216" s="22" t="str">
        <f aca="false">IF(I216="BC",VLOOKUP(B216,'BC-OR_overlap'!A:J,10),"NA")</f>
        <v>NA</v>
      </c>
      <c r="AM216" s="22" t="n">
        <f aca="false">VLOOKUP(G216,Sheet2!A:Q,3)</f>
        <v>61.575</v>
      </c>
      <c r="AN216" s="22" t="n">
        <f aca="false">VLOOKUP(G216,Sheet2!A:Q,4)</f>
        <v>0</v>
      </c>
      <c r="AO216" s="22" t="n">
        <f aca="false">VLOOKUP(G216,Sheet2!A:Q,5)</f>
        <v>0</v>
      </c>
      <c r="AP216" s="22" t="n">
        <f aca="false">VLOOKUP(G216,Sheet2!A:Q,6)</f>
        <v>7529.62</v>
      </c>
      <c r="AQ216" s="22" t="n">
        <f aca="false">VLOOKUP(G216,Sheet2!A:Q,7)</f>
        <v>228.2</v>
      </c>
      <c r="AR216" s="22" t="n">
        <f aca="false">VLOOKUP(G216,Sheet2!A:Q,8)</f>
        <v>842.71</v>
      </c>
      <c r="AS216" s="22" t="n">
        <f aca="false">VLOOKUP(G216,Sheet2!A:Q,9)</f>
        <v>17.5</v>
      </c>
      <c r="AT216" s="22" t="n">
        <f aca="false">VLOOKUP(G216,Sheet2!A:Q,10)</f>
        <v>70.94</v>
      </c>
      <c r="AU216" s="22" t="n">
        <f aca="false">VLOOKUP(G216,Sheet2!A:Q,11)</f>
        <v>1.67</v>
      </c>
      <c r="AV216" s="22" t="n">
        <f aca="false">VLOOKUP(G216,Sheet2!A:Q,12)</f>
        <v>242517.61</v>
      </c>
      <c r="AW216" s="22" t="n">
        <f aca="false">VLOOKUP(G216,Sheet2!A:Q,13)</f>
        <v>34564.4</v>
      </c>
      <c r="AX216" s="22" t="n">
        <f aca="false">VLOOKUP(G216,Sheet2!A:Q,14)</f>
        <v>13831.26</v>
      </c>
      <c r="AY216" s="22" t="n">
        <f aca="false">VLOOKUP(G216,Sheet2!A:Q,15)</f>
        <v>2781.5</v>
      </c>
      <c r="AZ216" s="22" t="n">
        <f aca="false">VLOOKUP(G216,Sheet2!A:Q,16)</f>
        <v>980.92</v>
      </c>
      <c r="BA216" s="22" t="n">
        <f aca="false">VLOOKUP(G216,Sheet2!A:Q,17)</f>
        <v>200.67</v>
      </c>
      <c r="BB216" s="22" t="n">
        <f aca="false">VLOOKUP(G216,Sheet2!A:R,18)</f>
        <v>550</v>
      </c>
    </row>
    <row r="217" s="9" customFormat="true" ht="15" hidden="false" customHeight="false" outlineLevel="0" collapsed="false">
      <c r="A217" s="9" t="s">
        <v>66</v>
      </c>
      <c r="B217" s="9" t="n">
        <v>55</v>
      </c>
      <c r="C217" s="9" t="n">
        <v>71</v>
      </c>
      <c r="D217" s="9" t="n">
        <v>17</v>
      </c>
      <c r="E217" s="23" t="s">
        <v>293</v>
      </c>
      <c r="F217" s="11" t="s">
        <v>294</v>
      </c>
      <c r="G217" s="25" t="s">
        <v>851</v>
      </c>
      <c r="H217" s="4" t="s">
        <v>296</v>
      </c>
      <c r="I217" s="22" t="s">
        <v>743</v>
      </c>
      <c r="J217" s="26" t="n">
        <v>4</v>
      </c>
      <c r="K217" s="11" t="s">
        <v>852</v>
      </c>
      <c r="L217" s="2" t="n">
        <f aca="false">IF(LEN(TRIM(K217))=0,0,LEN(TRIM(K217))-LEN(SUBSTITUTE(K217," ",""))+1)</f>
        <v>10</v>
      </c>
      <c r="M217" s="2" t="n">
        <f aca="false">IF(LEN(TRIM(F217))=0,0,LEN(TRIM(F217))-LEN(SUBSTITUTE(F217," ",""))+2)</f>
        <v>8</v>
      </c>
      <c r="N217" s="22" t="s">
        <v>52</v>
      </c>
      <c r="O217" s="1"/>
      <c r="P217" s="27" t="n">
        <v>14055</v>
      </c>
      <c r="Q217" s="27" t="n">
        <v>4055</v>
      </c>
      <c r="R217" s="9" t="s">
        <v>409</v>
      </c>
      <c r="S217" s="28" t="str">
        <f aca="false">MID(MID(MID(SUBSTITUTE(K217," ","^",(M217-2)),1,256),FIND("^",SUBSTITUTE(K217," ","^",(M217-2))),256),2,FIND(" ",MID(MID(SUBSTITUTE(K217," ","^",(M217-2)),1,256),FIND("^",SUBSTITUTE(K217," ","^",(M217-2))),256))-2)</f>
        <v>the</v>
      </c>
      <c r="T217" s="57" t="n">
        <v>0</v>
      </c>
      <c r="U217" s="29" t="n">
        <f aca="false">LEN(G217)</f>
        <v>7</v>
      </c>
      <c r="V217" s="29" t="n">
        <v>127</v>
      </c>
      <c r="W217" s="50" t="n">
        <v>630</v>
      </c>
      <c r="X217" s="50" t="n">
        <v>441</v>
      </c>
      <c r="Y217" s="50" t="n">
        <v>575</v>
      </c>
      <c r="Z217" s="54" t="n">
        <v>448</v>
      </c>
      <c r="AA217" s="53" t="n">
        <v>0</v>
      </c>
      <c r="AB217" s="53" t="s">
        <v>202</v>
      </c>
      <c r="AC217" s="30" t="n">
        <f aca="false">IF(ISBLANK(T217),"NA",IF(T217=" ","NA",IF(T217="-","NA",IF(T217="N","NA",T217))))</f>
        <v>0</v>
      </c>
      <c r="AD217" s="30" t="n">
        <f aca="false">IF(ISBLANK(U217),"NA",IF(U217=" ","NA",IF(U217="-","NA",IF(U217="N","NA",U217))))</f>
        <v>7</v>
      </c>
      <c r="AE217" s="30" t="n">
        <f aca="false">IF(ISBLANK(V217),"NA",IF(V217=" ","NA",IF(V217="-","NA",IF(V217="N","NA",V217))))</f>
        <v>127</v>
      </c>
      <c r="AF217" s="30" t="n">
        <f aca="false">IF(ISBLANK(W217),"NA",IF(W217=" ","NA",IF(W217="-","NA",IF(W217="N","NA",W217))))</f>
        <v>630</v>
      </c>
      <c r="AG217" s="30" t="n">
        <f aca="false">IF(ISBLANK(X217),"NA",IF(X217=" ","NA",IF(X217="-","NA",IF(X217="N","NA",X217))))</f>
        <v>441</v>
      </c>
      <c r="AH217" s="30" t="n">
        <f aca="false">IF(ISBLANK(Y217),"NA",IF(Y217=" ","NA",IF(Y217="-","NA",IF(Y217="N","NA",Y217))))</f>
        <v>575</v>
      </c>
      <c r="AI217" s="30" t="n">
        <f aca="false">IF(ISBLANK(Z217),"NA",IF(Z217=" ","NA",IF(Z217="-","NA",IF(Z217="N","NA",Z217))))</f>
        <v>448</v>
      </c>
      <c r="AJ217" s="30" t="n">
        <f aca="false">IF(ISBLANK(AA217),"NA",IF(AA217=" ","NA",IF(AA217="-","NA",IF(AA217="N","NA",AA217))))</f>
        <v>0</v>
      </c>
      <c r="AK217" s="30" t="str">
        <f aca="false">IF(ISBLANK(AB217),"NA",IF(AB217=" ","NA",IF(AB217="-","NA",IF(AB217="N","NA",AB217))))</f>
        <v>NA</v>
      </c>
      <c r="AL217" s="22" t="str">
        <f aca="false">IF(I217="BC",VLOOKUP(B217,'BC-OR_overlap'!A:J,10),"NA")</f>
        <v>NA</v>
      </c>
      <c r="AM217" s="22" t="n">
        <f aca="false">VLOOKUP(G217,Sheet2!A:Q,3)</f>
        <v>4.22399</v>
      </c>
      <c r="AN217" s="22" t="n">
        <f aca="false">VLOOKUP(G217,Sheet2!A:Q,4)</f>
        <v>0</v>
      </c>
      <c r="AO217" s="22" t="n">
        <f aca="false">VLOOKUP(G217,Sheet2!A:Q,5)</f>
        <v>0</v>
      </c>
      <c r="AP217" s="22" t="n">
        <f aca="false">VLOOKUP(G217,Sheet2!A:Q,6)</f>
        <v>5906.39</v>
      </c>
      <c r="AQ217" s="22" t="n">
        <f aca="false">VLOOKUP(G217,Sheet2!A:Q,7)</f>
        <v>933.29</v>
      </c>
      <c r="AR217" s="22" t="n">
        <f aca="false">VLOOKUP(G217,Sheet2!A:Q,8)</f>
        <v>1018.02</v>
      </c>
      <c r="AS217" s="22" t="n">
        <f aca="false">VLOOKUP(G217,Sheet2!A:Q,9)</f>
        <v>193.5</v>
      </c>
      <c r="AT217" s="22" t="n">
        <f aca="false">VLOOKUP(G217,Sheet2!A:Q,10)</f>
        <v>240.79</v>
      </c>
      <c r="AU217" s="22" t="n">
        <f aca="false">VLOOKUP(G217,Sheet2!A:Q,11)</f>
        <v>33.8</v>
      </c>
      <c r="AV217" s="22" t="n">
        <f aca="false">VLOOKUP(G217,Sheet2!A:Q,12)</f>
        <v>325947.25</v>
      </c>
      <c r="AW217" s="22" t="n">
        <f aca="false">VLOOKUP(G217,Sheet2!A:Q,13)</f>
        <v>41438</v>
      </c>
      <c r="AX217" s="22" t="n">
        <f aca="false">VLOOKUP(G217,Sheet2!A:Q,14)</f>
        <v>35242.09</v>
      </c>
      <c r="AY217" s="22" t="n">
        <f aca="false">VLOOKUP(G217,Sheet2!A:Q,15)</f>
        <v>5537.83</v>
      </c>
      <c r="AZ217" s="22" t="n">
        <f aca="false">VLOOKUP(G217,Sheet2!A:Q,16)</f>
        <v>4362.28</v>
      </c>
      <c r="BA217" s="22" t="n">
        <f aca="false">VLOOKUP(G217,Sheet2!A:Q,17)</f>
        <v>973.8</v>
      </c>
      <c r="BB217" s="22" t="n">
        <f aca="false">VLOOKUP(G217,Sheet2!A:R,18)</f>
        <v>259</v>
      </c>
    </row>
    <row r="218" s="9" customFormat="true" ht="15" hidden="false" customHeight="false" outlineLevel="0" collapsed="false">
      <c r="A218" s="9" t="s">
        <v>56</v>
      </c>
      <c r="B218" s="9" t="n">
        <v>56</v>
      </c>
      <c r="C218" s="9" t="n">
        <v>72</v>
      </c>
      <c r="D218" s="9" t="n">
        <v>154</v>
      </c>
      <c r="E218" s="23"/>
      <c r="F218" s="9" t="s">
        <v>298</v>
      </c>
      <c r="G218" s="33" t="s">
        <v>853</v>
      </c>
      <c r="H218" s="4" t="s">
        <v>300</v>
      </c>
      <c r="I218" s="22" t="s">
        <v>743</v>
      </c>
      <c r="J218" s="26" t="n">
        <v>4</v>
      </c>
      <c r="K218" s="11" t="s">
        <v>854</v>
      </c>
      <c r="L218" s="2" t="n">
        <f aca="false">IF(LEN(TRIM(K218))=0,0,LEN(TRIM(K218))-LEN(SUBSTITUTE(K218," ",""))+1)</f>
        <v>19</v>
      </c>
      <c r="M218" s="2" t="n">
        <f aca="false">IF(LEN(TRIM(F218))=0,0,LEN(TRIM(F218))-LEN(SUBSTITUTE(F218," ",""))+2)</f>
        <v>17</v>
      </c>
      <c r="N218" s="22" t="s">
        <v>52</v>
      </c>
      <c r="O218" s="1"/>
      <c r="P218" s="27" t="n">
        <v>14056</v>
      </c>
      <c r="Q218" s="27" t="n">
        <v>4056</v>
      </c>
      <c r="R218" s="9" t="s">
        <v>409</v>
      </c>
      <c r="S218" s="28" t="str">
        <f aca="false">MID(MID(MID(SUBSTITUTE(K218," ","^",(M218-2)),1,256),FIND("^",SUBSTITUTE(K218," ","^",(M218-2))),256),2,FIND(" ",MID(MID(SUBSTITUTE(K218," ","^",(M218-2)),1,256),FIND("^",SUBSTITUTE(K218," ","^",(M218-2))),256))-2)</f>
        <v>the</v>
      </c>
      <c r="T218" s="55" t="n">
        <v>0</v>
      </c>
      <c r="U218" s="29" t="n">
        <f aca="false">LEN(G218)</f>
        <v>4</v>
      </c>
      <c r="V218" s="29" t="n">
        <v>11</v>
      </c>
      <c r="W218" s="50" t="n">
        <v>602</v>
      </c>
      <c r="X218" s="50" t="n">
        <v>506</v>
      </c>
      <c r="Y218" s="58" t="n">
        <v>599</v>
      </c>
      <c r="Z218" s="52" t="n">
        <v>431</v>
      </c>
      <c r="AA218" s="53" t="n">
        <v>4</v>
      </c>
      <c r="AB218" s="53" t="n">
        <v>16</v>
      </c>
      <c r="AC218" s="30" t="n">
        <f aca="false">IF(ISBLANK(T218),"NA",IF(T218=" ","NA",IF(T218="-","NA",IF(T218="N","NA",T218))))</f>
        <v>0</v>
      </c>
      <c r="AD218" s="30" t="n">
        <f aca="false">IF(ISBLANK(U218),"NA",IF(U218=" ","NA",IF(U218="-","NA",IF(U218="N","NA",U218))))</f>
        <v>4</v>
      </c>
      <c r="AE218" s="30" t="n">
        <f aca="false">IF(ISBLANK(V218),"NA",IF(V218=" ","NA",IF(V218="-","NA",IF(V218="N","NA",V218))))</f>
        <v>11</v>
      </c>
      <c r="AF218" s="30" t="n">
        <f aca="false">IF(ISBLANK(W218),"NA",IF(W218=" ","NA",IF(W218="-","NA",IF(W218="N","NA",W218))))</f>
        <v>602</v>
      </c>
      <c r="AG218" s="30" t="n">
        <f aca="false">IF(ISBLANK(X218),"NA",IF(X218=" ","NA",IF(X218="-","NA",IF(X218="N","NA",X218))))</f>
        <v>506</v>
      </c>
      <c r="AH218" s="30" t="n">
        <f aca="false">IF(ISBLANK(Y218),"NA",IF(Y218=" ","NA",IF(Y218="-","NA",IF(Y218="N","NA",Y218))))</f>
        <v>599</v>
      </c>
      <c r="AI218" s="30" t="n">
        <f aca="false">IF(ISBLANK(Z218),"NA",IF(Z218=" ","NA",IF(Z218="-","NA",IF(Z218="N","NA",Z218))))</f>
        <v>431</v>
      </c>
      <c r="AJ218" s="30" t="n">
        <f aca="false">IF(ISBLANK(AA218),"NA",IF(AA218=" ","NA",IF(AA218="-","NA",IF(AA218="N","NA",AA218))))</f>
        <v>4</v>
      </c>
      <c r="AK218" s="30" t="n">
        <f aca="false">IF(ISBLANK(AB218),"NA",IF(AB218=" ","NA",IF(AB218="-","NA",IF(AB218="N","NA",AB218))))</f>
        <v>16</v>
      </c>
      <c r="AL218" s="22" t="str">
        <f aca="false">IF(I218="BC",VLOOKUP(B218,'BC-OR_overlap'!A:J,10),"NA")</f>
        <v>NA</v>
      </c>
      <c r="AM218" s="22" t="n">
        <f aca="false">VLOOKUP(G218,Sheet2!A:Q,3)</f>
        <v>8.56696</v>
      </c>
      <c r="AN218" s="22" t="n">
        <f aca="false">VLOOKUP(G218,Sheet2!A:Q,4)</f>
        <v>4</v>
      </c>
      <c r="AO218" s="22" t="n">
        <f aca="false">VLOOKUP(G218,Sheet2!A:Q,5)</f>
        <v>5.16</v>
      </c>
      <c r="AP218" s="22" t="n">
        <f aca="false">VLOOKUP(G218,Sheet2!A:Q,6)</f>
        <v>5776.24</v>
      </c>
      <c r="AQ218" s="22" t="n">
        <f aca="false">VLOOKUP(G218,Sheet2!A:Q,7)</f>
        <v>110</v>
      </c>
      <c r="AR218" s="22" t="n">
        <f aca="false">VLOOKUP(G218,Sheet2!A:Q,8)</f>
        <v>182.6</v>
      </c>
      <c r="AS218" s="22" t="n">
        <f aca="false">VLOOKUP(G218,Sheet2!A:Q,9)</f>
        <v>10.33</v>
      </c>
      <c r="AT218" s="22" t="n">
        <f aca="false">VLOOKUP(G218,Sheet2!A:Q,10)</f>
        <v>18.71</v>
      </c>
      <c r="AU218" s="22" t="n">
        <f aca="false">VLOOKUP(G218,Sheet2!A:Q,11)</f>
        <v>2.5</v>
      </c>
      <c r="AV218" s="22" t="n">
        <f aca="false">VLOOKUP(G218,Sheet2!A:Q,12)</f>
        <v>157484.22</v>
      </c>
      <c r="AW218" s="22" t="n">
        <f aca="false">VLOOKUP(G218,Sheet2!A:Q,13)</f>
        <v>23442</v>
      </c>
      <c r="AX218" s="22" t="n">
        <f aca="false">VLOOKUP(G218,Sheet2!A:Q,14)</f>
        <v>3610.1</v>
      </c>
      <c r="AY218" s="22" t="n">
        <f aca="false">VLOOKUP(G218,Sheet2!A:Q,15)</f>
        <v>1026.67</v>
      </c>
      <c r="AZ218" s="22" t="n">
        <f aca="false">VLOOKUP(G218,Sheet2!A:Q,16)</f>
        <v>188.53</v>
      </c>
      <c r="BA218" s="22" t="n">
        <f aca="false">VLOOKUP(G218,Sheet2!A:Q,17)</f>
        <v>123.5</v>
      </c>
      <c r="BB218" s="22" t="n">
        <f aca="false">VLOOKUP(G218,Sheet2!A:R,18)</f>
        <v>123</v>
      </c>
    </row>
    <row r="219" s="9" customFormat="true" ht="15" hidden="false" customHeight="false" outlineLevel="0" collapsed="false">
      <c r="A219" s="9" t="s">
        <v>80</v>
      </c>
      <c r="B219" s="9" t="n">
        <v>57</v>
      </c>
      <c r="C219" s="9" t="n">
        <v>73</v>
      </c>
      <c r="D219" s="9" t="n">
        <v>121</v>
      </c>
      <c r="E219" s="23"/>
      <c r="F219" s="9" t="s">
        <v>302</v>
      </c>
      <c r="G219" s="33" t="s">
        <v>855</v>
      </c>
      <c r="H219" s="4" t="s">
        <v>304</v>
      </c>
      <c r="I219" s="22" t="s">
        <v>743</v>
      </c>
      <c r="J219" s="26" t="n">
        <v>4</v>
      </c>
      <c r="K219" s="11" t="s">
        <v>856</v>
      </c>
      <c r="L219" s="2" t="n">
        <f aca="false">IF(LEN(TRIM(K219))=0,0,LEN(TRIM(K219))-LEN(SUBSTITUTE(K219," ",""))+1)</f>
        <v>17</v>
      </c>
      <c r="M219" s="2" t="n">
        <f aca="false">IF(LEN(TRIM(F219))=0,0,LEN(TRIM(F219))-LEN(SUBSTITUTE(F219," ",""))+2)</f>
        <v>15</v>
      </c>
      <c r="N219" s="22" t="s">
        <v>52</v>
      </c>
      <c r="O219" s="1"/>
      <c r="P219" s="27" t="n">
        <v>14057</v>
      </c>
      <c r="Q219" s="27" t="n">
        <v>4057</v>
      </c>
      <c r="R219" s="9" t="s">
        <v>409</v>
      </c>
      <c r="S219" s="28" t="str">
        <f aca="false">MID(MID(MID(SUBSTITUTE(K219," ","^",(M219-2)),1,256),FIND("^",SUBSTITUTE(K219," ","^",(M219-2))),256),2,FIND(" ",MID(MID(SUBSTITUTE(K219," ","^",(M219-2)),1,256),FIND("^",SUBSTITUTE(K219," ","^",(M219-2))),256))-2)</f>
        <v>chew</v>
      </c>
      <c r="T219" s="57"/>
      <c r="U219" s="29" t="n">
        <f aca="false">LEN(G219)</f>
        <v>7</v>
      </c>
      <c r="V219" s="29" t="n">
        <v>25</v>
      </c>
      <c r="W219" s="50" t="n">
        <v>569</v>
      </c>
      <c r="X219" s="50" t="n">
        <v>526</v>
      </c>
      <c r="Y219" s="58" t="n">
        <v>586</v>
      </c>
      <c r="Z219" s="56" t="n">
        <v>413</v>
      </c>
      <c r="AA219" s="53" t="n">
        <v>0</v>
      </c>
      <c r="AB219" s="53" t="n">
        <v>19</v>
      </c>
      <c r="AC219" s="30" t="str">
        <f aca="false">IF(ISBLANK(T219),"NA",IF(T219=" ","NA",IF(T219="-","NA",IF(T219="N","NA",T219))))</f>
        <v>NA</v>
      </c>
      <c r="AD219" s="30" t="n">
        <f aca="false">IF(ISBLANK(U219),"NA",IF(U219=" ","NA",IF(U219="-","NA",IF(U219="N","NA",U219))))</f>
        <v>7</v>
      </c>
      <c r="AE219" s="30" t="n">
        <f aca="false">IF(ISBLANK(V219),"NA",IF(V219=" ","NA",IF(V219="-","NA",IF(V219="N","NA",V219))))</f>
        <v>25</v>
      </c>
      <c r="AF219" s="30" t="n">
        <f aca="false">IF(ISBLANK(W219),"NA",IF(W219=" ","NA",IF(W219="-","NA",IF(W219="N","NA",W219))))</f>
        <v>569</v>
      </c>
      <c r="AG219" s="30" t="n">
        <f aca="false">IF(ISBLANK(X219),"NA",IF(X219=" ","NA",IF(X219="-","NA",IF(X219="N","NA",X219))))</f>
        <v>526</v>
      </c>
      <c r="AH219" s="30" t="n">
        <f aca="false">IF(ISBLANK(Y219),"NA",IF(Y219=" ","NA",IF(Y219="-","NA",IF(Y219="N","NA",Y219))))</f>
        <v>586</v>
      </c>
      <c r="AI219" s="30" t="n">
        <f aca="false">IF(ISBLANK(Z219),"NA",IF(Z219=" ","NA",IF(Z219="-","NA",IF(Z219="N","NA",Z219))))</f>
        <v>413</v>
      </c>
      <c r="AJ219" s="30" t="n">
        <f aca="false">IF(ISBLANK(AA219),"NA",IF(AA219=" ","NA",IF(AA219="-","NA",IF(AA219="N","NA",AA219))))</f>
        <v>0</v>
      </c>
      <c r="AK219" s="30" t="n">
        <f aca="false">IF(ISBLANK(AB219),"NA",IF(AB219=" ","NA",IF(AB219="-","NA",IF(AB219="N","NA",AB219))))</f>
        <v>19</v>
      </c>
      <c r="AL219" s="22" t="str">
        <f aca="false">IF(I219="BC",VLOOKUP(B219,'BC-OR_overlap'!A:J,10),"NA")</f>
        <v>NA</v>
      </c>
      <c r="AM219" s="22" t="n">
        <f aca="false">VLOOKUP(G219,Sheet2!A:Q,3)</f>
        <v>3.68855</v>
      </c>
      <c r="AN219" s="22" t="n">
        <f aca="false">VLOOKUP(G219,Sheet2!A:Q,4)</f>
        <v>0</v>
      </c>
      <c r="AO219" s="22" t="n">
        <f aca="false">VLOOKUP(G219,Sheet2!A:Q,5)</f>
        <v>0</v>
      </c>
      <c r="AP219" s="22" t="n">
        <f aca="false">VLOOKUP(G219,Sheet2!A:Q,6)</f>
        <v>5259.69</v>
      </c>
      <c r="AQ219" s="22" t="n">
        <f aca="false">VLOOKUP(G219,Sheet2!A:Q,7)</f>
        <v>822.71</v>
      </c>
      <c r="AR219" s="22" t="n">
        <f aca="false">VLOOKUP(G219,Sheet2!A:Q,8)</f>
        <v>628.32</v>
      </c>
      <c r="AS219" s="22" t="n">
        <f aca="false">VLOOKUP(G219,Sheet2!A:Q,9)</f>
        <v>88.83</v>
      </c>
      <c r="AT219" s="22" t="n">
        <f aca="false">VLOOKUP(G219,Sheet2!A:Q,10)</f>
        <v>175.85</v>
      </c>
      <c r="AU219" s="22" t="n">
        <f aca="false">VLOOKUP(G219,Sheet2!A:Q,11)</f>
        <v>18.8</v>
      </c>
      <c r="AV219" s="22" t="n">
        <f aca="false">VLOOKUP(G219,Sheet2!A:Q,12)</f>
        <v>247165.5</v>
      </c>
      <c r="AW219" s="22" t="n">
        <f aca="false">VLOOKUP(G219,Sheet2!A:Q,13)</f>
        <v>33396.29</v>
      </c>
      <c r="AX219" s="22" t="n">
        <f aca="false">VLOOKUP(G219,Sheet2!A:Q,14)</f>
        <v>13369.26</v>
      </c>
      <c r="AY219" s="22" t="n">
        <f aca="false">VLOOKUP(G219,Sheet2!A:Q,15)</f>
        <v>2669.67</v>
      </c>
      <c r="AZ219" s="22" t="n">
        <f aca="false">VLOOKUP(G219,Sheet2!A:Q,16)</f>
        <v>1243.54</v>
      </c>
      <c r="BA219" s="22" t="n">
        <f aca="false">VLOOKUP(G219,Sheet2!A:Q,17)</f>
        <v>232.8</v>
      </c>
      <c r="BB219" s="22" t="n">
        <f aca="false">VLOOKUP(G219,Sheet2!A:R,18)</f>
        <v>495</v>
      </c>
    </row>
    <row r="220" s="9" customFormat="true" ht="15" hidden="false" customHeight="false" outlineLevel="0" collapsed="false">
      <c r="A220" s="9" t="s">
        <v>56</v>
      </c>
      <c r="B220" s="9" t="n">
        <v>58</v>
      </c>
      <c r="C220" s="9" t="n">
        <v>74</v>
      </c>
      <c r="D220" s="9" t="n">
        <v>129</v>
      </c>
      <c r="E220" s="23" t="s">
        <v>306</v>
      </c>
      <c r="F220" s="11" t="s">
        <v>307</v>
      </c>
      <c r="G220" s="33" t="s">
        <v>857</v>
      </c>
      <c r="H220" s="4" t="s">
        <v>309</v>
      </c>
      <c r="I220" s="22" t="s">
        <v>743</v>
      </c>
      <c r="J220" s="26" t="n">
        <v>4</v>
      </c>
      <c r="K220" s="11" t="s">
        <v>858</v>
      </c>
      <c r="L220" s="2" t="n">
        <f aca="false">IF(LEN(TRIM(K220))=0,0,LEN(TRIM(K220))-LEN(SUBSTITUTE(K220," ",""))+1)</f>
        <v>10</v>
      </c>
      <c r="M220" s="2" t="n">
        <f aca="false">IF(LEN(TRIM(F220))=0,0,LEN(TRIM(F220))-LEN(SUBSTITUTE(F220," ",""))+2)</f>
        <v>8</v>
      </c>
      <c r="N220" s="22" t="s">
        <v>52</v>
      </c>
      <c r="O220" s="1"/>
      <c r="P220" s="27" t="n">
        <v>14058</v>
      </c>
      <c r="Q220" s="27" t="n">
        <v>4058</v>
      </c>
      <c r="R220" s="9" t="s">
        <v>409</v>
      </c>
      <c r="S220" s="28" t="str">
        <f aca="false">MID(MID(MID(SUBSTITUTE(K220," ","^",(M220-2)),1,256),FIND("^",SUBSTITUTE(K220," ","^",(M220-2))),256),2,FIND(" ",MID(MID(SUBSTITUTE(K220," ","^",(M220-2)),1,256),FIND("^",SUBSTITUTE(K220," ","^",(M220-2))),256))-2)</f>
        <v>his</v>
      </c>
      <c r="T220" s="57" t="n">
        <v>0</v>
      </c>
      <c r="U220" s="29" t="n">
        <f aca="false">LEN(G220)</f>
        <v>6</v>
      </c>
      <c r="V220" s="29" t="n">
        <v>155</v>
      </c>
      <c r="W220" s="50" t="n">
        <v>381</v>
      </c>
      <c r="X220" s="50" t="n">
        <v>560</v>
      </c>
      <c r="Y220" s="50" t="n">
        <v>426</v>
      </c>
      <c r="Z220" s="56" t="s">
        <v>202</v>
      </c>
      <c r="AA220" s="53" t="n">
        <v>0</v>
      </c>
      <c r="AB220" s="53" t="n">
        <v>23</v>
      </c>
      <c r="AC220" s="30" t="n">
        <f aca="false">IF(ISBLANK(T220),"NA",IF(T220=" ","NA",IF(T220="-","NA",IF(T220="N","NA",T220))))</f>
        <v>0</v>
      </c>
      <c r="AD220" s="30" t="n">
        <f aca="false">IF(ISBLANK(U220),"NA",IF(U220=" ","NA",IF(U220="-","NA",IF(U220="N","NA",U220))))</f>
        <v>6</v>
      </c>
      <c r="AE220" s="30" t="n">
        <f aca="false">IF(ISBLANK(V220),"NA",IF(V220=" ","NA",IF(V220="-","NA",IF(V220="N","NA",V220))))</f>
        <v>155</v>
      </c>
      <c r="AF220" s="30" t="n">
        <f aca="false">IF(ISBLANK(W220),"NA",IF(W220=" ","NA",IF(W220="-","NA",IF(W220="N","NA",W220))))</f>
        <v>381</v>
      </c>
      <c r="AG220" s="30" t="n">
        <f aca="false">IF(ISBLANK(X220),"NA",IF(X220=" ","NA",IF(X220="-","NA",IF(X220="N","NA",X220))))</f>
        <v>560</v>
      </c>
      <c r="AH220" s="30" t="n">
        <f aca="false">IF(ISBLANK(Y220),"NA",IF(Y220=" ","NA",IF(Y220="-","NA",IF(Y220="N","NA",Y220))))</f>
        <v>426</v>
      </c>
      <c r="AI220" s="30" t="str">
        <f aca="false">IF(ISBLANK(Z220),"NA",IF(Z220=" ","NA",IF(Z220="-","NA",IF(Z220="N","NA",Z220))))</f>
        <v>NA</v>
      </c>
      <c r="AJ220" s="30" t="n">
        <f aca="false">IF(ISBLANK(AA220),"NA",IF(AA220=" ","NA",IF(AA220="-","NA",IF(AA220="N","NA",AA220))))</f>
        <v>0</v>
      </c>
      <c r="AK220" s="30" t="n">
        <f aca="false">IF(ISBLANK(AB220),"NA",IF(AB220=" ","NA",IF(AB220="-","NA",IF(AB220="N","NA",AB220))))</f>
        <v>23</v>
      </c>
      <c r="AL220" s="22" t="str">
        <f aca="false">IF(I220="BC",VLOOKUP(B220,'BC-OR_overlap'!A:J,10),"NA")</f>
        <v>NA</v>
      </c>
      <c r="AM220" s="22" t="n">
        <f aca="false">VLOOKUP(G220,Sheet2!A:Q,3)</f>
        <v>121.841</v>
      </c>
      <c r="AN220" s="22" t="n">
        <f aca="false">VLOOKUP(G220,Sheet2!A:Q,4)</f>
        <v>0</v>
      </c>
      <c r="AO220" s="22" t="n">
        <f aca="false">VLOOKUP(G220,Sheet2!A:Q,5)</f>
        <v>0</v>
      </c>
      <c r="AP220" s="22" t="n">
        <f aca="false">VLOOKUP(G220,Sheet2!A:Q,6)</f>
        <v>3518.82</v>
      </c>
      <c r="AQ220" s="22" t="n">
        <f aca="false">VLOOKUP(G220,Sheet2!A:Q,7)</f>
        <v>349.33</v>
      </c>
      <c r="AR220" s="22" t="n">
        <f aca="false">VLOOKUP(G220,Sheet2!A:Q,8)</f>
        <v>683.98</v>
      </c>
      <c r="AS220" s="22" t="n">
        <f aca="false">VLOOKUP(G220,Sheet2!A:Q,9)</f>
        <v>50.2</v>
      </c>
      <c r="AT220" s="22" t="n">
        <f aca="false">VLOOKUP(G220,Sheet2!A:Q,10)</f>
        <v>226.86</v>
      </c>
      <c r="AU220" s="22" t="n">
        <f aca="false">VLOOKUP(G220,Sheet2!A:Q,11)</f>
        <v>10</v>
      </c>
      <c r="AV220" s="22" t="n">
        <f aca="false">VLOOKUP(G220,Sheet2!A:Q,12)</f>
        <v>229875.35</v>
      </c>
      <c r="AW220" s="22" t="n">
        <f aca="false">VLOOKUP(G220,Sheet2!A:Q,13)</f>
        <v>24153.67</v>
      </c>
      <c r="AX220" s="22" t="n">
        <f aca="false">VLOOKUP(G220,Sheet2!A:Q,14)</f>
        <v>33564.19</v>
      </c>
      <c r="AY220" s="22" t="n">
        <f aca="false">VLOOKUP(G220,Sheet2!A:Q,15)</f>
        <v>1581.8</v>
      </c>
      <c r="AZ220" s="22" t="n">
        <f aca="false">VLOOKUP(G220,Sheet2!A:Q,16)</f>
        <v>739.91</v>
      </c>
      <c r="BA220" s="22" t="n">
        <f aca="false">VLOOKUP(G220,Sheet2!A:Q,17)</f>
        <v>106.5</v>
      </c>
      <c r="BB220" s="22" t="n">
        <f aca="false">VLOOKUP(G220,Sheet2!A:R,18)</f>
        <v>190</v>
      </c>
    </row>
    <row r="221" s="9" customFormat="true" ht="15" hidden="false" customHeight="false" outlineLevel="0" collapsed="false">
      <c r="A221" s="9" t="s">
        <v>56</v>
      </c>
      <c r="B221" s="9" t="n">
        <v>59</v>
      </c>
      <c r="C221" s="9" t="n">
        <v>76</v>
      </c>
      <c r="D221" s="9" t="n">
        <v>4</v>
      </c>
      <c r="E221" s="23"/>
      <c r="F221" s="9" t="s">
        <v>311</v>
      </c>
      <c r="G221" s="33" t="s">
        <v>859</v>
      </c>
      <c r="H221" s="4" t="s">
        <v>313</v>
      </c>
      <c r="I221" s="22" t="s">
        <v>743</v>
      </c>
      <c r="J221" s="26" t="n">
        <v>4</v>
      </c>
      <c r="K221" s="11" t="s">
        <v>860</v>
      </c>
      <c r="L221" s="2" t="n">
        <f aca="false">IF(LEN(TRIM(K221))=0,0,LEN(TRIM(K221))-LEN(SUBSTITUTE(K221," ",""))+1)</f>
        <v>11</v>
      </c>
      <c r="M221" s="2" t="n">
        <f aca="false">IF(LEN(TRIM(F221))=0,0,LEN(TRIM(F221))-LEN(SUBSTITUTE(F221," ",""))+2)</f>
        <v>8</v>
      </c>
      <c r="N221" s="22" t="s">
        <v>52</v>
      </c>
      <c r="O221" s="1"/>
      <c r="P221" s="27" t="n">
        <v>14059</v>
      </c>
      <c r="Q221" s="27" t="n">
        <v>4059</v>
      </c>
      <c r="R221" s="9" t="s">
        <v>409</v>
      </c>
      <c r="S221" s="28" t="str">
        <f aca="false">MID(MID(MID(SUBSTITUTE(K221," ","^",(M221-2)),1,256),FIND("^",SUBSTITUTE(K221," ","^",(M221-2))),256),2,FIND(" ",MID(MID(SUBSTITUTE(K221," ","^",(M221-2)),1,256),FIND("^",SUBSTITUTE(K221," ","^",(M221-2))),256))-2)</f>
        <v>a</v>
      </c>
      <c r="T221" s="57"/>
      <c r="U221" s="29" t="n">
        <f aca="false">LEN(S221)</f>
        <v>1</v>
      </c>
      <c r="V221" s="29" t="n">
        <v>134</v>
      </c>
      <c r="W221" s="50" t="n">
        <v>439</v>
      </c>
      <c r="X221" s="50" t="n">
        <v>612</v>
      </c>
      <c r="Y221" s="58" t="n">
        <v>618</v>
      </c>
      <c r="Z221" s="56" t="s">
        <v>202</v>
      </c>
      <c r="AA221" s="53" t="n">
        <v>4</v>
      </c>
      <c r="AB221" s="53" t="n">
        <v>10</v>
      </c>
      <c r="AC221" s="30" t="str">
        <f aca="false">IF(ISBLANK(T221),"NA",IF(T221=" ","NA",IF(T221="-","NA",IF(T221="N","NA",T221))))</f>
        <v>NA</v>
      </c>
      <c r="AD221" s="30" t="n">
        <f aca="false">IF(ISBLANK(U221),"NA",IF(U221=" ","NA",IF(U221="-","NA",IF(U221="N","NA",U221))))</f>
        <v>1</v>
      </c>
      <c r="AE221" s="30" t="n">
        <f aca="false">IF(ISBLANK(V221),"NA",IF(V221=" ","NA",IF(V221="-","NA",IF(V221="N","NA",V221))))</f>
        <v>134</v>
      </c>
      <c r="AF221" s="30" t="n">
        <f aca="false">IF(ISBLANK(W221),"NA",IF(W221=" ","NA",IF(W221="-","NA",IF(W221="N","NA",W221))))</f>
        <v>439</v>
      </c>
      <c r="AG221" s="30" t="n">
        <f aca="false">IF(ISBLANK(X221),"NA",IF(X221=" ","NA",IF(X221="-","NA",IF(X221="N","NA",X221))))</f>
        <v>612</v>
      </c>
      <c r="AH221" s="30" t="n">
        <f aca="false">IF(ISBLANK(Y221),"NA",IF(Y221=" ","NA",IF(Y221="-","NA",IF(Y221="N","NA",Y221))))</f>
        <v>618</v>
      </c>
      <c r="AI221" s="30" t="str">
        <f aca="false">IF(ISBLANK(Z221),"NA",IF(Z221=" ","NA",IF(Z221="-","NA",IF(Z221="N","NA",Z221))))</f>
        <v>NA</v>
      </c>
      <c r="AJ221" s="30" t="n">
        <f aca="false">IF(ISBLANK(AA221),"NA",IF(AA221=" ","NA",IF(AA221="-","NA",IF(AA221="N","NA",AA221))))</f>
        <v>4</v>
      </c>
      <c r="AK221" s="30" t="n">
        <f aca="false">IF(ISBLANK(AB221),"NA",IF(AB221=" ","NA",IF(AB221="-","NA",IF(AB221="N","NA",AB221))))</f>
        <v>10</v>
      </c>
      <c r="AL221" s="22" t="str">
        <f aca="false">IF(I221="BC",VLOOKUP(B221,'BC-OR_overlap'!A:J,10),"NA")</f>
        <v>NA</v>
      </c>
      <c r="AM221" s="22" t="n">
        <f aca="false">VLOOKUP(G221,Sheet2!A:Q,3)</f>
        <v>122.496</v>
      </c>
      <c r="AN221" s="22" t="n">
        <f aca="false">VLOOKUP(G221,Sheet2!A:Q,4)</f>
        <v>4</v>
      </c>
      <c r="AO221" s="22" t="n">
        <f aca="false">VLOOKUP(G221,Sheet2!A:Q,5)</f>
        <v>1.7</v>
      </c>
      <c r="AP221" s="22" t="n">
        <f aca="false">VLOOKUP(G221,Sheet2!A:Q,6)</f>
        <v>8662.47</v>
      </c>
      <c r="AQ221" s="22" t="n">
        <f aca="false">VLOOKUP(G221,Sheet2!A:Q,7)</f>
        <v>904.5</v>
      </c>
      <c r="AR221" s="22" t="n">
        <f aca="false">VLOOKUP(G221,Sheet2!A:Q,8)</f>
        <v>1882.64</v>
      </c>
      <c r="AS221" s="22" t="n">
        <f aca="false">VLOOKUP(G221,Sheet2!A:Q,9)</f>
        <v>175.8</v>
      </c>
      <c r="AT221" s="22" t="n">
        <f aca="false">VLOOKUP(G221,Sheet2!A:Q,10)</f>
        <v>181.54</v>
      </c>
      <c r="AU221" s="22" t="n">
        <f aca="false">VLOOKUP(G221,Sheet2!A:Q,11)</f>
        <v>14.75</v>
      </c>
      <c r="AV221" s="22" t="n">
        <f aca="false">VLOOKUP(G221,Sheet2!A:Q,12)</f>
        <v>225209.37</v>
      </c>
      <c r="AW221" s="22" t="n">
        <f aca="false">VLOOKUP(G221,Sheet2!A:Q,13)</f>
        <v>33612.67</v>
      </c>
      <c r="AX221" s="22" t="n">
        <f aca="false">VLOOKUP(G221,Sheet2!A:Q,14)</f>
        <v>21367.63</v>
      </c>
      <c r="AY221" s="22" t="n">
        <f aca="false">VLOOKUP(G221,Sheet2!A:Q,15)</f>
        <v>3405.6</v>
      </c>
      <c r="AZ221" s="22" t="n">
        <f aca="false">VLOOKUP(G221,Sheet2!A:Q,16)</f>
        <v>805.26</v>
      </c>
      <c r="BA221" s="22" t="n">
        <f aca="false">VLOOKUP(G221,Sheet2!A:Q,17)</f>
        <v>204.25</v>
      </c>
      <c r="BB221" s="22" t="n">
        <f aca="false">VLOOKUP(G221,Sheet2!A:R,18)</f>
        <v>514</v>
      </c>
    </row>
    <row r="222" s="9" customFormat="true" ht="15" hidden="false" customHeight="false" outlineLevel="0" collapsed="false">
      <c r="A222" s="9" t="s">
        <v>56</v>
      </c>
      <c r="B222" s="31" t="n">
        <v>60</v>
      </c>
      <c r="C222" s="9" t="n">
        <v>77</v>
      </c>
      <c r="D222" s="9" t="n">
        <v>105</v>
      </c>
      <c r="E222" s="23" t="n">
        <v>39</v>
      </c>
      <c r="F222" s="24" t="s">
        <v>315</v>
      </c>
      <c r="G222" s="25" t="s">
        <v>861</v>
      </c>
      <c r="H222" s="4" t="s">
        <v>317</v>
      </c>
      <c r="I222" s="22" t="s">
        <v>743</v>
      </c>
      <c r="J222" s="26" t="n">
        <v>4</v>
      </c>
      <c r="K222" s="11" t="s">
        <v>862</v>
      </c>
      <c r="L222" s="2" t="n">
        <f aca="false">IF(LEN(TRIM(K222))=0,0,LEN(TRIM(K222))-LEN(SUBSTITUTE(K222," ",""))+1)</f>
        <v>13</v>
      </c>
      <c r="M222" s="2" t="n">
        <f aca="false">IF(LEN(TRIM(F222))=0,0,LEN(TRIM(F222))-LEN(SUBSTITUTE(F222," ",""))+2)</f>
        <v>11</v>
      </c>
      <c r="N222" s="22" t="s">
        <v>52</v>
      </c>
      <c r="O222" s="1"/>
      <c r="P222" s="27" t="n">
        <v>14060</v>
      </c>
      <c r="Q222" s="27" t="n">
        <v>4060</v>
      </c>
      <c r="R222" s="9" t="s">
        <v>409</v>
      </c>
      <c r="S222" s="28" t="str">
        <f aca="false">MID(MID(MID(SUBSTITUTE(K222," ","^",(M222-2)),1,256),FIND("^",SUBSTITUTE(K222," ","^",(M222-2))),256),2,FIND(" ",MID(MID(SUBSTITUTE(K222," ","^",(M222-2)),1,256),FIND("^",SUBSTITUTE(K222," ","^",(M222-2))),256))-2)</f>
        <v>his</v>
      </c>
      <c r="T222" s="25"/>
      <c r="U222" s="29" t="n">
        <f aca="false">LEN(S222)</f>
        <v>3</v>
      </c>
      <c r="V222" s="29" t="n">
        <v>22</v>
      </c>
      <c r="W222" s="50" t="n">
        <v>492</v>
      </c>
      <c r="X222" s="50" t="n">
        <v>515</v>
      </c>
      <c r="Y222" s="58" t="n">
        <v>535</v>
      </c>
      <c r="Z222" s="54" t="s">
        <v>202</v>
      </c>
      <c r="AA222" s="53" t="n">
        <v>10</v>
      </c>
      <c r="AB222" s="53" t="n">
        <v>18</v>
      </c>
      <c r="AC222" s="30" t="str">
        <f aca="false">IF(ISBLANK(T222),"NA",IF(T222=" ","NA",IF(T222="-","NA",IF(T222="N","NA",T222))))</f>
        <v>NA</v>
      </c>
      <c r="AD222" s="30" t="n">
        <f aca="false">IF(ISBLANK(U222),"NA",IF(U222=" ","NA",IF(U222="-","NA",IF(U222="N","NA",U222))))</f>
        <v>3</v>
      </c>
      <c r="AE222" s="30" t="n">
        <f aca="false">IF(ISBLANK(V222),"NA",IF(V222=" ","NA",IF(V222="-","NA",IF(V222="N","NA",V222))))</f>
        <v>22</v>
      </c>
      <c r="AF222" s="30" t="n">
        <f aca="false">IF(ISBLANK(W222),"NA",IF(W222=" ","NA",IF(W222="-","NA",IF(W222="N","NA",W222))))</f>
        <v>492</v>
      </c>
      <c r="AG222" s="30" t="n">
        <f aca="false">IF(ISBLANK(X222),"NA",IF(X222=" ","NA",IF(X222="-","NA",IF(X222="N","NA",X222))))</f>
        <v>515</v>
      </c>
      <c r="AH222" s="30" t="n">
        <f aca="false">IF(ISBLANK(Y222),"NA",IF(Y222=" ","NA",IF(Y222="-","NA",IF(Y222="N","NA",Y222))))</f>
        <v>535</v>
      </c>
      <c r="AI222" s="30" t="str">
        <f aca="false">IF(ISBLANK(Z222),"NA",IF(Z222=" ","NA",IF(Z222="-","NA",IF(Z222="N","NA",Z222))))</f>
        <v>NA</v>
      </c>
      <c r="AJ222" s="30" t="n">
        <f aca="false">IF(ISBLANK(AA222),"NA",IF(AA222=" ","NA",IF(AA222="-","NA",IF(AA222="N","NA",AA222))))</f>
        <v>10</v>
      </c>
      <c r="AK222" s="30" t="n">
        <f aca="false">IF(ISBLANK(AB222),"NA",IF(AB222=" ","NA",IF(AB222="-","NA",IF(AB222="N","NA",AB222))))</f>
        <v>18</v>
      </c>
      <c r="AL222" s="22" t="str">
        <f aca="false">IF(I222="BC",VLOOKUP(B222,'BC-OR_overlap'!A:J,10),"NA")</f>
        <v>NA</v>
      </c>
      <c r="AM222" s="22" t="n">
        <f aca="false">VLOOKUP(G222,Sheet2!A:Q,3)</f>
        <v>19.8706</v>
      </c>
      <c r="AN222" s="22" t="n">
        <f aca="false">VLOOKUP(G222,Sheet2!A:Q,4)</f>
        <v>10</v>
      </c>
      <c r="AO222" s="22" t="n">
        <f aca="false">VLOOKUP(G222,Sheet2!A:Q,5)</f>
        <v>11.43</v>
      </c>
      <c r="AP222" s="22" t="n">
        <f aca="false">VLOOKUP(G222,Sheet2!A:Q,6)</f>
        <v>10881.85</v>
      </c>
      <c r="AQ222" s="22" t="n">
        <f aca="false">VLOOKUP(G222,Sheet2!A:Q,7)</f>
        <v>222.5</v>
      </c>
      <c r="AR222" s="22" t="n">
        <f aca="false">VLOOKUP(G222,Sheet2!A:Q,8)</f>
        <v>1580.05</v>
      </c>
      <c r="AS222" s="22" t="n">
        <f aca="false">VLOOKUP(G222,Sheet2!A:Q,9)</f>
        <v>36.67</v>
      </c>
      <c r="AT222" s="22" t="n">
        <f aca="false">VLOOKUP(G222,Sheet2!A:Q,10)</f>
        <v>76.27</v>
      </c>
      <c r="AU222" s="22" t="n">
        <f aca="false">VLOOKUP(G222,Sheet2!A:Q,11)</f>
        <v>5.5</v>
      </c>
      <c r="AV222" s="22" t="n">
        <f aca="false">VLOOKUP(G222,Sheet2!A:Q,12)</f>
        <v>209131.36</v>
      </c>
      <c r="AW222" s="22" t="n">
        <f aca="false">VLOOKUP(G222,Sheet2!A:Q,13)</f>
        <v>28539.75</v>
      </c>
      <c r="AX222" s="22" t="n">
        <f aca="false">VLOOKUP(G222,Sheet2!A:Q,14)</f>
        <v>35183.99</v>
      </c>
      <c r="AY222" s="22" t="n">
        <f aca="false">VLOOKUP(G222,Sheet2!A:Q,15)</f>
        <v>4942.33</v>
      </c>
      <c r="AZ222" s="22" t="n">
        <f aca="false">VLOOKUP(G222,Sheet2!A:Q,16)</f>
        <v>1598.96</v>
      </c>
      <c r="BA222" s="22" t="n">
        <f aca="false">VLOOKUP(G222,Sheet2!A:Q,17)</f>
        <v>290</v>
      </c>
      <c r="BB222" s="22" t="n">
        <f aca="false">VLOOKUP(G222,Sheet2!A:R,18)</f>
        <v>165</v>
      </c>
    </row>
    <row r="223" customFormat="false" ht="15" hidden="false" customHeight="false" outlineLevel="0" collapsed="false">
      <c r="A223" s="9" t="s">
        <v>80</v>
      </c>
      <c r="B223" s="9" t="n">
        <v>61</v>
      </c>
      <c r="C223" s="9" t="n">
        <v>78</v>
      </c>
      <c r="D223" s="9" t="n">
        <v>3</v>
      </c>
      <c r="E223" s="23" t="s">
        <v>319</v>
      </c>
      <c r="F223" s="11" t="s">
        <v>320</v>
      </c>
      <c r="G223" s="25" t="s">
        <v>863</v>
      </c>
      <c r="H223" s="4" t="s">
        <v>322</v>
      </c>
      <c r="I223" s="22" t="s">
        <v>743</v>
      </c>
      <c r="J223" s="26" t="n">
        <v>4</v>
      </c>
      <c r="K223" s="11" t="s">
        <v>864</v>
      </c>
      <c r="L223" s="2" t="n">
        <f aca="false">IF(LEN(TRIM(K223))=0,0,LEN(TRIM(K223))-LEN(SUBSTITUTE(K223," ",""))+1)</f>
        <v>10</v>
      </c>
      <c r="M223" s="2" t="n">
        <f aca="false">IF(LEN(TRIM(F223))=0,0,LEN(TRIM(F223))-LEN(SUBSTITUTE(F223," ",""))+2)</f>
        <v>8</v>
      </c>
      <c r="N223" s="22" t="s">
        <v>52</v>
      </c>
      <c r="P223" s="27" t="n">
        <v>14061</v>
      </c>
      <c r="Q223" s="27" t="n">
        <v>4061</v>
      </c>
      <c r="R223" s="9" t="s">
        <v>409</v>
      </c>
      <c r="S223" s="28" t="str">
        <f aca="false">MID(MID(MID(SUBSTITUTE(K223," ","^",(M223-2)),1,256),FIND("^",SUBSTITUTE(K223," ","^",(M223-2))),256),2,FIND(" ",MID(MID(SUBSTITUTE(K223," ","^",(M223-2)),1,256),FIND("^",SUBSTITUTE(K223," ","^",(M223-2))),256))-2)</f>
        <v>his</v>
      </c>
      <c r="T223" s="57" t="n">
        <v>0</v>
      </c>
      <c r="U223" s="29" t="n">
        <f aca="false">LEN(S223)</f>
        <v>3</v>
      </c>
      <c r="V223" s="29" t="n">
        <v>23</v>
      </c>
      <c r="W223" s="50" t="n">
        <v>339</v>
      </c>
      <c r="X223" s="50" t="n">
        <v>530</v>
      </c>
      <c r="Y223" s="50" t="n">
        <v>472</v>
      </c>
      <c r="Z223" s="52" t="s">
        <v>202</v>
      </c>
      <c r="AA223" s="53" t="n">
        <v>1</v>
      </c>
      <c r="AB223" s="53" t="s">
        <v>202</v>
      </c>
      <c r="AC223" s="30" t="n">
        <f aca="false">IF(ISBLANK(T223),"NA",IF(T223=" ","NA",IF(T223="-","NA",IF(T223="N","NA",T223))))</f>
        <v>0</v>
      </c>
      <c r="AD223" s="30" t="n">
        <f aca="false">IF(ISBLANK(U223),"NA",IF(U223=" ","NA",IF(U223="-","NA",IF(U223="N","NA",U223))))</f>
        <v>3</v>
      </c>
      <c r="AE223" s="30" t="n">
        <f aca="false">IF(ISBLANK(V223),"NA",IF(V223=" ","NA",IF(V223="-","NA",IF(V223="N","NA",V223))))</f>
        <v>23</v>
      </c>
      <c r="AF223" s="30" t="n">
        <f aca="false">IF(ISBLANK(W223),"NA",IF(W223=" ","NA",IF(W223="-","NA",IF(W223="N","NA",W223))))</f>
        <v>339</v>
      </c>
      <c r="AG223" s="30" t="n">
        <f aca="false">IF(ISBLANK(X223),"NA",IF(X223=" ","NA",IF(X223="-","NA",IF(X223="N","NA",X223))))</f>
        <v>530</v>
      </c>
      <c r="AH223" s="30" t="n">
        <f aca="false">IF(ISBLANK(Y223),"NA",IF(Y223=" ","NA",IF(Y223="-","NA",IF(Y223="N","NA",Y223))))</f>
        <v>472</v>
      </c>
      <c r="AI223" s="30" t="str">
        <f aca="false">IF(ISBLANK(Z223),"NA",IF(Z223=" ","NA",IF(Z223="-","NA",IF(Z223="N","NA",Z223))))</f>
        <v>NA</v>
      </c>
      <c r="AJ223" s="30" t="n">
        <f aca="false">IF(ISBLANK(AA223),"NA",IF(AA223=" ","NA",IF(AA223="-","NA",IF(AA223="N","NA",AA223))))</f>
        <v>1</v>
      </c>
      <c r="AK223" s="30" t="str">
        <f aca="false">IF(ISBLANK(AB223),"NA",IF(AB223=" ","NA",IF(AB223="-","NA",IF(AB223="N","NA",AB223))))</f>
        <v>NA</v>
      </c>
      <c r="AL223" s="22" t="str">
        <f aca="false">IF(I223="BC",VLOOKUP(B223,'BC-OR_overlap'!A:J,10),"NA")</f>
        <v>NA</v>
      </c>
      <c r="AM223" s="22" t="n">
        <f aca="false">VLOOKUP(G223,Sheet2!A:Q,3)</f>
        <v>35.9336</v>
      </c>
      <c r="AN223" s="22" t="n">
        <f aca="false">VLOOKUP(G223,Sheet2!A:Q,4)</f>
        <v>1</v>
      </c>
      <c r="AO223" s="22" t="n">
        <f aca="false">VLOOKUP(G223,Sheet2!A:Q,5)</f>
        <v>48.31</v>
      </c>
      <c r="AP223" s="22" t="n">
        <f aca="false">VLOOKUP(G223,Sheet2!A:Q,6)</f>
        <v>6655.12</v>
      </c>
      <c r="AQ223" s="22" t="n">
        <f aca="false">VLOOKUP(G223,Sheet2!A:Q,7)</f>
        <v>829</v>
      </c>
      <c r="AR223" s="22" t="n">
        <f aca="false">VLOOKUP(G223,Sheet2!A:Q,8)</f>
        <v>1462.48</v>
      </c>
      <c r="AS223" s="22" t="n">
        <f aca="false">VLOOKUP(G223,Sheet2!A:Q,9)</f>
        <v>171.33</v>
      </c>
      <c r="AT223" s="22" t="n">
        <f aca="false">VLOOKUP(G223,Sheet2!A:Q,10)</f>
        <v>380.88</v>
      </c>
      <c r="AU223" s="22" t="n">
        <f aca="false">VLOOKUP(G223,Sheet2!A:Q,11)</f>
        <v>49.6</v>
      </c>
      <c r="AV223" s="22" t="n">
        <f aca="false">VLOOKUP(G223,Sheet2!A:Q,12)</f>
        <v>316284.59</v>
      </c>
      <c r="AW223" s="22" t="n">
        <f aca="false">VLOOKUP(G223,Sheet2!A:Q,13)</f>
        <v>39955.14</v>
      </c>
      <c r="AX223" s="22" t="n">
        <f aca="false">VLOOKUP(G223,Sheet2!A:Q,14)</f>
        <v>25323.94</v>
      </c>
      <c r="AY223" s="22" t="n">
        <f aca="false">VLOOKUP(G223,Sheet2!A:Q,15)</f>
        <v>5556.83</v>
      </c>
      <c r="AZ223" s="22" t="n">
        <f aca="false">VLOOKUP(G223,Sheet2!A:Q,16)</f>
        <v>2823.29</v>
      </c>
      <c r="BA223" s="22" t="n">
        <f aca="false">VLOOKUP(G223,Sheet2!A:Q,17)</f>
        <v>813.2</v>
      </c>
      <c r="BB223" s="22" t="n">
        <f aca="false">VLOOKUP(G223,Sheet2!A:R,18)</f>
        <v>398</v>
      </c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5" hidden="false" customHeight="false" outlineLevel="0" collapsed="false">
      <c r="A224" s="9" t="s">
        <v>80</v>
      </c>
      <c r="B224" s="9" t="n">
        <v>62</v>
      </c>
      <c r="C224" s="9" t="n">
        <v>79</v>
      </c>
      <c r="D224" s="9" t="n">
        <v>133</v>
      </c>
      <c r="E224" s="23" t="s">
        <v>324</v>
      </c>
      <c r="F224" s="11" t="s">
        <v>325</v>
      </c>
      <c r="G224" s="33" t="s">
        <v>865</v>
      </c>
      <c r="H224" s="4" t="s">
        <v>327</v>
      </c>
      <c r="I224" s="22" t="s">
        <v>743</v>
      </c>
      <c r="J224" s="26" t="n">
        <v>4</v>
      </c>
      <c r="K224" s="11" t="s">
        <v>866</v>
      </c>
      <c r="L224" s="2" t="n">
        <f aca="false">IF(LEN(TRIM(K224))=0,0,LEN(TRIM(K224))-LEN(SUBSTITUTE(K224," ",""))+1)</f>
        <v>10</v>
      </c>
      <c r="M224" s="2" t="n">
        <f aca="false">IF(LEN(TRIM(F224))=0,0,LEN(TRIM(F224))-LEN(SUBSTITUTE(F224," ",""))+2)</f>
        <v>8</v>
      </c>
      <c r="N224" s="22" t="s">
        <v>52</v>
      </c>
      <c r="P224" s="27" t="n">
        <v>14062</v>
      </c>
      <c r="Q224" s="27" t="n">
        <v>4062</v>
      </c>
      <c r="R224" s="9" t="s">
        <v>409</v>
      </c>
      <c r="S224" s="28" t="str">
        <f aca="false">MID(MID(MID(SUBSTITUTE(K224," ","^",(M224-2)),1,256),FIND("^",SUBSTITUTE(K224," ","^",(M224-2))),256),2,FIND(" ",MID(MID(SUBSTITUTE(K224," ","^",(M224-2)),1,256),FIND("^",SUBSTITUTE(K224," ","^",(M224-2))),256))-2)</f>
        <v>my</v>
      </c>
      <c r="T224" s="57" t="n">
        <v>0</v>
      </c>
      <c r="U224" s="29" t="n">
        <f aca="false">LEN(S224)</f>
        <v>2</v>
      </c>
      <c r="V224" s="29" t="n">
        <v>69</v>
      </c>
      <c r="W224" s="50" t="n">
        <v>439</v>
      </c>
      <c r="X224" s="50" t="n">
        <v>623</v>
      </c>
      <c r="Y224" s="58" t="n">
        <v>537</v>
      </c>
      <c r="Z224" s="52" t="s">
        <v>202</v>
      </c>
      <c r="AA224" s="53" t="n">
        <v>3</v>
      </c>
      <c r="AB224" s="53" t="n">
        <v>13</v>
      </c>
      <c r="AC224" s="30" t="n">
        <f aca="false">IF(ISBLANK(T224),"NA",IF(T224=" ","NA",IF(T224="-","NA",IF(T224="N","NA",T224))))</f>
        <v>0</v>
      </c>
      <c r="AD224" s="30" t="n">
        <f aca="false">IF(ISBLANK(U224),"NA",IF(U224=" ","NA",IF(U224="-","NA",IF(U224="N","NA",U224))))</f>
        <v>2</v>
      </c>
      <c r="AE224" s="30" t="n">
        <f aca="false">IF(ISBLANK(V224),"NA",IF(V224=" ","NA",IF(V224="-","NA",IF(V224="N","NA",V224))))</f>
        <v>69</v>
      </c>
      <c r="AF224" s="30" t="n">
        <f aca="false">IF(ISBLANK(W224),"NA",IF(W224=" ","NA",IF(W224="-","NA",IF(W224="N","NA",W224))))</f>
        <v>439</v>
      </c>
      <c r="AG224" s="30" t="n">
        <f aca="false">IF(ISBLANK(X224),"NA",IF(X224=" ","NA",IF(X224="-","NA",IF(X224="N","NA",X224))))</f>
        <v>623</v>
      </c>
      <c r="AH224" s="30" t="n">
        <f aca="false">IF(ISBLANK(Y224),"NA",IF(Y224=" ","NA",IF(Y224="-","NA",IF(Y224="N","NA",Y224))))</f>
        <v>537</v>
      </c>
      <c r="AI224" s="30" t="str">
        <f aca="false">IF(ISBLANK(Z224),"NA",IF(Z224=" ","NA",IF(Z224="-","NA",IF(Z224="N","NA",Z224))))</f>
        <v>NA</v>
      </c>
      <c r="AJ224" s="30" t="n">
        <f aca="false">IF(ISBLANK(AA224),"NA",IF(AA224=" ","NA",IF(AA224="-","NA",IF(AA224="N","NA",AA224))))</f>
        <v>3</v>
      </c>
      <c r="AK224" s="30" t="n">
        <f aca="false">IF(ISBLANK(AB224),"NA",IF(AB224=" ","NA",IF(AB224="-","NA",IF(AB224="N","NA",AB224))))</f>
        <v>13</v>
      </c>
      <c r="AL224" s="22" t="str">
        <f aca="false">IF(I224="BC",VLOOKUP(B224,'BC-OR_overlap'!A:J,10),"NA")</f>
        <v>NA</v>
      </c>
      <c r="AM224" s="22" t="n">
        <f aca="false">VLOOKUP(G224,Sheet2!A:Q,3)</f>
        <v>67.1078</v>
      </c>
      <c r="AN224" s="22" t="n">
        <f aca="false">VLOOKUP(G224,Sheet2!A:Q,4)</f>
        <v>3</v>
      </c>
      <c r="AO224" s="22" t="n">
        <f aca="false">VLOOKUP(G224,Sheet2!A:Q,5)</f>
        <v>16.08</v>
      </c>
      <c r="AP224" s="22" t="n">
        <f aca="false">VLOOKUP(G224,Sheet2!A:Q,6)</f>
        <v>8274.83</v>
      </c>
      <c r="AQ224" s="22" t="n">
        <f aca="false">VLOOKUP(G224,Sheet2!A:Q,7)</f>
        <v>1173.29</v>
      </c>
      <c r="AR224" s="22" t="n">
        <f aca="false">VLOOKUP(G224,Sheet2!A:Q,8)</f>
        <v>1944.17</v>
      </c>
      <c r="AS224" s="22" t="n">
        <f aca="false">VLOOKUP(G224,Sheet2!A:Q,9)</f>
        <v>236.83</v>
      </c>
      <c r="AT224" s="22" t="n">
        <f aca="false">VLOOKUP(G224,Sheet2!A:Q,10)</f>
        <v>808.28</v>
      </c>
      <c r="AU224" s="22" t="n">
        <f aca="false">VLOOKUP(G224,Sheet2!A:Q,11)</f>
        <v>26.4</v>
      </c>
      <c r="AV224" s="22" t="n">
        <f aca="false">VLOOKUP(G224,Sheet2!A:Q,12)</f>
        <v>342352.2</v>
      </c>
      <c r="AW224" s="22" t="n">
        <f aca="false">VLOOKUP(G224,Sheet2!A:Q,13)</f>
        <v>37678.29</v>
      </c>
      <c r="AX224" s="22" t="n">
        <f aca="false">VLOOKUP(G224,Sheet2!A:Q,14)</f>
        <v>65624.7</v>
      </c>
      <c r="AY224" s="22" t="n">
        <f aca="false">VLOOKUP(G224,Sheet2!A:Q,15)</f>
        <v>4452.33</v>
      </c>
      <c r="AZ224" s="22" t="n">
        <f aca="false">VLOOKUP(G224,Sheet2!A:Q,16)</f>
        <v>21795.1</v>
      </c>
      <c r="BA224" s="22" t="n">
        <f aca="false">VLOOKUP(G224,Sheet2!A:Q,17)</f>
        <v>422.6</v>
      </c>
      <c r="BB224" s="22" t="n">
        <f aca="false">VLOOKUP(G224,Sheet2!A:R,18)</f>
        <v>562</v>
      </c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5" hidden="false" customHeight="false" outlineLevel="0" collapsed="false">
      <c r="A225" s="9" t="s">
        <v>80</v>
      </c>
      <c r="B225" s="9" t="n">
        <v>63</v>
      </c>
      <c r="C225" s="9" t="n">
        <v>80</v>
      </c>
      <c r="D225" s="9" t="n">
        <v>115</v>
      </c>
      <c r="E225" s="23"/>
      <c r="F225" s="9" t="s">
        <v>329</v>
      </c>
      <c r="G225" s="33" t="s">
        <v>867</v>
      </c>
      <c r="H225" s="4" t="s">
        <v>331</v>
      </c>
      <c r="I225" s="22" t="s">
        <v>743</v>
      </c>
      <c r="J225" s="26" t="n">
        <v>4</v>
      </c>
      <c r="K225" s="11" t="s">
        <v>868</v>
      </c>
      <c r="L225" s="2" t="n">
        <f aca="false">IF(LEN(TRIM(K225))=0,0,LEN(TRIM(K225))-LEN(SUBSTITUTE(K225," ",""))+1)</f>
        <v>19</v>
      </c>
      <c r="M225" s="2" t="n">
        <f aca="false">IF(LEN(TRIM(F225))=0,0,LEN(TRIM(F225))-LEN(SUBSTITUTE(F225," ",""))+2)</f>
        <v>17</v>
      </c>
      <c r="N225" s="22" t="s">
        <v>52</v>
      </c>
      <c r="P225" s="27" t="n">
        <v>14063</v>
      </c>
      <c r="Q225" s="27" t="n">
        <v>4063</v>
      </c>
      <c r="R225" s="9" t="s">
        <v>409</v>
      </c>
      <c r="S225" s="28" t="str">
        <f aca="false">MID(MID(MID(SUBSTITUTE(K225," ","^",(M225-2)),1,256),FIND("^",SUBSTITUTE(K225," ","^",(M225-2))),256),2,FIND(" ",MID(MID(SUBSTITUTE(K225," ","^",(M225-2)),1,256),FIND("^",SUBSTITUTE(K225," ","^",(M225-2))),256))-2)</f>
        <v>for</v>
      </c>
      <c r="T225" s="57"/>
      <c r="U225" s="29" t="n">
        <f aca="false">LEN(S225)</f>
        <v>3</v>
      </c>
      <c r="V225" s="29" t="n">
        <v>47</v>
      </c>
      <c r="W225" s="50" t="n">
        <v>325</v>
      </c>
      <c r="X225" s="50" t="n">
        <v>515</v>
      </c>
      <c r="Y225" s="50" t="n">
        <v>417</v>
      </c>
      <c r="Z225" s="52" t="n">
        <v>444</v>
      </c>
      <c r="AA225" s="53" t="n">
        <v>0</v>
      </c>
      <c r="AB225" s="53" t="s">
        <v>202</v>
      </c>
      <c r="AC225" s="30" t="str">
        <f aca="false">IF(ISBLANK(T225),"NA",IF(T225=" ","NA",IF(T225="-","NA",IF(T225="N","NA",T225))))</f>
        <v>NA</v>
      </c>
      <c r="AD225" s="30" t="n">
        <f aca="false">IF(ISBLANK(U225),"NA",IF(U225=" ","NA",IF(U225="-","NA",IF(U225="N","NA",U225))))</f>
        <v>3</v>
      </c>
      <c r="AE225" s="30" t="n">
        <f aca="false">IF(ISBLANK(V225),"NA",IF(V225=" ","NA",IF(V225="-","NA",IF(V225="N","NA",V225))))</f>
        <v>47</v>
      </c>
      <c r="AF225" s="30" t="n">
        <f aca="false">IF(ISBLANK(W225),"NA",IF(W225=" ","NA",IF(W225="-","NA",IF(W225="N","NA",W225))))</f>
        <v>325</v>
      </c>
      <c r="AG225" s="30" t="n">
        <f aca="false">IF(ISBLANK(X225),"NA",IF(X225=" ","NA",IF(X225="-","NA",IF(X225="N","NA",X225))))</f>
        <v>515</v>
      </c>
      <c r="AH225" s="30" t="n">
        <f aca="false">IF(ISBLANK(Y225),"NA",IF(Y225=" ","NA",IF(Y225="-","NA",IF(Y225="N","NA",Y225))))</f>
        <v>417</v>
      </c>
      <c r="AI225" s="30" t="n">
        <f aca="false">IF(ISBLANK(Z225),"NA",IF(Z225=" ","NA",IF(Z225="-","NA",IF(Z225="N","NA",Z225))))</f>
        <v>444</v>
      </c>
      <c r="AJ225" s="30" t="n">
        <f aca="false">IF(ISBLANK(AA225),"NA",IF(AA225=" ","NA",IF(AA225="-","NA",IF(AA225="N","NA",AA225))))</f>
        <v>0</v>
      </c>
      <c r="AK225" s="30" t="str">
        <f aca="false">IF(ISBLANK(AB225),"NA",IF(AB225=" ","NA",IF(AB225="-","NA",IF(AB225="N","NA",AB225))))</f>
        <v>NA</v>
      </c>
      <c r="AL225" s="22" t="str">
        <f aca="false">IF(I225="BC",VLOOKUP(B225,'BC-OR_overlap'!A:J,10),"NA")</f>
        <v>NA</v>
      </c>
      <c r="AM225" s="22" t="n">
        <f aca="false">VLOOKUP(G225,Sheet2!A:Q,3)</f>
        <v>32.959</v>
      </c>
      <c r="AN225" s="22" t="n">
        <f aca="false">VLOOKUP(G225,Sheet2!A:Q,4)</f>
        <v>0</v>
      </c>
      <c r="AO225" s="22" t="n">
        <f aca="false">VLOOKUP(G225,Sheet2!A:Q,5)</f>
        <v>0</v>
      </c>
      <c r="AP225" s="22" t="n">
        <f aca="false">VLOOKUP(G225,Sheet2!A:Q,6)</f>
        <v>2759.33</v>
      </c>
      <c r="AQ225" s="22" t="n">
        <f aca="false">VLOOKUP(G225,Sheet2!A:Q,7)</f>
        <v>671.11</v>
      </c>
      <c r="AR225" s="22" t="n">
        <f aca="false">VLOOKUP(G225,Sheet2!A:Q,8)</f>
        <v>827.2</v>
      </c>
      <c r="AS225" s="22" t="n">
        <f aca="false">VLOOKUP(G225,Sheet2!A:Q,9)</f>
        <v>109.62</v>
      </c>
      <c r="AT225" s="22" t="n">
        <f aca="false">VLOOKUP(G225,Sheet2!A:Q,10)</f>
        <v>399.49</v>
      </c>
      <c r="AU225" s="22" t="n">
        <f aca="false">VLOOKUP(G225,Sheet2!A:Q,11)</f>
        <v>41.14</v>
      </c>
      <c r="AV225" s="22" t="n">
        <f aca="false">VLOOKUP(G225,Sheet2!A:Q,12)</f>
        <v>272729.36</v>
      </c>
      <c r="AW225" s="22" t="n">
        <f aca="false">VLOOKUP(G225,Sheet2!A:Q,13)</f>
        <v>37047</v>
      </c>
      <c r="AX225" s="22" t="n">
        <f aca="false">VLOOKUP(G225,Sheet2!A:Q,14)</f>
        <v>21612.58</v>
      </c>
      <c r="AY225" s="22" t="n">
        <f aca="false">VLOOKUP(G225,Sheet2!A:Q,15)</f>
        <v>3203.5</v>
      </c>
      <c r="AZ225" s="22" t="n">
        <f aca="false">VLOOKUP(G225,Sheet2!A:Q,16)</f>
        <v>3293.12</v>
      </c>
      <c r="BA225" s="22" t="n">
        <f aca="false">VLOOKUP(G225,Sheet2!A:Q,17)</f>
        <v>680.14</v>
      </c>
      <c r="BB225" s="22" t="n">
        <f aca="false">VLOOKUP(G225,Sheet2!A:R,18)</f>
        <v>133</v>
      </c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5" hidden="false" customHeight="false" outlineLevel="0" collapsed="false">
      <c r="A226" s="9" t="s">
        <v>46</v>
      </c>
      <c r="B226" s="9" t="n">
        <v>64</v>
      </c>
      <c r="C226" s="9" t="n">
        <v>81</v>
      </c>
      <c r="D226" s="23" t="n">
        <v>23</v>
      </c>
      <c r="E226" s="23"/>
      <c r="F226" s="9" t="s">
        <v>333</v>
      </c>
      <c r="G226" s="33" t="s">
        <v>869</v>
      </c>
      <c r="H226" s="4" t="s">
        <v>335</v>
      </c>
      <c r="I226" s="22" t="s">
        <v>743</v>
      </c>
      <c r="J226" s="26" t="n">
        <v>4</v>
      </c>
      <c r="K226" s="11" t="s">
        <v>870</v>
      </c>
      <c r="L226" s="2" t="n">
        <f aca="false">IF(LEN(TRIM(K226))=0,0,LEN(TRIM(K226))-LEN(SUBSTITUTE(K226," ",""))+1)</f>
        <v>12</v>
      </c>
      <c r="M226" s="2" t="n">
        <f aca="false">IF(LEN(TRIM(F226))=0,0,LEN(TRIM(F226))-LEN(SUBSTITUTE(F226," ",""))+2)</f>
        <v>10</v>
      </c>
      <c r="N226" s="22" t="s">
        <v>52</v>
      </c>
      <c r="P226" s="27" t="n">
        <v>14064</v>
      </c>
      <c r="Q226" s="27" t="n">
        <v>4064</v>
      </c>
      <c r="R226" s="9" t="s">
        <v>409</v>
      </c>
      <c r="S226" s="28" t="str">
        <f aca="false">MID(MID(MID(SUBSTITUTE(K226," ","^",(M226-2)),1,256),FIND("^",SUBSTITUTE(K226," ","^",(M226-2))),256),2,FIND(" ",MID(MID(SUBSTITUTE(K226," ","^",(M226-2)),1,256),FIND("^",SUBSTITUTE(K226," ","^",(M226-2))),256))-2)</f>
        <v>from</v>
      </c>
      <c r="T226" s="57"/>
      <c r="U226" s="29" t="n">
        <f aca="false">LEN(S226)</f>
        <v>4</v>
      </c>
      <c r="V226" s="29" t="n">
        <v>11</v>
      </c>
      <c r="W226" s="50" t="n">
        <v>515</v>
      </c>
      <c r="X226" s="50" t="n">
        <v>541</v>
      </c>
      <c r="Y226" s="58" t="n">
        <v>563</v>
      </c>
      <c r="Z226" s="56" t="n">
        <v>537</v>
      </c>
      <c r="AA226" s="53" t="n">
        <v>0</v>
      </c>
      <c r="AB226" s="53" t="n">
        <v>15</v>
      </c>
      <c r="AC226" s="30" t="str">
        <f aca="false">IF(ISBLANK(T226),"NA",IF(T226=" ","NA",IF(T226="-","NA",IF(T226="N","NA",T226))))</f>
        <v>NA</v>
      </c>
      <c r="AD226" s="30" t="n">
        <f aca="false">IF(ISBLANK(U226),"NA",IF(U226=" ","NA",IF(U226="-","NA",IF(U226="N","NA",U226))))</f>
        <v>4</v>
      </c>
      <c r="AE226" s="30" t="n">
        <f aca="false">IF(ISBLANK(V226),"NA",IF(V226=" ","NA",IF(V226="-","NA",IF(V226="N","NA",V226))))</f>
        <v>11</v>
      </c>
      <c r="AF226" s="30" t="n">
        <f aca="false">IF(ISBLANK(W226),"NA",IF(W226=" ","NA",IF(W226="-","NA",IF(W226="N","NA",W226))))</f>
        <v>515</v>
      </c>
      <c r="AG226" s="30" t="n">
        <f aca="false">IF(ISBLANK(X226),"NA",IF(X226=" ","NA",IF(X226="-","NA",IF(X226="N","NA",X226))))</f>
        <v>541</v>
      </c>
      <c r="AH226" s="30" t="n">
        <f aca="false">IF(ISBLANK(Y226),"NA",IF(Y226=" ","NA",IF(Y226="-","NA",IF(Y226="N","NA",Y226))))</f>
        <v>563</v>
      </c>
      <c r="AI226" s="30" t="n">
        <f aca="false">IF(ISBLANK(Z226),"NA",IF(Z226=" ","NA",IF(Z226="-","NA",IF(Z226="N","NA",Z226))))</f>
        <v>537</v>
      </c>
      <c r="AJ226" s="30" t="n">
        <f aca="false">IF(ISBLANK(AA226),"NA",IF(AA226=" ","NA",IF(AA226="-","NA",IF(AA226="N","NA",AA226))))</f>
        <v>0</v>
      </c>
      <c r="AK226" s="30" t="n">
        <f aca="false">IF(ISBLANK(AB226),"NA",IF(AB226=" ","NA",IF(AB226="-","NA",IF(AB226="N","NA",AB226))))</f>
        <v>15</v>
      </c>
      <c r="AL226" s="22" t="str">
        <f aca="false">IF(I226="BC",VLOOKUP(B226,'BC-OR_overlap'!A:J,10),"NA")</f>
        <v>NA</v>
      </c>
      <c r="AM226" s="22" t="n">
        <f aca="false">VLOOKUP(G226,Sheet2!A:Q,3)</f>
        <v>5.83029</v>
      </c>
      <c r="AN226" s="22" t="n">
        <f aca="false">VLOOKUP(G226,Sheet2!A:Q,4)</f>
        <v>0</v>
      </c>
      <c r="AO226" s="22" t="n">
        <f aca="false">VLOOKUP(G226,Sheet2!A:Q,5)</f>
        <v>0</v>
      </c>
      <c r="AP226" s="22" t="n">
        <f aca="false">VLOOKUP(G226,Sheet2!A:Q,6)</f>
        <v>2460.85</v>
      </c>
      <c r="AQ226" s="22" t="n">
        <f aca="false">VLOOKUP(G226,Sheet2!A:Q,7)</f>
        <v>605.11</v>
      </c>
      <c r="AR226" s="22" t="n">
        <f aca="false">VLOOKUP(G226,Sheet2!A:Q,8)</f>
        <v>472.87</v>
      </c>
      <c r="AS226" s="22" t="n">
        <f aca="false">VLOOKUP(G226,Sheet2!A:Q,9)</f>
        <v>83.75</v>
      </c>
      <c r="AT226" s="22" t="n">
        <f aca="false">VLOOKUP(G226,Sheet2!A:Q,10)</f>
        <v>25.65</v>
      </c>
      <c r="AU226" s="22" t="n">
        <f aca="false">VLOOKUP(G226,Sheet2!A:Q,11)</f>
        <v>4.57</v>
      </c>
      <c r="AV226" s="22" t="n">
        <f aca="false">VLOOKUP(G226,Sheet2!A:Q,12)</f>
        <v>276808.06</v>
      </c>
      <c r="AW226" s="22" t="n">
        <f aca="false">VLOOKUP(G226,Sheet2!A:Q,13)</f>
        <v>30822.11</v>
      </c>
      <c r="AX226" s="22" t="n">
        <f aca="false">VLOOKUP(G226,Sheet2!A:Q,14)</f>
        <v>20905.65</v>
      </c>
      <c r="AY226" s="22" t="n">
        <f aca="false">VLOOKUP(G226,Sheet2!A:Q,15)</f>
        <v>2960.5</v>
      </c>
      <c r="AZ226" s="22" t="n">
        <f aca="false">VLOOKUP(G226,Sheet2!A:Q,16)</f>
        <v>1265.33</v>
      </c>
      <c r="BA226" s="22" t="n">
        <f aca="false">VLOOKUP(G226,Sheet2!A:Q,17)</f>
        <v>156.57</v>
      </c>
      <c r="BB226" s="22" t="n">
        <f aca="false">VLOOKUP(G226,Sheet2!A:R,18)</f>
        <v>223</v>
      </c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5" hidden="false" customHeight="false" outlineLevel="0" collapsed="false">
      <c r="A227" s="9" t="s">
        <v>80</v>
      </c>
      <c r="B227" s="9" t="n">
        <v>65</v>
      </c>
      <c r="C227" s="9" t="n">
        <v>82</v>
      </c>
      <c r="D227" s="9" t="n">
        <v>37</v>
      </c>
      <c r="E227" s="23" t="s">
        <v>337</v>
      </c>
      <c r="F227" s="11" t="s">
        <v>338</v>
      </c>
      <c r="G227" s="33" t="s">
        <v>871</v>
      </c>
      <c r="H227" s="4" t="s">
        <v>340</v>
      </c>
      <c r="I227" s="22" t="s">
        <v>743</v>
      </c>
      <c r="J227" s="26" t="n">
        <v>4</v>
      </c>
      <c r="K227" s="11" t="s">
        <v>872</v>
      </c>
      <c r="L227" s="2" t="n">
        <f aca="false">IF(LEN(TRIM(K227))=0,0,LEN(TRIM(K227))-LEN(SUBSTITUTE(K227," ",""))+1)</f>
        <v>11</v>
      </c>
      <c r="M227" s="2" t="n">
        <f aca="false">IF(LEN(TRIM(F227))=0,0,LEN(TRIM(F227))-LEN(SUBSTITUTE(F227," ",""))+2)</f>
        <v>8</v>
      </c>
      <c r="N227" s="22" t="s">
        <v>52</v>
      </c>
      <c r="P227" s="27" t="n">
        <v>14065</v>
      </c>
      <c r="Q227" s="27" t="n">
        <v>4065</v>
      </c>
      <c r="R227" s="9" t="s">
        <v>409</v>
      </c>
      <c r="S227" s="28" t="str">
        <f aca="false">MID(MID(MID(SUBSTITUTE(K227," ","^",(M227-2)),1,256),FIND("^",SUBSTITUTE(K227," ","^",(M227-2))),256),2,FIND(" ",MID(MID(SUBSTITUTE(K227," ","^",(M227-2)),1,256),FIND("^",SUBSTITUTE(K227," ","^",(M227-2))),256))-2)</f>
        <v>the</v>
      </c>
      <c r="T227" s="57" t="n">
        <v>0</v>
      </c>
      <c r="U227" s="29" t="n">
        <f aca="false">LEN(S227)</f>
        <v>3</v>
      </c>
      <c r="V227" s="29" t="n">
        <v>12</v>
      </c>
      <c r="W227" s="50" t="n">
        <v>391</v>
      </c>
      <c r="X227" s="50" t="n">
        <v>431</v>
      </c>
      <c r="Y227" s="50" t="n">
        <v>370</v>
      </c>
      <c r="Z227" s="56" t="s">
        <v>202</v>
      </c>
      <c r="AA227" s="53" t="n">
        <v>0</v>
      </c>
      <c r="AB227" s="53" t="s">
        <v>202</v>
      </c>
      <c r="AC227" s="30" t="n">
        <f aca="false">IF(ISBLANK(T227),"NA",IF(T227=" ","NA",IF(T227="-","NA",IF(T227="N","NA",T227))))</f>
        <v>0</v>
      </c>
      <c r="AD227" s="30" t="n">
        <f aca="false">IF(ISBLANK(U227),"NA",IF(U227=" ","NA",IF(U227="-","NA",IF(U227="N","NA",U227))))</f>
        <v>3</v>
      </c>
      <c r="AE227" s="30" t="n">
        <f aca="false">IF(ISBLANK(V227),"NA",IF(V227=" ","NA",IF(V227="-","NA",IF(V227="N","NA",V227))))</f>
        <v>12</v>
      </c>
      <c r="AF227" s="30" t="n">
        <f aca="false">IF(ISBLANK(W227),"NA",IF(W227=" ","NA",IF(W227="-","NA",IF(W227="N","NA",W227))))</f>
        <v>391</v>
      </c>
      <c r="AG227" s="30" t="n">
        <f aca="false">IF(ISBLANK(X227),"NA",IF(X227=" ","NA",IF(X227="-","NA",IF(X227="N","NA",X227))))</f>
        <v>431</v>
      </c>
      <c r="AH227" s="30" t="n">
        <f aca="false">IF(ISBLANK(Y227),"NA",IF(Y227=" ","NA",IF(Y227="-","NA",IF(Y227="N","NA",Y227))))</f>
        <v>370</v>
      </c>
      <c r="AI227" s="30" t="str">
        <f aca="false">IF(ISBLANK(Z227),"NA",IF(Z227=" ","NA",IF(Z227="-","NA",IF(Z227="N","NA",Z227))))</f>
        <v>NA</v>
      </c>
      <c r="AJ227" s="30" t="n">
        <f aca="false">IF(ISBLANK(AA227),"NA",IF(AA227=" ","NA",IF(AA227="-","NA",IF(AA227="N","NA",AA227))))</f>
        <v>0</v>
      </c>
      <c r="AK227" s="30" t="str">
        <f aca="false">IF(ISBLANK(AB227),"NA",IF(AB227=" ","NA",IF(AB227="-","NA",IF(AB227="N","NA",AB227))))</f>
        <v>NA</v>
      </c>
      <c r="AL227" s="22" t="str">
        <f aca="false">IF(I227="BC",VLOOKUP(B227,'BC-OR_overlap'!A:J,10),"NA")</f>
        <v>NA</v>
      </c>
      <c r="AM227" s="22" t="n">
        <f aca="false">VLOOKUP(G227,Sheet2!A:Q,3)</f>
        <v>13.7428</v>
      </c>
      <c r="AN227" s="22" t="n">
        <f aca="false">VLOOKUP(G227,Sheet2!A:Q,4)</f>
        <v>0</v>
      </c>
      <c r="AO227" s="22" t="n">
        <f aca="false">VLOOKUP(G227,Sheet2!A:Q,5)</f>
        <v>0</v>
      </c>
      <c r="AP227" s="22" t="n">
        <f aca="false">VLOOKUP(G227,Sheet2!A:Q,6)</f>
        <v>3888.11</v>
      </c>
      <c r="AQ227" s="22" t="n">
        <f aca="false">VLOOKUP(G227,Sheet2!A:Q,7)</f>
        <v>524.57</v>
      </c>
      <c r="AR227" s="22" t="n">
        <f aca="false">VLOOKUP(G227,Sheet2!A:Q,8)</f>
        <v>231.29</v>
      </c>
      <c r="AS227" s="22" t="n">
        <f aca="false">VLOOKUP(G227,Sheet2!A:Q,9)</f>
        <v>36</v>
      </c>
      <c r="AT227" s="22" t="n">
        <f aca="false">VLOOKUP(G227,Sheet2!A:Q,10)</f>
        <v>19.09</v>
      </c>
      <c r="AU227" s="22" t="n">
        <f aca="false">VLOOKUP(G227,Sheet2!A:Q,11)</f>
        <v>4.8</v>
      </c>
      <c r="AV227" s="22" t="n">
        <f aca="false">VLOOKUP(G227,Sheet2!A:Q,12)</f>
        <v>311405.76</v>
      </c>
      <c r="AW227" s="22" t="n">
        <f aca="false">VLOOKUP(G227,Sheet2!A:Q,13)</f>
        <v>42418.43</v>
      </c>
      <c r="AX227" s="22" t="n">
        <f aca="false">VLOOKUP(G227,Sheet2!A:Q,14)</f>
        <v>13877.66</v>
      </c>
      <c r="AY227" s="22" t="n">
        <f aca="false">VLOOKUP(G227,Sheet2!A:Q,15)</f>
        <v>2293</v>
      </c>
      <c r="AZ227" s="22" t="n">
        <f aca="false">VLOOKUP(G227,Sheet2!A:Q,16)</f>
        <v>260.97</v>
      </c>
      <c r="BA227" s="22" t="n">
        <f aca="false">VLOOKUP(G227,Sheet2!A:Q,17)</f>
        <v>106</v>
      </c>
      <c r="BB227" s="22" t="n">
        <f aca="false">VLOOKUP(G227,Sheet2!A:R,18)</f>
        <v>131</v>
      </c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5" hidden="false" customHeight="false" outlineLevel="0" collapsed="false">
      <c r="A228" s="9" t="s">
        <v>80</v>
      </c>
      <c r="B228" s="9" t="n">
        <v>66</v>
      </c>
      <c r="C228" s="9" t="n">
        <v>84</v>
      </c>
      <c r="D228" s="9" t="n">
        <v>147</v>
      </c>
      <c r="E228" s="23"/>
      <c r="F228" s="9" t="s">
        <v>342</v>
      </c>
      <c r="G228" s="33" t="s">
        <v>873</v>
      </c>
      <c r="H228" s="4" t="s">
        <v>344</v>
      </c>
      <c r="I228" s="22" t="s">
        <v>743</v>
      </c>
      <c r="J228" s="26" t="n">
        <v>4</v>
      </c>
      <c r="K228" s="11" t="s">
        <v>874</v>
      </c>
      <c r="L228" s="2" t="n">
        <f aca="false">IF(LEN(TRIM(K228))=0,0,LEN(TRIM(K228))-LEN(SUBSTITUTE(K228," ",""))+1)</f>
        <v>16</v>
      </c>
      <c r="M228" s="2" t="n">
        <f aca="false">IF(LEN(TRIM(F228))=0,0,LEN(TRIM(F228))-LEN(SUBSTITUTE(F228," ",""))+2)</f>
        <v>10</v>
      </c>
      <c r="N228" s="22" t="s">
        <v>52</v>
      </c>
      <c r="P228" s="27" t="n">
        <v>14066</v>
      </c>
      <c r="Q228" s="27" t="n">
        <v>4066</v>
      </c>
      <c r="R228" s="9" t="s">
        <v>409</v>
      </c>
      <c r="S228" s="28" t="str">
        <f aca="false">MID(MID(MID(SUBSTITUTE(K228," ","^",(M228-2)),1,256),FIND("^",SUBSTITUTE(K228," ","^",(M228-2))),256),2,FIND(" ",MID(MID(SUBSTITUTE(K228," ","^",(M228-2)),1,256),FIND("^",SUBSTITUTE(K228," ","^",(M228-2))),256))-2)</f>
        <v>his</v>
      </c>
      <c r="T228" s="55"/>
      <c r="U228" s="29" t="n">
        <f aca="false">LEN(S228)</f>
        <v>3</v>
      </c>
      <c r="V228" s="29" t="n">
        <v>308</v>
      </c>
      <c r="W228" s="50" t="n">
        <v>439</v>
      </c>
      <c r="X228" s="50" t="n">
        <v>563</v>
      </c>
      <c r="Y228" s="50" t="n">
        <v>298</v>
      </c>
      <c r="Z228" s="56" t="s">
        <v>202</v>
      </c>
      <c r="AA228" s="53" t="n">
        <v>11</v>
      </c>
      <c r="AB228" s="53" t="n">
        <v>25</v>
      </c>
      <c r="AC228" s="30" t="str">
        <f aca="false">IF(ISBLANK(T228),"NA",IF(T228=" ","NA",IF(T228="-","NA",IF(T228="N","NA",T228))))</f>
        <v>NA</v>
      </c>
      <c r="AD228" s="30" t="n">
        <f aca="false">IF(ISBLANK(U228),"NA",IF(U228=" ","NA",IF(U228="-","NA",IF(U228="N","NA",U228))))</f>
        <v>3</v>
      </c>
      <c r="AE228" s="30" t="n">
        <f aca="false">IF(ISBLANK(V228),"NA",IF(V228=" ","NA",IF(V228="-","NA",IF(V228="N","NA",V228))))</f>
        <v>308</v>
      </c>
      <c r="AF228" s="30" t="n">
        <f aca="false">IF(ISBLANK(W228),"NA",IF(W228=" ","NA",IF(W228="-","NA",IF(W228="N","NA",W228))))</f>
        <v>439</v>
      </c>
      <c r="AG228" s="30" t="n">
        <f aca="false">IF(ISBLANK(X228),"NA",IF(X228=" ","NA",IF(X228="-","NA",IF(X228="N","NA",X228))))</f>
        <v>563</v>
      </c>
      <c r="AH228" s="30" t="n">
        <f aca="false">IF(ISBLANK(Y228),"NA",IF(Y228=" ","NA",IF(Y228="-","NA",IF(Y228="N","NA",Y228))))</f>
        <v>298</v>
      </c>
      <c r="AI228" s="30" t="str">
        <f aca="false">IF(ISBLANK(Z228),"NA",IF(Z228=" ","NA",IF(Z228="-","NA",IF(Z228="N","NA",Z228))))</f>
        <v>NA</v>
      </c>
      <c r="AJ228" s="30" t="n">
        <f aca="false">IF(ISBLANK(AA228),"NA",IF(AA228=" ","NA",IF(AA228="-","NA",IF(AA228="N","NA",AA228))))</f>
        <v>11</v>
      </c>
      <c r="AK228" s="30" t="n">
        <f aca="false">IF(ISBLANK(AB228),"NA",IF(AB228=" ","NA",IF(AB228="-","NA",IF(AB228="N","NA",AB228))))</f>
        <v>25</v>
      </c>
      <c r="AL228" s="22" t="str">
        <f aca="false">IF(I228="BC",VLOOKUP(B228,'BC-OR_overlap'!A:J,10),"NA")</f>
        <v>NA</v>
      </c>
      <c r="AM228" s="22" t="n">
        <f aca="false">VLOOKUP(G228,Sheet2!A:Q,3)</f>
        <v>280.806</v>
      </c>
      <c r="AN228" s="22" t="n">
        <f aca="false">VLOOKUP(G228,Sheet2!A:Q,4)</f>
        <v>11</v>
      </c>
      <c r="AO228" s="22" t="n">
        <f aca="false">VLOOKUP(G228,Sheet2!A:Q,5)</f>
        <v>10.64</v>
      </c>
      <c r="AP228" s="22" t="n">
        <f aca="false">VLOOKUP(G228,Sheet2!A:Q,6)</f>
        <v>10040.32</v>
      </c>
      <c r="AQ228" s="22" t="n">
        <f aca="false">VLOOKUP(G228,Sheet2!A:Q,7)</f>
        <v>981.5</v>
      </c>
      <c r="AR228" s="22" t="n">
        <f aca="false">VLOOKUP(G228,Sheet2!A:Q,8)</f>
        <v>3125.19</v>
      </c>
      <c r="AS228" s="22" t="n">
        <f aca="false">VLOOKUP(G228,Sheet2!A:Q,9)</f>
        <v>241.8</v>
      </c>
      <c r="AT228" s="22" t="n">
        <f aca="false">VLOOKUP(G228,Sheet2!A:Q,10)</f>
        <v>831.49</v>
      </c>
      <c r="AU228" s="22" t="n">
        <f aca="false">VLOOKUP(G228,Sheet2!A:Q,11)</f>
        <v>48.75</v>
      </c>
      <c r="AV228" s="22" t="n">
        <f aca="false">VLOOKUP(G228,Sheet2!A:Q,12)</f>
        <v>338843.75</v>
      </c>
      <c r="AW228" s="22" t="n">
        <f aca="false">VLOOKUP(G228,Sheet2!A:Q,13)</f>
        <v>39317.67</v>
      </c>
      <c r="AX228" s="22" t="n">
        <f aca="false">VLOOKUP(G228,Sheet2!A:Q,14)</f>
        <v>33320.54</v>
      </c>
      <c r="AY228" s="22" t="n">
        <f aca="false">VLOOKUP(G228,Sheet2!A:Q,15)</f>
        <v>5968</v>
      </c>
      <c r="AZ228" s="22" t="n">
        <f aca="false">VLOOKUP(G228,Sheet2!A:Q,16)</f>
        <v>4159.09</v>
      </c>
      <c r="BA228" s="22" t="n">
        <f aca="false">VLOOKUP(G228,Sheet2!A:Q,17)</f>
        <v>901.75</v>
      </c>
      <c r="BB228" s="22" t="n">
        <f aca="false">VLOOKUP(G228,Sheet2!A:R,18)</f>
        <v>302</v>
      </c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" hidden="false" customHeight="false" outlineLevel="0" collapsed="false">
      <c r="A229" s="9" t="s">
        <v>80</v>
      </c>
      <c r="B229" s="9" t="n">
        <v>67</v>
      </c>
      <c r="C229" s="9" t="n">
        <v>85</v>
      </c>
      <c r="D229" s="9" t="n">
        <v>178</v>
      </c>
      <c r="E229" s="23" t="s">
        <v>346</v>
      </c>
      <c r="F229" s="11" t="s">
        <v>347</v>
      </c>
      <c r="G229" s="33" t="s">
        <v>875</v>
      </c>
      <c r="H229" s="4" t="s">
        <v>349</v>
      </c>
      <c r="I229" s="22" t="s">
        <v>743</v>
      </c>
      <c r="J229" s="26" t="n">
        <v>4</v>
      </c>
      <c r="K229" s="11" t="s">
        <v>876</v>
      </c>
      <c r="L229" s="2" t="n">
        <f aca="false">IF(LEN(TRIM(K229))=0,0,LEN(TRIM(K229))-LEN(SUBSTITUTE(K229," ",""))+1)</f>
        <v>10</v>
      </c>
      <c r="M229" s="2" t="n">
        <f aca="false">IF(LEN(TRIM(F229))=0,0,LEN(TRIM(F229))-LEN(SUBSTITUTE(F229," ",""))+2)</f>
        <v>8</v>
      </c>
      <c r="N229" s="22" t="s">
        <v>52</v>
      </c>
      <c r="P229" s="27" t="n">
        <v>14067</v>
      </c>
      <c r="Q229" s="27" t="n">
        <v>4067</v>
      </c>
      <c r="R229" s="9" t="s">
        <v>409</v>
      </c>
      <c r="S229" s="28" t="str">
        <f aca="false">MID(MID(MID(SUBSTITUTE(K229," ","^",(M229-2)),1,256),FIND("^",SUBSTITUTE(K229," ","^",(M229-2))),256),2,FIND(" ",MID(MID(SUBSTITUTE(K229," ","^",(M229-2)),1,256),FIND("^",SUBSTITUTE(K229," ","^",(M229-2))),256))-2)</f>
        <v>some</v>
      </c>
      <c r="T229" s="57" t="n">
        <v>0</v>
      </c>
      <c r="U229" s="29" t="n">
        <f aca="false">LEN(S229)</f>
        <v>4</v>
      </c>
      <c r="V229" s="4" t="n">
        <v>15</v>
      </c>
      <c r="W229" s="4" t="n">
        <v>391</v>
      </c>
      <c r="X229" s="50" t="n">
        <v>531</v>
      </c>
      <c r="Y229" s="4" t="n">
        <v>459</v>
      </c>
      <c r="Z229" s="23" t="s">
        <v>202</v>
      </c>
      <c r="AA229" s="53" t="n">
        <v>6</v>
      </c>
      <c r="AB229" s="53" t="n">
        <v>15</v>
      </c>
      <c r="AC229" s="30" t="n">
        <f aca="false">IF(ISBLANK(T229),"NA",IF(T229=" ","NA",IF(T229="-","NA",IF(T229="N","NA",T229))))</f>
        <v>0</v>
      </c>
      <c r="AD229" s="30" t="n">
        <f aca="false">IF(ISBLANK(U229),"NA",IF(U229=" ","NA",IF(U229="-","NA",IF(U229="N","NA",U229))))</f>
        <v>4</v>
      </c>
      <c r="AE229" s="30" t="n">
        <f aca="false">IF(ISBLANK(V229),"NA",IF(V229=" ","NA",IF(V229="-","NA",IF(V229="N","NA",V229))))</f>
        <v>15</v>
      </c>
      <c r="AF229" s="30" t="n">
        <f aca="false">IF(ISBLANK(W229),"NA",IF(W229=" ","NA",IF(W229="-","NA",IF(W229="N","NA",W229))))</f>
        <v>391</v>
      </c>
      <c r="AG229" s="30" t="n">
        <f aca="false">IF(ISBLANK(X229),"NA",IF(X229=" ","NA",IF(X229="-","NA",IF(X229="N","NA",X229))))</f>
        <v>531</v>
      </c>
      <c r="AH229" s="30" t="n">
        <f aca="false">IF(ISBLANK(Y229),"NA",IF(Y229=" ","NA",IF(Y229="-","NA",IF(Y229="N","NA",Y229))))</f>
        <v>459</v>
      </c>
      <c r="AI229" s="30" t="str">
        <f aca="false">IF(ISBLANK(Z229),"NA",IF(Z229=" ","NA",IF(Z229="-","NA",IF(Z229="N","NA",Z229))))</f>
        <v>NA</v>
      </c>
      <c r="AJ229" s="30" t="n">
        <f aca="false">IF(ISBLANK(AA229),"NA",IF(AA229=" ","NA",IF(AA229="-","NA",IF(AA229="N","NA",AA229))))</f>
        <v>6</v>
      </c>
      <c r="AK229" s="30" t="n">
        <f aca="false">IF(ISBLANK(AB229),"NA",IF(AB229=" ","NA",IF(AB229="-","NA",IF(AB229="N","NA",AB229))))</f>
        <v>15</v>
      </c>
      <c r="AL229" s="22" t="str">
        <f aca="false">IF(I229="BC",VLOOKUP(B229,'BC-OR_overlap'!A:J,10),"NA")</f>
        <v>NA</v>
      </c>
      <c r="AM229" s="22" t="n">
        <f aca="false">VLOOKUP(G229,Sheet2!A:Q,3)</f>
        <v>10.7087</v>
      </c>
      <c r="AN229" s="22" t="n">
        <f aca="false">VLOOKUP(G229,Sheet2!A:Q,4)</f>
        <v>6</v>
      </c>
      <c r="AO229" s="22" t="n">
        <f aca="false">VLOOKUP(G229,Sheet2!A:Q,5)</f>
        <v>8.78</v>
      </c>
      <c r="AP229" s="22" t="n">
        <f aca="false">VLOOKUP(G229,Sheet2!A:Q,6)</f>
        <v>4412.96</v>
      </c>
      <c r="AQ229" s="22" t="n">
        <f aca="false">VLOOKUP(G229,Sheet2!A:Q,7)</f>
        <v>653.33</v>
      </c>
      <c r="AR229" s="22" t="n">
        <f aca="false">VLOOKUP(G229,Sheet2!A:Q,8)</f>
        <v>537.79</v>
      </c>
      <c r="AS229" s="22" t="n">
        <f aca="false">VLOOKUP(G229,Sheet2!A:Q,9)</f>
        <v>76.6</v>
      </c>
      <c r="AT229" s="22" t="n">
        <f aca="false">VLOOKUP(G229,Sheet2!A:Q,10)</f>
        <v>112.4</v>
      </c>
      <c r="AU229" s="22" t="n">
        <f aca="false">VLOOKUP(G229,Sheet2!A:Q,11)</f>
        <v>20</v>
      </c>
      <c r="AV229" s="22" t="n">
        <f aca="false">VLOOKUP(G229,Sheet2!A:Q,12)</f>
        <v>225336.13</v>
      </c>
      <c r="AW229" s="22" t="n">
        <f aca="false">VLOOKUP(G229,Sheet2!A:Q,13)</f>
        <v>34091.17</v>
      </c>
      <c r="AX229" s="22" t="n">
        <f aca="false">VLOOKUP(G229,Sheet2!A:Q,14)</f>
        <v>11583.41</v>
      </c>
      <c r="AY229" s="22" t="n">
        <f aca="false">VLOOKUP(G229,Sheet2!A:Q,15)</f>
        <v>2840.4</v>
      </c>
      <c r="AZ229" s="22" t="n">
        <f aca="false">VLOOKUP(G229,Sheet2!A:Q,16)</f>
        <v>1445.78</v>
      </c>
      <c r="BA229" s="22" t="n">
        <f aca="false">VLOOKUP(G229,Sheet2!A:Q,17)</f>
        <v>474.25</v>
      </c>
      <c r="BB229" s="22" t="n">
        <f aca="false">VLOOKUP(G229,Sheet2!A:R,18)</f>
        <v>544</v>
      </c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5" hidden="false" customHeight="false" outlineLevel="0" collapsed="false">
      <c r="A230" s="9" t="s">
        <v>56</v>
      </c>
      <c r="B230" s="9" t="n">
        <v>68</v>
      </c>
      <c r="C230" s="9" t="n">
        <v>87</v>
      </c>
      <c r="D230" s="9" t="n">
        <v>101</v>
      </c>
      <c r="E230" s="44" t="s">
        <v>351</v>
      </c>
      <c r="F230" s="37" t="s">
        <v>352</v>
      </c>
      <c r="G230" s="33" t="s">
        <v>877</v>
      </c>
      <c r="H230" s="4" t="s">
        <v>354</v>
      </c>
      <c r="I230" s="22" t="s">
        <v>743</v>
      </c>
      <c r="J230" s="26" t="n">
        <v>4</v>
      </c>
      <c r="K230" s="11" t="s">
        <v>878</v>
      </c>
      <c r="L230" s="2" t="n">
        <f aca="false">IF(LEN(TRIM(K230))=0,0,LEN(TRIM(K230))-LEN(SUBSTITUTE(K230," ",""))+1)</f>
        <v>11</v>
      </c>
      <c r="M230" s="2" t="n">
        <f aca="false">IF(LEN(TRIM(F230))=0,0,LEN(TRIM(F230))-LEN(SUBSTITUTE(F230," ",""))+2)</f>
        <v>8</v>
      </c>
      <c r="N230" s="22" t="s">
        <v>52</v>
      </c>
      <c r="P230" s="27" t="n">
        <v>14068</v>
      </c>
      <c r="Q230" s="27" t="n">
        <v>4068</v>
      </c>
      <c r="R230" s="9" t="s">
        <v>409</v>
      </c>
      <c r="S230" s="28" t="str">
        <f aca="false">MID(MID(MID(SUBSTITUTE(K230," ","^",(M230-2)),1,256),FIND("^",SUBSTITUTE(K230," ","^",(M230-2))),256),2,FIND(" ",MID(MID(SUBSTITUTE(K230," ","^",(M230-2)),1,256),FIND("^",SUBSTITUTE(K230," ","^",(M230-2))),256))-2)</f>
        <v>a</v>
      </c>
      <c r="T230" s="57" t="n">
        <v>0</v>
      </c>
      <c r="U230" s="29" t="n">
        <f aca="false">LEN(S230)</f>
        <v>1</v>
      </c>
      <c r="V230" s="29" t="n">
        <v>46</v>
      </c>
      <c r="W230" s="50" t="n">
        <v>471</v>
      </c>
      <c r="X230" s="50" t="n">
        <v>508</v>
      </c>
      <c r="Y230" s="50" t="n">
        <v>507</v>
      </c>
      <c r="Z230" s="56" t="n">
        <v>447</v>
      </c>
      <c r="AA230" s="53" t="n">
        <v>1</v>
      </c>
      <c r="AB230" s="53" t="n">
        <v>15</v>
      </c>
      <c r="AC230" s="30" t="n">
        <f aca="false">IF(ISBLANK(T230),"NA",IF(T230=" ","NA",IF(T230="-","NA",IF(T230="N","NA",T230))))</f>
        <v>0</v>
      </c>
      <c r="AD230" s="30" t="n">
        <f aca="false">IF(ISBLANK(U230),"NA",IF(U230=" ","NA",IF(U230="-","NA",IF(U230="N","NA",U230))))</f>
        <v>1</v>
      </c>
      <c r="AE230" s="30" t="n">
        <f aca="false">IF(ISBLANK(V230),"NA",IF(V230=" ","NA",IF(V230="-","NA",IF(V230="N","NA",V230))))</f>
        <v>46</v>
      </c>
      <c r="AF230" s="30" t="n">
        <f aca="false">IF(ISBLANK(W230),"NA",IF(W230=" ","NA",IF(W230="-","NA",IF(W230="N","NA",W230))))</f>
        <v>471</v>
      </c>
      <c r="AG230" s="30" t="n">
        <f aca="false">IF(ISBLANK(X230),"NA",IF(X230=" ","NA",IF(X230="-","NA",IF(X230="N","NA",X230))))</f>
        <v>508</v>
      </c>
      <c r="AH230" s="30" t="n">
        <f aca="false">IF(ISBLANK(Y230),"NA",IF(Y230=" ","NA",IF(Y230="-","NA",IF(Y230="N","NA",Y230))))</f>
        <v>507</v>
      </c>
      <c r="AI230" s="30" t="n">
        <f aca="false">IF(ISBLANK(Z230),"NA",IF(Z230=" ","NA",IF(Z230="-","NA",IF(Z230="N","NA",Z230))))</f>
        <v>447</v>
      </c>
      <c r="AJ230" s="30" t="n">
        <f aca="false">IF(ISBLANK(AA230),"NA",IF(AA230=" ","NA",IF(AA230="-","NA",IF(AA230="N","NA",AA230))))</f>
        <v>1</v>
      </c>
      <c r="AK230" s="30" t="n">
        <f aca="false">IF(ISBLANK(AB230),"NA",IF(AB230=" ","NA",IF(AB230="-","NA",IF(AB230="N","NA",AB230))))</f>
        <v>15</v>
      </c>
      <c r="AL230" s="22" t="str">
        <f aca="false">IF(I230="BC",VLOOKUP(B230,'BC-OR_overlap'!A:J,10),"NA")</f>
        <v>NA</v>
      </c>
      <c r="AM230" s="22" t="n">
        <f aca="false">VLOOKUP(G230,Sheet2!A:Q,3)</f>
        <v>23.7376</v>
      </c>
      <c r="AN230" s="22" t="n">
        <f aca="false">VLOOKUP(G230,Sheet2!A:Q,4)</f>
        <v>1</v>
      </c>
      <c r="AO230" s="22" t="n">
        <f aca="false">VLOOKUP(G230,Sheet2!A:Q,5)</f>
        <v>0.06</v>
      </c>
      <c r="AP230" s="22" t="n">
        <f aca="false">VLOOKUP(G230,Sheet2!A:Q,6)</f>
        <v>7340.7</v>
      </c>
      <c r="AQ230" s="22" t="n">
        <f aca="false">VLOOKUP(G230,Sheet2!A:Q,7)</f>
        <v>600.83</v>
      </c>
      <c r="AR230" s="22" t="n">
        <f aca="false">VLOOKUP(G230,Sheet2!A:Q,8)</f>
        <v>732.43</v>
      </c>
      <c r="AS230" s="22" t="n">
        <f aca="false">VLOOKUP(G230,Sheet2!A:Q,9)</f>
        <v>48.4</v>
      </c>
      <c r="AT230" s="22" t="n">
        <f aca="false">VLOOKUP(G230,Sheet2!A:Q,10)</f>
        <v>174.76</v>
      </c>
      <c r="AU230" s="22" t="n">
        <f aca="false">VLOOKUP(G230,Sheet2!A:Q,11)</f>
        <v>11</v>
      </c>
      <c r="AV230" s="22" t="n">
        <f aca="false">VLOOKUP(G230,Sheet2!A:Q,12)</f>
        <v>321421.84</v>
      </c>
      <c r="AW230" s="22" t="n">
        <f aca="false">VLOOKUP(G230,Sheet2!A:Q,13)</f>
        <v>39415.67</v>
      </c>
      <c r="AX230" s="22" t="n">
        <f aca="false">VLOOKUP(G230,Sheet2!A:Q,14)</f>
        <v>24189.11</v>
      </c>
      <c r="AY230" s="22" t="n">
        <f aca="false">VLOOKUP(G230,Sheet2!A:Q,15)</f>
        <v>4452.4</v>
      </c>
      <c r="AZ230" s="22" t="n">
        <f aca="false">VLOOKUP(G230,Sheet2!A:Q,16)</f>
        <v>4429.37</v>
      </c>
      <c r="BA230" s="22" t="n">
        <f aca="false">VLOOKUP(G230,Sheet2!A:Q,17)</f>
        <v>1231</v>
      </c>
      <c r="BB230" s="22" t="n">
        <f aca="false">VLOOKUP(G230,Sheet2!A:R,18)</f>
        <v>335</v>
      </c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5" hidden="false" customHeight="false" outlineLevel="0" collapsed="false">
      <c r="A231" s="9" t="s">
        <v>46</v>
      </c>
      <c r="B231" s="9" t="n">
        <v>69</v>
      </c>
      <c r="C231" s="9" t="n">
        <v>88</v>
      </c>
      <c r="D231" s="9" t="n">
        <v>22</v>
      </c>
      <c r="E231" s="23" t="n">
        <v>21</v>
      </c>
      <c r="F231" s="24" t="s">
        <v>356</v>
      </c>
      <c r="G231" s="25" t="s">
        <v>879</v>
      </c>
      <c r="H231" s="4" t="s">
        <v>358</v>
      </c>
      <c r="I231" s="22" t="s">
        <v>743</v>
      </c>
      <c r="J231" s="26" t="n">
        <v>4</v>
      </c>
      <c r="K231" s="11" t="s">
        <v>880</v>
      </c>
      <c r="L231" s="2" t="n">
        <f aca="false">IF(LEN(TRIM(K231))=0,0,LEN(TRIM(K231))-LEN(SUBSTITUTE(K231," ",""))+1)</f>
        <v>11</v>
      </c>
      <c r="M231" s="2" t="n">
        <f aca="false">IF(LEN(TRIM(F231))=0,0,LEN(TRIM(F231))-LEN(SUBSTITUTE(F231," ",""))+2)</f>
        <v>9</v>
      </c>
      <c r="N231" s="22" t="s">
        <v>52</v>
      </c>
      <c r="P231" s="27" t="n">
        <v>14069</v>
      </c>
      <c r="Q231" s="27" t="n">
        <v>4069</v>
      </c>
      <c r="R231" s="9" t="s">
        <v>409</v>
      </c>
      <c r="S231" s="28" t="str">
        <f aca="false">MID(MID(MID(SUBSTITUTE(K231," ","^",(M231-2)),1,256),FIND("^",SUBSTITUTE(K231," ","^",(M231-2))),256),2,FIND(" ",MID(MID(SUBSTITUTE(K231," ","^",(M231-2)),1,256),FIND("^",SUBSTITUTE(K231," ","^",(M231-2))),256))-2)</f>
        <v>wrong</v>
      </c>
      <c r="T231" s="25"/>
      <c r="U231" s="29" t="n">
        <f aca="false">LEN(S231)</f>
        <v>5</v>
      </c>
      <c r="V231" s="29" t="n">
        <v>10</v>
      </c>
      <c r="W231" s="50" t="n">
        <v>603</v>
      </c>
      <c r="X231" s="50" t="n">
        <v>522</v>
      </c>
      <c r="Y231" s="58" t="n">
        <v>587</v>
      </c>
      <c r="Z231" s="52" t="n">
        <v>465</v>
      </c>
      <c r="AA231" s="53" t="n">
        <v>8</v>
      </c>
      <c r="AB231" s="53" t="n">
        <v>10</v>
      </c>
      <c r="AC231" s="30" t="str">
        <f aca="false">IF(ISBLANK(T231),"NA",IF(T231=" ","NA",IF(T231="-","NA",IF(T231="N","NA",T231))))</f>
        <v>NA</v>
      </c>
      <c r="AD231" s="30" t="n">
        <f aca="false">IF(ISBLANK(U231),"NA",IF(U231=" ","NA",IF(U231="-","NA",IF(U231="N","NA",U231))))</f>
        <v>5</v>
      </c>
      <c r="AE231" s="30" t="n">
        <f aca="false">IF(ISBLANK(V231),"NA",IF(V231=" ","NA",IF(V231="-","NA",IF(V231="N","NA",V231))))</f>
        <v>10</v>
      </c>
      <c r="AF231" s="30" t="n">
        <f aca="false">IF(ISBLANK(W231),"NA",IF(W231=" ","NA",IF(W231="-","NA",IF(W231="N","NA",W231))))</f>
        <v>603</v>
      </c>
      <c r="AG231" s="30" t="n">
        <f aca="false">IF(ISBLANK(X231),"NA",IF(X231=" ","NA",IF(X231="-","NA",IF(X231="N","NA",X231))))</f>
        <v>522</v>
      </c>
      <c r="AH231" s="30" t="n">
        <f aca="false">IF(ISBLANK(Y231),"NA",IF(Y231=" ","NA",IF(Y231="-","NA",IF(Y231="N","NA",Y231))))</f>
        <v>587</v>
      </c>
      <c r="AI231" s="30" t="n">
        <f aca="false">IF(ISBLANK(Z231),"NA",IF(Z231=" ","NA",IF(Z231="-","NA",IF(Z231="N","NA",Z231))))</f>
        <v>465</v>
      </c>
      <c r="AJ231" s="30" t="n">
        <f aca="false">IF(ISBLANK(AA231),"NA",IF(AA231=" ","NA",IF(AA231="-","NA",IF(AA231="N","NA",AA231))))</f>
        <v>8</v>
      </c>
      <c r="AK231" s="30" t="n">
        <f aca="false">IF(ISBLANK(AB231),"NA",IF(AB231=" ","NA",IF(AB231="-","NA",IF(AB231="N","NA",AB231))))</f>
        <v>10</v>
      </c>
      <c r="AL231" s="22" t="str">
        <f aca="false">IF(I231="BC",VLOOKUP(B231,'BC-OR_overlap'!A:J,10),"NA")</f>
        <v>NA</v>
      </c>
      <c r="AM231" s="22" t="n">
        <f aca="false">VLOOKUP(G231,Sheet2!A:Q,3)</f>
        <v>4.34297</v>
      </c>
      <c r="AN231" s="22" t="n">
        <f aca="false">VLOOKUP(G231,Sheet2!A:Q,4)</f>
        <v>8</v>
      </c>
      <c r="AO231" s="22" t="n">
        <f aca="false">VLOOKUP(G231,Sheet2!A:Q,5)</f>
        <v>12.04</v>
      </c>
      <c r="AP231" s="22" t="n">
        <f aca="false">VLOOKUP(G231,Sheet2!A:Q,6)</f>
        <v>10097.42</v>
      </c>
      <c r="AQ231" s="22" t="n">
        <f aca="false">VLOOKUP(G231,Sheet2!A:Q,7)</f>
        <v>132.25</v>
      </c>
      <c r="AR231" s="22" t="n">
        <f aca="false">VLOOKUP(G231,Sheet2!A:Q,8)</f>
        <v>513.72</v>
      </c>
      <c r="AS231" s="22" t="n">
        <f aca="false">VLOOKUP(G231,Sheet2!A:Q,9)</f>
        <v>12.67</v>
      </c>
      <c r="AT231" s="22" t="n">
        <f aca="false">VLOOKUP(G231,Sheet2!A:Q,10)</f>
        <v>50.96</v>
      </c>
      <c r="AU231" s="22" t="n">
        <f aca="false">VLOOKUP(G231,Sheet2!A:Q,11)</f>
        <v>2.5</v>
      </c>
      <c r="AV231" s="22" t="n">
        <f aca="false">VLOOKUP(G231,Sheet2!A:Q,12)</f>
        <v>317380.34</v>
      </c>
      <c r="AW231" s="22" t="n">
        <f aca="false">VLOOKUP(G231,Sheet2!A:Q,13)</f>
        <v>39376.25</v>
      </c>
      <c r="AX231" s="22" t="n">
        <f aca="false">VLOOKUP(G231,Sheet2!A:Q,14)</f>
        <v>23690.11</v>
      </c>
      <c r="AY231" s="22" t="n">
        <f aca="false">VLOOKUP(G231,Sheet2!A:Q,15)</f>
        <v>4877.67</v>
      </c>
      <c r="AZ231" s="22" t="n">
        <f aca="false">VLOOKUP(G231,Sheet2!A:Q,16)</f>
        <v>1865.01</v>
      </c>
      <c r="BA231" s="22" t="n">
        <f aca="false">VLOOKUP(G231,Sheet2!A:Q,17)</f>
        <v>478.5</v>
      </c>
      <c r="BB231" s="22" t="n">
        <f aca="false">VLOOKUP(G231,Sheet2!A:R,18)</f>
        <v>500</v>
      </c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5" hidden="false" customHeight="false" outlineLevel="0" collapsed="false">
      <c r="A232" s="9" t="s">
        <v>66</v>
      </c>
      <c r="B232" s="9" t="n">
        <v>70</v>
      </c>
      <c r="C232" s="9" t="n">
        <v>89</v>
      </c>
      <c r="D232" s="9" t="n">
        <v>94</v>
      </c>
      <c r="E232" s="23" t="s">
        <v>153</v>
      </c>
      <c r="F232" s="9" t="s">
        <v>360</v>
      </c>
      <c r="G232" s="33" t="s">
        <v>881</v>
      </c>
      <c r="H232" s="4" t="s">
        <v>362</v>
      </c>
      <c r="I232" s="22" t="s">
        <v>743</v>
      </c>
      <c r="J232" s="26" t="n">
        <v>4</v>
      </c>
      <c r="K232" s="11" t="s">
        <v>882</v>
      </c>
      <c r="L232" s="2" t="n">
        <f aca="false">IF(LEN(TRIM(K232))=0,0,LEN(TRIM(K232))-LEN(SUBSTITUTE(K232," ",""))+1)</f>
        <v>15</v>
      </c>
      <c r="M232" s="2" t="n">
        <f aca="false">IF(LEN(TRIM(F232))=0,0,LEN(TRIM(F232))-LEN(SUBSTITUTE(F232," ",""))+2)</f>
        <v>13</v>
      </c>
      <c r="N232" s="22" t="s">
        <v>52</v>
      </c>
      <c r="P232" s="27" t="n">
        <v>14070</v>
      </c>
      <c r="Q232" s="27" t="n">
        <v>4070</v>
      </c>
      <c r="R232" s="9" t="s">
        <v>409</v>
      </c>
      <c r="S232" s="28" t="str">
        <f aca="false">MID(MID(MID(SUBSTITUTE(K232," ","^",(M232-2)),1,256),FIND("^",SUBSTITUTE(K232," ","^",(M232-2))),256),2,FIND(" ",MID(MID(SUBSTITUTE(K232," ","^",(M232-2)),1,256),FIND("^",SUBSTITUTE(K232," ","^",(M232-2))),256))-2)</f>
        <v>the</v>
      </c>
      <c r="T232" s="55"/>
      <c r="U232" s="29" t="n">
        <f aca="false">LEN(S232)</f>
        <v>3</v>
      </c>
      <c r="V232" s="29" t="n">
        <v>6</v>
      </c>
      <c r="W232" s="50" t="n">
        <v>629</v>
      </c>
      <c r="X232" s="50" t="n">
        <v>564</v>
      </c>
      <c r="Y232" s="50" t="n">
        <v>597</v>
      </c>
      <c r="Z232" s="54" t="n">
        <v>495</v>
      </c>
      <c r="AA232" s="53" t="n">
        <v>3</v>
      </c>
      <c r="AB232" s="53" t="n">
        <v>10</v>
      </c>
      <c r="AC232" s="30" t="str">
        <f aca="false">IF(ISBLANK(T232),"NA",IF(T232=" ","NA",IF(T232="-","NA",IF(T232="N","NA",T232))))</f>
        <v>NA</v>
      </c>
      <c r="AD232" s="30" t="n">
        <f aca="false">IF(ISBLANK(U232),"NA",IF(U232=" ","NA",IF(U232="-","NA",IF(U232="N","NA",U232))))</f>
        <v>3</v>
      </c>
      <c r="AE232" s="30" t="n">
        <f aca="false">IF(ISBLANK(V232),"NA",IF(V232=" ","NA",IF(V232="-","NA",IF(V232="N","NA",V232))))</f>
        <v>6</v>
      </c>
      <c r="AF232" s="30" t="n">
        <f aca="false">IF(ISBLANK(W232),"NA",IF(W232=" ","NA",IF(W232="-","NA",IF(W232="N","NA",W232))))</f>
        <v>629</v>
      </c>
      <c r="AG232" s="30" t="n">
        <f aca="false">IF(ISBLANK(X232),"NA",IF(X232=" ","NA",IF(X232="-","NA",IF(X232="N","NA",X232))))</f>
        <v>564</v>
      </c>
      <c r="AH232" s="30" t="n">
        <f aca="false">IF(ISBLANK(Y232),"NA",IF(Y232=" ","NA",IF(Y232="-","NA",IF(Y232="N","NA",Y232))))</f>
        <v>597</v>
      </c>
      <c r="AI232" s="30" t="n">
        <f aca="false">IF(ISBLANK(Z232),"NA",IF(Z232=" ","NA",IF(Z232="-","NA",IF(Z232="N","NA",Z232))))</f>
        <v>495</v>
      </c>
      <c r="AJ232" s="30" t="n">
        <f aca="false">IF(ISBLANK(AA232),"NA",IF(AA232=" ","NA",IF(AA232="-","NA",IF(AA232="N","NA",AA232))))</f>
        <v>3</v>
      </c>
      <c r="AK232" s="30" t="n">
        <f aca="false">IF(ISBLANK(AB232),"NA",IF(AB232=" ","NA",IF(AB232="-","NA",IF(AB232="N","NA",AB232))))</f>
        <v>10</v>
      </c>
      <c r="AL232" s="22" t="str">
        <f aca="false">IF(I232="BC",VLOOKUP(B232,'BC-OR_overlap'!A:J,10),"NA")</f>
        <v>NA</v>
      </c>
      <c r="AM232" s="22" t="n">
        <f aca="false">VLOOKUP(G232,Sheet2!A:Q,3)</f>
        <v>21.3579</v>
      </c>
      <c r="AN232" s="22" t="n">
        <f aca="false">VLOOKUP(G232,Sheet2!A:Q,4)</f>
        <v>3</v>
      </c>
      <c r="AO232" s="22" t="n">
        <f aca="false">VLOOKUP(G232,Sheet2!A:Q,5)</f>
        <v>32.03</v>
      </c>
      <c r="AP232" s="22" t="n">
        <f aca="false">VLOOKUP(G232,Sheet2!A:Q,6)</f>
        <v>10192.91</v>
      </c>
      <c r="AQ232" s="22" t="n">
        <f aca="false">VLOOKUP(G232,Sheet2!A:Q,7)</f>
        <v>204.5</v>
      </c>
      <c r="AR232" s="22" t="n">
        <f aca="false">VLOOKUP(G232,Sheet2!A:Q,8)</f>
        <v>989.03</v>
      </c>
      <c r="AS232" s="22" t="n">
        <f aca="false">VLOOKUP(G232,Sheet2!A:Q,9)</f>
        <v>12.67</v>
      </c>
      <c r="AT232" s="22" t="n">
        <f aca="false">VLOOKUP(G232,Sheet2!A:Q,10)</f>
        <v>61.9</v>
      </c>
      <c r="AU232" s="22" t="n">
        <f aca="false">VLOOKUP(G232,Sheet2!A:Q,11)</f>
        <v>1.5</v>
      </c>
      <c r="AV232" s="22" t="n">
        <f aca="false">VLOOKUP(G232,Sheet2!A:Q,12)</f>
        <v>265866.86</v>
      </c>
      <c r="AW232" s="22" t="n">
        <f aca="false">VLOOKUP(G232,Sheet2!A:Q,13)</f>
        <v>33483</v>
      </c>
      <c r="AX232" s="22" t="n">
        <f aca="false">VLOOKUP(G232,Sheet2!A:Q,14)</f>
        <v>17505.2</v>
      </c>
      <c r="AY232" s="22" t="n">
        <f aca="false">VLOOKUP(G232,Sheet2!A:Q,15)</f>
        <v>743.67</v>
      </c>
      <c r="AZ232" s="22" t="n">
        <f aca="false">VLOOKUP(G232,Sheet2!A:Q,16)</f>
        <v>91.95</v>
      </c>
      <c r="BA232" s="22" t="n">
        <f aca="false">VLOOKUP(G232,Sheet2!A:Q,17)</f>
        <v>20</v>
      </c>
      <c r="BB232" s="22" t="n">
        <f aca="false">VLOOKUP(G232,Sheet2!A:R,18)</f>
        <v>489</v>
      </c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5" hidden="false" customHeight="false" outlineLevel="0" collapsed="false">
      <c r="A233" s="9" t="s">
        <v>56</v>
      </c>
      <c r="B233" s="9" t="n">
        <v>71</v>
      </c>
      <c r="C233" s="9" t="n">
        <v>90</v>
      </c>
      <c r="D233" s="9" t="n">
        <v>58</v>
      </c>
      <c r="E233" s="36" t="s">
        <v>364</v>
      </c>
      <c r="F233" s="37" t="s">
        <v>365</v>
      </c>
      <c r="G233" s="33" t="s">
        <v>883</v>
      </c>
      <c r="H233" s="4" t="s">
        <v>69</v>
      </c>
      <c r="I233" s="22" t="s">
        <v>743</v>
      </c>
      <c r="J233" s="26" t="n">
        <v>4</v>
      </c>
      <c r="K233" s="11" t="s">
        <v>884</v>
      </c>
      <c r="L233" s="2" t="n">
        <f aca="false">IF(LEN(TRIM(K233))=0,0,LEN(TRIM(K233))-LEN(SUBSTITUTE(K233," ",""))+1)</f>
        <v>16</v>
      </c>
      <c r="M233" s="2" t="n">
        <f aca="false">IF(LEN(TRIM(F233))=0,0,LEN(TRIM(F233))-LEN(SUBSTITUTE(F233," ",""))+2)</f>
        <v>13</v>
      </c>
      <c r="N233" s="22" t="s">
        <v>52</v>
      </c>
      <c r="P233" s="27" t="n">
        <v>14071</v>
      </c>
      <c r="Q233" s="27" t="n">
        <v>4071</v>
      </c>
      <c r="R233" s="9" t="s">
        <v>409</v>
      </c>
      <c r="S233" s="28" t="str">
        <f aca="false">MID(MID(MID(SUBSTITUTE(K233," ","^",(M233-2)),1,256),FIND("^",SUBSTITUTE(K233," ","^",(M233-2))),256),2,FIND(" ",MID(MID(SUBSTITUTE(K233," ","^",(M233-2)),1,256),FIND("^",SUBSTITUTE(K233," ","^",(M233-2))),256))-2)</f>
        <v>a</v>
      </c>
      <c r="T233" s="55" t="n">
        <v>0</v>
      </c>
      <c r="U233" s="29" t="n">
        <f aca="false">LEN(S233)</f>
        <v>1</v>
      </c>
      <c r="V233" s="29" t="n">
        <v>12</v>
      </c>
      <c r="W233" s="50" t="n">
        <v>535</v>
      </c>
      <c r="X233" s="50" t="n">
        <v>466</v>
      </c>
      <c r="Y233" s="50" t="n">
        <v>562</v>
      </c>
      <c r="Z233" s="52" t="s">
        <v>202</v>
      </c>
      <c r="AA233" s="53" t="n">
        <v>1</v>
      </c>
      <c r="AB233" s="53" t="n">
        <v>21</v>
      </c>
      <c r="AC233" s="30" t="n">
        <f aca="false">IF(ISBLANK(T233),"NA",IF(T233=" ","NA",IF(T233="-","NA",IF(T233="N","NA",T233))))</f>
        <v>0</v>
      </c>
      <c r="AD233" s="30" t="n">
        <f aca="false">IF(ISBLANK(U233),"NA",IF(U233=" ","NA",IF(U233="-","NA",IF(U233="N","NA",U233))))</f>
        <v>1</v>
      </c>
      <c r="AE233" s="30" t="n">
        <f aca="false">IF(ISBLANK(V233),"NA",IF(V233=" ","NA",IF(V233="-","NA",IF(V233="N","NA",V233))))</f>
        <v>12</v>
      </c>
      <c r="AF233" s="30" t="n">
        <f aca="false">IF(ISBLANK(W233),"NA",IF(W233=" ","NA",IF(W233="-","NA",IF(W233="N","NA",W233))))</f>
        <v>535</v>
      </c>
      <c r="AG233" s="30" t="n">
        <f aca="false">IF(ISBLANK(X233),"NA",IF(X233=" ","NA",IF(X233="-","NA",IF(X233="N","NA",X233))))</f>
        <v>466</v>
      </c>
      <c r="AH233" s="30" t="n">
        <f aca="false">IF(ISBLANK(Y233),"NA",IF(Y233=" ","NA",IF(Y233="-","NA",IF(Y233="N","NA",Y233))))</f>
        <v>562</v>
      </c>
      <c r="AI233" s="30" t="str">
        <f aca="false">IF(ISBLANK(Z233),"NA",IF(Z233=" ","NA",IF(Z233="-","NA",IF(Z233="N","NA",Z233))))</f>
        <v>NA</v>
      </c>
      <c r="AJ233" s="30" t="n">
        <f aca="false">IF(ISBLANK(AA233),"NA",IF(AA233=" ","NA",IF(AA233="-","NA",IF(AA233="N","NA",AA233))))</f>
        <v>1</v>
      </c>
      <c r="AK233" s="30" t="n">
        <f aca="false">IF(ISBLANK(AB233),"NA",IF(AB233=" ","NA",IF(AB233="-","NA",IF(AB233="N","NA",AB233))))</f>
        <v>21</v>
      </c>
      <c r="AL233" s="22" t="str">
        <f aca="false">IF(I233="BC",VLOOKUP(B233,'BC-OR_overlap'!A:J,10),"NA")</f>
        <v>NA</v>
      </c>
      <c r="AM233" s="22" t="n">
        <f aca="false">VLOOKUP(G233,Sheet2!A:Q,3)</f>
        <v>16.777</v>
      </c>
      <c r="AN233" s="22" t="n">
        <f aca="false">VLOOKUP(G233,Sheet2!A:Q,4)</f>
        <v>1</v>
      </c>
      <c r="AO233" s="22" t="n">
        <f aca="false">VLOOKUP(G233,Sheet2!A:Q,5)</f>
        <v>7.44</v>
      </c>
      <c r="AP233" s="22" t="n">
        <f aca="false">VLOOKUP(G233,Sheet2!A:Q,6)</f>
        <v>5756.94</v>
      </c>
      <c r="AQ233" s="22" t="n">
        <f aca="false">VLOOKUP(G233,Sheet2!A:Q,7)</f>
        <v>813.43</v>
      </c>
      <c r="AR233" s="22" t="n">
        <f aca="false">VLOOKUP(G233,Sheet2!A:Q,8)</f>
        <v>888.54</v>
      </c>
      <c r="AS233" s="22" t="n">
        <f aca="false">VLOOKUP(G233,Sheet2!A:Q,9)</f>
        <v>158.67</v>
      </c>
      <c r="AT233" s="22" t="n">
        <f aca="false">VLOOKUP(G233,Sheet2!A:Q,10)</f>
        <v>123.74</v>
      </c>
      <c r="AU233" s="22" t="n">
        <f aca="false">VLOOKUP(G233,Sheet2!A:Q,11)</f>
        <v>37.8</v>
      </c>
      <c r="AV233" s="22" t="n">
        <f aca="false">VLOOKUP(G233,Sheet2!A:Q,12)</f>
        <v>298245.42</v>
      </c>
      <c r="AW233" s="22" t="n">
        <f aca="false">VLOOKUP(G233,Sheet2!A:Q,13)</f>
        <v>35977.14</v>
      </c>
      <c r="AX233" s="22" t="n">
        <f aca="false">VLOOKUP(G233,Sheet2!A:Q,14)</f>
        <v>28607.58</v>
      </c>
      <c r="AY233" s="22" t="n">
        <f aca="false">VLOOKUP(G233,Sheet2!A:Q,15)</f>
        <v>4744</v>
      </c>
      <c r="AZ233" s="22" t="n">
        <f aca="false">VLOOKUP(G233,Sheet2!A:Q,16)</f>
        <v>1875.38</v>
      </c>
      <c r="BA233" s="22" t="n">
        <f aca="false">VLOOKUP(G233,Sheet2!A:Q,17)</f>
        <v>517.2</v>
      </c>
      <c r="BB233" s="22" t="n">
        <f aca="false">VLOOKUP(G233,Sheet2!A:R,18)</f>
        <v>204</v>
      </c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5" hidden="false" customHeight="false" outlineLevel="0" collapsed="false">
      <c r="A234" s="9" t="s">
        <v>66</v>
      </c>
      <c r="B234" s="31" t="n">
        <v>72</v>
      </c>
      <c r="C234" s="9" t="n">
        <v>93</v>
      </c>
      <c r="D234" s="9" t="n">
        <v>123</v>
      </c>
      <c r="E234" s="23"/>
      <c r="F234" s="9" t="s">
        <v>368</v>
      </c>
      <c r="G234" s="39" t="s">
        <v>506</v>
      </c>
      <c r="H234" s="4" t="s">
        <v>370</v>
      </c>
      <c r="I234" s="22" t="s">
        <v>743</v>
      </c>
      <c r="J234" s="26" t="n">
        <v>4</v>
      </c>
      <c r="K234" s="11" t="s">
        <v>885</v>
      </c>
      <c r="L234" s="2" t="n">
        <f aca="false">IF(LEN(TRIM(K234))=0,0,LEN(TRIM(K234))-LEN(SUBSTITUTE(K234," ",""))+1)</f>
        <v>16</v>
      </c>
      <c r="M234" s="2" t="n">
        <f aca="false">IF(LEN(TRIM(F234))=0,0,LEN(TRIM(F234))-LEN(SUBSTITUTE(F234," ",""))+2)</f>
        <v>13</v>
      </c>
      <c r="N234" s="22" t="s">
        <v>52</v>
      </c>
      <c r="P234" s="27" t="n">
        <v>14072</v>
      </c>
      <c r="Q234" s="27" t="n">
        <v>4072</v>
      </c>
      <c r="R234" s="31" t="s">
        <v>409</v>
      </c>
      <c r="S234" s="28" t="str">
        <f aca="false">MID(MID(MID(SUBSTITUTE(K234," ","^",(M234-2)),1,256),FIND("^",SUBSTITUTE(K234," ","^",(M234-2))),256),2,FIND(" ",MID(MID(SUBSTITUTE(K234," ","^",(M234-2)),1,256),FIND("^",SUBSTITUTE(K234," ","^",(M234-2))),256))-2)</f>
        <v>the</v>
      </c>
      <c r="T234" s="55"/>
      <c r="U234" s="29" t="n">
        <f aca="false">LEN(S234)</f>
        <v>3</v>
      </c>
      <c r="V234" s="29" t="n">
        <v>23</v>
      </c>
      <c r="W234" s="50" t="n">
        <v>601</v>
      </c>
      <c r="X234" s="50" t="n">
        <v>567</v>
      </c>
      <c r="Y234" s="58" t="n">
        <v>626</v>
      </c>
      <c r="Z234" s="52" t="n">
        <v>467</v>
      </c>
      <c r="AA234" s="53" t="n">
        <v>1</v>
      </c>
      <c r="AB234" s="53" t="n">
        <v>14</v>
      </c>
      <c r="AC234" s="30" t="str">
        <f aca="false">IF(ISBLANK(T234),"NA",IF(T234=" ","NA",IF(T234="-","NA",IF(T234="N","NA",T234))))</f>
        <v>NA</v>
      </c>
      <c r="AD234" s="30" t="n">
        <f aca="false">IF(ISBLANK(U234),"NA",IF(U234=" ","NA",IF(U234="-","NA",IF(U234="N","NA",U234))))</f>
        <v>3</v>
      </c>
      <c r="AE234" s="30" t="n">
        <f aca="false">IF(ISBLANK(V234),"NA",IF(V234=" ","NA",IF(V234="-","NA",IF(V234="N","NA",V234))))</f>
        <v>23</v>
      </c>
      <c r="AF234" s="30" t="n">
        <f aca="false">IF(ISBLANK(W234),"NA",IF(W234=" ","NA",IF(W234="-","NA",IF(W234="N","NA",W234))))</f>
        <v>601</v>
      </c>
      <c r="AG234" s="30" t="n">
        <f aca="false">IF(ISBLANK(X234),"NA",IF(X234=" ","NA",IF(X234="-","NA",IF(X234="N","NA",X234))))</f>
        <v>567</v>
      </c>
      <c r="AH234" s="30" t="n">
        <f aca="false">IF(ISBLANK(Y234),"NA",IF(Y234=" ","NA",IF(Y234="-","NA",IF(Y234="N","NA",Y234))))</f>
        <v>626</v>
      </c>
      <c r="AI234" s="30" t="n">
        <f aca="false">IF(ISBLANK(Z234),"NA",IF(Z234=" ","NA",IF(Z234="-","NA",IF(Z234="N","NA",Z234))))</f>
        <v>467</v>
      </c>
      <c r="AJ234" s="30" t="n">
        <f aca="false">IF(ISBLANK(AA234),"NA",IF(AA234=" ","NA",IF(AA234="-","NA",IF(AA234="N","NA",AA234))))</f>
        <v>1</v>
      </c>
      <c r="AK234" s="30" t="n">
        <f aca="false">IF(ISBLANK(AB234),"NA",IF(AB234=" ","NA",IF(AB234="-","NA",IF(AB234="N","NA",AB234))))</f>
        <v>14</v>
      </c>
      <c r="AL234" s="22" t="str">
        <f aca="false">IF(I234="BC",VLOOKUP(B234,'BC-OR_overlap'!A:J,10),"NA")</f>
        <v>NA</v>
      </c>
      <c r="AM234" s="22" t="n">
        <f aca="false">VLOOKUP(G234,Sheet2!A:Q,3)</f>
        <v>28.973</v>
      </c>
      <c r="AN234" s="22" t="n">
        <f aca="false">VLOOKUP(G234,Sheet2!A:Q,4)</f>
        <v>1</v>
      </c>
      <c r="AO234" s="22" t="n">
        <f aca="false">VLOOKUP(G234,Sheet2!A:Q,5)</f>
        <v>0.59</v>
      </c>
      <c r="AP234" s="22" t="n">
        <f aca="false">VLOOKUP(G234,Sheet2!A:Q,6)</f>
        <v>5465.89</v>
      </c>
      <c r="AQ234" s="22" t="n">
        <f aca="false">VLOOKUP(G234,Sheet2!A:Q,7)</f>
        <v>464.33</v>
      </c>
      <c r="AR234" s="22" t="n">
        <f aca="false">VLOOKUP(G234,Sheet2!A:Q,8)</f>
        <v>722.6</v>
      </c>
      <c r="AS234" s="22" t="n">
        <f aca="false">VLOOKUP(G234,Sheet2!A:Q,9)</f>
        <v>68.4</v>
      </c>
      <c r="AT234" s="22" t="n">
        <f aca="false">VLOOKUP(G234,Sheet2!A:Q,10)</f>
        <v>229.92</v>
      </c>
      <c r="AU234" s="22" t="n">
        <f aca="false">VLOOKUP(G234,Sheet2!A:Q,11)</f>
        <v>12.5</v>
      </c>
      <c r="AV234" s="22" t="n">
        <f aca="false">VLOOKUP(G234,Sheet2!A:Q,12)</f>
        <v>306637.35</v>
      </c>
      <c r="AW234" s="22" t="n">
        <f aca="false">VLOOKUP(G234,Sheet2!A:Q,13)</f>
        <v>38935.17</v>
      </c>
      <c r="AX234" s="22" t="n">
        <f aca="false">VLOOKUP(G234,Sheet2!A:Q,14)</f>
        <v>33459.03</v>
      </c>
      <c r="AY234" s="22" t="n">
        <f aca="false">VLOOKUP(G234,Sheet2!A:Q,15)</f>
        <v>5004.4</v>
      </c>
      <c r="AZ234" s="22" t="n">
        <f aca="false">VLOOKUP(G234,Sheet2!A:Q,16)</f>
        <v>1970.64</v>
      </c>
      <c r="BA234" s="22" t="n">
        <f aca="false">VLOOKUP(G234,Sheet2!A:Q,17)</f>
        <v>489.5</v>
      </c>
      <c r="BB234" s="22" t="n">
        <f aca="false">VLOOKUP(G234,Sheet2!A:R,18)</f>
        <v>354</v>
      </c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5" hidden="false" customHeight="false" outlineLevel="0" collapsed="false">
      <c r="A235" s="9" t="s">
        <v>46</v>
      </c>
      <c r="B235" s="9" t="n">
        <v>73</v>
      </c>
      <c r="C235" s="9" t="n">
        <v>94</v>
      </c>
      <c r="D235" s="9" t="n">
        <v>186</v>
      </c>
      <c r="E235" s="23"/>
      <c r="F235" s="9" t="s">
        <v>372</v>
      </c>
      <c r="G235" s="33" t="s">
        <v>886</v>
      </c>
      <c r="H235" s="4" t="s">
        <v>374</v>
      </c>
      <c r="I235" s="22" t="s">
        <v>743</v>
      </c>
      <c r="J235" s="26" t="n">
        <v>4</v>
      </c>
      <c r="K235" s="11" t="s">
        <v>887</v>
      </c>
      <c r="L235" s="2" t="n">
        <f aca="false">IF(LEN(TRIM(K235))=0,0,LEN(TRIM(K235))-LEN(SUBSTITUTE(K235," ",""))+1)</f>
        <v>13</v>
      </c>
      <c r="M235" s="2" t="n">
        <f aca="false">IF(LEN(TRIM(F235))=0,0,LEN(TRIM(F235))-LEN(SUBSTITUTE(F235," ",""))+2)</f>
        <v>10</v>
      </c>
      <c r="N235" s="22" t="s">
        <v>52</v>
      </c>
      <c r="P235" s="27" t="n">
        <v>14073</v>
      </c>
      <c r="Q235" s="27" t="n">
        <v>4073</v>
      </c>
      <c r="R235" s="9" t="s">
        <v>409</v>
      </c>
      <c r="S235" s="28" t="str">
        <f aca="false">MID(MID(MID(SUBSTITUTE(K235," ","^",(M235-2)),1,256),FIND("^",SUBSTITUTE(K235," ","^",(M235-2))),256),2,FIND(" ",MID(MID(SUBSTITUTE(K235," ","^",(M235-2)),1,256),FIND("^",SUBSTITUTE(K235," ","^",(M235-2))),256))-2)</f>
        <v>the</v>
      </c>
      <c r="T235" s="57"/>
      <c r="U235" s="29" t="n">
        <f aca="false">LEN(S235)</f>
        <v>3</v>
      </c>
      <c r="V235" s="29" t="n">
        <v>7</v>
      </c>
      <c r="W235" s="50" t="n">
        <v>399</v>
      </c>
      <c r="X235" s="50" t="n">
        <v>552</v>
      </c>
      <c r="Y235" s="51" t="n">
        <v>505</v>
      </c>
      <c r="Z235" s="56" t="s">
        <v>202</v>
      </c>
      <c r="AA235" s="53" t="n">
        <v>0</v>
      </c>
      <c r="AB235" s="53" t="n">
        <v>16</v>
      </c>
      <c r="AC235" s="30" t="str">
        <f aca="false">IF(ISBLANK(T235),"NA",IF(T235=" ","NA",IF(T235="-","NA",IF(T235="N","NA",T235))))</f>
        <v>NA</v>
      </c>
      <c r="AD235" s="30" t="n">
        <f aca="false">IF(ISBLANK(U235),"NA",IF(U235=" ","NA",IF(U235="-","NA",IF(U235="N","NA",U235))))</f>
        <v>3</v>
      </c>
      <c r="AE235" s="30" t="n">
        <f aca="false">IF(ISBLANK(V235),"NA",IF(V235=" ","NA",IF(V235="-","NA",IF(V235="N","NA",V235))))</f>
        <v>7</v>
      </c>
      <c r="AF235" s="30" t="n">
        <f aca="false">IF(ISBLANK(W235),"NA",IF(W235=" ","NA",IF(W235="-","NA",IF(W235="N","NA",W235))))</f>
        <v>399</v>
      </c>
      <c r="AG235" s="30" t="n">
        <f aca="false">IF(ISBLANK(X235),"NA",IF(X235=" ","NA",IF(X235="-","NA",IF(X235="N","NA",X235))))</f>
        <v>552</v>
      </c>
      <c r="AH235" s="30" t="n">
        <f aca="false">IF(ISBLANK(Y235),"NA",IF(Y235=" ","NA",IF(Y235="-","NA",IF(Y235="N","NA",Y235))))</f>
        <v>505</v>
      </c>
      <c r="AI235" s="30" t="str">
        <f aca="false">IF(ISBLANK(Z235),"NA",IF(Z235=" ","NA",IF(Z235="-","NA",IF(Z235="N","NA",Z235))))</f>
        <v>NA</v>
      </c>
      <c r="AJ235" s="30" t="n">
        <f aca="false">IF(ISBLANK(AA235),"NA",IF(AA235=" ","NA",IF(AA235="-","NA",IF(AA235="N","NA",AA235))))</f>
        <v>0</v>
      </c>
      <c r="AK235" s="30" t="n">
        <f aca="false">IF(ISBLANK(AB235),"NA",IF(AB235=" ","NA",IF(AB235="-","NA",IF(AB235="N","NA",AB235))))</f>
        <v>16</v>
      </c>
      <c r="AL235" s="22" t="str">
        <f aca="false">IF(I235="BC",VLOOKUP(B235,'BC-OR_overlap'!A:J,10),"NA")</f>
        <v>NA</v>
      </c>
      <c r="AM235" s="22" t="n">
        <f aca="false">VLOOKUP(G235,Sheet2!A:Q,3)</f>
        <v>12.9694</v>
      </c>
      <c r="AN235" s="22" t="n">
        <f aca="false">VLOOKUP(G235,Sheet2!A:Q,4)</f>
        <v>0</v>
      </c>
      <c r="AO235" s="22" t="n">
        <f aca="false">VLOOKUP(G235,Sheet2!A:Q,5)</f>
        <v>0</v>
      </c>
      <c r="AP235" s="22" t="n">
        <f aca="false">VLOOKUP(G235,Sheet2!A:Q,6)</f>
        <v>4766.81</v>
      </c>
      <c r="AQ235" s="22" t="n">
        <f aca="false">VLOOKUP(G235,Sheet2!A:Q,7)</f>
        <v>766.14</v>
      </c>
      <c r="AR235" s="22" t="n">
        <f aca="false">VLOOKUP(G235,Sheet2!A:Q,8)</f>
        <v>719.35</v>
      </c>
      <c r="AS235" s="22" t="n">
        <f aca="false">VLOOKUP(G235,Sheet2!A:Q,9)</f>
        <v>99</v>
      </c>
      <c r="AT235" s="22" t="n">
        <f aca="false">VLOOKUP(G235,Sheet2!A:Q,10)</f>
        <v>196.9</v>
      </c>
      <c r="AU235" s="22" t="n">
        <f aca="false">VLOOKUP(G235,Sheet2!A:Q,11)</f>
        <v>10</v>
      </c>
      <c r="AV235" s="22" t="n">
        <f aca="false">VLOOKUP(G235,Sheet2!A:Q,12)</f>
        <v>249845.96</v>
      </c>
      <c r="AW235" s="22" t="n">
        <f aca="false">VLOOKUP(G235,Sheet2!A:Q,13)</f>
        <v>33956</v>
      </c>
      <c r="AX235" s="22" t="n">
        <f aca="false">VLOOKUP(G235,Sheet2!A:Q,14)</f>
        <v>23133.43</v>
      </c>
      <c r="AY235" s="22" t="n">
        <f aca="false">VLOOKUP(G235,Sheet2!A:Q,15)</f>
        <v>3700.17</v>
      </c>
      <c r="AZ235" s="22" t="n">
        <f aca="false">VLOOKUP(G235,Sheet2!A:Q,16)</f>
        <v>1817.4</v>
      </c>
      <c r="BA235" s="22" t="n">
        <f aca="false">VLOOKUP(G235,Sheet2!A:Q,17)</f>
        <v>202</v>
      </c>
      <c r="BB235" s="22" t="n">
        <f aca="false">VLOOKUP(G235,Sheet2!A:R,18)</f>
        <v>14</v>
      </c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5" hidden="false" customHeight="false" outlineLevel="0" collapsed="false">
      <c r="A236" s="9" t="s">
        <v>80</v>
      </c>
      <c r="B236" s="9" t="n">
        <v>74</v>
      </c>
      <c r="C236" s="9" t="n">
        <v>95</v>
      </c>
      <c r="D236" s="9" t="n">
        <v>122</v>
      </c>
      <c r="E236" s="23"/>
      <c r="F236" s="9" t="s">
        <v>376</v>
      </c>
      <c r="G236" s="33" t="s">
        <v>888</v>
      </c>
      <c r="H236" s="4" t="s">
        <v>378</v>
      </c>
      <c r="I236" s="22" t="s">
        <v>743</v>
      </c>
      <c r="J236" s="26" t="n">
        <v>4</v>
      </c>
      <c r="K236" s="11" t="s">
        <v>889</v>
      </c>
      <c r="L236" s="2" t="n">
        <f aca="false">IF(LEN(TRIM(K236))=0,0,LEN(TRIM(K236))-LEN(SUBSTITUTE(K236," ",""))+1)</f>
        <v>19</v>
      </c>
      <c r="M236" s="2" t="n">
        <f aca="false">IF(LEN(TRIM(F236))=0,0,LEN(TRIM(F236))-LEN(SUBSTITUTE(F236," ",""))+2)</f>
        <v>16</v>
      </c>
      <c r="N236" s="22" t="s">
        <v>52</v>
      </c>
      <c r="P236" s="27" t="n">
        <v>14074</v>
      </c>
      <c r="Q236" s="27" t="n">
        <v>4074</v>
      </c>
      <c r="R236" s="9" t="s">
        <v>409</v>
      </c>
      <c r="S236" s="28" t="str">
        <f aca="false">MID(MID(MID(SUBSTITUTE(K236," ","^",(M236-2)),1,256),FIND("^",SUBSTITUTE(K236," ","^",(M236-2))),256),2,FIND(" ",MID(MID(SUBSTITUTE(K236," ","^",(M236-2)),1,256),FIND("^",SUBSTITUTE(K236," ","^",(M236-2))),256))-2)</f>
        <v>whole</v>
      </c>
      <c r="T236" s="57"/>
      <c r="U236" s="29" t="n">
        <f aca="false">LEN(S236)</f>
        <v>5</v>
      </c>
      <c r="V236" s="29" t="n">
        <v>13</v>
      </c>
      <c r="W236" s="50" t="s">
        <v>202</v>
      </c>
      <c r="X236" s="50" t="s">
        <v>202</v>
      </c>
      <c r="Y236" s="50" t="s">
        <v>202</v>
      </c>
      <c r="Z236" s="56" t="s">
        <v>202</v>
      </c>
      <c r="AA236" s="53" t="n">
        <v>0</v>
      </c>
      <c r="AB236" s="53" t="n">
        <v>13</v>
      </c>
      <c r="AC236" s="30" t="str">
        <f aca="false">IF(ISBLANK(T236),"NA",IF(T236=" ","NA",IF(T236="-","NA",IF(T236="N","NA",T236))))</f>
        <v>NA</v>
      </c>
      <c r="AD236" s="30" t="n">
        <f aca="false">IF(ISBLANK(U236),"NA",IF(U236=" ","NA",IF(U236="-","NA",IF(U236="N","NA",U236))))</f>
        <v>5</v>
      </c>
      <c r="AE236" s="30" t="n">
        <f aca="false">IF(ISBLANK(V236),"NA",IF(V236=" ","NA",IF(V236="-","NA",IF(V236="N","NA",V236))))</f>
        <v>13</v>
      </c>
      <c r="AF236" s="30" t="str">
        <f aca="false">IF(ISBLANK(W236),"NA",IF(W236=" ","NA",IF(W236="-","NA",IF(W236="N","NA",W236))))</f>
        <v>NA</v>
      </c>
      <c r="AG236" s="30" t="str">
        <f aca="false">IF(ISBLANK(X236),"NA",IF(X236=" ","NA",IF(X236="-","NA",IF(X236="N","NA",X236))))</f>
        <v>NA</v>
      </c>
      <c r="AH236" s="30" t="str">
        <f aca="false">IF(ISBLANK(Y236),"NA",IF(Y236=" ","NA",IF(Y236="-","NA",IF(Y236="N","NA",Y236))))</f>
        <v>NA</v>
      </c>
      <c r="AI236" s="30" t="str">
        <f aca="false">IF(ISBLANK(Z236),"NA",IF(Z236=" ","NA",IF(Z236="-","NA",IF(Z236="N","NA",Z236))))</f>
        <v>NA</v>
      </c>
      <c r="AJ236" s="30" t="n">
        <f aca="false">IF(ISBLANK(AA236),"NA",IF(AA236=" ","NA",IF(AA236="-","NA",IF(AA236="N","NA",AA236))))</f>
        <v>0</v>
      </c>
      <c r="AK236" s="30" t="n">
        <f aca="false">IF(ISBLANK(AB236),"NA",IF(AB236=" ","NA",IF(AB236="-","NA",IF(AB236="N","NA",AB236))))</f>
        <v>13</v>
      </c>
      <c r="AL236" s="22" t="str">
        <f aca="false">IF(I236="BC",VLOOKUP(B236,'BC-OR_overlap'!A:J,10),"NA")</f>
        <v>NA</v>
      </c>
      <c r="AM236" s="22" t="n">
        <f aca="false">VLOOKUP(G236,Sheet2!A:Q,3)</f>
        <v>3.33159</v>
      </c>
      <c r="AN236" s="22" t="n">
        <f aca="false">VLOOKUP(G236,Sheet2!A:Q,4)</f>
        <v>0</v>
      </c>
      <c r="AO236" s="22" t="n">
        <f aca="false">VLOOKUP(G236,Sheet2!A:Q,5)</f>
        <v>0</v>
      </c>
      <c r="AP236" s="22" t="n">
        <f aca="false">VLOOKUP(G236,Sheet2!A:Q,6)</f>
        <v>4948.38</v>
      </c>
      <c r="AQ236" s="22" t="n">
        <f aca="false">VLOOKUP(G236,Sheet2!A:Q,7)</f>
        <v>606.14</v>
      </c>
      <c r="AR236" s="22" t="n">
        <f aca="false">VLOOKUP(G236,Sheet2!A:Q,8)</f>
        <v>482.11</v>
      </c>
      <c r="AS236" s="22" t="n">
        <f aca="false">VLOOKUP(G236,Sheet2!A:Q,9)</f>
        <v>45.67</v>
      </c>
      <c r="AT236" s="22" t="n">
        <f aca="false">VLOOKUP(G236,Sheet2!A:Q,10)</f>
        <v>40.66</v>
      </c>
      <c r="AU236" s="22" t="n">
        <f aca="false">VLOOKUP(G236,Sheet2!A:Q,11)</f>
        <v>8.6</v>
      </c>
      <c r="AV236" s="22" t="n">
        <f aca="false">VLOOKUP(G236,Sheet2!A:Q,12)</f>
        <v>362455.7</v>
      </c>
      <c r="AW236" s="22" t="n">
        <f aca="false">VLOOKUP(G236,Sheet2!A:Q,13)</f>
        <v>43161.71</v>
      </c>
      <c r="AX236" s="22" t="n">
        <f aca="false">VLOOKUP(G236,Sheet2!A:Q,14)</f>
        <v>30283.96</v>
      </c>
      <c r="AY236" s="22" t="n">
        <f aca="false">VLOOKUP(G236,Sheet2!A:Q,15)</f>
        <v>4477.83</v>
      </c>
      <c r="AZ236" s="22" t="n">
        <f aca="false">VLOOKUP(G236,Sheet2!A:Q,16)</f>
        <v>2280.19</v>
      </c>
      <c r="BA236" s="22" t="n">
        <f aca="false">VLOOKUP(G236,Sheet2!A:Q,17)</f>
        <v>542.4</v>
      </c>
      <c r="BB236" s="22" t="n">
        <f aca="false">VLOOKUP(G236,Sheet2!A:R,18)</f>
        <v>5</v>
      </c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5" hidden="false" customHeight="false" outlineLevel="0" collapsed="false">
      <c r="A237" s="9" t="s">
        <v>66</v>
      </c>
      <c r="B237" s="9" t="n">
        <v>75</v>
      </c>
      <c r="C237" s="9" t="n">
        <v>97</v>
      </c>
      <c r="D237" s="9" t="n">
        <v>150</v>
      </c>
      <c r="E237" s="23"/>
      <c r="F237" s="9" t="s">
        <v>380</v>
      </c>
      <c r="G237" s="33" t="s">
        <v>890</v>
      </c>
      <c r="H237" s="4" t="s">
        <v>382</v>
      </c>
      <c r="I237" s="22" t="s">
        <v>743</v>
      </c>
      <c r="J237" s="26" t="n">
        <v>4</v>
      </c>
      <c r="K237" s="11" t="s">
        <v>891</v>
      </c>
      <c r="L237" s="2" t="n">
        <f aca="false">IF(LEN(TRIM(K237))=0,0,LEN(TRIM(K237))-LEN(SUBSTITUTE(K237," ",""))+1)</f>
        <v>14</v>
      </c>
      <c r="M237" s="2" t="n">
        <f aca="false">IF(LEN(TRIM(F237))=0,0,LEN(TRIM(F237))-LEN(SUBSTITUTE(F237," ",""))+2)</f>
        <v>11</v>
      </c>
      <c r="N237" s="22" t="s">
        <v>52</v>
      </c>
      <c r="P237" s="27" t="n">
        <v>14075</v>
      </c>
      <c r="Q237" s="27" t="n">
        <v>4075</v>
      </c>
      <c r="R237" s="9" t="s">
        <v>409</v>
      </c>
      <c r="S237" s="28" t="str">
        <f aca="false">MID(MID(MID(SUBSTITUTE(K237," ","^",(M237-2)),1,256),FIND("^",SUBSTITUTE(K237," ","^",(M237-2))),256),2,FIND(" ",MID(MID(SUBSTITUTE(K237," ","^",(M237-2)),1,256),FIND("^",SUBSTITUTE(K237," ","^",(M237-2))),256))-2)</f>
        <v>shattered</v>
      </c>
      <c r="T237" s="57"/>
      <c r="U237" s="29" t="n">
        <f aca="false">LEN(S237)</f>
        <v>9</v>
      </c>
      <c r="V237" s="29" t="n">
        <v>10</v>
      </c>
      <c r="W237" s="50" t="n">
        <v>568</v>
      </c>
      <c r="X237" s="50" t="n">
        <v>502</v>
      </c>
      <c r="Y237" s="50" t="n">
        <v>547</v>
      </c>
      <c r="Z237" s="52" t="n">
        <v>428</v>
      </c>
      <c r="AA237" s="53" t="n">
        <v>0</v>
      </c>
      <c r="AB237" s="53" t="n">
        <v>10</v>
      </c>
      <c r="AC237" s="30" t="str">
        <f aca="false">IF(ISBLANK(T237),"NA",IF(T237=" ","NA",IF(T237="-","NA",IF(T237="N","NA",T237))))</f>
        <v>NA</v>
      </c>
      <c r="AD237" s="30" t="n">
        <f aca="false">IF(ISBLANK(U237),"NA",IF(U237=" ","NA",IF(U237="-","NA",IF(U237="N","NA",U237))))</f>
        <v>9</v>
      </c>
      <c r="AE237" s="30" t="n">
        <f aca="false">IF(ISBLANK(V237),"NA",IF(V237=" ","NA",IF(V237="-","NA",IF(V237="N","NA",V237))))</f>
        <v>10</v>
      </c>
      <c r="AF237" s="30" t="n">
        <f aca="false">IF(ISBLANK(W237),"NA",IF(W237=" ","NA",IF(W237="-","NA",IF(W237="N","NA",W237))))</f>
        <v>568</v>
      </c>
      <c r="AG237" s="30" t="n">
        <f aca="false">IF(ISBLANK(X237),"NA",IF(X237=" ","NA",IF(X237="-","NA",IF(X237="N","NA",X237))))</f>
        <v>502</v>
      </c>
      <c r="AH237" s="30" t="n">
        <f aca="false">IF(ISBLANK(Y237),"NA",IF(Y237=" ","NA",IF(Y237="-","NA",IF(Y237="N","NA",Y237))))</f>
        <v>547</v>
      </c>
      <c r="AI237" s="30" t="n">
        <f aca="false">IF(ISBLANK(Z237),"NA",IF(Z237=" ","NA",IF(Z237="-","NA",IF(Z237="N","NA",Z237))))</f>
        <v>428</v>
      </c>
      <c r="AJ237" s="30" t="n">
        <f aca="false">IF(ISBLANK(AA237),"NA",IF(AA237=" ","NA",IF(AA237="-","NA",IF(AA237="N","NA",AA237))))</f>
        <v>0</v>
      </c>
      <c r="AK237" s="30" t="n">
        <f aca="false">IF(ISBLANK(AB237),"NA",IF(AB237=" ","NA",IF(AB237="-","NA",IF(AB237="N","NA",AB237))))</f>
        <v>10</v>
      </c>
      <c r="AL237" s="22" t="str">
        <f aca="false">IF(I237="BC",VLOOKUP(B237,'BC-OR_overlap'!A:J,10),"NA")</f>
        <v>NA</v>
      </c>
      <c r="AM237" s="22" t="n">
        <f aca="false">VLOOKUP(G237,Sheet2!A:Q,3)</f>
        <v>11.8391</v>
      </c>
      <c r="AN237" s="22" t="n">
        <f aca="false">VLOOKUP(G237,Sheet2!A:Q,4)</f>
        <v>0</v>
      </c>
      <c r="AO237" s="22" t="n">
        <f aca="false">VLOOKUP(G237,Sheet2!A:Q,5)</f>
        <v>0</v>
      </c>
      <c r="AP237" s="22" t="n">
        <f aca="false">VLOOKUP(G237,Sheet2!A:Q,6)</f>
        <v>3883.81</v>
      </c>
      <c r="AQ237" s="22" t="n">
        <f aca="false">VLOOKUP(G237,Sheet2!A:Q,7)</f>
        <v>1194.5</v>
      </c>
      <c r="AR237" s="22" t="n">
        <f aca="false">VLOOKUP(G237,Sheet2!A:Q,8)</f>
        <v>849.4</v>
      </c>
      <c r="AS237" s="22" t="n">
        <f aca="false">VLOOKUP(G237,Sheet2!A:Q,9)</f>
        <v>206</v>
      </c>
      <c r="AT237" s="22" t="n">
        <f aca="false">VLOOKUP(G237,Sheet2!A:Q,10)</f>
        <v>190.49</v>
      </c>
      <c r="AU237" s="22" t="n">
        <f aca="false">VLOOKUP(G237,Sheet2!A:Q,11)</f>
        <v>49.67</v>
      </c>
      <c r="AV237" s="22" t="n">
        <f aca="false">VLOOKUP(G237,Sheet2!A:Q,12)</f>
        <v>259874.94</v>
      </c>
      <c r="AW237" s="22" t="n">
        <f aca="false">VLOOKUP(G237,Sheet2!A:Q,13)</f>
        <v>41338.62</v>
      </c>
      <c r="AX237" s="22" t="n">
        <f aca="false">VLOOKUP(G237,Sheet2!A:Q,14)</f>
        <v>26813.31</v>
      </c>
      <c r="AY237" s="22" t="n">
        <f aca="false">VLOOKUP(G237,Sheet2!A:Q,15)</f>
        <v>5750.14</v>
      </c>
      <c r="AZ237" s="22" t="n">
        <f aca="false">VLOOKUP(G237,Sheet2!A:Q,16)</f>
        <v>3815.54</v>
      </c>
      <c r="BA237" s="22" t="n">
        <f aca="false">VLOOKUP(G237,Sheet2!A:Q,17)</f>
        <v>918.83</v>
      </c>
      <c r="BB237" s="22" t="n">
        <f aca="false">VLOOKUP(G237,Sheet2!A:R,18)</f>
        <v>393</v>
      </c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5" hidden="false" customHeight="false" outlineLevel="0" collapsed="false">
      <c r="A238" s="9" t="s">
        <v>46</v>
      </c>
      <c r="B238" s="9" t="n">
        <v>76</v>
      </c>
      <c r="C238" s="9" t="n">
        <v>99</v>
      </c>
      <c r="D238" s="9" t="n">
        <v>135</v>
      </c>
      <c r="E238" s="23" t="n">
        <v>38</v>
      </c>
      <c r="F238" s="24" t="s">
        <v>384</v>
      </c>
      <c r="G238" s="40" t="s">
        <v>416</v>
      </c>
      <c r="H238" s="4" t="s">
        <v>386</v>
      </c>
      <c r="I238" s="22" t="s">
        <v>743</v>
      </c>
      <c r="J238" s="26" t="n">
        <v>4</v>
      </c>
      <c r="K238" s="11" t="s">
        <v>892</v>
      </c>
      <c r="L238" s="2" t="n">
        <f aca="false">IF(LEN(TRIM(K238))=0,0,LEN(TRIM(K238))-LEN(SUBSTITUTE(K238," ",""))+1)</f>
        <v>11</v>
      </c>
      <c r="M238" s="2" t="n">
        <f aca="false">IF(LEN(TRIM(F238))=0,0,LEN(TRIM(F238))-LEN(SUBSTITUTE(F238," ",""))+2)</f>
        <v>9</v>
      </c>
      <c r="N238" s="22" t="s">
        <v>52</v>
      </c>
      <c r="P238" s="27" t="n">
        <v>14076</v>
      </c>
      <c r="Q238" s="27" t="n">
        <v>4076</v>
      </c>
      <c r="R238" s="9" t="s">
        <v>409</v>
      </c>
      <c r="S238" s="28" t="str">
        <f aca="false">MID(MID(MID(SUBSTITUTE(K238," ","^",(M238-2)),1,256),FIND("^",SUBSTITUTE(K238," ","^",(M238-2))),256),2,FIND(" ",MID(MID(SUBSTITUTE(K238," ","^",(M238-2)),1,256),FIND("^",SUBSTITUTE(K238," ","^",(M238-2))),256))-2)</f>
        <v>the</v>
      </c>
      <c r="T238" s="25"/>
      <c r="U238" s="29" t="n">
        <f aca="false">LEN(S238)</f>
        <v>3</v>
      </c>
      <c r="V238" s="29" t="n">
        <v>10</v>
      </c>
      <c r="W238" s="50" t="n">
        <v>440</v>
      </c>
      <c r="X238" s="50" t="n">
        <v>532</v>
      </c>
      <c r="Y238" s="50" t="n">
        <v>484</v>
      </c>
      <c r="Z238" s="56" t="n">
        <v>480</v>
      </c>
      <c r="AA238" s="53" t="n">
        <v>3</v>
      </c>
      <c r="AB238" s="53" t="n">
        <v>16</v>
      </c>
      <c r="AC238" s="30" t="str">
        <f aca="false">IF(ISBLANK(T238),"NA",IF(T238=" ","NA",IF(T238="-","NA",IF(T238="N","NA",T238))))</f>
        <v>NA</v>
      </c>
      <c r="AD238" s="30" t="n">
        <f aca="false">IF(ISBLANK(U238),"NA",IF(U238=" ","NA",IF(U238="-","NA",IF(U238="N","NA",U238))))</f>
        <v>3</v>
      </c>
      <c r="AE238" s="30" t="n">
        <f aca="false">IF(ISBLANK(V238),"NA",IF(V238=" ","NA",IF(V238="-","NA",IF(V238="N","NA",V238))))</f>
        <v>10</v>
      </c>
      <c r="AF238" s="30" t="n">
        <f aca="false">IF(ISBLANK(W238),"NA",IF(W238=" ","NA",IF(W238="-","NA",IF(W238="N","NA",W238))))</f>
        <v>440</v>
      </c>
      <c r="AG238" s="30" t="n">
        <f aca="false">IF(ISBLANK(X238),"NA",IF(X238=" ","NA",IF(X238="-","NA",IF(X238="N","NA",X238))))</f>
        <v>532</v>
      </c>
      <c r="AH238" s="30" t="n">
        <f aca="false">IF(ISBLANK(Y238),"NA",IF(Y238=" ","NA",IF(Y238="-","NA",IF(Y238="N","NA",Y238))))</f>
        <v>484</v>
      </c>
      <c r="AI238" s="30" t="n">
        <f aca="false">IF(ISBLANK(Z238),"NA",IF(Z238=" ","NA",IF(Z238="-","NA",IF(Z238="N","NA",Z238))))</f>
        <v>480</v>
      </c>
      <c r="AJ238" s="30" t="n">
        <f aca="false">IF(ISBLANK(AA238),"NA",IF(AA238=" ","NA",IF(AA238="-","NA",IF(AA238="N","NA",AA238))))</f>
        <v>3</v>
      </c>
      <c r="AK238" s="30" t="n">
        <f aca="false">IF(ISBLANK(AB238),"NA",IF(AB238=" ","NA",IF(AB238="-","NA",IF(AB238="N","NA",AB238))))</f>
        <v>16</v>
      </c>
      <c r="AL238" s="22" t="str">
        <f aca="false">IF(I238="BC",VLOOKUP(B238,'BC-OR_overlap'!A:J,10),"NA")</f>
        <v>NA</v>
      </c>
      <c r="AM238" s="22" t="n">
        <f aca="false">VLOOKUP(G238,Sheet2!A:Q,3)</f>
        <v>6.00877</v>
      </c>
      <c r="AN238" s="22" t="n">
        <f aca="false">VLOOKUP(G238,Sheet2!A:Q,4)</f>
        <v>3</v>
      </c>
      <c r="AO238" s="22" t="n">
        <f aca="false">VLOOKUP(G238,Sheet2!A:Q,5)</f>
        <v>1.76</v>
      </c>
      <c r="AP238" s="22" t="n">
        <f aca="false">VLOOKUP(G238,Sheet2!A:Q,6)</f>
        <v>5049.35</v>
      </c>
      <c r="AQ238" s="22" t="n">
        <f aca="false">VLOOKUP(G238,Sheet2!A:Q,7)</f>
        <v>803.14</v>
      </c>
      <c r="AR238" s="22" t="n">
        <f aca="false">VLOOKUP(G238,Sheet2!A:Q,8)</f>
        <v>737.85</v>
      </c>
      <c r="AS238" s="22" t="n">
        <f aca="false">VLOOKUP(G238,Sheet2!A:Q,9)</f>
        <v>156.17</v>
      </c>
      <c r="AT238" s="22" t="n">
        <f aca="false">VLOOKUP(G238,Sheet2!A:Q,10)</f>
        <v>120.51</v>
      </c>
      <c r="AU238" s="22" t="n">
        <f aca="false">VLOOKUP(G238,Sheet2!A:Q,11)</f>
        <v>28.4</v>
      </c>
      <c r="AV238" s="22" t="n">
        <f aca="false">VLOOKUP(G238,Sheet2!A:Q,12)</f>
        <v>220366.79</v>
      </c>
      <c r="AW238" s="22" t="n">
        <f aca="false">VLOOKUP(G238,Sheet2!A:Q,13)</f>
        <v>29394</v>
      </c>
      <c r="AX238" s="22" t="n">
        <f aca="false">VLOOKUP(G238,Sheet2!A:Q,14)</f>
        <v>19984.17</v>
      </c>
      <c r="AY238" s="22" t="n">
        <f aca="false">VLOOKUP(G238,Sheet2!A:Q,15)</f>
        <v>2999.33</v>
      </c>
      <c r="AZ238" s="22" t="n">
        <f aca="false">VLOOKUP(G238,Sheet2!A:Q,16)</f>
        <v>1191.07</v>
      </c>
      <c r="BA238" s="22" t="n">
        <f aca="false">VLOOKUP(G238,Sheet2!A:Q,17)</f>
        <v>183</v>
      </c>
      <c r="BB238" s="22" t="n">
        <f aca="false">VLOOKUP(G238,Sheet2!A:R,18)</f>
        <v>422</v>
      </c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5" hidden="false" customHeight="false" outlineLevel="0" collapsed="false">
      <c r="A239" s="9" t="s">
        <v>56</v>
      </c>
      <c r="B239" s="9" t="n">
        <v>77</v>
      </c>
      <c r="C239" s="9" t="n">
        <v>100</v>
      </c>
      <c r="D239" s="9" t="n">
        <v>5</v>
      </c>
      <c r="E239" s="23" t="n">
        <v>16</v>
      </c>
      <c r="F239" s="24" t="s">
        <v>388</v>
      </c>
      <c r="G239" s="40" t="s">
        <v>893</v>
      </c>
      <c r="H239" s="4" t="s">
        <v>390</v>
      </c>
      <c r="I239" s="22" t="s">
        <v>743</v>
      </c>
      <c r="J239" s="26" t="n">
        <v>4</v>
      </c>
      <c r="K239" s="11" t="s">
        <v>894</v>
      </c>
      <c r="L239" s="2" t="n">
        <f aca="false">IF(LEN(TRIM(K239))=0,0,LEN(TRIM(K239))-LEN(SUBSTITUTE(K239," ",""))+1)</f>
        <v>9</v>
      </c>
      <c r="M239" s="2" t="n">
        <f aca="false">IF(LEN(TRIM(F239))=0,0,LEN(TRIM(F239))-LEN(SUBSTITUTE(F239," ",""))+2)</f>
        <v>7</v>
      </c>
      <c r="N239" s="22" t="s">
        <v>52</v>
      </c>
      <c r="P239" s="27" t="n">
        <v>14077</v>
      </c>
      <c r="Q239" s="27" t="n">
        <v>4077</v>
      </c>
      <c r="R239" s="9" t="s">
        <v>409</v>
      </c>
      <c r="S239" s="28" t="str">
        <f aca="false">MID(MID(MID(SUBSTITUTE(K239," ","^",(M239-2)),1,256),FIND("^",SUBSTITUTE(K239," ","^",(M239-2))),256),2,FIND(" ",MID(MID(SUBSTITUTE(K239," ","^",(M239-2)),1,256),FIND("^",SUBSTITUTE(K239," ","^",(M239-2))),256))-2)</f>
        <v>the</v>
      </c>
      <c r="T239" s="25"/>
      <c r="U239" s="29" t="n">
        <f aca="false">LEN(S239)</f>
        <v>3</v>
      </c>
      <c r="V239" s="29" t="n">
        <v>3</v>
      </c>
      <c r="W239" s="50" t="n">
        <v>617</v>
      </c>
      <c r="X239" s="50" t="n">
        <v>536</v>
      </c>
      <c r="Y239" s="50" t="n">
        <v>613</v>
      </c>
      <c r="Z239" s="52" t="n">
        <v>459</v>
      </c>
      <c r="AA239" s="53" t="n">
        <v>7</v>
      </c>
      <c r="AB239" s="53" t="n">
        <v>10</v>
      </c>
      <c r="AC239" s="30" t="str">
        <f aca="false">IF(ISBLANK(T239),"NA",IF(T239=" ","NA",IF(T239="-","NA",IF(T239="N","NA",T239))))</f>
        <v>NA</v>
      </c>
      <c r="AD239" s="30" t="n">
        <f aca="false">IF(ISBLANK(U239),"NA",IF(U239=" ","NA",IF(U239="-","NA",IF(U239="N","NA",U239))))</f>
        <v>3</v>
      </c>
      <c r="AE239" s="30" t="n">
        <f aca="false">IF(ISBLANK(V239),"NA",IF(V239=" ","NA",IF(V239="-","NA",IF(V239="N","NA",V239))))</f>
        <v>3</v>
      </c>
      <c r="AF239" s="30" t="n">
        <f aca="false">IF(ISBLANK(W239),"NA",IF(W239=" ","NA",IF(W239="-","NA",IF(W239="N","NA",W239))))</f>
        <v>617</v>
      </c>
      <c r="AG239" s="30" t="n">
        <f aca="false">IF(ISBLANK(X239),"NA",IF(X239=" ","NA",IF(X239="-","NA",IF(X239="N","NA",X239))))</f>
        <v>536</v>
      </c>
      <c r="AH239" s="30" t="n">
        <f aca="false">IF(ISBLANK(Y239),"NA",IF(Y239=" ","NA",IF(Y239="-","NA",IF(Y239="N","NA",Y239))))</f>
        <v>613</v>
      </c>
      <c r="AI239" s="30" t="n">
        <f aca="false">IF(ISBLANK(Z239),"NA",IF(Z239=" ","NA",IF(Z239="-","NA",IF(Z239="N","NA",Z239))))</f>
        <v>459</v>
      </c>
      <c r="AJ239" s="30" t="n">
        <f aca="false">IF(ISBLANK(AA239),"NA",IF(AA239=" ","NA",IF(AA239="-","NA",IF(AA239="N","NA",AA239))))</f>
        <v>7</v>
      </c>
      <c r="AK239" s="30" t="n">
        <f aca="false">IF(ISBLANK(AB239),"NA",IF(AB239=" ","NA",IF(AB239="-","NA",IF(AB239="N","NA",AB239))))</f>
        <v>10</v>
      </c>
      <c r="AL239" s="22" t="str">
        <f aca="false">IF(I239="BC",VLOOKUP(B239,'BC-OR_overlap'!A:J,10),"NA")</f>
        <v>NA</v>
      </c>
      <c r="AM239" s="22" t="n">
        <f aca="false">VLOOKUP(G239,Sheet2!A:Q,3)</f>
        <v>2.73667</v>
      </c>
      <c r="AN239" s="22" t="n">
        <f aca="false">VLOOKUP(G239,Sheet2!A:Q,4)</f>
        <v>7</v>
      </c>
      <c r="AO239" s="22" t="n">
        <f aca="false">VLOOKUP(G239,Sheet2!A:Q,5)</f>
        <v>43</v>
      </c>
      <c r="AP239" s="22" t="n">
        <f aca="false">VLOOKUP(G239,Sheet2!A:Q,6)</f>
        <v>7999.58</v>
      </c>
      <c r="AQ239" s="22" t="n">
        <f aca="false">VLOOKUP(G239,Sheet2!A:Q,7)</f>
        <v>356</v>
      </c>
      <c r="AR239" s="22" t="n">
        <f aca="false">VLOOKUP(G239,Sheet2!A:Q,8)</f>
        <v>2515.41</v>
      </c>
      <c r="AS239" s="22" t="n">
        <f aca="false">VLOOKUP(G239,Sheet2!A:Q,9)</f>
        <v>61.5</v>
      </c>
      <c r="AT239" s="22" t="n">
        <f aca="false">VLOOKUP(G239,Sheet2!A:Q,10)</f>
        <v>222.01</v>
      </c>
      <c r="AU239" s="22" t="n">
        <f aca="false">VLOOKUP(G239,Sheet2!A:Q,11)</f>
        <v>7.67</v>
      </c>
      <c r="AV239" s="22" t="n">
        <f aca="false">VLOOKUP(G239,Sheet2!A:Q,12)</f>
        <v>268597.29</v>
      </c>
      <c r="AW239" s="22" t="n">
        <f aca="false">VLOOKUP(G239,Sheet2!A:Q,13)</f>
        <v>31322</v>
      </c>
      <c r="AX239" s="22" t="n">
        <f aca="false">VLOOKUP(G239,Sheet2!A:Q,14)</f>
        <v>17864.13</v>
      </c>
      <c r="AY239" s="22" t="n">
        <f aca="false">VLOOKUP(G239,Sheet2!A:Q,15)</f>
        <v>2652.5</v>
      </c>
      <c r="AZ239" s="22" t="n">
        <f aca="false">VLOOKUP(G239,Sheet2!A:Q,16)</f>
        <v>1694.99</v>
      </c>
      <c r="BA239" s="22" t="n">
        <f aca="false">VLOOKUP(G239,Sheet2!A:Q,17)</f>
        <v>175</v>
      </c>
      <c r="BB239" s="22" t="n">
        <f aca="false">VLOOKUP(G239,Sheet2!A:R,18)</f>
        <v>370</v>
      </c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" hidden="false" customHeight="false" outlineLevel="0" collapsed="false">
      <c r="A240" s="9" t="s">
        <v>80</v>
      </c>
      <c r="B240" s="9" t="n">
        <v>78</v>
      </c>
      <c r="C240" s="9" t="n">
        <v>101</v>
      </c>
      <c r="D240" s="9" t="n">
        <v>87</v>
      </c>
      <c r="E240" s="23" t="s">
        <v>392</v>
      </c>
      <c r="F240" s="11" t="s">
        <v>393</v>
      </c>
      <c r="G240" s="33" t="s">
        <v>895</v>
      </c>
      <c r="H240" s="4" t="s">
        <v>217</v>
      </c>
      <c r="I240" s="22" t="s">
        <v>743</v>
      </c>
      <c r="J240" s="26" t="n">
        <v>4</v>
      </c>
      <c r="K240" s="11" t="s">
        <v>896</v>
      </c>
      <c r="L240" s="2" t="n">
        <f aca="false">IF(LEN(TRIM(K240))=0,0,LEN(TRIM(K240))-LEN(SUBSTITUTE(K240," ",""))+1)</f>
        <v>10</v>
      </c>
      <c r="M240" s="2" t="n">
        <f aca="false">IF(LEN(TRIM(F240))=0,0,LEN(TRIM(F240))-LEN(SUBSTITUTE(F240," ",""))+2)</f>
        <v>8</v>
      </c>
      <c r="N240" s="22" t="s">
        <v>52</v>
      </c>
      <c r="P240" s="27" t="n">
        <v>14078</v>
      </c>
      <c r="Q240" s="27" t="n">
        <v>4078</v>
      </c>
      <c r="R240" s="9" t="s">
        <v>409</v>
      </c>
      <c r="S240" s="28" t="str">
        <f aca="false">MID(MID(MID(SUBSTITUTE(K240," ","^",(M240-2)),1,256),FIND("^",SUBSTITUTE(K240," ","^",(M240-2))),256),2,FIND(" ",MID(MID(SUBSTITUTE(K240," ","^",(M240-2)),1,256),FIND("^",SUBSTITUTE(K240," ","^",(M240-2))),256))-2)</f>
        <v>a</v>
      </c>
      <c r="T240" s="57" t="n">
        <v>0</v>
      </c>
      <c r="U240" s="29" t="n">
        <f aca="false">LEN(S240)</f>
        <v>1</v>
      </c>
      <c r="V240" s="29" t="n">
        <v>191</v>
      </c>
      <c r="W240" s="50" t="n">
        <v>414</v>
      </c>
      <c r="X240" s="50" t="n">
        <v>535</v>
      </c>
      <c r="Y240" s="50" t="n">
        <v>513</v>
      </c>
      <c r="Z240" s="52" t="s">
        <v>202</v>
      </c>
      <c r="AA240" s="53" t="n">
        <v>1</v>
      </c>
      <c r="AB240" s="53" t="n">
        <v>19</v>
      </c>
      <c r="AC240" s="30" t="n">
        <f aca="false">IF(ISBLANK(T240),"NA",IF(T240=" ","NA",IF(T240="-","NA",IF(T240="N","NA",T240))))</f>
        <v>0</v>
      </c>
      <c r="AD240" s="30" t="n">
        <f aca="false">IF(ISBLANK(U240),"NA",IF(U240=" ","NA",IF(U240="-","NA",IF(U240="N","NA",U240))))</f>
        <v>1</v>
      </c>
      <c r="AE240" s="30" t="n">
        <f aca="false">IF(ISBLANK(V240),"NA",IF(V240=" ","NA",IF(V240="-","NA",IF(V240="N","NA",V240))))</f>
        <v>191</v>
      </c>
      <c r="AF240" s="30" t="n">
        <f aca="false">IF(ISBLANK(W240),"NA",IF(W240=" ","NA",IF(W240="-","NA",IF(W240="N","NA",W240))))</f>
        <v>414</v>
      </c>
      <c r="AG240" s="30" t="n">
        <f aca="false">IF(ISBLANK(X240),"NA",IF(X240=" ","NA",IF(X240="-","NA",IF(X240="N","NA",X240))))</f>
        <v>535</v>
      </c>
      <c r="AH240" s="30" t="n">
        <f aca="false">IF(ISBLANK(Y240),"NA",IF(Y240=" ","NA",IF(Y240="-","NA",IF(Y240="N","NA",Y240))))</f>
        <v>513</v>
      </c>
      <c r="AI240" s="30" t="str">
        <f aca="false">IF(ISBLANK(Z240),"NA",IF(Z240=" ","NA",IF(Z240="-","NA",IF(Z240="N","NA",Z240))))</f>
        <v>NA</v>
      </c>
      <c r="AJ240" s="30" t="n">
        <f aca="false">IF(ISBLANK(AA240),"NA",IF(AA240=" ","NA",IF(AA240="-","NA",IF(AA240="N","NA",AA240))))</f>
        <v>1</v>
      </c>
      <c r="AK240" s="30" t="n">
        <f aca="false">IF(ISBLANK(AB240),"NA",IF(AB240=" ","NA",IF(AB240="-","NA",IF(AB240="N","NA",AB240))))</f>
        <v>19</v>
      </c>
      <c r="AL240" s="22" t="str">
        <f aca="false">IF(I240="BC",VLOOKUP(B240,'BC-OR_overlap'!A:J,10),"NA")</f>
        <v>NA</v>
      </c>
      <c r="AM240" s="22" t="n">
        <f aca="false">VLOOKUP(G240,Sheet2!A:Q,3)</f>
        <v>189.663</v>
      </c>
      <c r="AN240" s="22" t="n">
        <f aca="false">VLOOKUP(G240,Sheet2!A:Q,4)</f>
        <v>1</v>
      </c>
      <c r="AO240" s="22" t="n">
        <f aca="false">VLOOKUP(G240,Sheet2!A:Q,5)</f>
        <v>18.03</v>
      </c>
      <c r="AP240" s="22" t="n">
        <f aca="false">VLOOKUP(G240,Sheet2!A:Q,6)</f>
        <v>7337.69</v>
      </c>
      <c r="AQ240" s="22" t="n">
        <f aca="false">VLOOKUP(G240,Sheet2!A:Q,7)</f>
        <v>553.5</v>
      </c>
      <c r="AR240" s="22" t="n">
        <f aca="false">VLOOKUP(G240,Sheet2!A:Q,8)</f>
        <v>1232.49</v>
      </c>
      <c r="AS240" s="22" t="n">
        <f aca="false">VLOOKUP(G240,Sheet2!A:Q,9)</f>
        <v>48.2</v>
      </c>
      <c r="AT240" s="22" t="n">
        <f aca="false">VLOOKUP(G240,Sheet2!A:Q,10)</f>
        <v>430.98</v>
      </c>
      <c r="AU240" s="22" t="n">
        <f aca="false">VLOOKUP(G240,Sheet2!A:Q,11)</f>
        <v>8.5</v>
      </c>
      <c r="AV240" s="22" t="n">
        <f aca="false">VLOOKUP(G240,Sheet2!A:Q,12)</f>
        <v>323796.34</v>
      </c>
      <c r="AW240" s="22" t="n">
        <f aca="false">VLOOKUP(G240,Sheet2!A:Q,13)</f>
        <v>40051.5</v>
      </c>
      <c r="AX240" s="22" t="n">
        <f aca="false">VLOOKUP(G240,Sheet2!A:Q,14)</f>
        <v>26905.5</v>
      </c>
      <c r="AY240" s="22" t="n">
        <f aca="false">VLOOKUP(G240,Sheet2!A:Q,15)</f>
        <v>4091.6</v>
      </c>
      <c r="AZ240" s="22" t="n">
        <f aca="false">VLOOKUP(G240,Sheet2!A:Q,16)</f>
        <v>2640.24</v>
      </c>
      <c r="BA240" s="22" t="n">
        <f aca="false">VLOOKUP(G240,Sheet2!A:Q,17)</f>
        <v>439.25</v>
      </c>
      <c r="BB240" s="22" t="n">
        <f aca="false">VLOOKUP(G240,Sheet2!A:R,18)</f>
        <v>336</v>
      </c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5" hidden="false" customHeight="false" outlineLevel="0" collapsed="false">
      <c r="A241" s="9" t="s">
        <v>56</v>
      </c>
      <c r="B241" s="9" t="n">
        <v>79</v>
      </c>
      <c r="C241" s="9" t="n">
        <v>102</v>
      </c>
      <c r="D241" s="9" t="n">
        <v>88</v>
      </c>
      <c r="E241" s="23" t="n">
        <v>31</v>
      </c>
      <c r="F241" s="24" t="s">
        <v>396</v>
      </c>
      <c r="G241" s="25" t="s">
        <v>897</v>
      </c>
      <c r="H241" s="4" t="s">
        <v>398</v>
      </c>
      <c r="I241" s="22" t="s">
        <v>743</v>
      </c>
      <c r="J241" s="26" t="n">
        <v>4</v>
      </c>
      <c r="K241" s="11" t="s">
        <v>898</v>
      </c>
      <c r="L241" s="2" t="n">
        <f aca="false">IF(LEN(TRIM(K241))=0,0,LEN(TRIM(K241))-LEN(SUBSTITUTE(K241," ",""))+1)</f>
        <v>10</v>
      </c>
      <c r="M241" s="2" t="n">
        <f aca="false">IF(LEN(TRIM(F241))=0,0,LEN(TRIM(F241))-LEN(SUBSTITUTE(F241," ",""))+2)</f>
        <v>8</v>
      </c>
      <c r="N241" s="22" t="s">
        <v>52</v>
      </c>
      <c r="P241" s="27" t="n">
        <v>14079</v>
      </c>
      <c r="Q241" s="27" t="n">
        <v>4079</v>
      </c>
      <c r="R241" s="9" t="s">
        <v>409</v>
      </c>
      <c r="S241" s="28" t="str">
        <f aca="false">MID(MID(MID(SUBSTITUTE(K241," ","^",(M241-2)),1,256),FIND("^",SUBSTITUTE(K241," ","^",(M241-2))),256),2,FIND(" ",MID(MID(SUBSTITUTE(K241," ","^",(M241-2)),1,256),FIND("^",SUBSTITUTE(K241," ","^",(M241-2))),256))-2)</f>
        <v>his</v>
      </c>
      <c r="T241" s="25"/>
      <c r="U241" s="29" t="n">
        <f aca="false">LEN(S241)</f>
        <v>3</v>
      </c>
      <c r="V241" s="29" t="n">
        <v>8</v>
      </c>
      <c r="W241" s="50" t="n">
        <v>507</v>
      </c>
      <c r="X241" s="50" t="n">
        <v>517</v>
      </c>
      <c r="Y241" s="50" t="n">
        <v>526</v>
      </c>
      <c r="Z241" s="56" t="s">
        <v>202</v>
      </c>
      <c r="AA241" s="53" t="n">
        <v>0</v>
      </c>
      <c r="AB241" s="53" t="n">
        <v>20</v>
      </c>
      <c r="AC241" s="30" t="str">
        <f aca="false">IF(ISBLANK(T241),"NA",IF(T241=" ","NA",IF(T241="-","NA",IF(T241="N","NA",T241))))</f>
        <v>NA</v>
      </c>
      <c r="AD241" s="30" t="n">
        <f aca="false">IF(ISBLANK(U241),"NA",IF(U241=" ","NA",IF(U241="-","NA",IF(U241="N","NA",U241))))</f>
        <v>3</v>
      </c>
      <c r="AE241" s="30" t="n">
        <f aca="false">IF(ISBLANK(V241),"NA",IF(V241=" ","NA",IF(V241="-","NA",IF(V241="N","NA",V241))))</f>
        <v>8</v>
      </c>
      <c r="AF241" s="30" t="n">
        <f aca="false">IF(ISBLANK(W241),"NA",IF(W241=" ","NA",IF(W241="-","NA",IF(W241="N","NA",W241))))</f>
        <v>507</v>
      </c>
      <c r="AG241" s="30" t="n">
        <f aca="false">IF(ISBLANK(X241),"NA",IF(X241=" ","NA",IF(X241="-","NA",IF(X241="N","NA",X241))))</f>
        <v>517</v>
      </c>
      <c r="AH241" s="30" t="n">
        <f aca="false">IF(ISBLANK(Y241),"NA",IF(Y241=" ","NA",IF(Y241="-","NA",IF(Y241="N","NA",Y241))))</f>
        <v>526</v>
      </c>
      <c r="AI241" s="30" t="str">
        <f aca="false">IF(ISBLANK(Z241),"NA",IF(Z241=" ","NA",IF(Z241="-","NA",IF(Z241="N","NA",Z241))))</f>
        <v>NA</v>
      </c>
      <c r="AJ241" s="30" t="n">
        <f aca="false">IF(ISBLANK(AA241),"NA",IF(AA241=" ","NA",IF(AA241="-","NA",IF(AA241="N","NA",AA241))))</f>
        <v>0</v>
      </c>
      <c r="AK241" s="30" t="n">
        <f aca="false">IF(ISBLANK(AB241),"NA",IF(AB241=" ","NA",IF(AB241="-","NA",IF(AB241="N","NA",AB241))))</f>
        <v>20</v>
      </c>
      <c r="AL241" s="22" t="str">
        <f aca="false">IF(I241="BC",VLOOKUP(B241,'BC-OR_overlap'!A:J,10),"NA")</f>
        <v>NA</v>
      </c>
      <c r="AM241" s="22" t="n">
        <f aca="false">VLOOKUP(G241,Sheet2!A:Q,3)</f>
        <v>7.85304</v>
      </c>
      <c r="AN241" s="22" t="n">
        <f aca="false">VLOOKUP(G241,Sheet2!A:Q,4)</f>
        <v>0</v>
      </c>
      <c r="AO241" s="22" t="n">
        <f aca="false">VLOOKUP(G241,Sheet2!A:Q,5)</f>
        <v>0</v>
      </c>
      <c r="AP241" s="22" t="n">
        <f aca="false">VLOOKUP(G241,Sheet2!A:Q,6)</f>
        <v>2718.69</v>
      </c>
      <c r="AQ241" s="22" t="n">
        <f aca="false">VLOOKUP(G241,Sheet2!A:Q,7)</f>
        <v>810.8</v>
      </c>
      <c r="AR241" s="22" t="n">
        <f aca="false">VLOOKUP(G241,Sheet2!A:Q,8)</f>
        <v>1114.82</v>
      </c>
      <c r="AS241" s="22" t="n">
        <f aca="false">VLOOKUP(G241,Sheet2!A:Q,9)</f>
        <v>245.33</v>
      </c>
      <c r="AT241" s="22" t="n">
        <f aca="false">VLOOKUP(G241,Sheet2!A:Q,10)</f>
        <v>654.34</v>
      </c>
      <c r="AU241" s="22" t="n">
        <f aca="false">VLOOKUP(G241,Sheet2!A:Q,11)</f>
        <v>118.5</v>
      </c>
      <c r="AV241" s="22" t="n">
        <f aca="false">VLOOKUP(G241,Sheet2!A:Q,12)</f>
        <v>305960.31</v>
      </c>
      <c r="AW241" s="22" t="n">
        <f aca="false">VLOOKUP(G241,Sheet2!A:Q,13)</f>
        <v>38065.3</v>
      </c>
      <c r="AX241" s="22" t="n">
        <f aca="false">VLOOKUP(G241,Sheet2!A:Q,14)</f>
        <v>27882.99</v>
      </c>
      <c r="AY241" s="22" t="n">
        <f aca="false">VLOOKUP(G241,Sheet2!A:Q,15)</f>
        <v>5102.56</v>
      </c>
      <c r="AZ241" s="22" t="n">
        <f aca="false">VLOOKUP(G241,Sheet2!A:Q,16)</f>
        <v>5306.86</v>
      </c>
      <c r="BA241" s="22" t="n">
        <f aca="false">VLOOKUP(G241,Sheet2!A:Q,17)</f>
        <v>1326.88</v>
      </c>
      <c r="BB241" s="22" t="n">
        <f aca="false">VLOOKUP(G241,Sheet2!A:R,18)</f>
        <v>103</v>
      </c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5" hidden="false" customHeight="false" outlineLevel="0" collapsed="false">
      <c r="A242" s="9" t="s">
        <v>46</v>
      </c>
      <c r="B242" s="9" t="n">
        <v>80</v>
      </c>
      <c r="C242" s="9" t="n">
        <v>103</v>
      </c>
      <c r="D242" s="9" t="n">
        <v>145</v>
      </c>
      <c r="E242" s="23"/>
      <c r="F242" s="9" t="s">
        <v>400</v>
      </c>
      <c r="G242" s="33" t="s">
        <v>899</v>
      </c>
      <c r="H242" s="4" t="s">
        <v>402</v>
      </c>
      <c r="I242" s="22" t="s">
        <v>743</v>
      </c>
      <c r="J242" s="26" t="n">
        <v>4</v>
      </c>
      <c r="K242" s="11" t="s">
        <v>900</v>
      </c>
      <c r="L242" s="2" t="n">
        <f aca="false">IF(LEN(TRIM(K242))=0,0,LEN(TRIM(K242))-LEN(SUBSTITUTE(K242," ",""))+1)</f>
        <v>15</v>
      </c>
      <c r="M242" s="2" t="n">
        <f aca="false">IF(LEN(TRIM(F242))=0,0,LEN(TRIM(F242))-LEN(SUBSTITUTE(F242," ",""))+2)</f>
        <v>13</v>
      </c>
      <c r="N242" s="22" t="s">
        <v>52</v>
      </c>
      <c r="P242" s="27" t="n">
        <v>14080</v>
      </c>
      <c r="Q242" s="27" t="n">
        <v>4080</v>
      </c>
      <c r="R242" s="9" t="s">
        <v>409</v>
      </c>
      <c r="S242" s="28" t="str">
        <f aca="false">MID(MID(MID(SUBSTITUTE(K242," ","^",(M242-2)),1,256),FIND("^",SUBSTITUTE(K242," ","^",(M242-2))),256),2,FIND(" ",MID(MID(SUBSTITUTE(K242," ","^",(M242-2)),1,256),FIND("^",SUBSTITUTE(K242," ","^",(M242-2))),256))-2)</f>
        <v>junk</v>
      </c>
      <c r="T242" s="57"/>
      <c r="U242" s="29" t="n">
        <f aca="false">LEN(S242)</f>
        <v>4</v>
      </c>
      <c r="V242" s="29" t="n">
        <v>167</v>
      </c>
      <c r="W242" s="50" t="n">
        <v>596</v>
      </c>
      <c r="X242" s="50" t="n">
        <v>507</v>
      </c>
      <c r="Y242" s="61" t="n">
        <v>643</v>
      </c>
      <c r="Z242" s="53" t="s">
        <v>202</v>
      </c>
      <c r="AA242" s="53" t="n">
        <v>1</v>
      </c>
      <c r="AB242" s="53" t="n">
        <v>19</v>
      </c>
      <c r="AC242" s="30" t="str">
        <f aca="false">IF(ISBLANK(T242),"NA",IF(T242=" ","NA",IF(T242="-","NA",IF(T242="N","NA",T242))))</f>
        <v>NA</v>
      </c>
      <c r="AD242" s="30" t="n">
        <f aca="false">IF(ISBLANK(U242),"NA",IF(U242=" ","NA",IF(U242="-","NA",IF(U242="N","NA",U242))))</f>
        <v>4</v>
      </c>
      <c r="AE242" s="30" t="n">
        <f aca="false">IF(ISBLANK(V242),"NA",IF(V242=" ","NA",IF(V242="-","NA",IF(V242="N","NA",V242))))</f>
        <v>167</v>
      </c>
      <c r="AF242" s="30" t="n">
        <f aca="false">IF(ISBLANK(W242),"NA",IF(W242=" ","NA",IF(W242="-","NA",IF(W242="N","NA",W242))))</f>
        <v>596</v>
      </c>
      <c r="AG242" s="30" t="n">
        <f aca="false">IF(ISBLANK(X242),"NA",IF(X242=" ","NA",IF(X242="-","NA",IF(X242="N","NA",X242))))</f>
        <v>507</v>
      </c>
      <c r="AH242" s="30" t="n">
        <f aca="false">IF(ISBLANK(Y242),"NA",IF(Y242=" ","NA",IF(Y242="-","NA",IF(Y242="N","NA",Y242))))</f>
        <v>643</v>
      </c>
      <c r="AI242" s="30" t="str">
        <f aca="false">IF(ISBLANK(Z242),"NA",IF(Z242=" ","NA",IF(Z242="-","NA",IF(Z242="N","NA",Z242))))</f>
        <v>NA</v>
      </c>
      <c r="AJ242" s="30" t="n">
        <f aca="false">IF(ISBLANK(AA242),"NA",IF(AA242=" ","NA",IF(AA242="-","NA",IF(AA242="N","NA",AA242))))</f>
        <v>1</v>
      </c>
      <c r="AK242" s="30" t="n">
        <f aca="false">IF(ISBLANK(AB242),"NA",IF(AB242=" ","NA",IF(AB242="-","NA",IF(AB242="N","NA",AB242))))</f>
        <v>19</v>
      </c>
      <c r="AL242" s="22" t="str">
        <f aca="false">IF(I242="BC",VLOOKUP(B242,'BC-OR_overlap'!A:J,10),"NA")</f>
        <v>NA</v>
      </c>
      <c r="AM242" s="22" t="n">
        <f aca="false">VLOOKUP(G242,Sheet2!A:Q,3)</f>
        <v>69.428</v>
      </c>
      <c r="AN242" s="22" t="n">
        <f aca="false">VLOOKUP(G242,Sheet2!A:Q,4)</f>
        <v>1</v>
      </c>
      <c r="AO242" s="22" t="n">
        <f aca="false">VLOOKUP(G242,Sheet2!A:Q,5)</f>
        <v>11.84</v>
      </c>
      <c r="AP242" s="22" t="n">
        <f aca="false">VLOOKUP(G242,Sheet2!A:Q,6)</f>
        <v>5215.27</v>
      </c>
      <c r="AQ242" s="22" t="n">
        <f aca="false">VLOOKUP(G242,Sheet2!A:Q,7)</f>
        <v>470.33</v>
      </c>
      <c r="AR242" s="22" t="n">
        <f aca="false">VLOOKUP(G242,Sheet2!A:Q,8)</f>
        <v>603.39</v>
      </c>
      <c r="AS242" s="22" t="n">
        <f aca="false">VLOOKUP(G242,Sheet2!A:Q,9)</f>
        <v>32</v>
      </c>
      <c r="AT242" s="22" t="n">
        <f aca="false">VLOOKUP(G242,Sheet2!A:Q,10)</f>
        <v>109.53</v>
      </c>
      <c r="AU242" s="22" t="n">
        <f aca="false">VLOOKUP(G242,Sheet2!A:Q,11)</f>
        <v>4.5</v>
      </c>
      <c r="AV242" s="22" t="n">
        <f aca="false">VLOOKUP(G242,Sheet2!A:Q,12)</f>
        <v>262350.61</v>
      </c>
      <c r="AW242" s="22" t="n">
        <f aca="false">VLOOKUP(G242,Sheet2!A:Q,13)</f>
        <v>38427.17</v>
      </c>
      <c r="AX242" s="22" t="n">
        <f aca="false">VLOOKUP(G242,Sheet2!A:Q,14)</f>
        <v>32196.29</v>
      </c>
      <c r="AY242" s="22" t="n">
        <f aca="false">VLOOKUP(G242,Sheet2!A:Q,15)</f>
        <v>3542.4</v>
      </c>
      <c r="AZ242" s="22" t="n">
        <f aca="false">VLOOKUP(G242,Sheet2!A:Q,16)</f>
        <v>8820.25</v>
      </c>
      <c r="BA242" s="22" t="n">
        <f aca="false">VLOOKUP(G242,Sheet2!A:Q,17)</f>
        <v>381</v>
      </c>
      <c r="BB242" s="22" t="n">
        <f aca="false">VLOOKUP(G242,Sheet2!A:R,18)</f>
        <v>240</v>
      </c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5" hidden="false" customHeight="false" outlineLevel="0" collapsed="false">
      <c r="A243" s="9" t="s">
        <v>66</v>
      </c>
      <c r="B243" s="9" t="n">
        <v>81</v>
      </c>
      <c r="C243" s="9" t="n">
        <v>104</v>
      </c>
      <c r="D243" s="9" t="n">
        <v>9</v>
      </c>
      <c r="E243" s="23" t="s">
        <v>404</v>
      </c>
      <c r="F243" s="11" t="s">
        <v>405</v>
      </c>
      <c r="G243" s="40" t="s">
        <v>468</v>
      </c>
      <c r="H243" s="4" t="s">
        <v>407</v>
      </c>
      <c r="I243" s="22" t="s">
        <v>743</v>
      </c>
      <c r="J243" s="26" t="n">
        <v>4</v>
      </c>
      <c r="K243" s="11" t="s">
        <v>901</v>
      </c>
      <c r="L243" s="2" t="n">
        <f aca="false">IF(LEN(TRIM(K243))=0,0,LEN(TRIM(K243))-LEN(SUBSTITUTE(K243," ",""))+1)</f>
        <v>10</v>
      </c>
      <c r="M243" s="2" t="n">
        <f aca="false">IF(LEN(TRIM(F243))=0,0,LEN(TRIM(F243))-LEN(SUBSTITUTE(F243," ",""))+2)</f>
        <v>8</v>
      </c>
      <c r="N243" s="22" t="s">
        <v>52</v>
      </c>
      <c r="P243" s="27" t="n">
        <v>14081</v>
      </c>
      <c r="Q243" s="27" t="n">
        <v>4081</v>
      </c>
      <c r="R243" s="22" t="s">
        <v>581</v>
      </c>
      <c r="S243" s="28" t="str">
        <f aca="false">MID(MID(MID(SUBSTITUTE(K243," ","^",(M243-2)),1,256),FIND("^",SUBSTITUTE(K243," ","^",(M243-2))),256),2,FIND(" ",MID(MID(SUBSTITUTE(K243," ","^",(M243-2)),1,256),FIND("^",SUBSTITUTE(K243," ","^",(M243-2))),256))-2)</f>
        <v>the</v>
      </c>
      <c r="T243" s="57" t="n">
        <v>0</v>
      </c>
      <c r="U243" s="29" t="n">
        <f aca="false">LEN(S243)</f>
        <v>3</v>
      </c>
      <c r="V243" s="29" t="n">
        <v>88</v>
      </c>
      <c r="W243" s="50" t="n">
        <v>426</v>
      </c>
      <c r="X243" s="50" t="n">
        <v>569</v>
      </c>
      <c r="Y243" s="58" t="n">
        <v>502</v>
      </c>
      <c r="Z243" s="56" t="n">
        <v>557</v>
      </c>
      <c r="AA243" s="53" t="n">
        <v>11</v>
      </c>
      <c r="AB243" s="53" t="n">
        <v>13</v>
      </c>
      <c r="AC243" s="30" t="n">
        <f aca="false">IF(ISBLANK(T243),"NA",IF(T243=" ","NA",IF(T243="-","NA",IF(T243="N","NA",T243))))</f>
        <v>0</v>
      </c>
      <c r="AD243" s="30" t="n">
        <f aca="false">IF(ISBLANK(U243),"NA",IF(U243=" ","NA",IF(U243="-","NA",IF(U243="N","NA",U243))))</f>
        <v>3</v>
      </c>
      <c r="AE243" s="30" t="n">
        <f aca="false">IF(ISBLANK(V243),"NA",IF(V243=" ","NA",IF(V243="-","NA",IF(V243="N","NA",V243))))</f>
        <v>88</v>
      </c>
      <c r="AF243" s="30" t="n">
        <f aca="false">IF(ISBLANK(W243),"NA",IF(W243=" ","NA",IF(W243="-","NA",IF(W243="N","NA",W243))))</f>
        <v>426</v>
      </c>
      <c r="AG243" s="30" t="n">
        <f aca="false">IF(ISBLANK(X243),"NA",IF(X243=" ","NA",IF(X243="-","NA",IF(X243="N","NA",X243))))</f>
        <v>569</v>
      </c>
      <c r="AH243" s="30" t="n">
        <f aca="false">IF(ISBLANK(Y243),"NA",IF(Y243=" ","NA",IF(Y243="-","NA",IF(Y243="N","NA",Y243))))</f>
        <v>502</v>
      </c>
      <c r="AI243" s="30" t="n">
        <f aca="false">IF(ISBLANK(Z243),"NA",IF(Z243=" ","NA",IF(Z243="-","NA",IF(Z243="N","NA",Z243))))</f>
        <v>557</v>
      </c>
      <c r="AJ243" s="30" t="n">
        <f aca="false">IF(ISBLANK(AA243),"NA",IF(AA243=" ","NA",IF(AA243="-","NA",IF(AA243="N","NA",AA243))))</f>
        <v>11</v>
      </c>
      <c r="AK243" s="30" t="n">
        <f aca="false">IF(ISBLANK(AB243),"NA",IF(AB243=" ","NA",IF(AB243="-","NA",IF(AB243="N","NA",AB243))))</f>
        <v>13</v>
      </c>
      <c r="AL243" s="22" t="str">
        <f aca="false">IF(I243="BC",VLOOKUP(B243,'BC-OR_overlap'!A:J,10),"NA")</f>
        <v>NA</v>
      </c>
      <c r="AM243" s="22" t="n">
        <f aca="false">VLOOKUP(G243,Sheet2!A:Q,3)</f>
        <v>77.6975</v>
      </c>
      <c r="AN243" s="22" t="n">
        <f aca="false">VLOOKUP(G243,Sheet2!A:Q,4)</f>
        <v>11</v>
      </c>
      <c r="AO243" s="22" t="n">
        <f aca="false">VLOOKUP(G243,Sheet2!A:Q,5)</f>
        <v>47.59</v>
      </c>
      <c r="AP243" s="22" t="n">
        <f aca="false">VLOOKUP(G243,Sheet2!A:Q,6)</f>
        <v>14355.59</v>
      </c>
      <c r="AQ243" s="22" t="n">
        <f aca="false">VLOOKUP(G243,Sheet2!A:Q,7)</f>
        <v>236.5</v>
      </c>
      <c r="AR243" s="22" t="n">
        <f aca="false">VLOOKUP(G243,Sheet2!A:Q,8)</f>
        <v>2142.71</v>
      </c>
      <c r="AS243" s="22" t="n">
        <f aca="false">VLOOKUP(G243,Sheet2!A:Q,9)</f>
        <v>32</v>
      </c>
      <c r="AT243" s="22" t="n">
        <f aca="false">VLOOKUP(G243,Sheet2!A:Q,10)</f>
        <v>338.25</v>
      </c>
      <c r="AU243" s="22" t="n">
        <f aca="false">VLOOKUP(G243,Sheet2!A:Q,11)</f>
        <v>6</v>
      </c>
      <c r="AV243" s="22" t="n">
        <f aca="false">VLOOKUP(G243,Sheet2!A:Q,12)</f>
        <v>263125.21</v>
      </c>
      <c r="AW243" s="22" t="n">
        <f aca="false">VLOOKUP(G243,Sheet2!A:Q,13)</f>
        <v>36347.5</v>
      </c>
      <c r="AX243" s="22" t="n">
        <f aca="false">VLOOKUP(G243,Sheet2!A:Q,14)</f>
        <v>33985.43</v>
      </c>
      <c r="AY243" s="22" t="n">
        <f aca="false">VLOOKUP(G243,Sheet2!A:Q,15)</f>
        <v>5398.33</v>
      </c>
      <c r="AZ243" s="22" t="n">
        <f aca="false">VLOOKUP(G243,Sheet2!A:Q,16)</f>
        <v>3107.63</v>
      </c>
      <c r="BA243" s="22" t="n">
        <f aca="false">VLOOKUP(G243,Sheet2!A:Q,17)</f>
        <v>292</v>
      </c>
      <c r="BB243" s="22" t="n">
        <f aca="false">VLOOKUP(G243,Sheet2!A:R,18)</f>
        <v>358</v>
      </c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5" hidden="false" customHeight="false" outlineLevel="0" collapsed="false">
      <c r="A244" s="1" t="s">
        <v>46</v>
      </c>
      <c r="B244" s="9" t="n">
        <v>82</v>
      </c>
      <c r="C244" s="9" t="n">
        <v>105</v>
      </c>
      <c r="D244" s="9" t="n">
        <v>175</v>
      </c>
      <c r="E244" s="23"/>
      <c r="F244" s="9" t="s">
        <v>410</v>
      </c>
      <c r="G244" s="33" t="s">
        <v>902</v>
      </c>
      <c r="H244" s="4" t="s">
        <v>412</v>
      </c>
      <c r="I244" s="22" t="s">
        <v>743</v>
      </c>
      <c r="J244" s="26" t="n">
        <v>4</v>
      </c>
      <c r="K244" s="11" t="s">
        <v>903</v>
      </c>
      <c r="L244" s="2" t="n">
        <f aca="false">IF(LEN(TRIM(K244))=0,0,LEN(TRIM(K244))-LEN(SUBSTITUTE(K244," ",""))+1)</f>
        <v>12</v>
      </c>
      <c r="M244" s="2" t="n">
        <f aca="false">IF(LEN(TRIM(F244))=0,0,LEN(TRIM(F244))-LEN(SUBSTITUTE(F244," ",""))+2)</f>
        <v>10</v>
      </c>
      <c r="N244" s="22" t="s">
        <v>52</v>
      </c>
      <c r="P244" s="27" t="n">
        <v>14082</v>
      </c>
      <c r="Q244" s="27" t="n">
        <v>4082</v>
      </c>
      <c r="R244" s="22" t="s">
        <v>581</v>
      </c>
      <c r="S244" s="28" t="str">
        <f aca="false">MID(MID(MID(SUBSTITUTE(K244," ","^",(M244-2)),1,256),FIND("^",SUBSTITUTE(K244," ","^",(M244-2))),256),2,FIND(" ",MID(MID(SUBSTITUTE(K244," ","^",(M244-2)),1,256),FIND("^",SUBSTITUTE(K244," ","^",(M244-2))),256))-2)</f>
        <v>a</v>
      </c>
      <c r="T244" s="55" t="n">
        <v>0</v>
      </c>
      <c r="U244" s="29" t="n">
        <f aca="false">LEN(S244)</f>
        <v>1</v>
      </c>
      <c r="V244" s="29" t="n">
        <v>2</v>
      </c>
      <c r="W244" s="50" t="s">
        <v>202</v>
      </c>
      <c r="X244" s="50" t="n">
        <v>415</v>
      </c>
      <c r="Y244" s="50" t="n">
        <v>456</v>
      </c>
      <c r="Z244" s="54" t="s">
        <v>202</v>
      </c>
      <c r="AA244" s="53" t="n">
        <v>9</v>
      </c>
      <c r="AB244" s="53" t="s">
        <v>202</v>
      </c>
      <c r="AC244" s="30" t="n">
        <f aca="false">IF(ISBLANK(T244),"NA",IF(T244=" ","NA",IF(T244="-","NA",IF(T244="N","NA",T244))))</f>
        <v>0</v>
      </c>
      <c r="AD244" s="30" t="n">
        <f aca="false">IF(ISBLANK(U244),"NA",IF(U244=" ","NA",IF(U244="-","NA",IF(U244="N","NA",U244))))</f>
        <v>1</v>
      </c>
      <c r="AE244" s="30" t="n">
        <f aca="false">IF(ISBLANK(V244),"NA",IF(V244=" ","NA",IF(V244="-","NA",IF(V244="N","NA",V244))))</f>
        <v>2</v>
      </c>
      <c r="AF244" s="30" t="str">
        <f aca="false">IF(ISBLANK(W244),"NA",IF(W244=" ","NA",IF(W244="-","NA",IF(W244="N","NA",W244))))</f>
        <v>NA</v>
      </c>
      <c r="AG244" s="30" t="n">
        <f aca="false">IF(ISBLANK(X244),"NA",IF(X244=" ","NA",IF(X244="-","NA",IF(X244="N","NA",X244))))</f>
        <v>415</v>
      </c>
      <c r="AH244" s="30" t="n">
        <f aca="false">IF(ISBLANK(Y244),"NA",IF(Y244=" ","NA",IF(Y244="-","NA",IF(Y244="N","NA",Y244))))</f>
        <v>456</v>
      </c>
      <c r="AI244" s="30" t="str">
        <f aca="false">IF(ISBLANK(Z244),"NA",IF(Z244=" ","NA",IF(Z244="-","NA",IF(Z244="N","NA",Z244))))</f>
        <v>NA</v>
      </c>
      <c r="AJ244" s="30" t="n">
        <f aca="false">IF(ISBLANK(AA244),"NA",IF(AA244=" ","NA",IF(AA244="-","NA",IF(AA244="N","NA",AA244))))</f>
        <v>9</v>
      </c>
      <c r="AK244" s="30" t="str">
        <f aca="false">IF(ISBLANK(AB244),"NA",IF(AB244=" ","NA",IF(AB244="-","NA",IF(AB244="N","NA",AB244))))</f>
        <v>NA</v>
      </c>
      <c r="AL244" s="22" t="str">
        <f aca="false">IF(I244="BC",VLOOKUP(B244,'BC-OR_overlap'!A:J,10),"NA")</f>
        <v>NA</v>
      </c>
      <c r="AM244" s="22" t="n">
        <f aca="false">VLOOKUP(G244,Sheet2!A:Q,3)</f>
        <v>2.4392</v>
      </c>
      <c r="AN244" s="22" t="n">
        <f aca="false">VLOOKUP(G244,Sheet2!A:Q,4)</f>
        <v>9</v>
      </c>
      <c r="AO244" s="22" t="n">
        <f aca="false">VLOOKUP(G244,Sheet2!A:Q,5)</f>
        <v>247.29</v>
      </c>
      <c r="AP244" s="22" t="n">
        <f aca="false">VLOOKUP(G244,Sheet2!A:Q,6)</f>
        <v>12225.76</v>
      </c>
      <c r="AQ244" s="22" t="n">
        <f aca="false">VLOOKUP(G244,Sheet2!A:Q,7)</f>
        <v>193.25</v>
      </c>
      <c r="AR244" s="22" t="n">
        <f aca="false">VLOOKUP(G244,Sheet2!A:Q,8)</f>
        <v>2892.14</v>
      </c>
      <c r="AS244" s="22" t="n">
        <f aca="false">VLOOKUP(G244,Sheet2!A:Q,9)</f>
        <v>28.67</v>
      </c>
      <c r="AT244" s="22" t="n">
        <f aca="false">VLOOKUP(G244,Sheet2!A:Q,10)</f>
        <v>1114.36</v>
      </c>
      <c r="AU244" s="22" t="n">
        <f aca="false">VLOOKUP(G244,Sheet2!A:Q,11)</f>
        <v>5</v>
      </c>
      <c r="AV244" s="22" t="n">
        <f aca="false">VLOOKUP(G244,Sheet2!A:Q,12)</f>
        <v>214458.42</v>
      </c>
      <c r="AW244" s="22" t="n">
        <f aca="false">VLOOKUP(G244,Sheet2!A:Q,13)</f>
        <v>31066.5</v>
      </c>
      <c r="AX244" s="22" t="n">
        <f aca="false">VLOOKUP(G244,Sheet2!A:Q,14)</f>
        <v>17349</v>
      </c>
      <c r="AY244" s="22" t="n">
        <f aca="false">VLOOKUP(G244,Sheet2!A:Q,15)</f>
        <v>3291.67</v>
      </c>
      <c r="AZ244" s="22" t="n">
        <f aca="false">VLOOKUP(G244,Sheet2!A:Q,16)</f>
        <v>1866.44</v>
      </c>
      <c r="BA244" s="22" t="n">
        <f aca="false">VLOOKUP(G244,Sheet2!A:Q,17)</f>
        <v>210</v>
      </c>
      <c r="BB244" s="22" t="n">
        <f aca="false">VLOOKUP(G244,Sheet2!A:R,18)</f>
        <v>196</v>
      </c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5" hidden="false" customHeight="false" outlineLevel="0" collapsed="false">
      <c r="A245" s="1" t="s">
        <v>66</v>
      </c>
      <c r="B245" s="9" t="n">
        <v>83</v>
      </c>
      <c r="C245" s="9" t="n">
        <v>106</v>
      </c>
      <c r="D245" s="9" t="n">
        <v>44</v>
      </c>
      <c r="E245" s="23" t="s">
        <v>414</v>
      </c>
      <c r="F245" s="11" t="s">
        <v>415</v>
      </c>
      <c r="G245" s="33" t="s">
        <v>904</v>
      </c>
      <c r="H245" s="4" t="s">
        <v>417</v>
      </c>
      <c r="I245" s="22" t="s">
        <v>743</v>
      </c>
      <c r="J245" s="26" t="n">
        <v>4</v>
      </c>
      <c r="K245" s="11" t="s">
        <v>905</v>
      </c>
      <c r="L245" s="2" t="n">
        <f aca="false">IF(LEN(TRIM(K245))=0,0,LEN(TRIM(K245))-LEN(SUBSTITUTE(K245," ",""))+1)</f>
        <v>10</v>
      </c>
      <c r="M245" s="2" t="n">
        <f aca="false">IF(LEN(TRIM(F245))=0,0,LEN(TRIM(F245))-LEN(SUBSTITUTE(F245," ",""))+2)</f>
        <v>8</v>
      </c>
      <c r="N245" s="22" t="s">
        <v>52</v>
      </c>
      <c r="P245" s="27" t="n">
        <v>14083</v>
      </c>
      <c r="Q245" s="27" t="n">
        <v>4083</v>
      </c>
      <c r="R245" s="22" t="s">
        <v>581</v>
      </c>
      <c r="S245" s="28" t="str">
        <f aca="false">MID(MID(MID(SUBSTITUTE(K245," ","^",(M245-2)),1,256),FIND("^",SUBSTITUTE(K245," ","^",(M245-2))),256),2,FIND(" ",MID(MID(SUBSTITUTE(K245," ","^",(M245-2)),1,256),FIND("^",SUBSTITUTE(K245," ","^",(M245-2))),256))-2)</f>
        <v>a</v>
      </c>
      <c r="T245" s="57" t="n">
        <v>0</v>
      </c>
      <c r="U245" s="29" t="n">
        <f aca="false">LEN(S245)</f>
        <v>1</v>
      </c>
      <c r="V245" s="29" t="n">
        <v>8</v>
      </c>
      <c r="W245" s="50" t="n">
        <v>611</v>
      </c>
      <c r="X245" s="50" t="n">
        <v>514</v>
      </c>
      <c r="Y245" s="50" t="n">
        <v>542</v>
      </c>
      <c r="Z245" s="52" t="n">
        <v>467</v>
      </c>
      <c r="AA245" s="53" t="n">
        <v>20</v>
      </c>
      <c r="AB245" s="53" t="n">
        <v>13</v>
      </c>
      <c r="AC245" s="30" t="n">
        <f aca="false">IF(ISBLANK(T245),"NA",IF(T245=" ","NA",IF(T245="-","NA",IF(T245="N","NA",T245))))</f>
        <v>0</v>
      </c>
      <c r="AD245" s="30" t="n">
        <f aca="false">IF(ISBLANK(U245),"NA",IF(U245=" ","NA",IF(U245="-","NA",IF(U245="N","NA",U245))))</f>
        <v>1</v>
      </c>
      <c r="AE245" s="30" t="n">
        <f aca="false">IF(ISBLANK(V245),"NA",IF(V245=" ","NA",IF(V245="-","NA",IF(V245="N","NA",V245))))</f>
        <v>8</v>
      </c>
      <c r="AF245" s="30" t="n">
        <f aca="false">IF(ISBLANK(W245),"NA",IF(W245=" ","NA",IF(W245="-","NA",IF(W245="N","NA",W245))))</f>
        <v>611</v>
      </c>
      <c r="AG245" s="30" t="n">
        <f aca="false">IF(ISBLANK(X245),"NA",IF(X245=" ","NA",IF(X245="-","NA",IF(X245="N","NA",X245))))</f>
        <v>514</v>
      </c>
      <c r="AH245" s="30" t="n">
        <f aca="false">IF(ISBLANK(Y245),"NA",IF(Y245=" ","NA",IF(Y245="-","NA",IF(Y245="N","NA",Y245))))</f>
        <v>542</v>
      </c>
      <c r="AI245" s="30" t="n">
        <f aca="false">IF(ISBLANK(Z245),"NA",IF(Z245=" ","NA",IF(Z245="-","NA",IF(Z245="N","NA",Z245))))</f>
        <v>467</v>
      </c>
      <c r="AJ245" s="30" t="n">
        <f aca="false">IF(ISBLANK(AA245),"NA",IF(AA245=" ","NA",IF(AA245="-","NA",IF(AA245="N","NA",AA245))))</f>
        <v>20</v>
      </c>
      <c r="AK245" s="30" t="n">
        <f aca="false">IF(ISBLANK(AB245),"NA",IF(AB245=" ","NA",IF(AB245="-","NA",IF(AB245="N","NA",AB245))))</f>
        <v>13</v>
      </c>
      <c r="AL245" s="22" t="str">
        <f aca="false">IF(I245="BC",VLOOKUP(B245,'BC-OR_overlap'!A:J,10),"NA")</f>
        <v>NA</v>
      </c>
      <c r="AM245" s="22" t="n">
        <f aca="false">VLOOKUP(G245,Sheet2!A:Q,3)</f>
        <v>28.616</v>
      </c>
      <c r="AN245" s="22" t="n">
        <f aca="false">VLOOKUP(G245,Sheet2!A:Q,4)</f>
        <v>20</v>
      </c>
      <c r="AO245" s="22" t="n">
        <f aca="false">VLOOKUP(G245,Sheet2!A:Q,5)</f>
        <v>66.25</v>
      </c>
      <c r="AP245" s="22" t="n">
        <f aca="false">VLOOKUP(G245,Sheet2!A:Q,6)</f>
        <v>18205.32</v>
      </c>
      <c r="AQ245" s="22" t="n">
        <f aca="false">VLOOKUP(G245,Sheet2!A:Q,7)</f>
        <v>236.25</v>
      </c>
      <c r="AR245" s="22" t="n">
        <f aca="false">VLOOKUP(G245,Sheet2!A:Q,8)</f>
        <v>2735.75</v>
      </c>
      <c r="AS245" s="22" t="n">
        <f aca="false">VLOOKUP(G245,Sheet2!A:Q,9)</f>
        <v>39</v>
      </c>
      <c r="AT245" s="22" t="n">
        <f aca="false">VLOOKUP(G245,Sheet2!A:Q,10)</f>
        <v>636.51</v>
      </c>
      <c r="AU245" s="22" t="n">
        <f aca="false">VLOOKUP(G245,Sheet2!A:Q,11)</f>
        <v>8.5</v>
      </c>
      <c r="AV245" s="22" t="n">
        <f aca="false">VLOOKUP(G245,Sheet2!A:Q,12)</f>
        <v>368178</v>
      </c>
      <c r="AW245" s="22" t="n">
        <f aca="false">VLOOKUP(G245,Sheet2!A:Q,13)</f>
        <v>49750</v>
      </c>
      <c r="AX245" s="22" t="n">
        <f aca="false">VLOOKUP(G245,Sheet2!A:Q,14)</f>
        <v>27796.45</v>
      </c>
      <c r="AY245" s="22" t="n">
        <f aca="false">VLOOKUP(G245,Sheet2!A:Q,15)</f>
        <v>4082.33</v>
      </c>
      <c r="AZ245" s="22" t="n">
        <f aca="false">VLOOKUP(G245,Sheet2!A:Q,16)</f>
        <v>2281.81</v>
      </c>
      <c r="BA245" s="22" t="n">
        <f aca="false">VLOOKUP(G245,Sheet2!A:Q,17)</f>
        <v>159.5</v>
      </c>
      <c r="BB245" s="22" t="n">
        <f aca="false">VLOOKUP(G245,Sheet2!A:R,18)</f>
        <v>445</v>
      </c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5" hidden="false" customHeight="false" outlineLevel="0" collapsed="false">
      <c r="A246" s="9" t="s">
        <v>66</v>
      </c>
      <c r="B246" s="9" t="n">
        <v>84</v>
      </c>
      <c r="C246" s="9" t="n">
        <v>108</v>
      </c>
      <c r="D246" s="9" t="n">
        <v>59</v>
      </c>
      <c r="E246" s="36" t="s">
        <v>419</v>
      </c>
      <c r="F246" s="37" t="s">
        <v>420</v>
      </c>
      <c r="G246" s="25" t="s">
        <v>906</v>
      </c>
      <c r="H246" s="4" t="s">
        <v>422</v>
      </c>
      <c r="I246" s="22" t="s">
        <v>743</v>
      </c>
      <c r="J246" s="26" t="n">
        <v>4</v>
      </c>
      <c r="K246" s="11" t="s">
        <v>907</v>
      </c>
      <c r="L246" s="2" t="n">
        <f aca="false">IF(LEN(TRIM(K246))=0,0,LEN(TRIM(K246))-LEN(SUBSTITUTE(K246," ",""))+1)</f>
        <v>20</v>
      </c>
      <c r="M246" s="2" t="n">
        <f aca="false">IF(LEN(TRIM(F246))=0,0,LEN(TRIM(F246))-LEN(SUBSTITUTE(F246," ",""))+2)</f>
        <v>18</v>
      </c>
      <c r="N246" s="22" t="s">
        <v>52</v>
      </c>
      <c r="P246" s="27" t="n">
        <v>14084</v>
      </c>
      <c r="Q246" s="27" t="n">
        <v>4084</v>
      </c>
      <c r="R246" s="22" t="s">
        <v>581</v>
      </c>
      <c r="S246" s="28" t="str">
        <f aca="false">MID(MID(MID(SUBSTITUTE(K246," ","^",(M246-2)),1,256),FIND("^",SUBSTITUTE(K246," ","^",(M246-2))),256),2,FIND(" ",MID(MID(SUBSTITUTE(K246," ","^",(M246-2)),1,256),FIND("^",SUBSTITUTE(K246," ","^",(M246-2))),256))-2)</f>
        <v>a</v>
      </c>
      <c r="T246" s="55" t="n">
        <v>0</v>
      </c>
      <c r="U246" s="29" t="n">
        <f aca="false">LEN(S246)</f>
        <v>1</v>
      </c>
      <c r="V246" s="29" t="n">
        <v>139</v>
      </c>
      <c r="W246" s="50" t="n">
        <v>415</v>
      </c>
      <c r="X246" s="50" t="n">
        <v>508</v>
      </c>
      <c r="Y246" s="50" t="n">
        <v>436</v>
      </c>
      <c r="Z246" s="56" t="n">
        <v>457</v>
      </c>
      <c r="AA246" s="53" t="n">
        <v>2</v>
      </c>
      <c r="AB246" s="53" t="n">
        <v>12</v>
      </c>
      <c r="AC246" s="30" t="n">
        <f aca="false">IF(ISBLANK(T246),"NA",IF(T246=" ","NA",IF(T246="-","NA",IF(T246="N","NA",T246))))</f>
        <v>0</v>
      </c>
      <c r="AD246" s="30" t="n">
        <f aca="false">IF(ISBLANK(U246),"NA",IF(U246=" ","NA",IF(U246="-","NA",IF(U246="N","NA",U246))))</f>
        <v>1</v>
      </c>
      <c r="AE246" s="30" t="n">
        <f aca="false">IF(ISBLANK(V246),"NA",IF(V246=" ","NA",IF(V246="-","NA",IF(V246="N","NA",V246))))</f>
        <v>139</v>
      </c>
      <c r="AF246" s="30" t="n">
        <f aca="false">IF(ISBLANK(W246),"NA",IF(W246=" ","NA",IF(W246="-","NA",IF(W246="N","NA",W246))))</f>
        <v>415</v>
      </c>
      <c r="AG246" s="30" t="n">
        <f aca="false">IF(ISBLANK(X246),"NA",IF(X246=" ","NA",IF(X246="-","NA",IF(X246="N","NA",X246))))</f>
        <v>508</v>
      </c>
      <c r="AH246" s="30" t="n">
        <f aca="false">IF(ISBLANK(Y246),"NA",IF(Y246=" ","NA",IF(Y246="-","NA",IF(Y246="N","NA",Y246))))</f>
        <v>436</v>
      </c>
      <c r="AI246" s="30" t="n">
        <f aca="false">IF(ISBLANK(Z246),"NA",IF(Z246=" ","NA",IF(Z246="-","NA",IF(Z246="N","NA",Z246))))</f>
        <v>457</v>
      </c>
      <c r="AJ246" s="30" t="n">
        <f aca="false">IF(ISBLANK(AA246),"NA",IF(AA246=" ","NA",IF(AA246="-","NA",IF(AA246="N","NA",AA246))))</f>
        <v>2</v>
      </c>
      <c r="AK246" s="30" t="n">
        <f aca="false">IF(ISBLANK(AB246),"NA",IF(AB246=" ","NA",IF(AB246="-","NA",IF(AB246="N","NA",AB246))))</f>
        <v>12</v>
      </c>
      <c r="AL246" s="22" t="str">
        <f aca="false">IF(I246="BC",VLOOKUP(B246,'BC-OR_overlap'!A:J,10),"NA")</f>
        <v>NA</v>
      </c>
      <c r="AM246" s="22" t="n">
        <f aca="false">VLOOKUP(G246,Sheet2!A:Q,3)</f>
        <v>55.7447</v>
      </c>
      <c r="AN246" s="22" t="n">
        <f aca="false">VLOOKUP(G246,Sheet2!A:Q,4)</f>
        <v>2</v>
      </c>
      <c r="AO246" s="22" t="n">
        <f aca="false">VLOOKUP(G246,Sheet2!A:Q,5)</f>
        <v>20.94</v>
      </c>
      <c r="AP246" s="22" t="n">
        <f aca="false">VLOOKUP(G246,Sheet2!A:Q,6)</f>
        <v>6550.84</v>
      </c>
      <c r="AQ246" s="22" t="n">
        <f aca="false">VLOOKUP(G246,Sheet2!A:Q,7)</f>
        <v>581.17</v>
      </c>
      <c r="AR246" s="22" t="n">
        <f aca="false">VLOOKUP(G246,Sheet2!A:Q,8)</f>
        <v>1137.03</v>
      </c>
      <c r="AS246" s="22" t="n">
        <f aca="false">VLOOKUP(G246,Sheet2!A:Q,9)</f>
        <v>65.4</v>
      </c>
      <c r="AT246" s="22" t="n">
        <f aca="false">VLOOKUP(G246,Sheet2!A:Q,10)</f>
        <v>305.48</v>
      </c>
      <c r="AU246" s="22" t="n">
        <f aca="false">VLOOKUP(G246,Sheet2!A:Q,11)</f>
        <v>13.5</v>
      </c>
      <c r="AV246" s="22" t="n">
        <f aca="false">VLOOKUP(G246,Sheet2!A:Q,12)</f>
        <v>329326.19</v>
      </c>
      <c r="AW246" s="22" t="n">
        <f aca="false">VLOOKUP(G246,Sheet2!A:Q,13)</f>
        <v>39931.17</v>
      </c>
      <c r="AX246" s="22" t="n">
        <f aca="false">VLOOKUP(G246,Sheet2!A:Q,14)</f>
        <v>29847.42</v>
      </c>
      <c r="AY246" s="22" t="n">
        <f aca="false">VLOOKUP(G246,Sheet2!A:Q,15)</f>
        <v>5695.8</v>
      </c>
      <c r="AZ246" s="22" t="n">
        <f aca="false">VLOOKUP(G246,Sheet2!A:Q,16)</f>
        <v>9092.93</v>
      </c>
      <c r="BA246" s="22" t="n">
        <f aca="false">VLOOKUP(G246,Sheet2!A:Q,17)</f>
        <v>2220.75</v>
      </c>
      <c r="BB246" s="22" t="n">
        <f aca="false">VLOOKUP(G246,Sheet2!A:R,18)</f>
        <v>334</v>
      </c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5" hidden="false" customHeight="false" outlineLevel="0" collapsed="false">
      <c r="A247" s="1" t="s">
        <v>80</v>
      </c>
      <c r="B247" s="9" t="n">
        <v>85</v>
      </c>
      <c r="C247" s="9" t="n">
        <v>109</v>
      </c>
      <c r="D247" s="9" t="n">
        <v>69</v>
      </c>
      <c r="E247" s="23" t="n">
        <v>46</v>
      </c>
      <c r="F247" s="24" t="s">
        <v>424</v>
      </c>
      <c r="G247" s="25" t="s">
        <v>908</v>
      </c>
      <c r="H247" s="4" t="s">
        <v>426</v>
      </c>
      <c r="I247" s="22" t="s">
        <v>743</v>
      </c>
      <c r="J247" s="26" t="n">
        <v>4</v>
      </c>
      <c r="K247" s="11" t="s">
        <v>909</v>
      </c>
      <c r="L247" s="2" t="n">
        <f aca="false">IF(LEN(TRIM(K247))=0,0,LEN(TRIM(K247))-LEN(SUBSTITUTE(K247," ",""))+1)</f>
        <v>12</v>
      </c>
      <c r="M247" s="2" t="n">
        <f aca="false">IF(LEN(TRIM(F247))=0,0,LEN(TRIM(F247))-LEN(SUBSTITUTE(F247," ",""))+2)</f>
        <v>7</v>
      </c>
      <c r="N247" s="22" t="s">
        <v>52</v>
      </c>
      <c r="P247" s="27" t="n">
        <v>14085</v>
      </c>
      <c r="Q247" s="27" t="n">
        <v>4085</v>
      </c>
      <c r="R247" s="22" t="s">
        <v>581</v>
      </c>
      <c r="S247" s="28" t="str">
        <f aca="false">MID(MID(MID(SUBSTITUTE(K247," ","^",(M247-2)),1,256),FIND("^",SUBSTITUTE(K247," ","^",(M247-2))),256),2,FIND(" ",MID(MID(SUBSTITUTE(K247," ","^",(M247-2)),1,256),FIND("^",SUBSTITUTE(K247," ","^",(M247-2))),256))-2)</f>
        <v>warm</v>
      </c>
      <c r="T247" s="25"/>
      <c r="U247" s="29" t="n">
        <f aca="false">LEN(S247)</f>
        <v>4</v>
      </c>
      <c r="V247" s="4" t="n">
        <v>205</v>
      </c>
      <c r="W247" s="4" t="n">
        <v>357</v>
      </c>
      <c r="X247" s="50" t="n">
        <v>571</v>
      </c>
      <c r="Y247" s="4" t="n">
        <v>379</v>
      </c>
      <c r="Z247" s="23" t="n">
        <v>431</v>
      </c>
      <c r="AA247" s="53" t="n">
        <v>6</v>
      </c>
      <c r="AB247" s="62" t="n">
        <v>28</v>
      </c>
      <c r="AC247" s="30" t="str">
        <f aca="false">IF(ISBLANK(T247),"NA",IF(T247=" ","NA",IF(T247="-","NA",IF(T247="N","NA",T247))))</f>
        <v>NA</v>
      </c>
      <c r="AD247" s="30" t="n">
        <f aca="false">IF(ISBLANK(U247),"NA",IF(U247=" ","NA",IF(U247="-","NA",IF(U247="N","NA",U247))))</f>
        <v>4</v>
      </c>
      <c r="AE247" s="30" t="n">
        <f aca="false">IF(ISBLANK(V247),"NA",IF(V247=" ","NA",IF(V247="-","NA",IF(V247="N","NA",V247))))</f>
        <v>205</v>
      </c>
      <c r="AF247" s="30" t="n">
        <f aca="false">IF(ISBLANK(W247),"NA",IF(W247=" ","NA",IF(W247="-","NA",IF(W247="N","NA",W247))))</f>
        <v>357</v>
      </c>
      <c r="AG247" s="30" t="n">
        <f aca="false">IF(ISBLANK(X247),"NA",IF(X247=" ","NA",IF(X247="-","NA",IF(X247="N","NA",X247))))</f>
        <v>571</v>
      </c>
      <c r="AH247" s="30" t="n">
        <f aca="false">IF(ISBLANK(Y247),"NA",IF(Y247=" ","NA",IF(Y247="-","NA",IF(Y247="N","NA",Y247))))</f>
        <v>379</v>
      </c>
      <c r="AI247" s="30" t="n">
        <f aca="false">IF(ISBLANK(Z247),"NA",IF(Z247=" ","NA",IF(Z247="-","NA",IF(Z247="N","NA",Z247))))</f>
        <v>431</v>
      </c>
      <c r="AJ247" s="30" t="n">
        <f aca="false">IF(ISBLANK(AA247),"NA",IF(AA247=" ","NA",IF(AA247="-","NA",IF(AA247="N","NA",AA247))))</f>
        <v>6</v>
      </c>
      <c r="AK247" s="30" t="n">
        <f aca="false">IF(ISBLANK(AB247),"NA",IF(AB247=" ","NA",IF(AB247="-","NA",IF(AB247="N","NA",AB247))))</f>
        <v>28</v>
      </c>
      <c r="AL247" s="22" t="str">
        <f aca="false">IF(I247="BC",VLOOKUP(B247,'BC-OR_overlap'!A:J,10),"NA")</f>
        <v>NA</v>
      </c>
      <c r="AM247" s="22" t="n">
        <f aca="false">VLOOKUP(G247,Sheet2!A:Q,3)</f>
        <v>67.9407</v>
      </c>
      <c r="AN247" s="22" t="n">
        <f aca="false">VLOOKUP(G247,Sheet2!A:Q,4)</f>
        <v>6</v>
      </c>
      <c r="AO247" s="22" t="n">
        <f aca="false">VLOOKUP(G247,Sheet2!A:Q,5)</f>
        <v>27.79</v>
      </c>
      <c r="AP247" s="22" t="n">
        <f aca="false">VLOOKUP(G247,Sheet2!A:Q,6)</f>
        <v>9009.71</v>
      </c>
      <c r="AQ247" s="22" t="n">
        <f aca="false">VLOOKUP(G247,Sheet2!A:Q,7)</f>
        <v>608.8</v>
      </c>
      <c r="AR247" s="22" t="n">
        <f aca="false">VLOOKUP(G247,Sheet2!A:Q,8)</f>
        <v>1191.4</v>
      </c>
      <c r="AS247" s="22" t="n">
        <f aca="false">VLOOKUP(G247,Sheet2!A:Q,9)</f>
        <v>67.25</v>
      </c>
      <c r="AT247" s="22" t="n">
        <f aca="false">VLOOKUP(G247,Sheet2!A:Q,10)</f>
        <v>500.53</v>
      </c>
      <c r="AU247" s="22" t="n">
        <f aca="false">VLOOKUP(G247,Sheet2!A:Q,11)</f>
        <v>15.67</v>
      </c>
      <c r="AV247" s="22" t="n">
        <f aca="false">VLOOKUP(G247,Sheet2!A:Q,12)</f>
        <v>236168.23</v>
      </c>
      <c r="AW247" s="22" t="n">
        <f aca="false">VLOOKUP(G247,Sheet2!A:Q,13)</f>
        <v>35443.6</v>
      </c>
      <c r="AX247" s="22" t="n">
        <f aca="false">VLOOKUP(G247,Sheet2!A:Q,14)</f>
        <v>24739.09</v>
      </c>
      <c r="AY247" s="22" t="n">
        <f aca="false">VLOOKUP(G247,Sheet2!A:Q,15)</f>
        <v>3523.5</v>
      </c>
      <c r="AZ247" s="22" t="n">
        <f aca="false">VLOOKUP(G247,Sheet2!A:Q,16)</f>
        <v>2249.56</v>
      </c>
      <c r="BA247" s="22" t="n">
        <f aca="false">VLOOKUP(G247,Sheet2!A:Q,17)</f>
        <v>521</v>
      </c>
      <c r="BB247" s="22" t="n">
        <f aca="false">VLOOKUP(G247,Sheet2!A:R,18)</f>
        <v>381</v>
      </c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5" hidden="false" customHeight="false" outlineLevel="0" collapsed="false">
      <c r="A248" s="1" t="s">
        <v>46</v>
      </c>
      <c r="B248" s="9" t="n">
        <v>86</v>
      </c>
      <c r="C248" s="9" t="n">
        <v>110</v>
      </c>
      <c r="D248" s="9" t="n">
        <v>77</v>
      </c>
      <c r="E248" s="23"/>
      <c r="F248" s="9" t="s">
        <v>428</v>
      </c>
      <c r="G248" s="33" t="s">
        <v>910</v>
      </c>
      <c r="H248" s="4" t="s">
        <v>93</v>
      </c>
      <c r="I248" s="22" t="s">
        <v>743</v>
      </c>
      <c r="J248" s="26" t="n">
        <v>4</v>
      </c>
      <c r="K248" s="11" t="s">
        <v>911</v>
      </c>
      <c r="L248" s="2" t="n">
        <f aca="false">IF(LEN(TRIM(K248))=0,0,LEN(TRIM(K248))-LEN(SUBSTITUTE(K248," ",""))+1)</f>
        <v>17</v>
      </c>
      <c r="M248" s="2" t="n">
        <f aca="false">IF(LEN(TRIM(F248))=0,0,LEN(TRIM(F248))-LEN(SUBSTITUTE(F248," ",""))+2)</f>
        <v>15</v>
      </c>
      <c r="N248" s="22" t="s">
        <v>52</v>
      </c>
      <c r="P248" s="27" t="n">
        <v>14086</v>
      </c>
      <c r="Q248" s="27" t="n">
        <v>4086</v>
      </c>
      <c r="R248" s="22" t="s">
        <v>581</v>
      </c>
      <c r="S248" s="28" t="str">
        <f aca="false">MID(MID(MID(SUBSTITUTE(K248," ","^",(M248-2)),1,256),FIND("^",SUBSTITUTE(K248," ","^",(M248-2))),256),2,FIND(" ",MID(MID(SUBSTITUTE(K248," ","^",(M248-2)),1,256),FIND("^",SUBSTITUTE(K248," ","^",(M248-2))),256))-2)</f>
        <v>any</v>
      </c>
      <c r="T248" s="57"/>
      <c r="U248" s="29" t="n">
        <f aca="false">LEN(S248)</f>
        <v>3</v>
      </c>
      <c r="V248" s="29" t="n">
        <v>9</v>
      </c>
      <c r="W248" s="50" t="n">
        <v>619</v>
      </c>
      <c r="X248" s="50" t="n">
        <v>575</v>
      </c>
      <c r="Y248" s="50" t="n">
        <v>630</v>
      </c>
      <c r="Z248" s="52" t="n">
        <v>510</v>
      </c>
      <c r="AA248" s="53" t="n">
        <v>11</v>
      </c>
      <c r="AB248" s="53" t="n">
        <v>22</v>
      </c>
      <c r="AC248" s="30" t="str">
        <f aca="false">IF(ISBLANK(T248),"NA",IF(T248=" ","NA",IF(T248="-","NA",IF(T248="N","NA",T248))))</f>
        <v>NA</v>
      </c>
      <c r="AD248" s="30" t="n">
        <f aca="false">IF(ISBLANK(U248),"NA",IF(U248=" ","NA",IF(U248="-","NA",IF(U248="N","NA",U248))))</f>
        <v>3</v>
      </c>
      <c r="AE248" s="30" t="n">
        <f aca="false">IF(ISBLANK(V248),"NA",IF(V248=" ","NA",IF(V248="-","NA",IF(V248="N","NA",V248))))</f>
        <v>9</v>
      </c>
      <c r="AF248" s="30" t="n">
        <f aca="false">IF(ISBLANK(W248),"NA",IF(W248=" ","NA",IF(W248="-","NA",IF(W248="N","NA",W248))))</f>
        <v>619</v>
      </c>
      <c r="AG248" s="30" t="n">
        <f aca="false">IF(ISBLANK(X248),"NA",IF(X248=" ","NA",IF(X248="-","NA",IF(X248="N","NA",X248))))</f>
        <v>575</v>
      </c>
      <c r="AH248" s="30" t="n">
        <f aca="false">IF(ISBLANK(Y248),"NA",IF(Y248=" ","NA",IF(Y248="-","NA",IF(Y248="N","NA",Y248))))</f>
        <v>630</v>
      </c>
      <c r="AI248" s="30" t="n">
        <f aca="false">IF(ISBLANK(Z248),"NA",IF(Z248=" ","NA",IF(Z248="-","NA",IF(Z248="N","NA",Z248))))</f>
        <v>510</v>
      </c>
      <c r="AJ248" s="30" t="n">
        <f aca="false">IF(ISBLANK(AA248),"NA",IF(AA248=" ","NA",IF(AA248="-","NA",IF(AA248="N","NA",AA248))))</f>
        <v>11</v>
      </c>
      <c r="AK248" s="30" t="n">
        <f aca="false">IF(ISBLANK(AB248),"NA",IF(AB248=" ","NA",IF(AB248="-","NA",IF(AB248="N","NA",AB248))))</f>
        <v>22</v>
      </c>
      <c r="AL248" s="22" t="str">
        <f aca="false">IF(I248="BC",VLOOKUP(B248,'BC-OR_overlap'!A:J,10),"NA")</f>
        <v>NA</v>
      </c>
      <c r="AM248" s="22" t="n">
        <f aca="false">VLOOKUP(G248,Sheet2!A:Q,3)</f>
        <v>16.4795</v>
      </c>
      <c r="AN248" s="22" t="n">
        <f aca="false">VLOOKUP(G248,Sheet2!A:Q,4)</f>
        <v>11</v>
      </c>
      <c r="AO248" s="22" t="n">
        <f aca="false">VLOOKUP(G248,Sheet2!A:Q,5)</f>
        <v>19.88</v>
      </c>
      <c r="AP248" s="22" t="n">
        <f aca="false">VLOOKUP(G248,Sheet2!A:Q,6)</f>
        <v>7491.88</v>
      </c>
      <c r="AQ248" s="22" t="n">
        <f aca="false">VLOOKUP(G248,Sheet2!A:Q,7)</f>
        <v>676.2</v>
      </c>
      <c r="AR248" s="22" t="n">
        <f aca="false">VLOOKUP(G248,Sheet2!A:Q,8)</f>
        <v>837.61</v>
      </c>
      <c r="AS248" s="22" t="n">
        <f aca="false">VLOOKUP(G248,Sheet2!A:Q,9)</f>
        <v>95.75</v>
      </c>
      <c r="AT248" s="22" t="n">
        <f aca="false">VLOOKUP(G248,Sheet2!A:Q,10)</f>
        <v>123.27</v>
      </c>
      <c r="AU248" s="22" t="n">
        <f aca="false">VLOOKUP(G248,Sheet2!A:Q,11)</f>
        <v>13.67</v>
      </c>
      <c r="AV248" s="22" t="n">
        <f aca="false">VLOOKUP(G248,Sheet2!A:Q,12)</f>
        <v>280598.02</v>
      </c>
      <c r="AW248" s="22" t="n">
        <f aca="false">VLOOKUP(G248,Sheet2!A:Q,13)</f>
        <v>37218.4</v>
      </c>
      <c r="AX248" s="22" t="n">
        <f aca="false">VLOOKUP(G248,Sheet2!A:Q,14)</f>
        <v>28059.38</v>
      </c>
      <c r="AY248" s="22" t="n">
        <f aca="false">VLOOKUP(G248,Sheet2!A:Q,15)</f>
        <v>3696.25</v>
      </c>
      <c r="AZ248" s="22" t="n">
        <f aca="false">VLOOKUP(G248,Sheet2!A:Q,16)</f>
        <v>2474.74</v>
      </c>
      <c r="BA248" s="22" t="n">
        <f aca="false">VLOOKUP(G248,Sheet2!A:Q,17)</f>
        <v>606.33</v>
      </c>
      <c r="BB248" s="22" t="n">
        <f aca="false">VLOOKUP(G248,Sheet2!A:R,18)</f>
        <v>359</v>
      </c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5" hidden="false" customHeight="false" outlineLevel="0" collapsed="false">
      <c r="A249" s="9" t="s">
        <v>56</v>
      </c>
      <c r="B249" s="9" t="n">
        <v>87</v>
      </c>
      <c r="C249" s="9" t="n">
        <v>111</v>
      </c>
      <c r="D249" s="9" t="n">
        <v>32</v>
      </c>
      <c r="E249" s="23"/>
      <c r="F249" s="9" t="s">
        <v>431</v>
      </c>
      <c r="G249" s="33" t="s">
        <v>912</v>
      </c>
      <c r="H249" s="4" t="s">
        <v>433</v>
      </c>
      <c r="I249" s="22" t="s">
        <v>743</v>
      </c>
      <c r="J249" s="26" t="n">
        <v>4</v>
      </c>
      <c r="K249" s="11" t="s">
        <v>913</v>
      </c>
      <c r="L249" s="2" t="n">
        <f aca="false">IF(LEN(TRIM(K249))=0,0,LEN(TRIM(K249))-LEN(SUBSTITUTE(K249," ",""))+1)</f>
        <v>9</v>
      </c>
      <c r="M249" s="2" t="n">
        <f aca="false">IF(LEN(TRIM(F249))=0,0,LEN(TRIM(F249))-LEN(SUBSTITUTE(F249," ",""))+2)</f>
        <v>6</v>
      </c>
      <c r="N249" s="22" t="s">
        <v>52</v>
      </c>
      <c r="P249" s="27" t="n">
        <v>14087</v>
      </c>
      <c r="Q249" s="27" t="n">
        <v>4087</v>
      </c>
      <c r="R249" s="22" t="s">
        <v>581</v>
      </c>
      <c r="S249" s="28" t="str">
        <f aca="false">MID(MID(MID(SUBSTITUTE(K249," ","^",(M249-2)),1,256),FIND("^",SUBSTITUTE(K249," ","^",(M249-2))),256),2,FIND(" ",MID(MID(SUBSTITUTE(K249," ","^",(M249-2)),1,256),FIND("^",SUBSTITUTE(K249," ","^",(M249-2))),256))-2)</f>
        <v>ten</v>
      </c>
      <c r="T249" s="55"/>
      <c r="U249" s="29" t="n">
        <f aca="false">LEN(S249)</f>
        <v>3</v>
      </c>
      <c r="V249" s="4" t="n">
        <v>8</v>
      </c>
      <c r="W249" s="4" t="n">
        <v>576</v>
      </c>
      <c r="X249" s="50" t="n">
        <v>464</v>
      </c>
      <c r="Y249" s="4" t="n">
        <v>556</v>
      </c>
      <c r="Z249" s="23" t="s">
        <v>202</v>
      </c>
      <c r="AA249" s="53" t="n">
        <v>0</v>
      </c>
      <c r="AB249" s="53" t="n">
        <v>15</v>
      </c>
      <c r="AC249" s="30" t="str">
        <f aca="false">IF(ISBLANK(T249),"NA",IF(T249=" ","NA",IF(T249="-","NA",IF(T249="N","NA",T249))))</f>
        <v>NA</v>
      </c>
      <c r="AD249" s="30" t="n">
        <f aca="false">IF(ISBLANK(U249),"NA",IF(U249=" ","NA",IF(U249="-","NA",IF(U249="N","NA",U249))))</f>
        <v>3</v>
      </c>
      <c r="AE249" s="30" t="n">
        <f aca="false">IF(ISBLANK(V249),"NA",IF(V249=" ","NA",IF(V249="-","NA",IF(V249="N","NA",V249))))</f>
        <v>8</v>
      </c>
      <c r="AF249" s="30" t="n">
        <f aca="false">IF(ISBLANK(W249),"NA",IF(W249=" ","NA",IF(W249="-","NA",IF(W249="N","NA",W249))))</f>
        <v>576</v>
      </c>
      <c r="AG249" s="30" t="n">
        <f aca="false">IF(ISBLANK(X249),"NA",IF(X249=" ","NA",IF(X249="-","NA",IF(X249="N","NA",X249))))</f>
        <v>464</v>
      </c>
      <c r="AH249" s="30" t="n">
        <f aca="false">IF(ISBLANK(Y249),"NA",IF(Y249=" ","NA",IF(Y249="-","NA",IF(Y249="N","NA",Y249))))</f>
        <v>556</v>
      </c>
      <c r="AI249" s="30" t="str">
        <f aca="false">IF(ISBLANK(Z249),"NA",IF(Z249=" ","NA",IF(Z249="-","NA",IF(Z249="N","NA",Z249))))</f>
        <v>NA</v>
      </c>
      <c r="AJ249" s="30" t="n">
        <f aca="false">IF(ISBLANK(AA249),"NA",IF(AA249=" ","NA",IF(AA249="-","NA",IF(AA249="N","NA",AA249))))</f>
        <v>0</v>
      </c>
      <c r="AK249" s="30" t="n">
        <f aca="false">IF(ISBLANK(AB249),"NA",IF(AB249=" ","NA",IF(AB249="-","NA",IF(AB249="N","NA",AB249))))</f>
        <v>15</v>
      </c>
      <c r="AL249" s="22" t="str">
        <f aca="false">IF(I249="BC",VLOOKUP(B249,'BC-OR_overlap'!A:J,10),"NA")</f>
        <v>NA</v>
      </c>
      <c r="AM249" s="22" t="n">
        <f aca="false">VLOOKUP(G249,Sheet2!A:Q,3)</f>
        <v>1.78478</v>
      </c>
      <c r="AN249" s="22" t="n">
        <f aca="false">VLOOKUP(G249,Sheet2!A:Q,4)</f>
        <v>0</v>
      </c>
      <c r="AO249" s="22" t="n">
        <f aca="false">VLOOKUP(G249,Sheet2!A:Q,5)</f>
        <v>0</v>
      </c>
      <c r="AP249" s="22" t="n">
        <f aca="false">VLOOKUP(G249,Sheet2!A:Q,6)</f>
        <v>5496.14</v>
      </c>
      <c r="AQ249" s="22" t="n">
        <f aca="false">VLOOKUP(G249,Sheet2!A:Q,7)</f>
        <v>997.29</v>
      </c>
      <c r="AR249" s="22" t="n">
        <f aca="false">VLOOKUP(G249,Sheet2!A:Q,8)</f>
        <v>382.94</v>
      </c>
      <c r="AS249" s="22" t="n">
        <f aca="false">VLOOKUP(G249,Sheet2!A:Q,9)</f>
        <v>58.83</v>
      </c>
      <c r="AT249" s="22" t="n">
        <f aca="false">VLOOKUP(G249,Sheet2!A:Q,10)</f>
        <v>16.1</v>
      </c>
      <c r="AU249" s="22" t="n">
        <f aca="false">VLOOKUP(G249,Sheet2!A:Q,11)</f>
        <v>6.4</v>
      </c>
      <c r="AV249" s="22" t="n">
        <f aca="false">VLOOKUP(G249,Sheet2!A:Q,12)</f>
        <v>276474.64</v>
      </c>
      <c r="AW249" s="22" t="n">
        <f aca="false">VLOOKUP(G249,Sheet2!A:Q,13)</f>
        <v>39504.43</v>
      </c>
      <c r="AX249" s="22" t="n">
        <f aca="false">VLOOKUP(G249,Sheet2!A:Q,14)</f>
        <v>14518.49</v>
      </c>
      <c r="AY249" s="22" t="n">
        <f aca="false">VLOOKUP(G249,Sheet2!A:Q,15)</f>
        <v>2036.17</v>
      </c>
      <c r="AZ249" s="22" t="n">
        <f aca="false">VLOOKUP(G249,Sheet2!A:Q,16)</f>
        <v>580.91</v>
      </c>
      <c r="BA249" s="22" t="n">
        <f aca="false">VLOOKUP(G249,Sheet2!A:Q,17)</f>
        <v>187.6</v>
      </c>
      <c r="BB249" s="22" t="n">
        <f aca="false">VLOOKUP(G249,Sheet2!A:R,18)</f>
        <v>454</v>
      </c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5" hidden="false" customHeight="false" outlineLevel="0" collapsed="false">
      <c r="A250" s="1" t="s">
        <v>80</v>
      </c>
      <c r="B250" s="9" t="n">
        <v>88</v>
      </c>
      <c r="C250" s="9" t="n">
        <v>112</v>
      </c>
      <c r="D250" s="9" t="n">
        <v>127</v>
      </c>
      <c r="E250" s="23"/>
      <c r="F250" s="9" t="s">
        <v>435</v>
      </c>
      <c r="G250" s="33" t="s">
        <v>914</v>
      </c>
      <c r="H250" s="4" t="s">
        <v>437</v>
      </c>
      <c r="I250" s="22" t="s">
        <v>743</v>
      </c>
      <c r="J250" s="26" t="n">
        <v>4</v>
      </c>
      <c r="K250" s="11" t="s">
        <v>915</v>
      </c>
      <c r="L250" s="2" t="n">
        <f aca="false">IF(LEN(TRIM(K250))=0,0,LEN(TRIM(K250))-LEN(SUBSTITUTE(K250," ",""))+1)</f>
        <v>21</v>
      </c>
      <c r="M250" s="2" t="n">
        <f aca="false">IF(LEN(TRIM(F250))=0,0,LEN(TRIM(F250))-LEN(SUBSTITUTE(F250," ",""))+2)</f>
        <v>19</v>
      </c>
      <c r="N250" s="22" t="s">
        <v>52</v>
      </c>
      <c r="P250" s="27" t="n">
        <v>14088</v>
      </c>
      <c r="Q250" s="27" t="n">
        <v>4088</v>
      </c>
      <c r="R250" s="22" t="s">
        <v>581</v>
      </c>
      <c r="S250" s="28" t="str">
        <f aca="false">MID(MID(MID(SUBSTITUTE(K250," ","^",(M250-2)),1,256),FIND("^",SUBSTITUTE(K250," ","^",(M250-2))),256),2,FIND(" ",MID(MID(SUBSTITUTE(K250," ","^",(M250-2)),1,256),FIND("^",SUBSTITUTE(K250," ","^",(M250-2))),256))-2)</f>
        <v>the</v>
      </c>
      <c r="T250" s="57"/>
      <c r="U250" s="29" t="n">
        <f aca="false">LEN(S250)</f>
        <v>3</v>
      </c>
      <c r="V250" s="29" t="n">
        <v>10</v>
      </c>
      <c r="W250" s="50" t="n">
        <v>553</v>
      </c>
      <c r="X250" s="50" t="n">
        <v>484</v>
      </c>
      <c r="Y250" s="58" t="n">
        <v>547</v>
      </c>
      <c r="Z250" s="53" t="s">
        <v>202</v>
      </c>
      <c r="AA250" s="53" t="n">
        <v>12</v>
      </c>
      <c r="AB250" s="53" t="n">
        <v>17</v>
      </c>
      <c r="AC250" s="30" t="str">
        <f aca="false">IF(ISBLANK(T250),"NA",IF(T250=" ","NA",IF(T250="-","NA",IF(T250="N","NA",T250))))</f>
        <v>NA</v>
      </c>
      <c r="AD250" s="30" t="n">
        <f aca="false">IF(ISBLANK(U250),"NA",IF(U250=" ","NA",IF(U250="-","NA",IF(U250="N","NA",U250))))</f>
        <v>3</v>
      </c>
      <c r="AE250" s="30" t="n">
        <f aca="false">IF(ISBLANK(V250),"NA",IF(V250=" ","NA",IF(V250="-","NA",IF(V250="N","NA",V250))))</f>
        <v>10</v>
      </c>
      <c r="AF250" s="30" t="n">
        <f aca="false">IF(ISBLANK(W250),"NA",IF(W250=" ","NA",IF(W250="-","NA",IF(W250="N","NA",W250))))</f>
        <v>553</v>
      </c>
      <c r="AG250" s="30" t="n">
        <f aca="false">IF(ISBLANK(X250),"NA",IF(X250=" ","NA",IF(X250="-","NA",IF(X250="N","NA",X250))))</f>
        <v>484</v>
      </c>
      <c r="AH250" s="30" t="n">
        <f aca="false">IF(ISBLANK(Y250),"NA",IF(Y250=" ","NA",IF(Y250="-","NA",IF(Y250="N","NA",Y250))))</f>
        <v>547</v>
      </c>
      <c r="AI250" s="30" t="str">
        <f aca="false">IF(ISBLANK(Z250),"NA",IF(Z250=" ","NA",IF(Z250="-","NA",IF(Z250="N","NA",Z250))))</f>
        <v>NA</v>
      </c>
      <c r="AJ250" s="30" t="n">
        <f aca="false">IF(ISBLANK(AA250),"NA",IF(AA250=" ","NA",IF(AA250="-","NA",IF(AA250="N","NA",AA250))))</f>
        <v>12</v>
      </c>
      <c r="AK250" s="30" t="n">
        <f aca="false">IF(ISBLANK(AB250),"NA",IF(AB250=" ","NA",IF(AB250="-","NA",IF(AB250="N","NA",AB250))))</f>
        <v>17</v>
      </c>
      <c r="AL250" s="22" t="str">
        <f aca="false">IF(I250="BC",VLOOKUP(B250,'BC-OR_overlap'!A:J,10),"NA")</f>
        <v>NA</v>
      </c>
      <c r="AM250" s="22" t="n">
        <f aca="false">VLOOKUP(G250,Sheet2!A:Q,3)</f>
        <v>4.34297</v>
      </c>
      <c r="AN250" s="22" t="n">
        <f aca="false">VLOOKUP(G250,Sheet2!A:Q,4)</f>
        <v>12</v>
      </c>
      <c r="AO250" s="22" t="n">
        <f aca="false">VLOOKUP(G250,Sheet2!A:Q,5)</f>
        <v>205.65</v>
      </c>
      <c r="AP250" s="22" t="n">
        <f aca="false">VLOOKUP(G250,Sheet2!A:Q,6)</f>
        <v>12167.62</v>
      </c>
      <c r="AQ250" s="22" t="n">
        <f aca="false">VLOOKUP(G250,Sheet2!A:Q,7)</f>
        <v>196</v>
      </c>
      <c r="AR250" s="22" t="n">
        <f aca="false">VLOOKUP(G250,Sheet2!A:Q,8)</f>
        <v>2925.85</v>
      </c>
      <c r="AS250" s="22" t="n">
        <f aca="false">VLOOKUP(G250,Sheet2!A:Q,9)</f>
        <v>31.33</v>
      </c>
      <c r="AT250" s="22" t="n">
        <f aca="false">VLOOKUP(G250,Sheet2!A:Q,10)</f>
        <v>1129.56</v>
      </c>
      <c r="AU250" s="22" t="n">
        <f aca="false">VLOOKUP(G250,Sheet2!A:Q,11)</f>
        <v>6</v>
      </c>
      <c r="AV250" s="22" t="n">
        <f aca="false">VLOOKUP(G250,Sheet2!A:Q,12)</f>
        <v>254180.04</v>
      </c>
      <c r="AW250" s="22" t="n">
        <f aca="false">VLOOKUP(G250,Sheet2!A:Q,13)</f>
        <v>36733</v>
      </c>
      <c r="AX250" s="22" t="n">
        <f aca="false">VLOOKUP(G250,Sheet2!A:Q,14)</f>
        <v>17860.08</v>
      </c>
      <c r="AY250" s="22" t="n">
        <f aca="false">VLOOKUP(G250,Sheet2!A:Q,15)</f>
        <v>3471.33</v>
      </c>
      <c r="AZ250" s="22" t="n">
        <f aca="false">VLOOKUP(G250,Sheet2!A:Q,16)</f>
        <v>2128.65</v>
      </c>
      <c r="BA250" s="22" t="n">
        <f aca="false">VLOOKUP(G250,Sheet2!A:Q,17)</f>
        <v>300</v>
      </c>
      <c r="BB250" s="22" t="n">
        <f aca="false">VLOOKUP(G250,Sheet2!A:R,18)</f>
        <v>431</v>
      </c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5" hidden="false" customHeight="false" outlineLevel="0" collapsed="false">
      <c r="A251" s="9" t="s">
        <v>80</v>
      </c>
      <c r="B251" s="9" t="n">
        <v>89</v>
      </c>
      <c r="C251" s="9" t="n">
        <v>113</v>
      </c>
      <c r="D251" s="9" t="n">
        <v>103</v>
      </c>
      <c r="E251" s="23"/>
      <c r="F251" s="9" t="s">
        <v>439</v>
      </c>
      <c r="G251" s="25" t="s">
        <v>916</v>
      </c>
      <c r="H251" s="4" t="s">
        <v>187</v>
      </c>
      <c r="I251" s="22" t="s">
        <v>743</v>
      </c>
      <c r="J251" s="26" t="n">
        <v>4</v>
      </c>
      <c r="K251" s="11" t="s">
        <v>917</v>
      </c>
      <c r="L251" s="2" t="n">
        <f aca="false">IF(LEN(TRIM(K251))=0,0,LEN(TRIM(K251))-LEN(SUBSTITUTE(K251," ",""))+1)</f>
        <v>15</v>
      </c>
      <c r="M251" s="2" t="n">
        <f aca="false">IF(LEN(TRIM(F251))=0,0,LEN(TRIM(F251))-LEN(SUBSTITUTE(F251," ",""))+2)</f>
        <v>13</v>
      </c>
      <c r="N251" s="22" t="s">
        <v>52</v>
      </c>
      <c r="P251" s="27" t="n">
        <v>14089</v>
      </c>
      <c r="Q251" s="27" t="n">
        <v>4089</v>
      </c>
      <c r="R251" s="22" t="s">
        <v>581</v>
      </c>
      <c r="S251" s="28" t="str">
        <f aca="false">MID(MID(MID(SUBSTITUTE(K251," ","^",(M251-2)),1,256),FIND("^",SUBSTITUTE(K251," ","^",(M251-2))),256),2,FIND(" ",MID(MID(SUBSTITUTE(K251," ","^",(M251-2)),1,256),FIND("^",SUBSTITUTE(K251," ","^",(M251-2))),256))-2)</f>
        <v>bad</v>
      </c>
      <c r="T251" s="25"/>
      <c r="U251" s="29" t="n">
        <f aca="false">LEN(S251)</f>
        <v>3</v>
      </c>
      <c r="V251" s="29" t="n">
        <v>45</v>
      </c>
      <c r="W251" s="50" t="n">
        <v>439</v>
      </c>
      <c r="X251" s="50" t="n">
        <v>562</v>
      </c>
      <c r="Y251" s="58" t="n">
        <v>461</v>
      </c>
      <c r="Z251" s="52" t="n">
        <v>452</v>
      </c>
      <c r="AA251" s="53" t="n">
        <v>10</v>
      </c>
      <c r="AB251" s="53" t="n">
        <v>16</v>
      </c>
      <c r="AC251" s="30" t="str">
        <f aca="false">IF(ISBLANK(T251),"NA",IF(T251=" ","NA",IF(T251="-","NA",IF(T251="N","NA",T251))))</f>
        <v>NA</v>
      </c>
      <c r="AD251" s="30" t="n">
        <f aca="false">IF(ISBLANK(U251),"NA",IF(U251=" ","NA",IF(U251="-","NA",IF(U251="N","NA",U251))))</f>
        <v>3</v>
      </c>
      <c r="AE251" s="30" t="n">
        <f aca="false">IF(ISBLANK(V251),"NA",IF(V251=" ","NA",IF(V251="-","NA",IF(V251="N","NA",V251))))</f>
        <v>45</v>
      </c>
      <c r="AF251" s="30" t="n">
        <f aca="false">IF(ISBLANK(W251),"NA",IF(W251=" ","NA",IF(W251="-","NA",IF(W251="N","NA",W251))))</f>
        <v>439</v>
      </c>
      <c r="AG251" s="30" t="n">
        <f aca="false">IF(ISBLANK(X251),"NA",IF(X251=" ","NA",IF(X251="-","NA",IF(X251="N","NA",X251))))</f>
        <v>562</v>
      </c>
      <c r="AH251" s="30" t="n">
        <f aca="false">IF(ISBLANK(Y251),"NA",IF(Y251=" ","NA",IF(Y251="-","NA",IF(Y251="N","NA",Y251))))</f>
        <v>461</v>
      </c>
      <c r="AI251" s="30" t="n">
        <f aca="false">IF(ISBLANK(Z251),"NA",IF(Z251=" ","NA",IF(Z251="-","NA",IF(Z251="N","NA",Z251))))</f>
        <v>452</v>
      </c>
      <c r="AJ251" s="30" t="n">
        <f aca="false">IF(ISBLANK(AA251),"NA",IF(AA251=" ","NA",IF(AA251="-","NA",IF(AA251="N","NA",AA251))))</f>
        <v>10</v>
      </c>
      <c r="AK251" s="30" t="n">
        <f aca="false">IF(ISBLANK(AB251),"NA",IF(AB251=" ","NA",IF(AB251="-","NA",IF(AB251="N","NA",AB251))))</f>
        <v>16</v>
      </c>
      <c r="AL251" s="22" t="str">
        <f aca="false">IF(I251="BC",VLOOKUP(B251,'BC-OR_overlap'!A:J,10),"NA")</f>
        <v>NA</v>
      </c>
      <c r="AM251" s="22" t="n">
        <f aca="false">VLOOKUP(G251,Sheet2!A:Q,3)</f>
        <v>24.1541</v>
      </c>
      <c r="AN251" s="22" t="n">
        <f aca="false">VLOOKUP(G251,Sheet2!A:Q,4)</f>
        <v>10</v>
      </c>
      <c r="AO251" s="22" t="n">
        <f aca="false">VLOOKUP(G251,Sheet2!A:Q,5)</f>
        <v>61.09</v>
      </c>
      <c r="AP251" s="22" t="n">
        <f aca="false">VLOOKUP(G251,Sheet2!A:Q,6)</f>
        <v>17314.78</v>
      </c>
      <c r="AQ251" s="22" t="n">
        <f aca="false">VLOOKUP(G251,Sheet2!A:Q,7)</f>
        <v>254</v>
      </c>
      <c r="AR251" s="22" t="n">
        <f aca="false">VLOOKUP(G251,Sheet2!A:Q,8)</f>
        <v>1460.09</v>
      </c>
      <c r="AS251" s="22" t="n">
        <f aca="false">VLOOKUP(G251,Sheet2!A:Q,9)</f>
        <v>28.33</v>
      </c>
      <c r="AT251" s="22" t="n">
        <f aca="false">VLOOKUP(G251,Sheet2!A:Q,10)</f>
        <v>144.57</v>
      </c>
      <c r="AU251" s="22" t="n">
        <f aca="false">VLOOKUP(G251,Sheet2!A:Q,11)</f>
        <v>4.5</v>
      </c>
      <c r="AV251" s="22" t="n">
        <f aca="false">VLOOKUP(G251,Sheet2!A:Q,12)</f>
        <v>260339.65</v>
      </c>
      <c r="AW251" s="22" t="n">
        <f aca="false">VLOOKUP(G251,Sheet2!A:Q,13)</f>
        <v>31431.25</v>
      </c>
      <c r="AX251" s="22" t="n">
        <f aca="false">VLOOKUP(G251,Sheet2!A:Q,14)</f>
        <v>10314.75</v>
      </c>
      <c r="AY251" s="22" t="n">
        <f aca="false">VLOOKUP(G251,Sheet2!A:Q,15)</f>
        <v>1612.67</v>
      </c>
      <c r="AZ251" s="22" t="n">
        <f aca="false">VLOOKUP(G251,Sheet2!A:Q,16)</f>
        <v>357.08</v>
      </c>
      <c r="BA251" s="22" t="n">
        <f aca="false">VLOOKUP(G251,Sheet2!A:Q,17)</f>
        <v>100</v>
      </c>
      <c r="BB251" s="22" t="n">
        <f aca="false">VLOOKUP(G251,Sheet2!A:R,18)</f>
        <v>277</v>
      </c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5" hidden="false" customHeight="false" outlineLevel="0" collapsed="false">
      <c r="A252" s="9" t="s">
        <v>46</v>
      </c>
      <c r="B252" s="9" t="n">
        <v>90</v>
      </c>
      <c r="C252" s="9" t="n">
        <v>114</v>
      </c>
      <c r="D252" s="9" t="n">
        <v>67</v>
      </c>
      <c r="E252" s="23" t="s">
        <v>442</v>
      </c>
      <c r="F252" s="11" t="s">
        <v>443</v>
      </c>
      <c r="G252" s="33" t="s">
        <v>918</v>
      </c>
      <c r="H252" s="4" t="s">
        <v>445</v>
      </c>
      <c r="I252" s="22" t="s">
        <v>743</v>
      </c>
      <c r="J252" s="26" t="n">
        <v>4</v>
      </c>
      <c r="K252" s="11" t="s">
        <v>919</v>
      </c>
      <c r="L252" s="2" t="n">
        <f aca="false">IF(LEN(TRIM(K252))=0,0,LEN(TRIM(K252))-LEN(SUBSTITUTE(K252," ",""))+1)</f>
        <v>10</v>
      </c>
      <c r="M252" s="2" t="n">
        <f aca="false">IF(LEN(TRIM(F252))=0,0,LEN(TRIM(F252))-LEN(SUBSTITUTE(F252," ",""))+2)</f>
        <v>8</v>
      </c>
      <c r="N252" s="22" t="s">
        <v>52</v>
      </c>
      <c r="P252" s="27" t="n">
        <v>14090</v>
      </c>
      <c r="Q252" s="27" t="n">
        <v>4090</v>
      </c>
      <c r="R252" s="22" t="s">
        <v>581</v>
      </c>
      <c r="S252" s="28" t="str">
        <f aca="false">MID(MID(MID(SUBSTITUTE(K252," ","^",(M252-2)),1,256),FIND("^",SUBSTITUTE(K252," ","^",(M252-2))),256),2,FIND(" ",MID(MID(SUBSTITUTE(K252," ","^",(M252-2)),1,256),FIND("^",SUBSTITUTE(K252," ","^",(M252-2))),256))-2)</f>
        <v>a</v>
      </c>
      <c r="T252" s="57" t="n">
        <v>0</v>
      </c>
      <c r="U252" s="29" t="n">
        <f aca="false">LEN(S252)</f>
        <v>1</v>
      </c>
      <c r="V252" s="29" t="n">
        <v>2</v>
      </c>
      <c r="W252" s="50" t="n">
        <v>615</v>
      </c>
      <c r="X252" s="50" t="n">
        <v>386</v>
      </c>
      <c r="Y252" s="50" t="n">
        <v>613</v>
      </c>
      <c r="Z252" s="56" t="s">
        <v>202</v>
      </c>
      <c r="AA252" s="53" t="n">
        <v>0</v>
      </c>
      <c r="AB252" s="53" t="n">
        <v>10</v>
      </c>
      <c r="AC252" s="30" t="n">
        <f aca="false">IF(ISBLANK(T252),"NA",IF(T252=" ","NA",IF(T252="-","NA",IF(T252="N","NA",T252))))</f>
        <v>0</v>
      </c>
      <c r="AD252" s="30" t="n">
        <f aca="false">IF(ISBLANK(U252),"NA",IF(U252=" ","NA",IF(U252="-","NA",IF(U252="N","NA",U252))))</f>
        <v>1</v>
      </c>
      <c r="AE252" s="30" t="n">
        <f aca="false">IF(ISBLANK(V252),"NA",IF(V252=" ","NA",IF(V252="-","NA",IF(V252="N","NA",V252))))</f>
        <v>2</v>
      </c>
      <c r="AF252" s="30" t="n">
        <f aca="false">IF(ISBLANK(W252),"NA",IF(W252=" ","NA",IF(W252="-","NA",IF(W252="N","NA",W252))))</f>
        <v>615</v>
      </c>
      <c r="AG252" s="30" t="n">
        <f aca="false">IF(ISBLANK(X252),"NA",IF(X252=" ","NA",IF(X252="-","NA",IF(X252="N","NA",X252))))</f>
        <v>386</v>
      </c>
      <c r="AH252" s="30" t="n">
        <f aca="false">IF(ISBLANK(Y252),"NA",IF(Y252=" ","NA",IF(Y252="-","NA",IF(Y252="N","NA",Y252))))</f>
        <v>613</v>
      </c>
      <c r="AI252" s="30" t="str">
        <f aca="false">IF(ISBLANK(Z252),"NA",IF(Z252=" ","NA",IF(Z252="-","NA",IF(Z252="N","NA",Z252))))</f>
        <v>NA</v>
      </c>
      <c r="AJ252" s="30" t="n">
        <f aca="false">IF(ISBLANK(AA252),"NA",IF(AA252=" ","NA",IF(AA252="-","NA",IF(AA252="N","NA",AA252))))</f>
        <v>0</v>
      </c>
      <c r="AK252" s="30" t="n">
        <f aca="false">IF(ISBLANK(AB252),"NA",IF(AB252=" ","NA",IF(AB252="-","NA",IF(AB252="N","NA",AB252))))</f>
        <v>10</v>
      </c>
      <c r="AL252" s="22" t="str">
        <f aca="false">IF(I252="BC",VLOOKUP(B252,'BC-OR_overlap'!A:J,10),"NA")</f>
        <v>NA</v>
      </c>
      <c r="AM252" s="22" t="n">
        <f aca="false">VLOOKUP(G252,Sheet2!A:Q,3)</f>
        <v>3.98601</v>
      </c>
      <c r="AN252" s="22" t="n">
        <f aca="false">VLOOKUP(G252,Sheet2!A:Q,4)</f>
        <v>0</v>
      </c>
      <c r="AO252" s="22" t="n">
        <f aca="false">VLOOKUP(G252,Sheet2!A:Q,5)</f>
        <v>0</v>
      </c>
      <c r="AP252" s="22" t="n">
        <f aca="false">VLOOKUP(G252,Sheet2!A:Q,6)</f>
        <v>4386.37</v>
      </c>
      <c r="AQ252" s="22" t="n">
        <f aca="false">VLOOKUP(G252,Sheet2!A:Q,7)</f>
        <v>641.86</v>
      </c>
      <c r="AR252" s="22" t="n">
        <f aca="false">VLOOKUP(G252,Sheet2!A:Q,8)</f>
        <v>93.62</v>
      </c>
      <c r="AS252" s="22" t="n">
        <f aca="false">VLOOKUP(G252,Sheet2!A:Q,9)</f>
        <v>32.5</v>
      </c>
      <c r="AT252" s="22" t="n">
        <f aca="false">VLOOKUP(G252,Sheet2!A:Q,10)</f>
        <v>15.96</v>
      </c>
      <c r="AU252" s="22" t="n">
        <f aca="false">VLOOKUP(G252,Sheet2!A:Q,11)</f>
        <v>3.6</v>
      </c>
      <c r="AV252" s="22" t="n">
        <f aca="false">VLOOKUP(G252,Sheet2!A:Q,12)</f>
        <v>193937.57</v>
      </c>
      <c r="AW252" s="22" t="n">
        <f aca="false">VLOOKUP(G252,Sheet2!A:Q,13)</f>
        <v>27264.71</v>
      </c>
      <c r="AX252" s="22" t="n">
        <f aca="false">VLOOKUP(G252,Sheet2!A:Q,14)</f>
        <v>7702.5</v>
      </c>
      <c r="AY252" s="22" t="n">
        <f aca="false">VLOOKUP(G252,Sheet2!A:Q,15)</f>
        <v>1773.17</v>
      </c>
      <c r="AZ252" s="22" t="n">
        <f aca="false">VLOOKUP(G252,Sheet2!A:Q,16)</f>
        <v>364.41</v>
      </c>
      <c r="BA252" s="22" t="n">
        <f aca="false">VLOOKUP(G252,Sheet2!A:Q,17)</f>
        <v>108.6</v>
      </c>
      <c r="BB252" s="22" t="n">
        <f aca="false">VLOOKUP(G252,Sheet2!A:R,18)</f>
        <v>405</v>
      </c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5" hidden="false" customHeight="false" outlineLevel="0" collapsed="false">
      <c r="A253" s="9" t="s">
        <v>66</v>
      </c>
      <c r="B253" s="9" t="n">
        <v>91</v>
      </c>
      <c r="C253" s="9" t="n">
        <v>115</v>
      </c>
      <c r="D253" s="9" t="n">
        <v>134</v>
      </c>
      <c r="E253" s="23"/>
      <c r="F253" s="9" t="s">
        <v>447</v>
      </c>
      <c r="G253" s="33" t="s">
        <v>920</v>
      </c>
      <c r="H253" s="4" t="s">
        <v>449</v>
      </c>
      <c r="I253" s="22" t="s">
        <v>743</v>
      </c>
      <c r="J253" s="26" t="n">
        <v>4</v>
      </c>
      <c r="K253" s="11" t="s">
        <v>921</v>
      </c>
      <c r="L253" s="2" t="n">
        <f aca="false">IF(LEN(TRIM(K253))=0,0,LEN(TRIM(K253))-LEN(SUBSTITUTE(K253," ",""))+1)</f>
        <v>11</v>
      </c>
      <c r="M253" s="2" t="n">
        <f aca="false">IF(LEN(TRIM(F253))=0,0,LEN(TRIM(F253))-LEN(SUBSTITUTE(F253," ",""))+2)</f>
        <v>9</v>
      </c>
      <c r="N253" s="22" t="s">
        <v>52</v>
      </c>
      <c r="P253" s="27" t="n">
        <v>14091</v>
      </c>
      <c r="Q253" s="27" t="n">
        <v>4091</v>
      </c>
      <c r="R253" s="22" t="s">
        <v>581</v>
      </c>
      <c r="S253" s="28" t="str">
        <f aca="false">MID(MID(MID(SUBSTITUTE(K253," ","^",(M253-2)),1,256),FIND("^",SUBSTITUTE(K253," ","^",(M253-2))),256),2,FIND(" ",MID(MID(SUBSTITUTE(K253," ","^",(M253-2)),1,256),FIND("^",SUBSTITUTE(K253," ","^",(M253-2))),256))-2)</f>
        <v>the</v>
      </c>
      <c r="T253" s="55"/>
      <c r="U253" s="29" t="n">
        <f aca="false">LEN(S253)</f>
        <v>3</v>
      </c>
      <c r="V253" s="29" t="n">
        <v>5</v>
      </c>
      <c r="W253" s="50" t="n">
        <v>563</v>
      </c>
      <c r="X253" s="50" t="n">
        <v>501</v>
      </c>
      <c r="Y253" s="58" t="n">
        <v>629</v>
      </c>
      <c r="Z253" s="52" t="s">
        <v>202</v>
      </c>
      <c r="AA253" s="53" t="n">
        <v>0</v>
      </c>
      <c r="AB253" s="53" t="s">
        <v>202</v>
      </c>
      <c r="AC253" s="30" t="str">
        <f aca="false">IF(ISBLANK(T253),"NA",IF(T253=" ","NA",IF(T253="-","NA",IF(T253="N","NA",T253))))</f>
        <v>NA</v>
      </c>
      <c r="AD253" s="30" t="n">
        <f aca="false">IF(ISBLANK(U253),"NA",IF(U253=" ","NA",IF(U253="-","NA",IF(U253="N","NA",U253))))</f>
        <v>3</v>
      </c>
      <c r="AE253" s="30" t="n">
        <f aca="false">IF(ISBLANK(V253),"NA",IF(V253=" ","NA",IF(V253="-","NA",IF(V253="N","NA",V253))))</f>
        <v>5</v>
      </c>
      <c r="AF253" s="30" t="n">
        <f aca="false">IF(ISBLANK(W253),"NA",IF(W253=" ","NA",IF(W253="-","NA",IF(W253="N","NA",W253))))</f>
        <v>563</v>
      </c>
      <c r="AG253" s="30" t="n">
        <f aca="false">IF(ISBLANK(X253),"NA",IF(X253=" ","NA",IF(X253="-","NA",IF(X253="N","NA",X253))))</f>
        <v>501</v>
      </c>
      <c r="AH253" s="30" t="n">
        <f aca="false">IF(ISBLANK(Y253),"NA",IF(Y253=" ","NA",IF(Y253="-","NA",IF(Y253="N","NA",Y253))))</f>
        <v>629</v>
      </c>
      <c r="AI253" s="30" t="str">
        <f aca="false">IF(ISBLANK(Z253),"NA",IF(Z253=" ","NA",IF(Z253="-","NA",IF(Z253="N","NA",Z253))))</f>
        <v>NA</v>
      </c>
      <c r="AJ253" s="30" t="n">
        <f aca="false">IF(ISBLANK(AA253),"NA",IF(AA253=" ","NA",IF(AA253="-","NA",IF(AA253="N","NA",AA253))))</f>
        <v>0</v>
      </c>
      <c r="AK253" s="30" t="str">
        <f aca="false">IF(ISBLANK(AB253),"NA",IF(AB253=" ","NA",IF(AB253="-","NA",IF(AB253="N","NA",AB253))))</f>
        <v>NA</v>
      </c>
      <c r="AL253" s="22" t="str">
        <f aca="false">IF(I253="BC",VLOOKUP(B253,'BC-OR_overlap'!A:J,10),"NA")</f>
        <v>NA</v>
      </c>
      <c r="AM253" s="22" t="n">
        <f aca="false">VLOOKUP(G253,Sheet2!A:Q,3)</f>
        <v>2.02275</v>
      </c>
      <c r="AN253" s="22" t="n">
        <f aca="false">VLOOKUP(G253,Sheet2!A:Q,4)</f>
        <v>0</v>
      </c>
      <c r="AO253" s="22" t="n">
        <f aca="false">VLOOKUP(G253,Sheet2!A:Q,5)</f>
        <v>0</v>
      </c>
      <c r="AP253" s="22" t="n">
        <f aca="false">VLOOKUP(G253,Sheet2!A:Q,6)</f>
        <v>4552.05</v>
      </c>
      <c r="AQ253" s="22" t="n">
        <f aca="false">VLOOKUP(G253,Sheet2!A:Q,7)</f>
        <v>727.43</v>
      </c>
      <c r="AR253" s="22" t="n">
        <f aca="false">VLOOKUP(G253,Sheet2!A:Q,8)</f>
        <v>494.48</v>
      </c>
      <c r="AS253" s="22" t="n">
        <f aca="false">VLOOKUP(G253,Sheet2!A:Q,9)</f>
        <v>56</v>
      </c>
      <c r="AT253" s="22" t="n">
        <f aca="false">VLOOKUP(G253,Sheet2!A:Q,10)</f>
        <v>7.73</v>
      </c>
      <c r="AU253" s="22" t="n">
        <f aca="false">VLOOKUP(G253,Sheet2!A:Q,11)</f>
        <v>6.2</v>
      </c>
      <c r="AV253" s="22" t="n">
        <f aca="false">VLOOKUP(G253,Sheet2!A:Q,12)</f>
        <v>197453.8</v>
      </c>
      <c r="AW253" s="22" t="n">
        <f aca="false">VLOOKUP(G253,Sheet2!A:Q,13)</f>
        <v>30795</v>
      </c>
      <c r="AX253" s="22" t="n">
        <f aca="false">VLOOKUP(G253,Sheet2!A:Q,14)</f>
        <v>8606.68</v>
      </c>
      <c r="AY253" s="22" t="n">
        <f aca="false">VLOOKUP(G253,Sheet2!A:Q,15)</f>
        <v>1338.67</v>
      </c>
      <c r="AZ253" s="22" t="n">
        <f aca="false">VLOOKUP(G253,Sheet2!A:Q,16)</f>
        <v>466.64</v>
      </c>
      <c r="BA253" s="22" t="n">
        <f aca="false">VLOOKUP(G253,Sheet2!A:Q,17)</f>
        <v>102.4</v>
      </c>
      <c r="BB253" s="22" t="n">
        <f aca="false">VLOOKUP(G253,Sheet2!A:R,18)</f>
        <v>515</v>
      </c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" hidden="false" customHeight="false" outlineLevel="0" collapsed="false">
      <c r="A254" s="9" t="s">
        <v>46</v>
      </c>
      <c r="B254" s="9" t="n">
        <v>92</v>
      </c>
      <c r="C254" s="9" t="n">
        <v>117</v>
      </c>
      <c r="D254" s="9" t="n">
        <v>166</v>
      </c>
      <c r="E254" s="23"/>
      <c r="F254" s="9" t="s">
        <v>451</v>
      </c>
      <c r="G254" s="33" t="s">
        <v>922</v>
      </c>
      <c r="H254" s="4" t="s">
        <v>453</v>
      </c>
      <c r="I254" s="22" t="s">
        <v>743</v>
      </c>
      <c r="J254" s="26" t="n">
        <v>4</v>
      </c>
      <c r="K254" s="11" t="s">
        <v>923</v>
      </c>
      <c r="L254" s="2" t="n">
        <f aca="false">IF(LEN(TRIM(K254))=0,0,LEN(TRIM(K254))-LEN(SUBSTITUTE(K254," ",""))+1)</f>
        <v>18</v>
      </c>
      <c r="M254" s="2" t="n">
        <f aca="false">IF(LEN(TRIM(F254))=0,0,LEN(TRIM(F254))-LEN(SUBSTITUTE(F254," ",""))+2)</f>
        <v>16</v>
      </c>
      <c r="N254" s="22" t="s">
        <v>52</v>
      </c>
      <c r="P254" s="27" t="n">
        <v>14092</v>
      </c>
      <c r="Q254" s="27" t="n">
        <v>4092</v>
      </c>
      <c r="R254" s="22" t="s">
        <v>581</v>
      </c>
      <c r="S254" s="28" t="str">
        <f aca="false">MID(MID(MID(SUBSTITUTE(K254," ","^",(M254-2)),1,256),FIND("^",SUBSTITUTE(K254," ","^",(M254-2))),256),2,FIND(" ",MID(MID(SUBSTITUTE(K254," ","^",(M254-2)),1,256),FIND("^",SUBSTITUTE(K254," ","^",(M254-2))),256))-2)</f>
        <v>the</v>
      </c>
      <c r="T254" s="57"/>
      <c r="U254" s="29" t="n">
        <f aca="false">LEN(S254)</f>
        <v>3</v>
      </c>
      <c r="V254" s="29" t="n">
        <v>204</v>
      </c>
      <c r="W254" s="50" t="n">
        <v>502</v>
      </c>
      <c r="X254" s="50" t="n">
        <v>597</v>
      </c>
      <c r="Y254" s="50" t="n">
        <v>497</v>
      </c>
      <c r="Z254" s="56" t="n">
        <v>438</v>
      </c>
      <c r="AA254" s="53" t="n">
        <v>7</v>
      </c>
      <c r="AB254" s="53" t="n">
        <v>10</v>
      </c>
      <c r="AC254" s="30" t="str">
        <f aca="false">IF(ISBLANK(T254),"NA",IF(T254=" ","NA",IF(T254="-","NA",IF(T254="N","NA",T254))))</f>
        <v>NA</v>
      </c>
      <c r="AD254" s="30" t="n">
        <f aca="false">IF(ISBLANK(U254),"NA",IF(U254=" ","NA",IF(U254="-","NA",IF(U254="N","NA",U254))))</f>
        <v>3</v>
      </c>
      <c r="AE254" s="30" t="n">
        <f aca="false">IF(ISBLANK(V254),"NA",IF(V254=" ","NA",IF(V254="-","NA",IF(V254="N","NA",V254))))</f>
        <v>204</v>
      </c>
      <c r="AF254" s="30" t="n">
        <f aca="false">IF(ISBLANK(W254),"NA",IF(W254=" ","NA",IF(W254="-","NA",IF(W254="N","NA",W254))))</f>
        <v>502</v>
      </c>
      <c r="AG254" s="30" t="n">
        <f aca="false">IF(ISBLANK(X254),"NA",IF(X254=" ","NA",IF(X254="-","NA",IF(X254="N","NA",X254))))</f>
        <v>597</v>
      </c>
      <c r="AH254" s="30" t="n">
        <f aca="false">IF(ISBLANK(Y254),"NA",IF(Y254=" ","NA",IF(Y254="-","NA",IF(Y254="N","NA",Y254))))</f>
        <v>497</v>
      </c>
      <c r="AI254" s="30" t="n">
        <f aca="false">IF(ISBLANK(Z254),"NA",IF(Z254=" ","NA",IF(Z254="-","NA",IF(Z254="N","NA",Z254))))</f>
        <v>438</v>
      </c>
      <c r="AJ254" s="30" t="n">
        <f aca="false">IF(ISBLANK(AA254),"NA",IF(AA254=" ","NA",IF(AA254="-","NA",IF(AA254="N","NA",AA254))))</f>
        <v>7</v>
      </c>
      <c r="AK254" s="30" t="n">
        <f aca="false">IF(ISBLANK(AB254),"NA",IF(AB254=" ","NA",IF(AB254="-","NA",IF(AB254="N","NA",AB254))))</f>
        <v>10</v>
      </c>
      <c r="AL254" s="22" t="str">
        <f aca="false">IF(I254="BC",VLOOKUP(B254,'BC-OR_overlap'!A:J,10),"NA")</f>
        <v>NA</v>
      </c>
      <c r="AM254" s="22" t="n">
        <f aca="false">VLOOKUP(G254,Sheet2!A:Q,3)</f>
        <v>167.234</v>
      </c>
      <c r="AN254" s="22" t="n">
        <f aca="false">VLOOKUP(G254,Sheet2!A:Q,4)</f>
        <v>7</v>
      </c>
      <c r="AO254" s="22" t="n">
        <f aca="false">VLOOKUP(G254,Sheet2!A:Q,5)</f>
        <v>134.94</v>
      </c>
      <c r="AP254" s="22" t="n">
        <f aca="false">VLOOKUP(G254,Sheet2!A:Q,6)</f>
        <v>12455.32</v>
      </c>
      <c r="AQ254" s="22" t="n">
        <f aca="false">VLOOKUP(G254,Sheet2!A:Q,7)</f>
        <v>465.8</v>
      </c>
      <c r="AR254" s="22" t="n">
        <f aca="false">VLOOKUP(G254,Sheet2!A:Q,8)</f>
        <v>3086.93</v>
      </c>
      <c r="AS254" s="22" t="n">
        <f aca="false">VLOOKUP(G254,Sheet2!A:Q,9)</f>
        <v>44.75</v>
      </c>
      <c r="AT254" s="22" t="n">
        <f aca="false">VLOOKUP(G254,Sheet2!A:Q,10)</f>
        <v>1051.79</v>
      </c>
      <c r="AU254" s="22" t="n">
        <f aca="false">VLOOKUP(G254,Sheet2!A:Q,11)</f>
        <v>9</v>
      </c>
      <c r="AV254" s="22" t="n">
        <f aca="false">VLOOKUP(G254,Sheet2!A:Q,12)</f>
        <v>231577.76</v>
      </c>
      <c r="AW254" s="22" t="n">
        <f aca="false">VLOOKUP(G254,Sheet2!A:Q,13)</f>
        <v>32547</v>
      </c>
      <c r="AX254" s="22" t="n">
        <f aca="false">VLOOKUP(G254,Sheet2!A:Q,14)</f>
        <v>28459.08</v>
      </c>
      <c r="AY254" s="22" t="n">
        <f aca="false">VLOOKUP(G254,Sheet2!A:Q,15)</f>
        <v>2416</v>
      </c>
      <c r="AZ254" s="22" t="n">
        <f aca="false">VLOOKUP(G254,Sheet2!A:Q,16)</f>
        <v>3524.75</v>
      </c>
      <c r="BA254" s="22" t="n">
        <f aca="false">VLOOKUP(G254,Sheet2!A:Q,17)</f>
        <v>417</v>
      </c>
      <c r="BB254" s="22" t="n">
        <f aca="false">VLOOKUP(G254,Sheet2!A:R,18)</f>
        <v>490</v>
      </c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5" hidden="false" customHeight="false" outlineLevel="0" collapsed="false">
      <c r="A255" s="9" t="s">
        <v>66</v>
      </c>
      <c r="B255" s="9" t="n">
        <v>93</v>
      </c>
      <c r="C255" s="9" t="n">
        <v>119</v>
      </c>
      <c r="D255" s="9" t="n">
        <v>152</v>
      </c>
      <c r="E255" s="23"/>
      <c r="F255" s="9" t="s">
        <v>455</v>
      </c>
      <c r="G255" s="33" t="s">
        <v>924</v>
      </c>
      <c r="H255" s="4" t="s">
        <v>457</v>
      </c>
      <c r="I255" s="22" t="s">
        <v>743</v>
      </c>
      <c r="J255" s="26" t="n">
        <v>4</v>
      </c>
      <c r="K255" s="11" t="s">
        <v>925</v>
      </c>
      <c r="L255" s="2" t="n">
        <f aca="false">IF(LEN(TRIM(K255))=0,0,LEN(TRIM(K255))-LEN(SUBSTITUTE(K255," ",""))+1)</f>
        <v>12</v>
      </c>
      <c r="M255" s="2" t="n">
        <f aca="false">IF(LEN(TRIM(F255))=0,0,LEN(TRIM(F255))-LEN(SUBSTITUTE(F255," ",""))+2)</f>
        <v>10</v>
      </c>
      <c r="N255" s="22" t="s">
        <v>52</v>
      </c>
      <c r="P255" s="27" t="n">
        <v>14093</v>
      </c>
      <c r="Q255" s="27" t="n">
        <v>4093</v>
      </c>
      <c r="R255" s="22" t="s">
        <v>581</v>
      </c>
      <c r="S255" s="28" t="str">
        <f aca="false">MID(MID(MID(SUBSTITUTE(K255," ","^",(M255-2)),1,256),FIND("^",SUBSTITUTE(K255," ","^",(M255-2))),256),2,FIND(" ",MID(MID(SUBSTITUTE(K255," ","^",(M255-2)),1,256),FIND("^",SUBSTITUTE(K255," ","^",(M255-2))),256))-2)</f>
        <v>their</v>
      </c>
      <c r="T255" s="55"/>
      <c r="U255" s="29" t="n">
        <f aca="false">LEN(S255)</f>
        <v>5</v>
      </c>
      <c r="V255" s="29" t="n">
        <v>16</v>
      </c>
      <c r="W255" s="50" t="n">
        <v>353</v>
      </c>
      <c r="X255" s="50" t="n">
        <v>554</v>
      </c>
      <c r="Y255" s="58" t="n">
        <v>405</v>
      </c>
      <c r="Z255" s="53" t="s">
        <v>202</v>
      </c>
      <c r="AA255" s="53" t="n">
        <v>0</v>
      </c>
      <c r="AB255" s="53" t="s">
        <v>202</v>
      </c>
      <c r="AC255" s="30" t="str">
        <f aca="false">IF(ISBLANK(T255),"NA",IF(T255=" ","NA",IF(T255="-","NA",IF(T255="N","NA",T255))))</f>
        <v>NA</v>
      </c>
      <c r="AD255" s="30" t="n">
        <f aca="false">IF(ISBLANK(U255),"NA",IF(U255=" ","NA",IF(U255="-","NA",IF(U255="N","NA",U255))))</f>
        <v>5</v>
      </c>
      <c r="AE255" s="30" t="n">
        <f aca="false">IF(ISBLANK(V255),"NA",IF(V255=" ","NA",IF(V255="-","NA",IF(V255="N","NA",V255))))</f>
        <v>16</v>
      </c>
      <c r="AF255" s="30" t="n">
        <f aca="false">IF(ISBLANK(W255),"NA",IF(W255=" ","NA",IF(W255="-","NA",IF(W255="N","NA",W255))))</f>
        <v>353</v>
      </c>
      <c r="AG255" s="30" t="n">
        <f aca="false">IF(ISBLANK(X255),"NA",IF(X255=" ","NA",IF(X255="-","NA",IF(X255="N","NA",X255))))</f>
        <v>554</v>
      </c>
      <c r="AH255" s="30" t="n">
        <f aca="false">IF(ISBLANK(Y255),"NA",IF(Y255=" ","NA",IF(Y255="-","NA",IF(Y255="N","NA",Y255))))</f>
        <v>405</v>
      </c>
      <c r="AI255" s="30" t="str">
        <f aca="false">IF(ISBLANK(Z255),"NA",IF(Z255=" ","NA",IF(Z255="-","NA",IF(Z255="N","NA",Z255))))</f>
        <v>NA</v>
      </c>
      <c r="AJ255" s="30" t="n">
        <f aca="false">IF(ISBLANK(AA255),"NA",IF(AA255=" ","NA",IF(AA255="-","NA",IF(AA255="N","NA",AA255))))</f>
        <v>0</v>
      </c>
      <c r="AK255" s="30" t="str">
        <f aca="false">IF(ISBLANK(AB255),"NA",IF(AB255=" ","NA",IF(AB255="-","NA",IF(AB255="N","NA",AB255))))</f>
        <v>NA</v>
      </c>
      <c r="AL255" s="22" t="str">
        <f aca="false">IF(I255="BC",VLOOKUP(B255,'BC-OR_overlap'!A:J,10),"NA")</f>
        <v>NA</v>
      </c>
      <c r="AM255" s="22" t="n">
        <f aca="false">VLOOKUP(G255,Sheet2!A:Q,3)</f>
        <v>17.9668</v>
      </c>
      <c r="AN255" s="22" t="n">
        <f aca="false">VLOOKUP(G255,Sheet2!A:Q,4)</f>
        <v>0</v>
      </c>
      <c r="AO255" s="22" t="n">
        <f aca="false">VLOOKUP(G255,Sheet2!A:Q,5)</f>
        <v>0</v>
      </c>
      <c r="AP255" s="22" t="n">
        <f aca="false">VLOOKUP(G255,Sheet2!A:Q,6)</f>
        <v>3444.74</v>
      </c>
      <c r="AQ255" s="22" t="n">
        <f aca="false">VLOOKUP(G255,Sheet2!A:Q,7)</f>
        <v>801.88</v>
      </c>
      <c r="AR255" s="22" t="n">
        <f aca="false">VLOOKUP(G255,Sheet2!A:Q,8)</f>
        <v>337.34</v>
      </c>
      <c r="AS255" s="22" t="n">
        <f aca="false">VLOOKUP(G255,Sheet2!A:Q,9)</f>
        <v>74</v>
      </c>
      <c r="AT255" s="22" t="n">
        <f aca="false">VLOOKUP(G255,Sheet2!A:Q,10)</f>
        <v>111.04</v>
      </c>
      <c r="AU255" s="22" t="n">
        <f aca="false">VLOOKUP(G255,Sheet2!A:Q,11)</f>
        <v>18.67</v>
      </c>
      <c r="AV255" s="22" t="n">
        <f aca="false">VLOOKUP(G255,Sheet2!A:Q,12)</f>
        <v>306715.69</v>
      </c>
      <c r="AW255" s="22" t="n">
        <f aca="false">VLOOKUP(G255,Sheet2!A:Q,13)</f>
        <v>37026.25</v>
      </c>
      <c r="AX255" s="22" t="n">
        <f aca="false">VLOOKUP(G255,Sheet2!A:Q,14)</f>
        <v>16513.46</v>
      </c>
      <c r="AY255" s="22" t="n">
        <f aca="false">VLOOKUP(G255,Sheet2!A:Q,15)</f>
        <v>2339.14</v>
      </c>
      <c r="AZ255" s="22" t="n">
        <f aca="false">VLOOKUP(G255,Sheet2!A:Q,16)</f>
        <v>2059.16</v>
      </c>
      <c r="BA255" s="22" t="n">
        <f aca="false">VLOOKUP(G255,Sheet2!A:Q,17)</f>
        <v>315.17</v>
      </c>
      <c r="BB255" s="22" t="n">
        <f aca="false">VLOOKUP(G255,Sheet2!A:R,18)</f>
        <v>464</v>
      </c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5" hidden="false" customHeight="false" outlineLevel="0" collapsed="false">
      <c r="A256" s="1" t="s">
        <v>46</v>
      </c>
      <c r="B256" s="9" t="n">
        <v>94</v>
      </c>
      <c r="C256" s="9" t="n">
        <v>120</v>
      </c>
      <c r="D256" s="9" t="n">
        <v>21</v>
      </c>
      <c r="E256" s="23" t="n">
        <v>30</v>
      </c>
      <c r="F256" s="24" t="s">
        <v>459</v>
      </c>
      <c r="G256" s="25" t="s">
        <v>926</v>
      </c>
      <c r="H256" s="4" t="s">
        <v>461</v>
      </c>
      <c r="I256" s="22" t="s">
        <v>743</v>
      </c>
      <c r="J256" s="26" t="n">
        <v>4</v>
      </c>
      <c r="K256" s="11" t="s">
        <v>927</v>
      </c>
      <c r="L256" s="2" t="n">
        <f aca="false">IF(LEN(TRIM(K256))=0,0,LEN(TRIM(K256))-LEN(SUBSTITUTE(K256," ",""))+1)</f>
        <v>8</v>
      </c>
      <c r="M256" s="2" t="n">
        <f aca="false">IF(LEN(TRIM(F256))=0,0,LEN(TRIM(F256))-LEN(SUBSTITUTE(F256," ",""))+2)</f>
        <v>6</v>
      </c>
      <c r="N256" s="22" t="s">
        <v>52</v>
      </c>
      <c r="P256" s="27" t="n">
        <v>14094</v>
      </c>
      <c r="Q256" s="27" t="n">
        <v>4094</v>
      </c>
      <c r="R256" s="22" t="s">
        <v>581</v>
      </c>
      <c r="S256" s="28" t="str">
        <f aca="false">MID(MID(MID(SUBSTITUTE(K256," ","^",(M256-2)),1,256),FIND("^",SUBSTITUTE(K256," ","^",(M256-2))),256),2,FIND(" ",MID(MID(SUBSTITUTE(K256," ","^",(M256-2)),1,256),FIND("^",SUBSTITUTE(K256," ","^",(M256-2))),256))-2)</f>
        <v>his</v>
      </c>
      <c r="T256" s="25"/>
      <c r="U256" s="29" t="n">
        <f aca="false">LEN(S256)</f>
        <v>3</v>
      </c>
      <c r="V256" s="29" t="n">
        <v>25</v>
      </c>
      <c r="W256" s="50" t="s">
        <v>202</v>
      </c>
      <c r="X256" s="50" t="s">
        <v>202</v>
      </c>
      <c r="Y256" s="50" t="s">
        <v>202</v>
      </c>
      <c r="Z256" s="56" t="s">
        <v>202</v>
      </c>
      <c r="AA256" s="53" t="n">
        <v>9</v>
      </c>
      <c r="AB256" s="53" t="n">
        <v>13</v>
      </c>
      <c r="AC256" s="30" t="str">
        <f aca="false">IF(ISBLANK(T256),"NA",IF(T256=" ","NA",IF(T256="-","NA",IF(T256="N","NA",T256))))</f>
        <v>NA</v>
      </c>
      <c r="AD256" s="30" t="n">
        <f aca="false">IF(ISBLANK(U256),"NA",IF(U256=" ","NA",IF(U256="-","NA",IF(U256="N","NA",U256))))</f>
        <v>3</v>
      </c>
      <c r="AE256" s="30" t="n">
        <f aca="false">IF(ISBLANK(V256),"NA",IF(V256=" ","NA",IF(V256="-","NA",IF(V256="N","NA",V256))))</f>
        <v>25</v>
      </c>
      <c r="AF256" s="30" t="str">
        <f aca="false">IF(ISBLANK(W256),"NA",IF(W256=" ","NA",IF(W256="-","NA",IF(W256="N","NA",W256))))</f>
        <v>NA</v>
      </c>
      <c r="AG256" s="30" t="str">
        <f aca="false">IF(ISBLANK(X256),"NA",IF(X256=" ","NA",IF(X256="-","NA",IF(X256="N","NA",X256))))</f>
        <v>NA</v>
      </c>
      <c r="AH256" s="30" t="str">
        <f aca="false">IF(ISBLANK(Y256),"NA",IF(Y256=" ","NA",IF(Y256="-","NA",IF(Y256="N","NA",Y256))))</f>
        <v>NA</v>
      </c>
      <c r="AI256" s="30" t="str">
        <f aca="false">IF(ISBLANK(Z256),"NA",IF(Z256=" ","NA",IF(Z256="-","NA",IF(Z256="N","NA",Z256))))</f>
        <v>NA</v>
      </c>
      <c r="AJ256" s="30" t="n">
        <f aca="false">IF(ISBLANK(AA256),"NA",IF(AA256=" ","NA",IF(AA256="-","NA",IF(AA256="N","NA",AA256))))</f>
        <v>9</v>
      </c>
      <c r="AK256" s="30" t="n">
        <f aca="false">IF(ISBLANK(AB256),"NA",IF(AB256=" ","NA",IF(AB256="-","NA",IF(AB256="N","NA",AB256))))</f>
        <v>13</v>
      </c>
      <c r="AL256" s="22" t="str">
        <f aca="false">IF(I256="BC",VLOOKUP(B256,'BC-OR_overlap'!A:J,10),"NA")</f>
        <v>NA</v>
      </c>
      <c r="AM256" s="22" t="n">
        <f aca="false">VLOOKUP(G256,Sheet2!A:Q,3)</f>
        <v>17.0149</v>
      </c>
      <c r="AN256" s="22" t="n">
        <f aca="false">VLOOKUP(G256,Sheet2!A:Q,4)</f>
        <v>9</v>
      </c>
      <c r="AO256" s="22" t="n">
        <f aca="false">VLOOKUP(G256,Sheet2!A:Q,5)</f>
        <v>44.47</v>
      </c>
      <c r="AP256" s="22" t="n">
        <f aca="false">VLOOKUP(G256,Sheet2!A:Q,6)</f>
        <v>13815.84</v>
      </c>
      <c r="AQ256" s="22" t="n">
        <f aca="false">VLOOKUP(G256,Sheet2!A:Q,7)</f>
        <v>205.5</v>
      </c>
      <c r="AR256" s="22" t="n">
        <f aca="false">VLOOKUP(G256,Sheet2!A:Q,8)</f>
        <v>1879.91</v>
      </c>
      <c r="AS256" s="22" t="n">
        <f aca="false">VLOOKUP(G256,Sheet2!A:Q,9)</f>
        <v>32</v>
      </c>
      <c r="AT256" s="22" t="n">
        <f aca="false">VLOOKUP(G256,Sheet2!A:Q,10)</f>
        <v>214.03</v>
      </c>
      <c r="AU256" s="22" t="n">
        <f aca="false">VLOOKUP(G256,Sheet2!A:Q,11)</f>
        <v>4.5</v>
      </c>
      <c r="AV256" s="22" t="n">
        <f aca="false">VLOOKUP(G256,Sheet2!A:Q,12)</f>
        <v>304922.09</v>
      </c>
      <c r="AW256" s="22" t="n">
        <f aca="false">VLOOKUP(G256,Sheet2!A:Q,13)</f>
        <v>36101</v>
      </c>
      <c r="AX256" s="22" t="n">
        <f aca="false">VLOOKUP(G256,Sheet2!A:Q,14)</f>
        <v>24949.2</v>
      </c>
      <c r="AY256" s="22" t="n">
        <f aca="false">VLOOKUP(G256,Sheet2!A:Q,15)</f>
        <v>3256.67</v>
      </c>
      <c r="AZ256" s="22" t="n">
        <f aca="false">VLOOKUP(G256,Sheet2!A:Q,16)</f>
        <v>433.08</v>
      </c>
      <c r="BA256" s="22" t="n">
        <f aca="false">VLOOKUP(G256,Sheet2!A:Q,17)</f>
        <v>111</v>
      </c>
      <c r="BB256" s="22" t="n">
        <f aca="false">VLOOKUP(G256,Sheet2!A:R,18)</f>
        <v>348</v>
      </c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5" hidden="false" customHeight="false" outlineLevel="0" collapsed="false">
      <c r="A257" s="9" t="s">
        <v>56</v>
      </c>
      <c r="B257" s="9" t="n">
        <v>95</v>
      </c>
      <c r="C257" s="9" t="n">
        <v>121</v>
      </c>
      <c r="D257" s="9" t="n">
        <v>197</v>
      </c>
      <c r="E257" s="23" t="n">
        <v>19</v>
      </c>
      <c r="F257" s="24" t="s">
        <v>463</v>
      </c>
      <c r="G257" s="25" t="s">
        <v>928</v>
      </c>
      <c r="H257" s="4" t="s">
        <v>465</v>
      </c>
      <c r="I257" s="22" t="s">
        <v>743</v>
      </c>
      <c r="J257" s="26" t="n">
        <v>4</v>
      </c>
      <c r="K257" s="11" t="s">
        <v>929</v>
      </c>
      <c r="L257" s="2" t="n">
        <f aca="false">IF(LEN(TRIM(K257))=0,0,LEN(TRIM(K257))-LEN(SUBSTITUTE(K257," ",""))+1)</f>
        <v>15</v>
      </c>
      <c r="M257" s="2" t="n">
        <f aca="false">IF(LEN(TRIM(F257))=0,0,LEN(TRIM(F257))-LEN(SUBSTITUTE(F257," ",""))+2)</f>
        <v>13</v>
      </c>
      <c r="N257" s="22" t="s">
        <v>52</v>
      </c>
      <c r="P257" s="27" t="n">
        <v>14095</v>
      </c>
      <c r="Q257" s="27" t="n">
        <v>4095</v>
      </c>
      <c r="R257" s="22" t="s">
        <v>581</v>
      </c>
      <c r="S257" s="28" t="str">
        <f aca="false">MID(MID(MID(SUBSTITUTE(K257," ","^",(M257-2)),1,256),FIND("^",SUBSTITUTE(K257," ","^",(M257-2))),256),2,FIND(" ",MID(MID(SUBSTITUTE(K257," ","^",(M257-2)),1,256),FIND("^",SUBSTITUTE(K257," ","^",(M257-2))),256))-2)</f>
        <v>their</v>
      </c>
      <c r="T257" s="25"/>
      <c r="U257" s="29" t="n">
        <f aca="false">LEN(S257)</f>
        <v>5</v>
      </c>
      <c r="V257" s="4" t="n">
        <v>8</v>
      </c>
      <c r="W257" s="4" t="n">
        <v>476</v>
      </c>
      <c r="X257" s="50" t="n">
        <v>468</v>
      </c>
      <c r="Y257" s="4" t="n">
        <v>495</v>
      </c>
      <c r="Z257" s="23" t="s">
        <v>202</v>
      </c>
      <c r="AA257" s="53" t="n">
        <v>0</v>
      </c>
      <c r="AB257" s="53" t="s">
        <v>202</v>
      </c>
      <c r="AC257" s="30" t="str">
        <f aca="false">IF(ISBLANK(T257),"NA",IF(T257=" ","NA",IF(T257="-","NA",IF(T257="N","NA",T257))))</f>
        <v>NA</v>
      </c>
      <c r="AD257" s="30" t="n">
        <f aca="false">IF(ISBLANK(U257),"NA",IF(U257=" ","NA",IF(U257="-","NA",IF(U257="N","NA",U257))))</f>
        <v>5</v>
      </c>
      <c r="AE257" s="30" t="n">
        <f aca="false">IF(ISBLANK(V257),"NA",IF(V257=" ","NA",IF(V257="-","NA",IF(V257="N","NA",V257))))</f>
        <v>8</v>
      </c>
      <c r="AF257" s="30" t="n">
        <f aca="false">IF(ISBLANK(W257),"NA",IF(W257=" ","NA",IF(W257="-","NA",IF(W257="N","NA",W257))))</f>
        <v>476</v>
      </c>
      <c r="AG257" s="30" t="n">
        <f aca="false">IF(ISBLANK(X257),"NA",IF(X257=" ","NA",IF(X257="-","NA",IF(X257="N","NA",X257))))</f>
        <v>468</v>
      </c>
      <c r="AH257" s="30" t="n">
        <f aca="false">IF(ISBLANK(Y257),"NA",IF(Y257=" ","NA",IF(Y257="-","NA",IF(Y257="N","NA",Y257))))</f>
        <v>495</v>
      </c>
      <c r="AI257" s="30" t="str">
        <f aca="false">IF(ISBLANK(Z257),"NA",IF(Z257=" ","NA",IF(Z257="-","NA",IF(Z257="N","NA",Z257))))</f>
        <v>NA</v>
      </c>
      <c r="AJ257" s="30" t="n">
        <f aca="false">IF(ISBLANK(AA257),"NA",IF(AA257=" ","NA",IF(AA257="-","NA",IF(AA257="N","NA",AA257))))</f>
        <v>0</v>
      </c>
      <c r="AK257" s="30" t="str">
        <f aca="false">IF(ISBLANK(AB257),"NA",IF(AB257=" ","NA",IF(AB257="-","NA",IF(AB257="N","NA",AB257))))</f>
        <v>NA</v>
      </c>
      <c r="AL257" s="22" t="str">
        <f aca="false">IF(I257="BC",VLOOKUP(B257,'BC-OR_overlap'!A:J,10),"NA")</f>
        <v>NA</v>
      </c>
      <c r="AM257" s="22" t="n">
        <f aca="false">VLOOKUP(G257,Sheet2!A:Q,3)</f>
        <v>0.832899</v>
      </c>
      <c r="AN257" s="22" t="n">
        <f aca="false">VLOOKUP(G257,Sheet2!A:Q,4)</f>
        <v>0</v>
      </c>
      <c r="AO257" s="22" t="n">
        <f aca="false">VLOOKUP(G257,Sheet2!A:Q,5)</f>
        <v>0</v>
      </c>
      <c r="AP257" s="22" t="n">
        <f aca="false">VLOOKUP(G257,Sheet2!A:Q,6)</f>
        <v>4436.81</v>
      </c>
      <c r="AQ257" s="22" t="n">
        <f aca="false">VLOOKUP(G257,Sheet2!A:Q,7)</f>
        <v>1179.62</v>
      </c>
      <c r="AR257" s="22" t="n">
        <f aca="false">VLOOKUP(G257,Sheet2!A:Q,8)</f>
        <v>791.94</v>
      </c>
      <c r="AS257" s="22" t="n">
        <f aca="false">VLOOKUP(G257,Sheet2!A:Q,9)</f>
        <v>131.71</v>
      </c>
      <c r="AT257" s="22" t="n">
        <f aca="false">VLOOKUP(G257,Sheet2!A:Q,10)</f>
        <v>129.63</v>
      </c>
      <c r="AU257" s="22" t="n">
        <f aca="false">VLOOKUP(G257,Sheet2!A:Q,11)</f>
        <v>22.67</v>
      </c>
      <c r="AV257" s="22" t="n">
        <f aca="false">VLOOKUP(G257,Sheet2!A:Q,12)</f>
        <v>299248.3</v>
      </c>
      <c r="AW257" s="22" t="n">
        <f aca="false">VLOOKUP(G257,Sheet2!A:Q,13)</f>
        <v>41771.88</v>
      </c>
      <c r="AX257" s="22" t="n">
        <f aca="false">VLOOKUP(G257,Sheet2!A:Q,14)</f>
        <v>23669.15</v>
      </c>
      <c r="AY257" s="22" t="n">
        <f aca="false">VLOOKUP(G257,Sheet2!A:Q,15)</f>
        <v>3354.86</v>
      </c>
      <c r="AZ257" s="22" t="n">
        <f aca="false">VLOOKUP(G257,Sheet2!A:Q,16)</f>
        <v>1619.89</v>
      </c>
      <c r="BA257" s="22" t="n">
        <f aca="false">VLOOKUP(G257,Sheet2!A:Q,17)</f>
        <v>336.67</v>
      </c>
      <c r="BB257" s="22" t="n">
        <f aca="false">VLOOKUP(G257,Sheet2!A:R,18)</f>
        <v>412</v>
      </c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5" hidden="false" customHeight="false" outlineLevel="0" collapsed="false">
      <c r="A258" s="1" t="s">
        <v>66</v>
      </c>
      <c r="B258" s="9" t="n">
        <v>96</v>
      </c>
      <c r="C258" s="9" t="n">
        <v>122</v>
      </c>
      <c r="D258" s="9" t="n">
        <v>71</v>
      </c>
      <c r="E258" s="23"/>
      <c r="F258" s="9" t="s">
        <v>467</v>
      </c>
      <c r="G258" s="33" t="s">
        <v>930</v>
      </c>
      <c r="H258" s="4" t="s">
        <v>469</v>
      </c>
      <c r="I258" s="22" t="s">
        <v>743</v>
      </c>
      <c r="J258" s="26" t="n">
        <v>4</v>
      </c>
      <c r="K258" s="11" t="s">
        <v>931</v>
      </c>
      <c r="L258" s="2" t="n">
        <f aca="false">IF(LEN(TRIM(K258))=0,0,LEN(TRIM(K258))-LEN(SUBSTITUTE(K258," ",""))+1)</f>
        <v>20</v>
      </c>
      <c r="M258" s="2" t="n">
        <f aca="false">IF(LEN(TRIM(F258))=0,0,LEN(TRIM(F258))-LEN(SUBSTITUTE(F258," ",""))+2)</f>
        <v>17</v>
      </c>
      <c r="N258" s="22" t="s">
        <v>52</v>
      </c>
      <c r="P258" s="27" t="n">
        <v>14096</v>
      </c>
      <c r="Q258" s="27" t="n">
        <v>4096</v>
      </c>
      <c r="R258" s="22" t="s">
        <v>581</v>
      </c>
      <c r="S258" s="28" t="str">
        <f aca="false">MID(MID(MID(SUBSTITUTE(K258," ","^",(M258-2)),1,256),FIND("^",SUBSTITUTE(K258," ","^",(M258-2))),256),2,FIND(" ",MID(MID(SUBSTITUTE(K258," ","^",(M258-2)),1,256),FIND("^",SUBSTITUTE(K258," ","^",(M258-2))),256))-2)</f>
        <v>her</v>
      </c>
      <c r="T258" s="57"/>
      <c r="U258" s="29" t="n">
        <f aca="false">LEN(S258)</f>
        <v>3</v>
      </c>
      <c r="V258" s="29" t="n">
        <v>55</v>
      </c>
      <c r="W258" s="50" t="n">
        <v>320</v>
      </c>
      <c r="X258" s="50" t="n">
        <v>520</v>
      </c>
      <c r="Y258" s="50" t="n">
        <v>362</v>
      </c>
      <c r="Z258" s="52" t="s">
        <v>202</v>
      </c>
      <c r="AA258" s="53" t="n">
        <v>1</v>
      </c>
      <c r="AB258" s="53" t="s">
        <v>202</v>
      </c>
      <c r="AC258" s="30" t="str">
        <f aca="false">IF(ISBLANK(T258),"NA",IF(T258=" ","NA",IF(T258="-","NA",IF(T258="N","NA",T258))))</f>
        <v>NA</v>
      </c>
      <c r="AD258" s="30" t="n">
        <f aca="false">IF(ISBLANK(U258),"NA",IF(U258=" ","NA",IF(U258="-","NA",IF(U258="N","NA",U258))))</f>
        <v>3</v>
      </c>
      <c r="AE258" s="30" t="n">
        <f aca="false">IF(ISBLANK(V258),"NA",IF(V258=" ","NA",IF(V258="-","NA",IF(V258="N","NA",V258))))</f>
        <v>55</v>
      </c>
      <c r="AF258" s="30" t="n">
        <f aca="false">IF(ISBLANK(W258),"NA",IF(W258=" ","NA",IF(W258="-","NA",IF(W258="N","NA",W258))))</f>
        <v>320</v>
      </c>
      <c r="AG258" s="30" t="n">
        <f aca="false">IF(ISBLANK(X258),"NA",IF(X258=" ","NA",IF(X258="-","NA",IF(X258="N","NA",X258))))</f>
        <v>520</v>
      </c>
      <c r="AH258" s="30" t="n">
        <f aca="false">IF(ISBLANK(Y258),"NA",IF(Y258=" ","NA",IF(Y258="-","NA",IF(Y258="N","NA",Y258))))</f>
        <v>362</v>
      </c>
      <c r="AI258" s="30" t="str">
        <f aca="false">IF(ISBLANK(Z258),"NA",IF(Z258=" ","NA",IF(Z258="-","NA",IF(Z258="N","NA",Z258))))</f>
        <v>NA</v>
      </c>
      <c r="AJ258" s="30" t="n">
        <f aca="false">IF(ISBLANK(AA258),"NA",IF(AA258=" ","NA",IF(AA258="-","NA",IF(AA258="N","NA",AA258))))</f>
        <v>1</v>
      </c>
      <c r="AK258" s="30" t="str">
        <f aca="false">IF(ISBLANK(AB258),"NA",IF(AB258=" ","NA",IF(AB258="-","NA",IF(AB258="N","NA",AB258))))</f>
        <v>NA</v>
      </c>
      <c r="AL258" s="22" t="str">
        <f aca="false">IF(I258="BC",VLOOKUP(B258,'BC-OR_overlap'!A:J,10),"NA")</f>
        <v>NA</v>
      </c>
      <c r="AM258" s="22" t="n">
        <f aca="false">VLOOKUP(G258,Sheet2!A:Q,3)</f>
        <v>58.0054</v>
      </c>
      <c r="AN258" s="22" t="n">
        <f aca="false">VLOOKUP(G258,Sheet2!A:Q,4)</f>
        <v>1</v>
      </c>
      <c r="AO258" s="22" t="n">
        <f aca="false">VLOOKUP(G258,Sheet2!A:Q,5)</f>
        <v>1.31</v>
      </c>
      <c r="AP258" s="22" t="n">
        <f aca="false">VLOOKUP(G258,Sheet2!A:Q,6)</f>
        <v>2883.58</v>
      </c>
      <c r="AQ258" s="22" t="n">
        <f aca="false">VLOOKUP(G258,Sheet2!A:Q,7)</f>
        <v>840.6</v>
      </c>
      <c r="AR258" s="22" t="n">
        <f aca="false">VLOOKUP(G258,Sheet2!A:Q,8)</f>
        <v>1180.44</v>
      </c>
      <c r="AS258" s="22" t="n">
        <f aca="false">VLOOKUP(G258,Sheet2!A:Q,9)</f>
        <v>246.67</v>
      </c>
      <c r="AT258" s="22" t="n">
        <f aca="false">VLOOKUP(G258,Sheet2!A:Q,10)</f>
        <v>689.24</v>
      </c>
      <c r="AU258" s="22" t="n">
        <f aca="false">VLOOKUP(G258,Sheet2!A:Q,11)</f>
        <v>120.62</v>
      </c>
      <c r="AV258" s="22" t="n">
        <f aca="false">VLOOKUP(G258,Sheet2!A:Q,12)</f>
        <v>334544.29</v>
      </c>
      <c r="AW258" s="22" t="n">
        <f aca="false">VLOOKUP(G258,Sheet2!A:Q,13)</f>
        <v>42258.7</v>
      </c>
      <c r="AX258" s="22" t="n">
        <f aca="false">VLOOKUP(G258,Sheet2!A:Q,14)</f>
        <v>33775.65</v>
      </c>
      <c r="AY258" s="22" t="n">
        <f aca="false">VLOOKUP(G258,Sheet2!A:Q,15)</f>
        <v>6089.33</v>
      </c>
      <c r="AZ258" s="22" t="n">
        <f aca="false">VLOOKUP(G258,Sheet2!A:Q,16)</f>
        <v>5756.65</v>
      </c>
      <c r="BA258" s="22" t="n">
        <f aca="false">VLOOKUP(G258,Sheet2!A:Q,17)</f>
        <v>1433.38</v>
      </c>
      <c r="BB258" s="22" t="n">
        <f aca="false">VLOOKUP(G258,Sheet2!A:R,18)</f>
        <v>171</v>
      </c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5" hidden="false" customHeight="false" outlineLevel="0" collapsed="false">
      <c r="A259" s="1" t="s">
        <v>46</v>
      </c>
      <c r="B259" s="9" t="n">
        <v>97</v>
      </c>
      <c r="C259" s="9" t="n">
        <v>123</v>
      </c>
      <c r="D259" s="9" t="n">
        <v>139</v>
      </c>
      <c r="E259" s="23" t="s">
        <v>471</v>
      </c>
      <c r="F259" s="11" t="s">
        <v>472</v>
      </c>
      <c r="G259" s="33" t="s">
        <v>932</v>
      </c>
      <c r="H259" s="4" t="s">
        <v>474</v>
      </c>
      <c r="I259" s="22" t="s">
        <v>743</v>
      </c>
      <c r="J259" s="26" t="n">
        <v>4</v>
      </c>
      <c r="K259" s="11" t="s">
        <v>933</v>
      </c>
      <c r="L259" s="2" t="n">
        <f aca="false">IF(LEN(TRIM(K259))=0,0,LEN(TRIM(K259))-LEN(SUBSTITUTE(K259," ",""))+1)</f>
        <v>10</v>
      </c>
      <c r="M259" s="2" t="n">
        <f aca="false">IF(LEN(TRIM(F259))=0,0,LEN(TRIM(F259))-LEN(SUBSTITUTE(F259," ",""))+2)</f>
        <v>8</v>
      </c>
      <c r="N259" s="22" t="s">
        <v>52</v>
      </c>
      <c r="P259" s="27" t="n">
        <v>14097</v>
      </c>
      <c r="Q259" s="27" t="n">
        <v>4097</v>
      </c>
      <c r="R259" s="22" t="s">
        <v>581</v>
      </c>
      <c r="S259" s="28" t="str">
        <f aca="false">MID(MID(MID(SUBSTITUTE(K259," ","^",(M259-2)),1,256),FIND("^",SUBSTITUTE(K259," ","^",(M259-2))),256),2,FIND(" ",MID(MID(SUBSTITUTE(K259," ","^",(M259-2)),1,256),FIND("^",SUBSTITUTE(K259," ","^",(M259-2))),256))-2)</f>
        <v>the</v>
      </c>
      <c r="T259" s="55" t="n">
        <v>0</v>
      </c>
      <c r="U259" s="29" t="n">
        <f aca="false">LEN(S259)</f>
        <v>3</v>
      </c>
      <c r="V259" s="29" t="n">
        <v>275</v>
      </c>
      <c r="W259" s="50" t="n">
        <v>389</v>
      </c>
      <c r="X259" s="50" t="n">
        <v>610</v>
      </c>
      <c r="Y259" s="59" t="n">
        <v>458</v>
      </c>
      <c r="Z259" s="52" t="n">
        <v>408</v>
      </c>
      <c r="AA259" s="53" t="n">
        <v>5</v>
      </c>
      <c r="AB259" s="53" t="n">
        <v>8</v>
      </c>
      <c r="AC259" s="30" t="n">
        <f aca="false">IF(ISBLANK(T259),"NA",IF(T259=" ","NA",IF(T259="-","NA",IF(T259="N","NA",T259))))</f>
        <v>0</v>
      </c>
      <c r="AD259" s="30" t="n">
        <f aca="false">IF(ISBLANK(U259),"NA",IF(U259=" ","NA",IF(U259="-","NA",IF(U259="N","NA",U259))))</f>
        <v>3</v>
      </c>
      <c r="AE259" s="30" t="n">
        <f aca="false">IF(ISBLANK(V259),"NA",IF(V259=" ","NA",IF(V259="-","NA",IF(V259="N","NA",V259))))</f>
        <v>275</v>
      </c>
      <c r="AF259" s="30" t="n">
        <f aca="false">IF(ISBLANK(W259),"NA",IF(W259=" ","NA",IF(W259="-","NA",IF(W259="N","NA",W259))))</f>
        <v>389</v>
      </c>
      <c r="AG259" s="30" t="n">
        <f aca="false">IF(ISBLANK(X259),"NA",IF(X259=" ","NA",IF(X259="-","NA",IF(X259="N","NA",X259))))</f>
        <v>610</v>
      </c>
      <c r="AH259" s="30" t="n">
        <f aca="false">IF(ISBLANK(Y259),"NA",IF(Y259=" ","NA",IF(Y259="-","NA",IF(Y259="N","NA",Y259))))</f>
        <v>458</v>
      </c>
      <c r="AI259" s="30" t="n">
        <f aca="false">IF(ISBLANK(Z259),"NA",IF(Z259=" ","NA",IF(Z259="-","NA",IF(Z259="N","NA",Z259))))</f>
        <v>408</v>
      </c>
      <c r="AJ259" s="30" t="n">
        <f aca="false">IF(ISBLANK(AA259),"NA",IF(AA259=" ","NA",IF(AA259="-","NA",IF(AA259="N","NA",AA259))))</f>
        <v>5</v>
      </c>
      <c r="AK259" s="30" t="n">
        <f aca="false">IF(ISBLANK(AB259),"NA",IF(AB259=" ","NA",IF(AB259="-","NA",IF(AB259="N","NA",AB259))))</f>
        <v>8</v>
      </c>
      <c r="AL259" s="22" t="str">
        <f aca="false">IF(I259="BC",VLOOKUP(B259,'BC-OR_overlap'!A:J,10),"NA")</f>
        <v>NA</v>
      </c>
      <c r="AM259" s="22" t="n">
        <f aca="false">VLOOKUP(G259,Sheet2!A:Q,3)</f>
        <v>322.332</v>
      </c>
      <c r="AN259" s="22" t="n">
        <f aca="false">VLOOKUP(G259,Sheet2!A:Q,4)</f>
        <v>5</v>
      </c>
      <c r="AO259" s="22" t="n">
        <f aca="false">VLOOKUP(G259,Sheet2!A:Q,5)</f>
        <v>30.1</v>
      </c>
      <c r="AP259" s="22" t="n">
        <f aca="false">VLOOKUP(G259,Sheet2!A:Q,6)</f>
        <v>13052.82</v>
      </c>
      <c r="AQ259" s="22" t="n">
        <f aca="false">VLOOKUP(G259,Sheet2!A:Q,7)</f>
        <v>214</v>
      </c>
      <c r="AR259" s="22" t="n">
        <f aca="false">VLOOKUP(G259,Sheet2!A:Q,8)</f>
        <v>2800.21</v>
      </c>
      <c r="AS259" s="22" t="n">
        <f aca="false">VLOOKUP(G259,Sheet2!A:Q,9)</f>
        <v>27.33</v>
      </c>
      <c r="AT259" s="22" t="n">
        <f aca="false">VLOOKUP(G259,Sheet2!A:Q,10)</f>
        <v>397.59</v>
      </c>
      <c r="AU259" s="22" t="n">
        <f aca="false">VLOOKUP(G259,Sheet2!A:Q,11)</f>
        <v>3.5</v>
      </c>
      <c r="AV259" s="22" t="n">
        <f aca="false">VLOOKUP(G259,Sheet2!A:Q,12)</f>
        <v>222839.62</v>
      </c>
      <c r="AW259" s="22" t="n">
        <f aca="false">VLOOKUP(G259,Sheet2!A:Q,13)</f>
        <v>22873.75</v>
      </c>
      <c r="AX259" s="22" t="n">
        <f aca="false">VLOOKUP(G259,Sheet2!A:Q,14)</f>
        <v>23913.57</v>
      </c>
      <c r="AY259" s="22" t="n">
        <f aca="false">VLOOKUP(G259,Sheet2!A:Q,15)</f>
        <v>2312.67</v>
      </c>
      <c r="AZ259" s="22" t="n">
        <f aca="false">VLOOKUP(G259,Sheet2!A:Q,16)</f>
        <v>683.6</v>
      </c>
      <c r="BA259" s="22" t="n">
        <f aca="false">VLOOKUP(G259,Sheet2!A:Q,17)</f>
        <v>115</v>
      </c>
      <c r="BB259" s="22" t="n">
        <f aca="false">VLOOKUP(G259,Sheet2!A:R,18)</f>
        <v>197</v>
      </c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5" hidden="false" customHeight="false" outlineLevel="0" collapsed="false">
      <c r="A260" s="1" t="s">
        <v>56</v>
      </c>
      <c r="B260" s="9" t="n">
        <v>98</v>
      </c>
      <c r="C260" s="9" t="n">
        <v>124</v>
      </c>
      <c r="D260" s="9" t="n">
        <v>20</v>
      </c>
      <c r="E260" s="23" t="s">
        <v>476</v>
      </c>
      <c r="F260" s="11" t="s">
        <v>477</v>
      </c>
      <c r="G260" s="33" t="s">
        <v>934</v>
      </c>
      <c r="H260" s="4" t="s">
        <v>479</v>
      </c>
      <c r="I260" s="22" t="s">
        <v>743</v>
      </c>
      <c r="J260" s="26" t="n">
        <v>4</v>
      </c>
      <c r="K260" s="11" t="s">
        <v>935</v>
      </c>
      <c r="L260" s="2" t="n">
        <f aca="false">IF(LEN(TRIM(K260))=0,0,LEN(TRIM(K260))-LEN(SUBSTITUTE(K260," ",""))+1)</f>
        <v>10</v>
      </c>
      <c r="M260" s="2" t="n">
        <f aca="false">IF(LEN(TRIM(F260))=0,0,LEN(TRIM(F260))-LEN(SUBSTITUTE(F260," ",""))+2)</f>
        <v>8</v>
      </c>
      <c r="N260" s="22" t="s">
        <v>52</v>
      </c>
      <c r="P260" s="27" t="n">
        <v>14098</v>
      </c>
      <c r="Q260" s="27" t="n">
        <v>4098</v>
      </c>
      <c r="R260" s="22" t="s">
        <v>581</v>
      </c>
      <c r="S260" s="28" t="str">
        <f aca="false">MID(MID(MID(SUBSTITUTE(K260," ","^",(M260-2)),1,256),FIND("^",SUBSTITUTE(K260," ","^",(M260-2))),256),2,FIND(" ",MID(MID(SUBSTITUTE(K260," ","^",(M260-2)),1,256),FIND("^",SUBSTITUTE(K260," ","^",(M260-2))),256))-2)</f>
        <v>the</v>
      </c>
      <c r="T260" s="55" t="n">
        <v>0</v>
      </c>
      <c r="U260" s="29" t="n">
        <f aca="false">LEN(S260)</f>
        <v>3</v>
      </c>
      <c r="V260" s="29" t="n">
        <v>40</v>
      </c>
      <c r="W260" s="50" t="n">
        <v>451</v>
      </c>
      <c r="X260" s="50" t="n">
        <v>583</v>
      </c>
      <c r="Y260" s="50" t="n">
        <v>497</v>
      </c>
      <c r="Z260" s="56" t="n">
        <v>444</v>
      </c>
      <c r="AA260" s="53" t="n">
        <v>1</v>
      </c>
      <c r="AB260" s="53" t="n">
        <v>11</v>
      </c>
      <c r="AC260" s="30" t="n">
        <f aca="false">IF(ISBLANK(T260),"NA",IF(T260=" ","NA",IF(T260="-","NA",IF(T260="N","NA",T260))))</f>
        <v>0</v>
      </c>
      <c r="AD260" s="30" t="n">
        <f aca="false">IF(ISBLANK(U260),"NA",IF(U260=" ","NA",IF(U260="-","NA",IF(U260="N","NA",U260))))</f>
        <v>3</v>
      </c>
      <c r="AE260" s="30" t="n">
        <f aca="false">IF(ISBLANK(V260),"NA",IF(V260=" ","NA",IF(V260="-","NA",IF(V260="N","NA",V260))))</f>
        <v>40</v>
      </c>
      <c r="AF260" s="30" t="n">
        <f aca="false">IF(ISBLANK(W260),"NA",IF(W260=" ","NA",IF(W260="-","NA",IF(W260="N","NA",W260))))</f>
        <v>451</v>
      </c>
      <c r="AG260" s="30" t="n">
        <f aca="false">IF(ISBLANK(X260),"NA",IF(X260=" ","NA",IF(X260="-","NA",IF(X260="N","NA",X260))))</f>
        <v>583</v>
      </c>
      <c r="AH260" s="30" t="n">
        <f aca="false">IF(ISBLANK(Y260),"NA",IF(Y260=" ","NA",IF(Y260="-","NA",IF(Y260="N","NA",Y260))))</f>
        <v>497</v>
      </c>
      <c r="AI260" s="30" t="n">
        <f aca="false">IF(ISBLANK(Z260),"NA",IF(Z260=" ","NA",IF(Z260="-","NA",IF(Z260="N","NA",Z260))))</f>
        <v>444</v>
      </c>
      <c r="AJ260" s="30" t="n">
        <f aca="false">IF(ISBLANK(AA260),"NA",IF(AA260=" ","NA",IF(AA260="-","NA",IF(AA260="N","NA",AA260))))</f>
        <v>1</v>
      </c>
      <c r="AK260" s="30" t="n">
        <f aca="false">IF(ISBLANK(AB260),"NA",IF(AB260=" ","NA",IF(AB260="-","NA",IF(AB260="N","NA",AB260))))</f>
        <v>11</v>
      </c>
      <c r="AL260" s="22" t="str">
        <f aca="false">IF(I260="BC",VLOOKUP(B260,'BC-OR_overlap'!A:J,10),"NA")</f>
        <v>NA</v>
      </c>
      <c r="AM260" s="22" t="n">
        <f aca="false">VLOOKUP(G260,Sheet2!A:Q,3)</f>
        <v>24.987</v>
      </c>
      <c r="AN260" s="22" t="n">
        <f aca="false">VLOOKUP(G260,Sheet2!A:Q,4)</f>
        <v>1</v>
      </c>
      <c r="AO260" s="22" t="n">
        <f aca="false">VLOOKUP(G260,Sheet2!A:Q,5)</f>
        <v>2.5</v>
      </c>
      <c r="AP260" s="22" t="n">
        <f aca="false">VLOOKUP(G260,Sheet2!A:Q,6)</f>
        <v>6848.37</v>
      </c>
      <c r="AQ260" s="22" t="n">
        <f aca="false">VLOOKUP(G260,Sheet2!A:Q,7)</f>
        <v>61.5</v>
      </c>
      <c r="AR260" s="22" t="n">
        <f aca="false">VLOOKUP(G260,Sheet2!A:Q,8)</f>
        <v>1848.3</v>
      </c>
      <c r="AS260" s="22" t="n">
        <f aca="false">VLOOKUP(G260,Sheet2!A:Q,9)</f>
        <v>7.33</v>
      </c>
      <c r="AT260" s="22" t="n">
        <f aca="false">VLOOKUP(G260,Sheet2!A:Q,10)</f>
        <v>24.99</v>
      </c>
      <c r="AU260" s="22" t="n">
        <f aca="false">VLOOKUP(G260,Sheet2!A:Q,11)</f>
        <v>1</v>
      </c>
      <c r="AV260" s="22" t="n">
        <f aca="false">VLOOKUP(G260,Sheet2!A:Q,12)</f>
        <v>238371.95</v>
      </c>
      <c r="AW260" s="22" t="n">
        <f aca="false">VLOOKUP(G260,Sheet2!A:Q,13)</f>
        <v>30576.5</v>
      </c>
      <c r="AX260" s="22" t="n">
        <f aca="false">VLOOKUP(G260,Sheet2!A:Q,14)</f>
        <v>36208.22</v>
      </c>
      <c r="AY260" s="22" t="n">
        <f aca="false">VLOOKUP(G260,Sheet2!A:Q,15)</f>
        <v>5932.67</v>
      </c>
      <c r="AZ260" s="22" t="n">
        <f aca="false">VLOOKUP(G260,Sheet2!A:Q,16)</f>
        <v>1530.99</v>
      </c>
      <c r="BA260" s="22" t="n">
        <f aca="false">VLOOKUP(G260,Sheet2!A:Q,17)</f>
        <v>385.5</v>
      </c>
      <c r="BB260" s="22" t="n">
        <f aca="false">VLOOKUP(G260,Sheet2!A:R,18)</f>
        <v>238</v>
      </c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5" hidden="false" customHeight="false" outlineLevel="0" collapsed="false">
      <c r="A261" s="9" t="s">
        <v>46</v>
      </c>
      <c r="B261" s="9" t="n">
        <v>99</v>
      </c>
      <c r="C261" s="9" t="n">
        <v>125</v>
      </c>
      <c r="D261" s="9" t="n">
        <v>109</v>
      </c>
      <c r="E261" s="23" t="n">
        <v>44</v>
      </c>
      <c r="F261" s="24" t="s">
        <v>481</v>
      </c>
      <c r="G261" s="25" t="s">
        <v>936</v>
      </c>
      <c r="H261" s="4" t="s">
        <v>483</v>
      </c>
      <c r="I261" s="22" t="s">
        <v>743</v>
      </c>
      <c r="J261" s="26" t="n">
        <v>4</v>
      </c>
      <c r="K261" s="11" t="s">
        <v>937</v>
      </c>
      <c r="L261" s="2" t="n">
        <f aca="false">IF(LEN(TRIM(K261))=0,0,LEN(TRIM(K261))-LEN(SUBSTITUTE(K261," ",""))+1)</f>
        <v>18</v>
      </c>
      <c r="M261" s="2" t="n">
        <f aca="false">IF(LEN(TRIM(F261))=0,0,LEN(TRIM(F261))-LEN(SUBSTITUTE(F261," ",""))+2)</f>
        <v>16</v>
      </c>
      <c r="N261" s="22" t="s">
        <v>52</v>
      </c>
      <c r="P261" s="27" t="n">
        <v>14099</v>
      </c>
      <c r="Q261" s="27" t="n">
        <v>4099</v>
      </c>
      <c r="R261" s="22" t="s">
        <v>581</v>
      </c>
      <c r="S261" s="28" t="str">
        <f aca="false">MID(MID(MID(SUBSTITUTE(K261," ","^",(M261-2)),1,256),FIND("^",SUBSTITUTE(K261," ","^",(M261-2))),256),2,FIND(" ",MID(MID(SUBSTITUTE(K261," ","^",(M261-2)),1,256),FIND("^",SUBSTITUTE(K261," ","^",(M261-2))),256))-2)</f>
        <v>the</v>
      </c>
      <c r="T261" s="25"/>
      <c r="U261" s="29" t="n">
        <f aca="false">LEN(S261)</f>
        <v>3</v>
      </c>
      <c r="V261" s="29" t="n">
        <v>72</v>
      </c>
      <c r="W261" s="50" t="n">
        <v>498</v>
      </c>
      <c r="X261" s="50" t="n">
        <v>495</v>
      </c>
      <c r="Y261" s="50" t="n">
        <v>495</v>
      </c>
      <c r="Z261" s="54" t="s">
        <v>202</v>
      </c>
      <c r="AA261" s="53" t="n">
        <v>10</v>
      </c>
      <c r="AB261" s="53" t="n">
        <v>24</v>
      </c>
      <c r="AC261" s="30" t="str">
        <f aca="false">IF(ISBLANK(T261),"NA",IF(T261=" ","NA",IF(T261="-","NA",IF(T261="N","NA",T261))))</f>
        <v>NA</v>
      </c>
      <c r="AD261" s="30" t="n">
        <f aca="false">IF(ISBLANK(U261),"NA",IF(U261=" ","NA",IF(U261="-","NA",IF(U261="N","NA",U261))))</f>
        <v>3</v>
      </c>
      <c r="AE261" s="30" t="n">
        <f aca="false">IF(ISBLANK(V261),"NA",IF(V261=" ","NA",IF(V261="-","NA",IF(V261="N","NA",V261))))</f>
        <v>72</v>
      </c>
      <c r="AF261" s="30" t="n">
        <f aca="false">IF(ISBLANK(W261),"NA",IF(W261=" ","NA",IF(W261="-","NA",IF(W261="N","NA",W261))))</f>
        <v>498</v>
      </c>
      <c r="AG261" s="30" t="n">
        <f aca="false">IF(ISBLANK(X261),"NA",IF(X261=" ","NA",IF(X261="-","NA",IF(X261="N","NA",X261))))</f>
        <v>495</v>
      </c>
      <c r="AH261" s="30" t="n">
        <f aca="false">IF(ISBLANK(Y261),"NA",IF(Y261=" ","NA",IF(Y261="-","NA",IF(Y261="N","NA",Y261))))</f>
        <v>495</v>
      </c>
      <c r="AI261" s="30" t="str">
        <f aca="false">IF(ISBLANK(Z261),"NA",IF(Z261=" ","NA",IF(Z261="-","NA",IF(Z261="N","NA",Z261))))</f>
        <v>NA</v>
      </c>
      <c r="AJ261" s="30" t="n">
        <f aca="false">IF(ISBLANK(AA261),"NA",IF(AA261=" ","NA",IF(AA261="-","NA",IF(AA261="N","NA",AA261))))</f>
        <v>10</v>
      </c>
      <c r="AK261" s="30" t="n">
        <f aca="false">IF(ISBLANK(AB261),"NA",IF(AB261=" ","NA",IF(AB261="-","NA",IF(AB261="N","NA",AB261))))</f>
        <v>24</v>
      </c>
      <c r="AL261" s="22" t="str">
        <f aca="false">IF(I261="BC",VLOOKUP(B261,'BC-OR_overlap'!A:J,10),"NA")</f>
        <v>NA</v>
      </c>
      <c r="AM261" s="22" t="n">
        <f aca="false">VLOOKUP(G261,Sheet2!A:Q,3)</f>
        <v>51.3422</v>
      </c>
      <c r="AN261" s="22" t="n">
        <f aca="false">VLOOKUP(G261,Sheet2!A:Q,4)</f>
        <v>10</v>
      </c>
      <c r="AO261" s="22" t="n">
        <f aca="false">VLOOKUP(G261,Sheet2!A:Q,5)</f>
        <v>34.75</v>
      </c>
      <c r="AP261" s="22" t="n">
        <f aca="false">VLOOKUP(G261,Sheet2!A:Q,6)</f>
        <v>9567.72</v>
      </c>
      <c r="AQ261" s="22" t="n">
        <f aca="false">VLOOKUP(G261,Sheet2!A:Q,7)</f>
        <v>984.67</v>
      </c>
      <c r="AR261" s="22" t="n">
        <f aca="false">VLOOKUP(G261,Sheet2!A:Q,8)</f>
        <v>2609.15</v>
      </c>
      <c r="AS261" s="22" t="n">
        <f aca="false">VLOOKUP(G261,Sheet2!A:Q,9)</f>
        <v>244.8</v>
      </c>
      <c r="AT261" s="22" t="n">
        <f aca="false">VLOOKUP(G261,Sheet2!A:Q,10)</f>
        <v>634</v>
      </c>
      <c r="AU261" s="22" t="n">
        <f aca="false">VLOOKUP(G261,Sheet2!A:Q,11)</f>
        <v>48.25</v>
      </c>
      <c r="AV261" s="22" t="n">
        <f aca="false">VLOOKUP(G261,Sheet2!A:Q,12)</f>
        <v>317433.48</v>
      </c>
      <c r="AW261" s="22" t="n">
        <f aca="false">VLOOKUP(G261,Sheet2!A:Q,13)</f>
        <v>41425.67</v>
      </c>
      <c r="AX261" s="22" t="n">
        <f aca="false">VLOOKUP(G261,Sheet2!A:Q,14)</f>
        <v>36224.1</v>
      </c>
      <c r="AY261" s="22" t="n">
        <f aca="false">VLOOKUP(G261,Sheet2!A:Q,15)</f>
        <v>6084.6</v>
      </c>
      <c r="AZ261" s="22" t="n">
        <f aca="false">VLOOKUP(G261,Sheet2!A:Q,16)</f>
        <v>4369.36</v>
      </c>
      <c r="BA261" s="22" t="n">
        <f aca="false">VLOOKUP(G261,Sheet2!A:Q,17)</f>
        <v>1001.5</v>
      </c>
      <c r="BB261" s="22" t="n">
        <f aca="false">VLOOKUP(G261,Sheet2!A:R,18)</f>
        <v>297</v>
      </c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5" hidden="false" customHeight="false" outlineLevel="0" collapsed="false">
      <c r="A262" s="1" t="s">
        <v>80</v>
      </c>
      <c r="B262" s="9" t="n">
        <v>100</v>
      </c>
      <c r="C262" s="9" t="n">
        <v>126</v>
      </c>
      <c r="D262" s="9" t="n">
        <v>8</v>
      </c>
      <c r="E262" s="23" t="s">
        <v>485</v>
      </c>
      <c r="F262" s="11" t="s">
        <v>486</v>
      </c>
      <c r="G262" s="25" t="s">
        <v>938</v>
      </c>
      <c r="H262" s="4" t="s">
        <v>317</v>
      </c>
      <c r="I262" s="22" t="s">
        <v>743</v>
      </c>
      <c r="J262" s="26" t="n">
        <v>4</v>
      </c>
      <c r="K262" s="11" t="s">
        <v>939</v>
      </c>
      <c r="L262" s="2" t="n">
        <f aca="false">IF(LEN(TRIM(K262))=0,0,LEN(TRIM(K262))-LEN(SUBSTITUTE(K262," ",""))+1)</f>
        <v>10</v>
      </c>
      <c r="M262" s="2" t="n">
        <f aca="false">IF(LEN(TRIM(F262))=0,0,LEN(TRIM(F262))-LEN(SUBSTITUTE(F262," ",""))+2)</f>
        <v>8</v>
      </c>
      <c r="N262" s="22" t="s">
        <v>52</v>
      </c>
      <c r="P262" s="27" t="n">
        <v>14100</v>
      </c>
      <c r="Q262" s="27" t="n">
        <v>4100</v>
      </c>
      <c r="R262" s="22" t="s">
        <v>581</v>
      </c>
      <c r="S262" s="28" t="str">
        <f aca="false">MID(MID(MID(SUBSTITUTE(K262," ","^",(M262-2)),1,256),FIND("^",SUBSTITUTE(K262," ","^",(M262-2))),256),2,FIND(" ",MID(MID(SUBSTITUTE(K262," ","^",(M262-2)),1,256),FIND("^",SUBSTITUTE(K262," ","^",(M262-2))),256))-2)</f>
        <v>his</v>
      </c>
      <c r="T262" s="57" t="n">
        <v>0</v>
      </c>
      <c r="U262" s="29" t="n">
        <f aca="false">LEN(S262)</f>
        <v>3</v>
      </c>
      <c r="V262" s="29" t="n">
        <v>9</v>
      </c>
      <c r="W262" s="50" t="n">
        <v>615</v>
      </c>
      <c r="X262" s="50" t="n">
        <v>553</v>
      </c>
      <c r="Y262" s="50" t="n">
        <v>612</v>
      </c>
      <c r="Z262" s="54" t="n">
        <v>492</v>
      </c>
      <c r="AA262" s="53" t="n">
        <v>8</v>
      </c>
      <c r="AB262" s="53" t="n">
        <v>9</v>
      </c>
      <c r="AC262" s="30" t="n">
        <f aca="false">IF(ISBLANK(T262),"NA",IF(T262=" ","NA",IF(T262="-","NA",IF(T262="N","NA",T262))))</f>
        <v>0</v>
      </c>
      <c r="AD262" s="30" t="n">
        <f aca="false">IF(ISBLANK(U262),"NA",IF(U262=" ","NA",IF(U262="-","NA",IF(U262="N","NA",U262))))</f>
        <v>3</v>
      </c>
      <c r="AE262" s="30" t="n">
        <f aca="false">IF(ISBLANK(V262),"NA",IF(V262=" ","NA",IF(V262="-","NA",IF(V262="N","NA",V262))))</f>
        <v>9</v>
      </c>
      <c r="AF262" s="30" t="n">
        <f aca="false">IF(ISBLANK(W262),"NA",IF(W262=" ","NA",IF(W262="-","NA",IF(W262="N","NA",W262))))</f>
        <v>615</v>
      </c>
      <c r="AG262" s="30" t="n">
        <f aca="false">IF(ISBLANK(X262),"NA",IF(X262=" ","NA",IF(X262="-","NA",IF(X262="N","NA",X262))))</f>
        <v>553</v>
      </c>
      <c r="AH262" s="30" t="n">
        <f aca="false">IF(ISBLANK(Y262),"NA",IF(Y262=" ","NA",IF(Y262="-","NA",IF(Y262="N","NA",Y262))))</f>
        <v>612</v>
      </c>
      <c r="AI262" s="30" t="n">
        <f aca="false">IF(ISBLANK(Z262),"NA",IF(Z262=" ","NA",IF(Z262="-","NA",IF(Z262="N","NA",Z262))))</f>
        <v>492</v>
      </c>
      <c r="AJ262" s="30" t="n">
        <f aca="false">IF(ISBLANK(AA262),"NA",IF(AA262=" ","NA",IF(AA262="-","NA",IF(AA262="N","NA",AA262))))</f>
        <v>8</v>
      </c>
      <c r="AK262" s="30" t="n">
        <f aca="false">IF(ISBLANK(AB262),"NA",IF(AB262=" ","NA",IF(AB262="-","NA",IF(AB262="N","NA",AB262))))</f>
        <v>9</v>
      </c>
      <c r="AL262" s="22" t="str">
        <f aca="false">IF(I262="BC",VLOOKUP(B262,'BC-OR_overlap'!A:J,10),"NA")</f>
        <v>NA</v>
      </c>
      <c r="AM262" s="22" t="n">
        <f aca="false">VLOOKUP(G262,Sheet2!A:Q,3)</f>
        <v>45.3335</v>
      </c>
      <c r="AN262" s="22" t="n">
        <f aca="false">VLOOKUP(G262,Sheet2!A:Q,4)</f>
        <v>8</v>
      </c>
      <c r="AO262" s="22" t="n">
        <f aca="false">VLOOKUP(G262,Sheet2!A:Q,5)</f>
        <v>19.8</v>
      </c>
      <c r="AP262" s="22" t="n">
        <f aca="false">VLOOKUP(G262,Sheet2!A:Q,6)</f>
        <v>14198.6</v>
      </c>
      <c r="AQ262" s="22" t="n">
        <f aca="false">VLOOKUP(G262,Sheet2!A:Q,7)</f>
        <v>143</v>
      </c>
      <c r="AR262" s="22" t="n">
        <f aca="false">VLOOKUP(G262,Sheet2!A:Q,8)</f>
        <v>1831.07</v>
      </c>
      <c r="AS262" s="22" t="n">
        <f aca="false">VLOOKUP(G262,Sheet2!A:Q,9)</f>
        <v>17.67</v>
      </c>
      <c r="AT262" s="22" t="n">
        <f aca="false">VLOOKUP(G262,Sheet2!A:Q,10)</f>
        <v>65.23</v>
      </c>
      <c r="AU262" s="22" t="n">
        <f aca="false">VLOOKUP(G262,Sheet2!A:Q,11)</f>
        <v>3</v>
      </c>
      <c r="AV262" s="22" t="n">
        <f aca="false">VLOOKUP(G262,Sheet2!A:Q,12)</f>
        <v>223108.37</v>
      </c>
      <c r="AW262" s="22" t="n">
        <f aca="false">VLOOKUP(G262,Sheet2!A:Q,13)</f>
        <v>31971</v>
      </c>
      <c r="AX262" s="22" t="n">
        <f aca="false">VLOOKUP(G262,Sheet2!A:Q,14)</f>
        <v>15113.08</v>
      </c>
      <c r="AY262" s="22" t="n">
        <f aca="false">VLOOKUP(G262,Sheet2!A:Q,15)</f>
        <v>1724</v>
      </c>
      <c r="AZ262" s="22" t="n">
        <f aca="false">VLOOKUP(G262,Sheet2!A:Q,16)</f>
        <v>985.5</v>
      </c>
      <c r="BA262" s="22" t="n">
        <f aca="false">VLOOKUP(G262,Sheet2!A:Q,17)</f>
        <v>352.5</v>
      </c>
      <c r="BB262" s="22" t="n">
        <f aca="false">VLOOKUP(G262,Sheet2!A:R,18)</f>
        <v>455</v>
      </c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5" hidden="false" customHeight="false" outlineLevel="0" collapsed="false">
      <c r="A263" s="1" t="s">
        <v>46</v>
      </c>
      <c r="B263" s="9" t="n">
        <v>101</v>
      </c>
      <c r="C263" s="9" t="n">
        <v>127</v>
      </c>
      <c r="D263" s="9" t="n">
        <v>174</v>
      </c>
      <c r="E263" s="23" t="n">
        <v>40</v>
      </c>
      <c r="F263" s="24" t="s">
        <v>489</v>
      </c>
      <c r="G263" s="25" t="s">
        <v>940</v>
      </c>
      <c r="H263" s="4" t="s">
        <v>491</v>
      </c>
      <c r="I263" s="22" t="s">
        <v>743</v>
      </c>
      <c r="J263" s="26" t="n">
        <v>4</v>
      </c>
      <c r="K263" s="11" t="s">
        <v>941</v>
      </c>
      <c r="L263" s="2" t="n">
        <f aca="false">IF(LEN(TRIM(K263))=0,0,LEN(TRIM(K263))-LEN(SUBSTITUTE(K263," ",""))+1)</f>
        <v>15</v>
      </c>
      <c r="M263" s="2" t="n">
        <f aca="false">IF(LEN(TRIM(F263))=0,0,LEN(TRIM(F263))-LEN(SUBSTITUTE(F263," ",""))+2)</f>
        <v>13</v>
      </c>
      <c r="N263" s="22" t="s">
        <v>52</v>
      </c>
      <c r="P263" s="27" t="n">
        <v>14101</v>
      </c>
      <c r="Q263" s="27" t="n">
        <v>4101</v>
      </c>
      <c r="R263" s="22" t="s">
        <v>581</v>
      </c>
      <c r="S263" s="28" t="str">
        <f aca="false">MID(MID(MID(SUBSTITUTE(K263," ","^",(M263-2)),1,256),FIND("^",SUBSTITUTE(K263," ","^",(M263-2))),256),2,FIND(" ",MID(MID(SUBSTITUTE(K263," ","^",(M263-2)),1,256),FIND("^",SUBSTITUTE(K263," ","^",(M263-2))),256))-2)</f>
        <v>red</v>
      </c>
      <c r="T263" s="25"/>
      <c r="U263" s="29" t="n">
        <f aca="false">LEN(S263)</f>
        <v>3</v>
      </c>
      <c r="V263" s="29" t="n">
        <v>52</v>
      </c>
      <c r="W263" s="50" t="n">
        <v>428</v>
      </c>
      <c r="X263" s="50" t="n">
        <v>510</v>
      </c>
      <c r="Y263" s="50" t="n">
        <v>483</v>
      </c>
      <c r="Z263" s="56" t="n">
        <v>477</v>
      </c>
      <c r="AA263" s="53" t="n">
        <v>6</v>
      </c>
      <c r="AB263" s="53" t="n">
        <v>18</v>
      </c>
      <c r="AC263" s="30" t="str">
        <f aca="false">IF(ISBLANK(T263),"NA",IF(T263=" ","NA",IF(T263="-","NA",IF(T263="N","NA",T263))))</f>
        <v>NA</v>
      </c>
      <c r="AD263" s="30" t="n">
        <f aca="false">IF(ISBLANK(U263),"NA",IF(U263=" ","NA",IF(U263="-","NA",IF(U263="N","NA",U263))))</f>
        <v>3</v>
      </c>
      <c r="AE263" s="30" t="n">
        <f aca="false">IF(ISBLANK(V263),"NA",IF(V263=" ","NA",IF(V263="-","NA",IF(V263="N","NA",V263))))</f>
        <v>52</v>
      </c>
      <c r="AF263" s="30" t="n">
        <f aca="false">IF(ISBLANK(W263),"NA",IF(W263=" ","NA",IF(W263="-","NA",IF(W263="N","NA",W263))))</f>
        <v>428</v>
      </c>
      <c r="AG263" s="30" t="n">
        <f aca="false">IF(ISBLANK(X263),"NA",IF(X263=" ","NA",IF(X263="-","NA",IF(X263="N","NA",X263))))</f>
        <v>510</v>
      </c>
      <c r="AH263" s="30" t="n">
        <f aca="false">IF(ISBLANK(Y263),"NA",IF(Y263=" ","NA",IF(Y263="-","NA",IF(Y263="N","NA",Y263))))</f>
        <v>483</v>
      </c>
      <c r="AI263" s="30" t="n">
        <f aca="false">IF(ISBLANK(Z263),"NA",IF(Z263=" ","NA",IF(Z263="-","NA",IF(Z263="N","NA",Z263))))</f>
        <v>477</v>
      </c>
      <c r="AJ263" s="30" t="n">
        <f aca="false">IF(ISBLANK(AA263),"NA",IF(AA263=" ","NA",IF(AA263="-","NA",IF(AA263="N","NA",AA263))))</f>
        <v>6</v>
      </c>
      <c r="AK263" s="30" t="n">
        <f aca="false">IF(ISBLANK(AB263),"NA",IF(AB263=" ","NA",IF(AB263="-","NA",IF(AB263="N","NA",AB263))))</f>
        <v>18</v>
      </c>
      <c r="AL263" s="22" t="str">
        <f aca="false">IF(I263="BC",VLOOKUP(B263,'BC-OR_overlap'!A:J,10),"NA")</f>
        <v>NA</v>
      </c>
      <c r="AM263" s="22" t="n">
        <f aca="false">VLOOKUP(G263,Sheet2!A:Q,3)</f>
        <v>31.2932</v>
      </c>
      <c r="AN263" s="22" t="n">
        <f aca="false">VLOOKUP(G263,Sheet2!A:Q,4)</f>
        <v>6</v>
      </c>
      <c r="AO263" s="22" t="n">
        <f aca="false">VLOOKUP(G263,Sheet2!A:Q,5)</f>
        <v>138.14</v>
      </c>
      <c r="AP263" s="22" t="n">
        <f aca="false">VLOOKUP(G263,Sheet2!A:Q,6)</f>
        <v>12968.44</v>
      </c>
      <c r="AQ263" s="22" t="n">
        <f aca="false">VLOOKUP(G263,Sheet2!A:Q,7)</f>
        <v>179.25</v>
      </c>
      <c r="AR263" s="22" t="n">
        <f aca="false">VLOOKUP(G263,Sheet2!A:Q,8)</f>
        <v>2803.22</v>
      </c>
      <c r="AS263" s="22" t="n">
        <f aca="false">VLOOKUP(G263,Sheet2!A:Q,9)</f>
        <v>20.33</v>
      </c>
      <c r="AT263" s="22" t="n">
        <f aca="false">VLOOKUP(G263,Sheet2!A:Q,10)</f>
        <v>445.72</v>
      </c>
      <c r="AU263" s="22" t="n">
        <f aca="false">VLOOKUP(G263,Sheet2!A:Q,11)</f>
        <v>4</v>
      </c>
      <c r="AV263" s="22" t="n">
        <f aca="false">VLOOKUP(G263,Sheet2!A:Q,12)</f>
        <v>333004.12</v>
      </c>
      <c r="AW263" s="22" t="n">
        <f aca="false">VLOOKUP(G263,Sheet2!A:Q,13)</f>
        <v>37135.5</v>
      </c>
      <c r="AX263" s="22" t="n">
        <f aca="false">VLOOKUP(G263,Sheet2!A:Q,14)</f>
        <v>68055.67</v>
      </c>
      <c r="AY263" s="22" t="n">
        <f aca="false">VLOOKUP(G263,Sheet2!A:Q,15)</f>
        <v>5816.67</v>
      </c>
      <c r="AZ263" s="22" t="n">
        <f aca="false">VLOOKUP(G263,Sheet2!A:Q,16)</f>
        <v>8738.11</v>
      </c>
      <c r="BA263" s="22" t="n">
        <f aca="false">VLOOKUP(G263,Sheet2!A:Q,17)</f>
        <v>458.5</v>
      </c>
      <c r="BB263" s="22" t="n">
        <f aca="false">VLOOKUP(G263,Sheet2!A:R,18)</f>
        <v>216</v>
      </c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5" hidden="false" customHeight="false" outlineLevel="0" collapsed="false">
      <c r="A264" s="1" t="s">
        <v>80</v>
      </c>
      <c r="B264" s="9" t="n">
        <v>102</v>
      </c>
      <c r="C264" s="9" t="n">
        <v>128</v>
      </c>
      <c r="D264" s="9" t="n">
        <v>125</v>
      </c>
      <c r="E264" s="23" t="n">
        <v>2</v>
      </c>
      <c r="F264" s="24" t="s">
        <v>493</v>
      </c>
      <c r="G264" s="25" t="s">
        <v>942</v>
      </c>
      <c r="H264" s="4" t="s">
        <v>495</v>
      </c>
      <c r="I264" s="22" t="s">
        <v>743</v>
      </c>
      <c r="J264" s="26" t="n">
        <v>4</v>
      </c>
      <c r="K264" s="11" t="s">
        <v>943</v>
      </c>
      <c r="L264" s="2" t="n">
        <f aca="false">IF(LEN(TRIM(K264))=0,0,LEN(TRIM(K264))-LEN(SUBSTITUTE(K264," ",""))+1)</f>
        <v>17</v>
      </c>
      <c r="M264" s="2" t="n">
        <f aca="false">IF(LEN(TRIM(F264))=0,0,LEN(TRIM(F264))-LEN(SUBSTITUTE(F264," ",""))+2)</f>
        <v>14</v>
      </c>
      <c r="N264" s="22" t="s">
        <v>52</v>
      </c>
      <c r="P264" s="27" t="n">
        <v>14102</v>
      </c>
      <c r="Q264" s="27" t="n">
        <v>4102</v>
      </c>
      <c r="R264" s="22" t="s">
        <v>581</v>
      </c>
      <c r="S264" s="28" t="str">
        <f aca="false">MID(MID(MID(SUBSTITUTE(K264," ","^",(M264-2)),1,256),FIND("^",SUBSTITUTE(K264," ","^",(M264-2))),256),2,FIND(" ",MID(MID(SUBSTITUTE(K264," ","^",(M264-2)),1,256),FIND("^",SUBSTITUTE(K264," ","^",(M264-2))),256))-2)</f>
        <v>a</v>
      </c>
      <c r="T264" s="55" t="n">
        <v>0</v>
      </c>
      <c r="U264" s="29" t="n">
        <f aca="false">LEN(S264)</f>
        <v>1</v>
      </c>
      <c r="V264" s="29" t="n">
        <v>7</v>
      </c>
      <c r="W264" s="50" t="n">
        <v>597</v>
      </c>
      <c r="X264" s="50" t="n">
        <v>559</v>
      </c>
      <c r="Y264" s="58" t="n">
        <v>572</v>
      </c>
      <c r="Z264" s="52" t="n">
        <v>431</v>
      </c>
      <c r="AA264" s="53" t="n">
        <v>2</v>
      </c>
      <c r="AB264" s="53" t="n">
        <v>10</v>
      </c>
      <c r="AC264" s="30" t="n">
        <f aca="false">IF(ISBLANK(T264),"NA",IF(T264=" ","NA",IF(T264="-","NA",IF(T264="N","NA",T264))))</f>
        <v>0</v>
      </c>
      <c r="AD264" s="30" t="n">
        <f aca="false">IF(ISBLANK(U264),"NA",IF(U264=" ","NA",IF(U264="-","NA",IF(U264="N","NA",U264))))</f>
        <v>1</v>
      </c>
      <c r="AE264" s="30" t="n">
        <f aca="false">IF(ISBLANK(V264),"NA",IF(V264=" ","NA",IF(V264="-","NA",IF(V264="N","NA",V264))))</f>
        <v>7</v>
      </c>
      <c r="AF264" s="30" t="n">
        <f aca="false">IF(ISBLANK(W264),"NA",IF(W264=" ","NA",IF(W264="-","NA",IF(W264="N","NA",W264))))</f>
        <v>597</v>
      </c>
      <c r="AG264" s="30" t="n">
        <f aca="false">IF(ISBLANK(X264),"NA",IF(X264=" ","NA",IF(X264="-","NA",IF(X264="N","NA",X264))))</f>
        <v>559</v>
      </c>
      <c r="AH264" s="30" t="n">
        <f aca="false">IF(ISBLANK(Y264),"NA",IF(Y264=" ","NA",IF(Y264="-","NA",IF(Y264="N","NA",Y264))))</f>
        <v>572</v>
      </c>
      <c r="AI264" s="30" t="n">
        <f aca="false">IF(ISBLANK(Z264),"NA",IF(Z264=" ","NA",IF(Z264="-","NA",IF(Z264="N","NA",Z264))))</f>
        <v>431</v>
      </c>
      <c r="AJ264" s="30" t="n">
        <f aca="false">IF(ISBLANK(AA264),"NA",IF(AA264=" ","NA",IF(AA264="-","NA",IF(AA264="N","NA",AA264))))</f>
        <v>2</v>
      </c>
      <c r="AK264" s="30" t="n">
        <f aca="false">IF(ISBLANK(AB264),"NA",IF(AB264=" ","NA",IF(AB264="-","NA",IF(AB264="N","NA",AB264))))</f>
        <v>10</v>
      </c>
      <c r="AL264" s="22" t="str">
        <f aca="false">IF(I264="BC",VLOOKUP(B264,'BC-OR_overlap'!A:J,10),"NA")</f>
        <v>NA</v>
      </c>
      <c r="AM264" s="22" t="n">
        <f aca="false">VLOOKUP(G264,Sheet2!A:Q,3)</f>
        <v>2.20123</v>
      </c>
      <c r="AN264" s="22" t="n">
        <f aca="false">VLOOKUP(G264,Sheet2!A:Q,4)</f>
        <v>2</v>
      </c>
      <c r="AO264" s="22" t="n">
        <f aca="false">VLOOKUP(G264,Sheet2!A:Q,5)</f>
        <v>0.51</v>
      </c>
      <c r="AP264" s="22" t="n">
        <f aca="false">VLOOKUP(G264,Sheet2!A:Q,6)</f>
        <v>6688.32</v>
      </c>
      <c r="AQ264" s="22" t="n">
        <f aca="false">VLOOKUP(G264,Sheet2!A:Q,7)</f>
        <v>708.5</v>
      </c>
      <c r="AR264" s="22" t="n">
        <f aca="false">VLOOKUP(G264,Sheet2!A:Q,8)</f>
        <v>711.24</v>
      </c>
      <c r="AS264" s="22" t="n">
        <f aca="false">VLOOKUP(G264,Sheet2!A:Q,9)</f>
        <v>89.2</v>
      </c>
      <c r="AT264" s="22" t="n">
        <f aca="false">VLOOKUP(G264,Sheet2!A:Q,10)</f>
        <v>185.39</v>
      </c>
      <c r="AU264" s="22" t="n">
        <f aca="false">VLOOKUP(G264,Sheet2!A:Q,11)</f>
        <v>26.5</v>
      </c>
      <c r="AV264" s="22" t="n">
        <f aca="false">VLOOKUP(G264,Sheet2!A:Q,12)</f>
        <v>238540.91</v>
      </c>
      <c r="AW264" s="22" t="n">
        <f aca="false">VLOOKUP(G264,Sheet2!A:Q,13)</f>
        <v>34634.67</v>
      </c>
      <c r="AX264" s="22" t="n">
        <f aca="false">VLOOKUP(G264,Sheet2!A:Q,14)</f>
        <v>12225</v>
      </c>
      <c r="AY264" s="22" t="n">
        <f aca="false">VLOOKUP(G264,Sheet2!A:Q,15)</f>
        <v>2475.4</v>
      </c>
      <c r="AZ264" s="22" t="n">
        <f aca="false">VLOOKUP(G264,Sheet2!A:Q,16)</f>
        <v>835.49</v>
      </c>
      <c r="BA264" s="22" t="n">
        <f aca="false">VLOOKUP(G264,Sheet2!A:Q,17)</f>
        <v>285.75</v>
      </c>
      <c r="BB264" s="22" t="n">
        <f aca="false">VLOOKUP(G264,Sheet2!A:R,18)</f>
        <v>344</v>
      </c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5" hidden="false" customHeight="false" outlineLevel="0" collapsed="false">
      <c r="A265" s="9" t="s">
        <v>66</v>
      </c>
      <c r="B265" s="9" t="n">
        <v>103</v>
      </c>
      <c r="C265" s="9" t="n">
        <v>129</v>
      </c>
      <c r="D265" s="9" t="n">
        <v>158</v>
      </c>
      <c r="E265" s="23" t="n">
        <v>1</v>
      </c>
      <c r="F265" s="24" t="s">
        <v>497</v>
      </c>
      <c r="G265" s="25" t="s">
        <v>944</v>
      </c>
      <c r="H265" s="4" t="s">
        <v>499</v>
      </c>
      <c r="I265" s="22" t="s">
        <v>743</v>
      </c>
      <c r="J265" s="26" t="n">
        <v>4</v>
      </c>
      <c r="K265" s="11" t="s">
        <v>945</v>
      </c>
      <c r="L265" s="2" t="n">
        <f aca="false">IF(LEN(TRIM(K265))=0,0,LEN(TRIM(K265))-LEN(SUBSTITUTE(K265," ",""))+1)</f>
        <v>18</v>
      </c>
      <c r="M265" s="2" t="n">
        <f aca="false">IF(LEN(TRIM(F265))=0,0,LEN(TRIM(F265))-LEN(SUBSTITUTE(F265," ",""))+2)</f>
        <v>16</v>
      </c>
      <c r="N265" s="22" t="s">
        <v>52</v>
      </c>
      <c r="P265" s="27" t="n">
        <v>14103</v>
      </c>
      <c r="Q265" s="27" t="n">
        <v>4103</v>
      </c>
      <c r="R265" s="22" t="s">
        <v>581</v>
      </c>
      <c r="S265" s="28" t="str">
        <f aca="false">MID(MID(MID(SUBSTITUTE(K265," ","^",(M265-2)),1,256),FIND("^",SUBSTITUTE(K265," ","^",(M265-2))),256),2,FIND(" ",MID(MID(SUBSTITUTE(K265," ","^",(M265-2)),1,256),FIND("^",SUBSTITUTE(K265," ","^",(M265-2))),256))-2)</f>
        <v>of</v>
      </c>
      <c r="T265" s="55" t="n">
        <v>0</v>
      </c>
      <c r="U265" s="29" t="n">
        <f aca="false">LEN(S265)</f>
        <v>2</v>
      </c>
      <c r="V265" s="29" t="n">
        <v>126</v>
      </c>
      <c r="W265" s="50" t="n">
        <v>591</v>
      </c>
      <c r="X265" s="50" t="n">
        <v>565</v>
      </c>
      <c r="Y265" s="50" t="n">
        <v>597</v>
      </c>
      <c r="Z265" s="56" t="n">
        <v>454</v>
      </c>
      <c r="AA265" s="53" t="n">
        <v>2</v>
      </c>
      <c r="AB265" s="53" t="n">
        <v>16</v>
      </c>
      <c r="AC265" s="30" t="n">
        <f aca="false">IF(ISBLANK(T265),"NA",IF(T265=" ","NA",IF(T265="-","NA",IF(T265="N","NA",T265))))</f>
        <v>0</v>
      </c>
      <c r="AD265" s="30" t="n">
        <f aca="false">IF(ISBLANK(U265),"NA",IF(U265=" ","NA",IF(U265="-","NA",IF(U265="N","NA",U265))))</f>
        <v>2</v>
      </c>
      <c r="AE265" s="30" t="n">
        <f aca="false">IF(ISBLANK(V265),"NA",IF(V265=" ","NA",IF(V265="-","NA",IF(V265="N","NA",V265))))</f>
        <v>126</v>
      </c>
      <c r="AF265" s="30" t="n">
        <f aca="false">IF(ISBLANK(W265),"NA",IF(W265=" ","NA",IF(W265="-","NA",IF(W265="N","NA",W265))))</f>
        <v>591</v>
      </c>
      <c r="AG265" s="30" t="n">
        <f aca="false">IF(ISBLANK(X265),"NA",IF(X265=" ","NA",IF(X265="-","NA",IF(X265="N","NA",X265))))</f>
        <v>565</v>
      </c>
      <c r="AH265" s="30" t="n">
        <f aca="false">IF(ISBLANK(Y265),"NA",IF(Y265=" ","NA",IF(Y265="-","NA",IF(Y265="N","NA",Y265))))</f>
        <v>597</v>
      </c>
      <c r="AI265" s="30" t="n">
        <f aca="false">IF(ISBLANK(Z265),"NA",IF(Z265=" ","NA",IF(Z265="-","NA",IF(Z265="N","NA",Z265))))</f>
        <v>454</v>
      </c>
      <c r="AJ265" s="30" t="n">
        <f aca="false">IF(ISBLANK(AA265),"NA",IF(AA265=" ","NA",IF(AA265="-","NA",IF(AA265="N","NA",AA265))))</f>
        <v>2</v>
      </c>
      <c r="AK265" s="30" t="n">
        <f aca="false">IF(ISBLANK(AB265),"NA",IF(AB265=" ","NA",IF(AB265="-","NA",IF(AB265="N","NA",AB265))))</f>
        <v>16</v>
      </c>
      <c r="AL265" s="22" t="str">
        <f aca="false">IF(I265="BC",VLOOKUP(B265,'BC-OR_overlap'!A:J,10),"NA")</f>
        <v>NA</v>
      </c>
      <c r="AM265" s="22" t="n">
        <f aca="false">VLOOKUP(G265,Sheet2!A:Q,3)</f>
        <v>125.589</v>
      </c>
      <c r="AN265" s="22" t="n">
        <f aca="false">VLOOKUP(G265,Sheet2!A:Q,4)</f>
        <v>2</v>
      </c>
      <c r="AO265" s="22" t="n">
        <f aca="false">VLOOKUP(G265,Sheet2!A:Q,5)</f>
        <v>4.05</v>
      </c>
      <c r="AP265" s="22" t="n">
        <f aca="false">VLOOKUP(G265,Sheet2!A:Q,6)</f>
        <v>10101.43</v>
      </c>
      <c r="AQ265" s="22" t="n">
        <f aca="false">VLOOKUP(G265,Sheet2!A:Q,7)</f>
        <v>452.8</v>
      </c>
      <c r="AR265" s="22" t="n">
        <f aca="false">VLOOKUP(G265,Sheet2!A:Q,8)</f>
        <v>1426.93</v>
      </c>
      <c r="AS265" s="22" t="n">
        <f aca="false">VLOOKUP(G265,Sheet2!A:Q,9)</f>
        <v>49.5</v>
      </c>
      <c r="AT265" s="22" t="n">
        <f aca="false">VLOOKUP(G265,Sheet2!A:Q,10)</f>
        <v>179.27</v>
      </c>
      <c r="AU265" s="22" t="n">
        <f aca="false">VLOOKUP(G265,Sheet2!A:Q,11)</f>
        <v>6</v>
      </c>
      <c r="AV265" s="22" t="n">
        <f aca="false">VLOOKUP(G265,Sheet2!A:Q,12)</f>
        <v>330268.89</v>
      </c>
      <c r="AW265" s="22" t="n">
        <f aca="false">VLOOKUP(G265,Sheet2!A:Q,13)</f>
        <v>35350.6</v>
      </c>
      <c r="AX265" s="22" t="n">
        <f aca="false">VLOOKUP(G265,Sheet2!A:Q,14)</f>
        <v>21681.35</v>
      </c>
      <c r="AY265" s="22" t="n">
        <f aca="false">VLOOKUP(G265,Sheet2!A:Q,15)</f>
        <v>3475.75</v>
      </c>
      <c r="AZ265" s="22" t="n">
        <f aca="false">VLOOKUP(G265,Sheet2!A:Q,16)</f>
        <v>1225.59</v>
      </c>
      <c r="BA265" s="22" t="n">
        <f aca="false">VLOOKUP(G265,Sheet2!A:Q,17)</f>
        <v>201.67</v>
      </c>
      <c r="BB265" s="22" t="n">
        <f aca="false">VLOOKUP(G265,Sheet2!A:R,18)</f>
        <v>231</v>
      </c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5" hidden="false" customHeight="false" outlineLevel="0" collapsed="false">
      <c r="A266" s="9" t="s">
        <v>56</v>
      </c>
      <c r="B266" s="9" t="n">
        <v>104</v>
      </c>
      <c r="C266" s="9" t="n">
        <v>130</v>
      </c>
      <c r="D266" s="9" t="n">
        <v>2</v>
      </c>
      <c r="E266" s="23" t="n">
        <v>35</v>
      </c>
      <c r="F266" s="24" t="s">
        <v>501</v>
      </c>
      <c r="G266" s="25" t="s">
        <v>946</v>
      </c>
      <c r="H266" s="4" t="s">
        <v>503</v>
      </c>
      <c r="I266" s="22" t="s">
        <v>743</v>
      </c>
      <c r="J266" s="26" t="n">
        <v>4</v>
      </c>
      <c r="K266" s="11" t="s">
        <v>947</v>
      </c>
      <c r="L266" s="2" t="n">
        <f aca="false">IF(LEN(TRIM(K266))=0,0,LEN(TRIM(K266))-LEN(SUBSTITUTE(K266," ",""))+1)</f>
        <v>12</v>
      </c>
      <c r="M266" s="2" t="n">
        <f aca="false">IF(LEN(TRIM(F266))=0,0,LEN(TRIM(F266))-LEN(SUBSTITUTE(F266," ",""))+2)</f>
        <v>8</v>
      </c>
      <c r="N266" s="22" t="s">
        <v>52</v>
      </c>
      <c r="P266" s="27" t="n">
        <v>14104</v>
      </c>
      <c r="Q266" s="27" t="n">
        <v>4104</v>
      </c>
      <c r="R266" s="22" t="s">
        <v>581</v>
      </c>
      <c r="S266" s="28" t="str">
        <f aca="false">MID(MID(MID(SUBSTITUTE(K266," ","^",(M266-2)),1,256),FIND("^",SUBSTITUTE(K266," ","^",(M266-2))),256),2,FIND(" ",MID(MID(SUBSTITUTE(K266," ","^",(M266-2)),1,256),FIND("^",SUBSTITUTE(K266," ","^",(M266-2))),256))-2)</f>
        <v>third</v>
      </c>
      <c r="T266" s="25"/>
      <c r="U266" s="29" t="n">
        <f aca="false">LEN(S266)</f>
        <v>5</v>
      </c>
      <c r="V266" s="29" t="n">
        <v>2</v>
      </c>
      <c r="W266" s="50" t="n">
        <v>540</v>
      </c>
      <c r="X266" s="50" t="n">
        <v>447</v>
      </c>
      <c r="Y266" s="50" t="n">
        <v>490</v>
      </c>
      <c r="Z266" s="52" t="n">
        <v>411</v>
      </c>
      <c r="AA266" s="53" t="n">
        <v>3</v>
      </c>
      <c r="AB266" s="53" t="n">
        <v>11</v>
      </c>
      <c r="AC266" s="30" t="str">
        <f aca="false">IF(ISBLANK(T266),"NA",IF(T266=" ","NA",IF(T266="-","NA",IF(T266="N","NA",T266))))</f>
        <v>NA</v>
      </c>
      <c r="AD266" s="30" t="n">
        <f aca="false">IF(ISBLANK(U266),"NA",IF(U266=" ","NA",IF(U266="-","NA",IF(U266="N","NA",U266))))</f>
        <v>5</v>
      </c>
      <c r="AE266" s="30" t="n">
        <f aca="false">IF(ISBLANK(V266),"NA",IF(V266=" ","NA",IF(V266="-","NA",IF(V266="N","NA",V266))))</f>
        <v>2</v>
      </c>
      <c r="AF266" s="30" t="n">
        <f aca="false">IF(ISBLANK(W266),"NA",IF(W266=" ","NA",IF(W266="-","NA",IF(W266="N","NA",W266))))</f>
        <v>540</v>
      </c>
      <c r="AG266" s="30" t="n">
        <f aca="false">IF(ISBLANK(X266),"NA",IF(X266=" ","NA",IF(X266="-","NA",IF(X266="N","NA",X266))))</f>
        <v>447</v>
      </c>
      <c r="AH266" s="30" t="n">
        <f aca="false">IF(ISBLANK(Y266),"NA",IF(Y266=" ","NA",IF(Y266="-","NA",IF(Y266="N","NA",Y266))))</f>
        <v>490</v>
      </c>
      <c r="AI266" s="30" t="n">
        <f aca="false">IF(ISBLANK(Z266),"NA",IF(Z266=" ","NA",IF(Z266="-","NA",IF(Z266="N","NA",Z266))))</f>
        <v>411</v>
      </c>
      <c r="AJ266" s="30" t="n">
        <f aca="false">IF(ISBLANK(AA266),"NA",IF(AA266=" ","NA",IF(AA266="-","NA",IF(AA266="N","NA",AA266))))</f>
        <v>3</v>
      </c>
      <c r="AK266" s="30" t="n">
        <f aca="false">IF(ISBLANK(AB266),"NA",IF(AB266=" ","NA",IF(AB266="-","NA",IF(AB266="N","NA",AB266))))</f>
        <v>11</v>
      </c>
      <c r="AL266" s="22" t="str">
        <f aca="false">IF(I266="BC",VLOOKUP(B266,'BC-OR_overlap'!A:J,10),"NA")</f>
        <v>NA</v>
      </c>
      <c r="AM266" s="22" t="n">
        <f aca="false">VLOOKUP(G266,Sheet2!A:Q,3)</f>
        <v>4.64044</v>
      </c>
      <c r="AN266" s="22" t="n">
        <f aca="false">VLOOKUP(G266,Sheet2!A:Q,4)</f>
        <v>3</v>
      </c>
      <c r="AO266" s="22" t="n">
        <f aca="false">VLOOKUP(G266,Sheet2!A:Q,5)</f>
        <v>6.88</v>
      </c>
      <c r="AP266" s="22" t="n">
        <f aca="false">VLOOKUP(G266,Sheet2!A:Q,6)</f>
        <v>5649.66</v>
      </c>
      <c r="AQ266" s="22" t="n">
        <f aca="false">VLOOKUP(G266,Sheet2!A:Q,7)</f>
        <v>247.4</v>
      </c>
      <c r="AR266" s="22" t="n">
        <f aca="false">VLOOKUP(G266,Sheet2!A:Q,8)</f>
        <v>969.02</v>
      </c>
      <c r="AS266" s="22" t="n">
        <f aca="false">VLOOKUP(G266,Sheet2!A:Q,9)</f>
        <v>36.25</v>
      </c>
      <c r="AT266" s="22" t="n">
        <f aca="false">VLOOKUP(G266,Sheet2!A:Q,10)</f>
        <v>100.03</v>
      </c>
      <c r="AU266" s="22" t="n">
        <f aca="false">VLOOKUP(G266,Sheet2!A:Q,11)</f>
        <v>6.33</v>
      </c>
      <c r="AV266" s="22" t="n">
        <f aca="false">VLOOKUP(G266,Sheet2!A:Q,12)</f>
        <v>191023.14</v>
      </c>
      <c r="AW266" s="22" t="n">
        <f aca="false">VLOOKUP(G266,Sheet2!A:Q,13)</f>
        <v>27709.2</v>
      </c>
      <c r="AX266" s="22" t="n">
        <f aca="false">VLOOKUP(G266,Sheet2!A:Q,14)</f>
        <v>12499.5</v>
      </c>
      <c r="AY266" s="22" t="n">
        <f aca="false">VLOOKUP(G266,Sheet2!A:Q,15)</f>
        <v>2625.5</v>
      </c>
      <c r="AZ266" s="22" t="n">
        <f aca="false">VLOOKUP(G266,Sheet2!A:Q,16)</f>
        <v>579.95</v>
      </c>
      <c r="BA266" s="22" t="n">
        <f aca="false">VLOOKUP(G266,Sheet2!A:Q,17)</f>
        <v>155.33</v>
      </c>
      <c r="BB266" s="22" t="n">
        <f aca="false">VLOOKUP(G266,Sheet2!A:R,18)</f>
        <v>512</v>
      </c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5" hidden="false" customHeight="false" outlineLevel="0" collapsed="false">
      <c r="A267" s="1" t="s">
        <v>66</v>
      </c>
      <c r="B267" s="31" t="n">
        <v>105</v>
      </c>
      <c r="C267" s="9" t="n">
        <v>131</v>
      </c>
      <c r="D267" s="9" t="n">
        <v>110</v>
      </c>
      <c r="E267" s="23"/>
      <c r="F267" s="9" t="s">
        <v>505</v>
      </c>
      <c r="G267" s="33" t="s">
        <v>948</v>
      </c>
      <c r="H267" s="4" t="s">
        <v>507</v>
      </c>
      <c r="I267" s="22" t="s">
        <v>743</v>
      </c>
      <c r="J267" s="26" t="n">
        <v>4</v>
      </c>
      <c r="K267" s="11" t="s">
        <v>949</v>
      </c>
      <c r="L267" s="2" t="n">
        <f aca="false">IF(LEN(TRIM(K267))=0,0,LEN(TRIM(K267))-LEN(SUBSTITUTE(K267," ",""))+1)</f>
        <v>19</v>
      </c>
      <c r="M267" s="2" t="n">
        <f aca="false">IF(LEN(TRIM(F267))=0,0,LEN(TRIM(F267))-LEN(SUBSTITUTE(F267," ",""))+2)</f>
        <v>17</v>
      </c>
      <c r="N267" s="22" t="s">
        <v>52</v>
      </c>
      <c r="P267" s="27" t="n">
        <v>14105</v>
      </c>
      <c r="Q267" s="27" t="n">
        <v>4105</v>
      </c>
      <c r="R267" s="22" t="s">
        <v>581</v>
      </c>
      <c r="S267" s="28" t="str">
        <f aca="false">MID(MID(MID(SUBSTITUTE(K267," ","^",(M267-2)),1,256),FIND("^",SUBSTITUTE(K267," ","^",(M267-2))),256),2,FIND(" ",MID(MID(SUBSTITUTE(K267," ","^",(M267-2)),1,256),FIND("^",SUBSTITUTE(K267," ","^",(M267-2))),256))-2)</f>
        <v>the</v>
      </c>
      <c r="T267" s="57"/>
      <c r="U267" s="29" t="n">
        <f aca="false">LEN(S267)</f>
        <v>3</v>
      </c>
      <c r="V267" s="29" t="n">
        <v>19</v>
      </c>
      <c r="W267" s="50" t="n">
        <v>538</v>
      </c>
      <c r="X267" s="50" t="n">
        <v>429</v>
      </c>
      <c r="Y267" s="58" t="n">
        <v>464</v>
      </c>
      <c r="Z267" s="56" t="s">
        <v>202</v>
      </c>
      <c r="AA267" s="53" t="n">
        <v>2</v>
      </c>
      <c r="AB267" s="53" t="n">
        <v>21</v>
      </c>
      <c r="AC267" s="30" t="str">
        <f aca="false">IF(ISBLANK(T267),"NA",IF(T267=" ","NA",IF(T267="-","NA",IF(T267="N","NA",T267))))</f>
        <v>NA</v>
      </c>
      <c r="AD267" s="30" t="n">
        <f aca="false">IF(ISBLANK(U267),"NA",IF(U267=" ","NA",IF(U267="-","NA",IF(U267="N","NA",U267))))</f>
        <v>3</v>
      </c>
      <c r="AE267" s="30" t="n">
        <f aca="false">IF(ISBLANK(V267),"NA",IF(V267=" ","NA",IF(V267="-","NA",IF(V267="N","NA",V267))))</f>
        <v>19</v>
      </c>
      <c r="AF267" s="30" t="n">
        <f aca="false">IF(ISBLANK(W267),"NA",IF(W267=" ","NA",IF(W267="-","NA",IF(W267="N","NA",W267))))</f>
        <v>538</v>
      </c>
      <c r="AG267" s="30" t="n">
        <f aca="false">IF(ISBLANK(X267),"NA",IF(X267=" ","NA",IF(X267="-","NA",IF(X267="N","NA",X267))))</f>
        <v>429</v>
      </c>
      <c r="AH267" s="30" t="n">
        <f aca="false">IF(ISBLANK(Y267),"NA",IF(Y267=" ","NA",IF(Y267="-","NA",IF(Y267="N","NA",Y267))))</f>
        <v>464</v>
      </c>
      <c r="AI267" s="30" t="str">
        <f aca="false">IF(ISBLANK(Z267),"NA",IF(Z267=" ","NA",IF(Z267="-","NA",IF(Z267="N","NA",Z267))))</f>
        <v>NA</v>
      </c>
      <c r="AJ267" s="30" t="n">
        <f aca="false">IF(ISBLANK(AA267),"NA",IF(AA267=" ","NA",IF(AA267="-","NA",IF(AA267="N","NA",AA267))))</f>
        <v>2</v>
      </c>
      <c r="AK267" s="30" t="n">
        <f aca="false">IF(ISBLANK(AB267),"NA",IF(AB267=" ","NA",IF(AB267="-","NA",IF(AB267="N","NA",AB267))))</f>
        <v>21</v>
      </c>
      <c r="AL267" s="22" t="str">
        <f aca="false">IF(I267="BC",VLOOKUP(B267,'BC-OR_overlap'!A:J,10),"NA")</f>
        <v>NA</v>
      </c>
      <c r="AM267" s="22" t="n">
        <f aca="false">VLOOKUP(G267,Sheet2!A:Q,3)</f>
        <v>14.4567</v>
      </c>
      <c r="AN267" s="22" t="n">
        <f aca="false">VLOOKUP(G267,Sheet2!A:Q,4)</f>
        <v>2</v>
      </c>
      <c r="AO267" s="22" t="n">
        <f aca="false">VLOOKUP(G267,Sheet2!A:Q,5)</f>
        <v>5.35</v>
      </c>
      <c r="AP267" s="22" t="n">
        <f aca="false">VLOOKUP(G267,Sheet2!A:Q,6)</f>
        <v>9311.98</v>
      </c>
      <c r="AQ267" s="22" t="n">
        <f aca="false">VLOOKUP(G267,Sheet2!A:Q,7)</f>
        <v>360.4</v>
      </c>
      <c r="AR267" s="22" t="n">
        <f aca="false">VLOOKUP(G267,Sheet2!A:Q,8)</f>
        <v>537.64</v>
      </c>
      <c r="AS267" s="22" t="n">
        <f aca="false">VLOOKUP(G267,Sheet2!A:Q,9)</f>
        <v>37</v>
      </c>
      <c r="AT267" s="22" t="n">
        <f aca="false">VLOOKUP(G267,Sheet2!A:Q,10)</f>
        <v>52.47</v>
      </c>
      <c r="AU267" s="22" t="n">
        <f aca="false">VLOOKUP(G267,Sheet2!A:Q,11)</f>
        <v>7</v>
      </c>
      <c r="AV267" s="22" t="n">
        <f aca="false">VLOOKUP(G267,Sheet2!A:Q,12)</f>
        <v>252975.59</v>
      </c>
      <c r="AW267" s="22" t="n">
        <f aca="false">VLOOKUP(G267,Sheet2!A:Q,13)</f>
        <v>32801.8</v>
      </c>
      <c r="AX267" s="22" t="n">
        <f aca="false">VLOOKUP(G267,Sheet2!A:Q,14)</f>
        <v>8015.52</v>
      </c>
      <c r="AY267" s="22" t="n">
        <f aca="false">VLOOKUP(G267,Sheet2!A:Q,15)</f>
        <v>1395.75</v>
      </c>
      <c r="AZ267" s="22" t="n">
        <f aca="false">VLOOKUP(G267,Sheet2!A:Q,16)</f>
        <v>309.72</v>
      </c>
      <c r="BA267" s="22" t="n">
        <f aca="false">VLOOKUP(G267,Sheet2!A:Q,17)</f>
        <v>102.33</v>
      </c>
      <c r="BB267" s="22" t="n">
        <f aca="false">VLOOKUP(G267,Sheet2!A:R,18)</f>
        <v>281</v>
      </c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" hidden="false" customHeight="false" outlineLevel="0" collapsed="false">
      <c r="A268" s="9" t="s">
        <v>56</v>
      </c>
      <c r="B268" s="9" t="n">
        <v>106</v>
      </c>
      <c r="C268" s="9" t="n">
        <v>132</v>
      </c>
      <c r="D268" s="9" t="n">
        <v>24</v>
      </c>
      <c r="E268" s="23" t="s">
        <v>509</v>
      </c>
      <c r="F268" s="11" t="s">
        <v>510</v>
      </c>
      <c r="G268" s="25" t="s">
        <v>950</v>
      </c>
      <c r="H268" s="4" t="s">
        <v>512</v>
      </c>
      <c r="I268" s="22" t="s">
        <v>743</v>
      </c>
      <c r="J268" s="26" t="n">
        <v>4</v>
      </c>
      <c r="K268" s="11" t="s">
        <v>951</v>
      </c>
      <c r="L268" s="2" t="n">
        <f aca="false">IF(LEN(TRIM(K268))=0,0,LEN(TRIM(K268))-LEN(SUBSTITUTE(K268," ",""))+1)</f>
        <v>10</v>
      </c>
      <c r="M268" s="2" t="n">
        <f aca="false">IF(LEN(TRIM(F268))=0,0,LEN(TRIM(F268))-LEN(SUBSTITUTE(F268," ",""))+2)</f>
        <v>8</v>
      </c>
      <c r="N268" s="22" t="s">
        <v>52</v>
      </c>
      <c r="P268" s="27" t="n">
        <v>14106</v>
      </c>
      <c r="Q268" s="27" t="n">
        <v>4106</v>
      </c>
      <c r="R268" s="22" t="s">
        <v>581</v>
      </c>
      <c r="S268" s="28" t="str">
        <f aca="false">MID(MID(MID(SUBSTITUTE(K268," ","^",(M268-2)),1,256),FIND("^",SUBSTITUTE(K268," ","^",(M268-2))),256),2,FIND(" ",MID(MID(SUBSTITUTE(K268," ","^",(M268-2)),1,256),FIND("^",SUBSTITUTE(K268," ","^",(M268-2))),256))-2)</f>
        <v>my</v>
      </c>
      <c r="T268" s="57" t="n">
        <v>0</v>
      </c>
      <c r="U268" s="29" t="n">
        <f aca="false">LEN(S268)</f>
        <v>2</v>
      </c>
      <c r="V268" s="29" t="n">
        <v>1</v>
      </c>
      <c r="W268" s="50" t="s">
        <v>202</v>
      </c>
      <c r="X268" s="50" t="n">
        <v>448</v>
      </c>
      <c r="Y268" s="58" t="s">
        <v>202</v>
      </c>
      <c r="Z268" s="54" t="s">
        <v>202</v>
      </c>
      <c r="AA268" s="53" t="n">
        <v>8</v>
      </c>
      <c r="AB268" s="53" t="n">
        <v>11</v>
      </c>
      <c r="AC268" s="30" t="n">
        <f aca="false">IF(ISBLANK(T268),"NA",IF(T268=" ","NA",IF(T268="-","NA",IF(T268="N","NA",T268))))</f>
        <v>0</v>
      </c>
      <c r="AD268" s="30" t="n">
        <f aca="false">IF(ISBLANK(U268),"NA",IF(U268=" ","NA",IF(U268="-","NA",IF(U268="N","NA",U268))))</f>
        <v>2</v>
      </c>
      <c r="AE268" s="30" t="n">
        <f aca="false">IF(ISBLANK(V268),"NA",IF(V268=" ","NA",IF(V268="-","NA",IF(V268="N","NA",V268))))</f>
        <v>1</v>
      </c>
      <c r="AF268" s="30" t="str">
        <f aca="false">IF(ISBLANK(W268),"NA",IF(W268=" ","NA",IF(W268="-","NA",IF(W268="N","NA",W268))))</f>
        <v>NA</v>
      </c>
      <c r="AG268" s="30" t="n">
        <f aca="false">IF(ISBLANK(X268),"NA",IF(X268=" ","NA",IF(X268="-","NA",IF(X268="N","NA",X268))))</f>
        <v>448</v>
      </c>
      <c r="AH268" s="30" t="str">
        <f aca="false">IF(ISBLANK(Y268),"NA",IF(Y268=" ","NA",IF(Y268="-","NA",IF(Y268="N","NA",Y268))))</f>
        <v>NA</v>
      </c>
      <c r="AI268" s="30" t="str">
        <f aca="false">IF(ISBLANK(Z268),"NA",IF(Z268=" ","NA",IF(Z268="-","NA",IF(Z268="N","NA",Z268))))</f>
        <v>NA</v>
      </c>
      <c r="AJ268" s="30" t="n">
        <f aca="false">IF(ISBLANK(AA268),"NA",IF(AA268=" ","NA",IF(AA268="-","NA",IF(AA268="N","NA",AA268))))</f>
        <v>8</v>
      </c>
      <c r="AK268" s="30" t="n">
        <f aca="false">IF(ISBLANK(AB268),"NA",IF(AB268=" ","NA",IF(AB268="-","NA",IF(AB268="N","NA",AB268))))</f>
        <v>11</v>
      </c>
      <c r="AL268" s="22" t="str">
        <f aca="false">IF(I268="BC",VLOOKUP(B268,'BC-OR_overlap'!A:J,10),"NA")</f>
        <v>NA</v>
      </c>
      <c r="AM268" s="22" t="n">
        <f aca="false">VLOOKUP(G268,Sheet2!A:Q,3)</f>
        <v>0.951884</v>
      </c>
      <c r="AN268" s="22" t="n">
        <f aca="false">VLOOKUP(G268,Sheet2!A:Q,4)</f>
        <v>8</v>
      </c>
      <c r="AO268" s="22" t="n">
        <f aca="false">VLOOKUP(G268,Sheet2!A:Q,5)</f>
        <v>17.1</v>
      </c>
      <c r="AP268" s="22" t="n">
        <f aca="false">VLOOKUP(G268,Sheet2!A:Q,6)</f>
        <v>8984.75</v>
      </c>
      <c r="AQ268" s="22" t="n">
        <f aca="false">VLOOKUP(G268,Sheet2!A:Q,7)</f>
        <v>413.4</v>
      </c>
      <c r="AR268" s="22" t="n">
        <f aca="false">VLOOKUP(G268,Sheet2!A:Q,8)</f>
        <v>2811.39</v>
      </c>
      <c r="AS268" s="22" t="n">
        <f aca="false">VLOOKUP(G268,Sheet2!A:Q,9)</f>
        <v>84.5</v>
      </c>
      <c r="AT268" s="22" t="n">
        <f aca="false">VLOOKUP(G268,Sheet2!A:Q,10)</f>
        <v>697.99</v>
      </c>
      <c r="AU268" s="22" t="n">
        <f aca="false">VLOOKUP(G268,Sheet2!A:Q,11)</f>
        <v>15.67</v>
      </c>
      <c r="AV268" s="22" t="n">
        <f aca="false">VLOOKUP(G268,Sheet2!A:Q,12)</f>
        <v>255431.36</v>
      </c>
      <c r="AW268" s="22" t="n">
        <f aca="false">VLOOKUP(G268,Sheet2!A:Q,13)</f>
        <v>35608</v>
      </c>
      <c r="AX268" s="22" t="n">
        <f aca="false">VLOOKUP(G268,Sheet2!A:Q,14)</f>
        <v>28471.16</v>
      </c>
      <c r="AY268" s="22" t="n">
        <f aca="false">VLOOKUP(G268,Sheet2!A:Q,15)</f>
        <v>4677.25</v>
      </c>
      <c r="AZ268" s="22" t="n">
        <f aca="false">VLOOKUP(G268,Sheet2!A:Q,16)</f>
        <v>5202.56</v>
      </c>
      <c r="BA268" s="22" t="n">
        <f aca="false">VLOOKUP(G268,Sheet2!A:Q,17)</f>
        <v>719.33</v>
      </c>
      <c r="BB268" s="22" t="n">
        <f aca="false">VLOOKUP(G268,Sheet2!A:R,18)</f>
        <v>113</v>
      </c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" hidden="false" customHeight="false" outlineLevel="0" collapsed="false">
      <c r="A269" s="9" t="s">
        <v>66</v>
      </c>
      <c r="B269" s="9" t="n">
        <v>107</v>
      </c>
      <c r="C269" s="9" t="n">
        <v>133</v>
      </c>
      <c r="D269" s="9" t="n">
        <v>190</v>
      </c>
      <c r="E269" s="23" t="n">
        <v>32</v>
      </c>
      <c r="F269" s="24" t="s">
        <v>514</v>
      </c>
      <c r="G269" s="25" t="s">
        <v>952</v>
      </c>
      <c r="H269" s="4" t="s">
        <v>516</v>
      </c>
      <c r="I269" s="22" t="s">
        <v>743</v>
      </c>
      <c r="J269" s="26" t="n">
        <v>4</v>
      </c>
      <c r="K269" s="11" t="s">
        <v>953</v>
      </c>
      <c r="L269" s="2" t="n">
        <f aca="false">IF(LEN(TRIM(K269))=0,0,LEN(TRIM(K269))-LEN(SUBSTITUTE(K269," ",""))+1)</f>
        <v>18</v>
      </c>
      <c r="M269" s="2" t="n">
        <f aca="false">IF(LEN(TRIM(F269))=0,0,LEN(TRIM(F269))-LEN(SUBSTITUTE(F269," ",""))+2)</f>
        <v>16</v>
      </c>
      <c r="N269" s="22" t="s">
        <v>52</v>
      </c>
      <c r="P269" s="27" t="n">
        <v>14107</v>
      </c>
      <c r="Q269" s="27" t="n">
        <v>4107</v>
      </c>
      <c r="R269" s="22" t="s">
        <v>581</v>
      </c>
      <c r="S269" s="28" t="str">
        <f aca="false">MID(MID(MID(SUBSTITUTE(K269," ","^",(M269-2)),1,256),FIND("^",SUBSTITUTE(K269," ","^",(M269-2))),256),2,FIND(" ",MID(MID(SUBSTITUTE(K269," ","^",(M269-2)),1,256),FIND("^",SUBSTITUTE(K269," ","^",(M269-2))),256))-2)</f>
        <v>the</v>
      </c>
      <c r="T269" s="25"/>
      <c r="U269" s="29" t="n">
        <f aca="false">LEN(S269)</f>
        <v>3</v>
      </c>
      <c r="V269" s="29" t="n">
        <v>5</v>
      </c>
      <c r="W269" s="50" t="n">
        <v>369</v>
      </c>
      <c r="X269" s="50" t="n">
        <v>454</v>
      </c>
      <c r="Y269" s="50" t="n">
        <v>406</v>
      </c>
      <c r="Z269" s="52" t="n">
        <v>423</v>
      </c>
      <c r="AA269" s="53" t="n">
        <v>5</v>
      </c>
      <c r="AB269" s="53" t="n">
        <v>16</v>
      </c>
      <c r="AC269" s="30" t="str">
        <f aca="false">IF(ISBLANK(T269),"NA",IF(T269=" ","NA",IF(T269="-","NA",IF(T269="N","NA",T269))))</f>
        <v>NA</v>
      </c>
      <c r="AD269" s="30" t="n">
        <f aca="false">IF(ISBLANK(U269),"NA",IF(U269=" ","NA",IF(U269="-","NA",IF(U269="N","NA",U269))))</f>
        <v>3</v>
      </c>
      <c r="AE269" s="30" t="n">
        <f aca="false">IF(ISBLANK(V269),"NA",IF(V269=" ","NA",IF(V269="-","NA",IF(V269="N","NA",V269))))</f>
        <v>5</v>
      </c>
      <c r="AF269" s="30" t="n">
        <f aca="false">IF(ISBLANK(W269),"NA",IF(W269=" ","NA",IF(W269="-","NA",IF(W269="N","NA",W269))))</f>
        <v>369</v>
      </c>
      <c r="AG269" s="30" t="n">
        <f aca="false">IF(ISBLANK(X269),"NA",IF(X269=" ","NA",IF(X269="-","NA",IF(X269="N","NA",X269))))</f>
        <v>454</v>
      </c>
      <c r="AH269" s="30" t="n">
        <f aca="false">IF(ISBLANK(Y269),"NA",IF(Y269=" ","NA",IF(Y269="-","NA",IF(Y269="N","NA",Y269))))</f>
        <v>406</v>
      </c>
      <c r="AI269" s="30" t="n">
        <f aca="false">IF(ISBLANK(Z269),"NA",IF(Z269=" ","NA",IF(Z269="-","NA",IF(Z269="N","NA",Z269))))</f>
        <v>423</v>
      </c>
      <c r="AJ269" s="30" t="n">
        <f aca="false">IF(ISBLANK(AA269),"NA",IF(AA269=" ","NA",IF(AA269="-","NA",IF(AA269="N","NA",AA269))))</f>
        <v>5</v>
      </c>
      <c r="AK269" s="30" t="n">
        <f aca="false">IF(ISBLANK(AB269),"NA",IF(AB269=" ","NA",IF(AB269="-","NA",IF(AB269="N","NA",AB269))))</f>
        <v>16</v>
      </c>
      <c r="AL269" s="22" t="str">
        <f aca="false">IF(I269="BC",VLOOKUP(B269,'BC-OR_overlap'!A:J,10),"NA")</f>
        <v>NA</v>
      </c>
      <c r="AM269" s="22" t="n">
        <f aca="false">VLOOKUP(G269,Sheet2!A:Q,3)</f>
        <v>7.07964</v>
      </c>
      <c r="AN269" s="22" t="n">
        <f aca="false">VLOOKUP(G269,Sheet2!A:Q,4)</f>
        <v>5</v>
      </c>
      <c r="AO269" s="22" t="n">
        <f aca="false">VLOOKUP(G269,Sheet2!A:Q,5)</f>
        <v>25.74</v>
      </c>
      <c r="AP269" s="22" t="n">
        <f aca="false">VLOOKUP(G269,Sheet2!A:Q,6)</f>
        <v>12612.17</v>
      </c>
      <c r="AQ269" s="22" t="n">
        <f aca="false">VLOOKUP(G269,Sheet2!A:Q,7)</f>
        <v>209.25</v>
      </c>
      <c r="AR269" s="22" t="n">
        <f aca="false">VLOOKUP(G269,Sheet2!A:Q,8)</f>
        <v>2068.17</v>
      </c>
      <c r="AS269" s="22" t="n">
        <f aca="false">VLOOKUP(G269,Sheet2!A:Q,9)</f>
        <v>16.33</v>
      </c>
      <c r="AT269" s="22" t="n">
        <f aca="false">VLOOKUP(G269,Sheet2!A:Q,10)</f>
        <v>8.15</v>
      </c>
      <c r="AU269" s="22" t="n">
        <f aca="false">VLOOKUP(G269,Sheet2!A:Q,11)</f>
        <v>2.5</v>
      </c>
      <c r="AV269" s="22" t="n">
        <f aca="false">VLOOKUP(G269,Sheet2!A:Q,12)</f>
        <v>228607.28</v>
      </c>
      <c r="AW269" s="22" t="n">
        <f aca="false">VLOOKUP(G269,Sheet2!A:Q,13)</f>
        <v>25527.25</v>
      </c>
      <c r="AX269" s="22" t="n">
        <f aca="false">VLOOKUP(G269,Sheet2!A:Q,14)</f>
        <v>18019.76</v>
      </c>
      <c r="AY269" s="22" t="n">
        <f aca="false">VLOOKUP(G269,Sheet2!A:Q,15)</f>
        <v>1555</v>
      </c>
      <c r="AZ269" s="22" t="n">
        <f aca="false">VLOOKUP(G269,Sheet2!A:Q,16)</f>
        <v>123.15</v>
      </c>
      <c r="BA269" s="22" t="n">
        <f aca="false">VLOOKUP(G269,Sheet2!A:Q,17)</f>
        <v>72.5</v>
      </c>
      <c r="BB269" s="22" t="n">
        <f aca="false">VLOOKUP(G269,Sheet2!A:R,18)</f>
        <v>208</v>
      </c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5" hidden="false" customHeight="false" outlineLevel="0" collapsed="false">
      <c r="A270" s="9" t="s">
        <v>80</v>
      </c>
      <c r="B270" s="9" t="n">
        <v>108</v>
      </c>
      <c r="C270" s="9" t="n">
        <v>134</v>
      </c>
      <c r="D270" s="9" t="n">
        <v>177</v>
      </c>
      <c r="E270" s="23" t="s">
        <v>518</v>
      </c>
      <c r="F270" s="11" t="s">
        <v>519</v>
      </c>
      <c r="G270" s="33" t="s">
        <v>954</v>
      </c>
      <c r="H270" s="4" t="s">
        <v>521</v>
      </c>
      <c r="I270" s="22" t="s">
        <v>743</v>
      </c>
      <c r="J270" s="26" t="n">
        <v>4</v>
      </c>
      <c r="K270" s="11" t="s">
        <v>955</v>
      </c>
      <c r="L270" s="2" t="n">
        <f aca="false">IF(LEN(TRIM(K270))=0,0,LEN(TRIM(K270))-LEN(SUBSTITUTE(K270," ",""))+1)</f>
        <v>10</v>
      </c>
      <c r="M270" s="2" t="n">
        <f aca="false">IF(LEN(TRIM(F270))=0,0,LEN(TRIM(F270))-LEN(SUBSTITUTE(F270," ",""))+2)</f>
        <v>8</v>
      </c>
      <c r="N270" s="22" t="s">
        <v>52</v>
      </c>
      <c r="P270" s="27" t="n">
        <v>14108</v>
      </c>
      <c r="Q270" s="27" t="n">
        <v>4108</v>
      </c>
      <c r="R270" s="22" t="s">
        <v>581</v>
      </c>
      <c r="S270" s="28" t="str">
        <f aca="false">MID(MID(MID(SUBSTITUTE(K270," ","^",(M270-2)),1,256),FIND("^",SUBSTITUTE(K270," ","^",(M270-2))),256),2,FIND(" ",MID(MID(SUBSTITUTE(K270," ","^",(M270-2)),1,256),FIND("^",SUBSTITUTE(K270," ","^",(M270-2))),256))-2)</f>
        <v>the</v>
      </c>
      <c r="T270" s="57" t="n">
        <v>0</v>
      </c>
      <c r="U270" s="29" t="n">
        <f aca="false">LEN(S270)</f>
        <v>3</v>
      </c>
      <c r="V270" s="29" t="n">
        <v>20</v>
      </c>
      <c r="W270" s="50" t="n">
        <v>576</v>
      </c>
      <c r="X270" s="50" t="n">
        <v>522</v>
      </c>
      <c r="Y270" s="58" t="n">
        <v>569</v>
      </c>
      <c r="Z270" s="54" t="s">
        <v>202</v>
      </c>
      <c r="AA270" s="53" t="n">
        <v>2</v>
      </c>
      <c r="AB270" s="53" t="n">
        <v>15</v>
      </c>
      <c r="AC270" s="30" t="n">
        <f aca="false">IF(ISBLANK(T270),"NA",IF(T270=" ","NA",IF(T270="-","NA",IF(T270="N","NA",T270))))</f>
        <v>0</v>
      </c>
      <c r="AD270" s="30" t="n">
        <f aca="false">IF(ISBLANK(U270),"NA",IF(U270=" ","NA",IF(U270="-","NA",IF(U270="N","NA",U270))))</f>
        <v>3</v>
      </c>
      <c r="AE270" s="30" t="n">
        <f aca="false">IF(ISBLANK(V270),"NA",IF(V270=" ","NA",IF(V270="-","NA",IF(V270="N","NA",V270))))</f>
        <v>20</v>
      </c>
      <c r="AF270" s="30" t="n">
        <f aca="false">IF(ISBLANK(W270),"NA",IF(W270=" ","NA",IF(W270="-","NA",IF(W270="N","NA",W270))))</f>
        <v>576</v>
      </c>
      <c r="AG270" s="30" t="n">
        <f aca="false">IF(ISBLANK(X270),"NA",IF(X270=" ","NA",IF(X270="-","NA",IF(X270="N","NA",X270))))</f>
        <v>522</v>
      </c>
      <c r="AH270" s="30" t="n">
        <f aca="false">IF(ISBLANK(Y270),"NA",IF(Y270=" ","NA",IF(Y270="-","NA",IF(Y270="N","NA",Y270))))</f>
        <v>569</v>
      </c>
      <c r="AI270" s="30" t="str">
        <f aca="false">IF(ISBLANK(Z270),"NA",IF(Z270=" ","NA",IF(Z270="-","NA",IF(Z270="N","NA",Z270))))</f>
        <v>NA</v>
      </c>
      <c r="AJ270" s="30" t="n">
        <f aca="false">IF(ISBLANK(AA270),"NA",IF(AA270=" ","NA",IF(AA270="-","NA",IF(AA270="N","NA",AA270))))</f>
        <v>2</v>
      </c>
      <c r="AK270" s="30" t="n">
        <f aca="false">IF(ISBLANK(AB270),"NA",IF(AB270=" ","NA",IF(AB270="-","NA",IF(AB270="N","NA",AB270))))</f>
        <v>15</v>
      </c>
      <c r="AL270" s="22" t="str">
        <f aca="false">IF(I270="BC",VLOOKUP(B270,'BC-OR_overlap'!A:J,10),"NA")</f>
        <v>NA</v>
      </c>
      <c r="AM270" s="22" t="n">
        <f aca="false">VLOOKUP(G270,Sheet2!A:Q,3)</f>
        <v>16.063</v>
      </c>
      <c r="AN270" s="22" t="n">
        <f aca="false">VLOOKUP(G270,Sheet2!A:Q,4)</f>
        <v>2</v>
      </c>
      <c r="AO270" s="22" t="n">
        <f aca="false">VLOOKUP(G270,Sheet2!A:Q,5)</f>
        <v>0.39</v>
      </c>
      <c r="AP270" s="22" t="n">
        <f aca="false">VLOOKUP(G270,Sheet2!A:Q,6)</f>
        <v>11658.21</v>
      </c>
      <c r="AQ270" s="22" t="n">
        <f aca="false">VLOOKUP(G270,Sheet2!A:Q,7)</f>
        <v>486.6</v>
      </c>
      <c r="AR270" s="22" t="n">
        <f aca="false">VLOOKUP(G270,Sheet2!A:Q,8)</f>
        <v>752.43</v>
      </c>
      <c r="AS270" s="22" t="n">
        <f aca="false">VLOOKUP(G270,Sheet2!A:Q,9)</f>
        <v>34.25</v>
      </c>
      <c r="AT270" s="22" t="n">
        <f aca="false">VLOOKUP(G270,Sheet2!A:Q,10)</f>
        <v>18.01</v>
      </c>
      <c r="AU270" s="22" t="n">
        <f aca="false">VLOOKUP(G270,Sheet2!A:Q,11)</f>
        <v>3.33</v>
      </c>
      <c r="AV270" s="22" t="n">
        <f aca="false">VLOOKUP(G270,Sheet2!A:Q,12)</f>
        <v>280267.51</v>
      </c>
      <c r="AW270" s="22" t="n">
        <f aca="false">VLOOKUP(G270,Sheet2!A:Q,13)</f>
        <v>39467.4</v>
      </c>
      <c r="AX270" s="22" t="n">
        <f aca="false">VLOOKUP(G270,Sheet2!A:Q,14)</f>
        <v>9054.37</v>
      </c>
      <c r="AY270" s="22" t="n">
        <f aca="false">VLOOKUP(G270,Sheet2!A:Q,15)</f>
        <v>1318</v>
      </c>
      <c r="AZ270" s="22" t="n">
        <f aca="false">VLOOKUP(G270,Sheet2!A:Q,16)</f>
        <v>241.2</v>
      </c>
      <c r="BA270" s="22" t="n">
        <f aca="false">VLOOKUP(G270,Sheet2!A:Q,17)</f>
        <v>60</v>
      </c>
      <c r="BB270" s="22" t="n">
        <f aca="false">VLOOKUP(G270,Sheet2!A:R,18)</f>
        <v>440</v>
      </c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5" hidden="false" customHeight="false" outlineLevel="0" collapsed="false">
      <c r="A271" s="1" t="s">
        <v>80</v>
      </c>
      <c r="B271" s="31" t="n">
        <v>109</v>
      </c>
      <c r="C271" s="9" t="n">
        <v>135</v>
      </c>
      <c r="D271" s="9" t="n">
        <v>153</v>
      </c>
      <c r="E271" s="23" t="s">
        <v>523</v>
      </c>
      <c r="F271" s="11" t="s">
        <v>524</v>
      </c>
      <c r="G271" s="33" t="s">
        <v>956</v>
      </c>
      <c r="H271" s="4" t="s">
        <v>526</v>
      </c>
      <c r="I271" s="22" t="s">
        <v>743</v>
      </c>
      <c r="J271" s="26" t="n">
        <v>4</v>
      </c>
      <c r="K271" s="11" t="s">
        <v>957</v>
      </c>
      <c r="L271" s="2" t="n">
        <f aca="false">IF(LEN(TRIM(K271))=0,0,LEN(TRIM(K271))-LEN(SUBSTITUTE(K271," ",""))+1)</f>
        <v>10</v>
      </c>
      <c r="M271" s="2" t="n">
        <f aca="false">IF(LEN(TRIM(F271))=0,0,LEN(TRIM(F271))-LEN(SUBSTITUTE(F271," ",""))+2)</f>
        <v>8</v>
      </c>
      <c r="N271" s="22" t="s">
        <v>52</v>
      </c>
      <c r="P271" s="27" t="n">
        <v>14109</v>
      </c>
      <c r="Q271" s="27" t="n">
        <v>4109</v>
      </c>
      <c r="R271" s="22" t="s">
        <v>581</v>
      </c>
      <c r="S271" s="28" t="str">
        <f aca="false">MID(MID(MID(SUBSTITUTE(K271," ","^",(M271-2)),1,256),FIND("^",SUBSTITUTE(K271," ","^",(M271-2))),256),2,FIND(" ",MID(MID(SUBSTITUTE(K271," ","^",(M271-2)),1,256),FIND("^",SUBSTITUTE(K271," ","^",(M271-2))),256))-2)</f>
        <v>a</v>
      </c>
      <c r="T271" s="55" t="n">
        <v>0</v>
      </c>
      <c r="U271" s="29" t="n">
        <f aca="false">LEN(S271)</f>
        <v>1</v>
      </c>
      <c r="V271" s="29" t="n">
        <v>21</v>
      </c>
      <c r="W271" s="50" t="n">
        <v>558</v>
      </c>
      <c r="X271" s="50" t="n">
        <v>455</v>
      </c>
      <c r="Y271" s="58" t="n">
        <v>543</v>
      </c>
      <c r="Z271" s="56" t="s">
        <v>202</v>
      </c>
      <c r="AA271" s="53" t="n">
        <v>0</v>
      </c>
      <c r="AB271" s="53" t="n">
        <v>17</v>
      </c>
      <c r="AC271" s="30" t="n">
        <f aca="false">IF(ISBLANK(T271),"NA",IF(T271=" ","NA",IF(T271="-","NA",IF(T271="N","NA",T271))))</f>
        <v>0</v>
      </c>
      <c r="AD271" s="30" t="n">
        <f aca="false">IF(ISBLANK(U271),"NA",IF(U271=" ","NA",IF(U271="-","NA",IF(U271="N","NA",U271))))</f>
        <v>1</v>
      </c>
      <c r="AE271" s="30" t="n">
        <f aca="false">IF(ISBLANK(V271),"NA",IF(V271=" ","NA",IF(V271="-","NA",IF(V271="N","NA",V271))))</f>
        <v>21</v>
      </c>
      <c r="AF271" s="30" t="n">
        <f aca="false">IF(ISBLANK(W271),"NA",IF(W271=" ","NA",IF(W271="-","NA",IF(W271="N","NA",W271))))</f>
        <v>558</v>
      </c>
      <c r="AG271" s="30" t="n">
        <f aca="false">IF(ISBLANK(X271),"NA",IF(X271=" ","NA",IF(X271="-","NA",IF(X271="N","NA",X271))))</f>
        <v>455</v>
      </c>
      <c r="AH271" s="30" t="n">
        <f aca="false">IF(ISBLANK(Y271),"NA",IF(Y271=" ","NA",IF(Y271="-","NA",IF(Y271="N","NA",Y271))))</f>
        <v>543</v>
      </c>
      <c r="AI271" s="30" t="str">
        <f aca="false">IF(ISBLANK(Z271),"NA",IF(Z271=" ","NA",IF(Z271="-","NA",IF(Z271="N","NA",Z271))))</f>
        <v>NA</v>
      </c>
      <c r="AJ271" s="30" t="n">
        <f aca="false">IF(ISBLANK(AA271),"NA",IF(AA271=" ","NA",IF(AA271="-","NA",IF(AA271="N","NA",AA271))))</f>
        <v>0</v>
      </c>
      <c r="AK271" s="30" t="n">
        <f aca="false">IF(ISBLANK(AB271),"NA",IF(AB271=" ","NA",IF(AB271="-","NA",IF(AB271="N","NA",AB271))))</f>
        <v>17</v>
      </c>
      <c r="AL271" s="22" t="str">
        <f aca="false">IF(I271="BC",VLOOKUP(B271,'BC-OR_overlap'!A:J,10),"NA")</f>
        <v>NA</v>
      </c>
      <c r="AM271" s="22" t="n">
        <f aca="false">VLOOKUP(G271,Sheet2!A:Q,3)</f>
        <v>11.0062</v>
      </c>
      <c r="AN271" s="22" t="n">
        <f aca="false">VLOOKUP(G271,Sheet2!A:Q,4)</f>
        <v>0</v>
      </c>
      <c r="AO271" s="22" t="n">
        <f aca="false">VLOOKUP(G271,Sheet2!A:Q,5)</f>
        <v>0</v>
      </c>
      <c r="AP271" s="22" t="n">
        <f aca="false">VLOOKUP(G271,Sheet2!A:Q,6)</f>
        <v>3631.56</v>
      </c>
      <c r="AQ271" s="22" t="n">
        <f aca="false">VLOOKUP(G271,Sheet2!A:Q,7)</f>
        <v>956.12</v>
      </c>
      <c r="AR271" s="22" t="n">
        <f aca="false">VLOOKUP(G271,Sheet2!A:Q,8)</f>
        <v>575.69</v>
      </c>
      <c r="AS271" s="22" t="n">
        <f aca="false">VLOOKUP(G271,Sheet2!A:Q,9)</f>
        <v>99.57</v>
      </c>
      <c r="AT271" s="22" t="n">
        <f aca="false">VLOOKUP(G271,Sheet2!A:Q,10)</f>
        <v>217.08</v>
      </c>
      <c r="AU271" s="22" t="n">
        <f aca="false">VLOOKUP(G271,Sheet2!A:Q,11)</f>
        <v>23.5</v>
      </c>
      <c r="AV271" s="22" t="n">
        <f aca="false">VLOOKUP(G271,Sheet2!A:Q,12)</f>
        <v>266672.54</v>
      </c>
      <c r="AW271" s="22" t="n">
        <f aca="false">VLOOKUP(G271,Sheet2!A:Q,13)</f>
        <v>32595.12</v>
      </c>
      <c r="AX271" s="22" t="n">
        <f aca="false">VLOOKUP(G271,Sheet2!A:Q,14)</f>
        <v>23626.45</v>
      </c>
      <c r="AY271" s="22" t="n">
        <f aca="false">VLOOKUP(G271,Sheet2!A:Q,15)</f>
        <v>3381.29</v>
      </c>
      <c r="AZ271" s="22" t="n">
        <f aca="false">VLOOKUP(G271,Sheet2!A:Q,16)</f>
        <v>4004.69</v>
      </c>
      <c r="BA271" s="22" t="n">
        <f aca="false">VLOOKUP(G271,Sheet2!A:Q,17)</f>
        <v>628.67</v>
      </c>
      <c r="BB271" s="22" t="n">
        <f aca="false">VLOOKUP(G271,Sheet2!A:R,18)</f>
        <v>319</v>
      </c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5" hidden="false" customHeight="false" outlineLevel="0" collapsed="false">
      <c r="A272" s="1" t="s">
        <v>46</v>
      </c>
      <c r="B272" s="9" t="n">
        <v>110</v>
      </c>
      <c r="C272" s="9" t="n">
        <v>136</v>
      </c>
      <c r="D272" s="9" t="n">
        <v>55</v>
      </c>
      <c r="E272" s="23" t="s">
        <v>528</v>
      </c>
      <c r="F272" s="11" t="s">
        <v>529</v>
      </c>
      <c r="G272" s="33" t="s">
        <v>958</v>
      </c>
      <c r="H272" s="4" t="s">
        <v>531</v>
      </c>
      <c r="I272" s="22" t="s">
        <v>743</v>
      </c>
      <c r="J272" s="26" t="n">
        <v>4</v>
      </c>
      <c r="K272" s="11" t="s">
        <v>959</v>
      </c>
      <c r="L272" s="2" t="n">
        <f aca="false">IF(LEN(TRIM(K272))=0,0,LEN(TRIM(K272))-LEN(SUBSTITUTE(K272," ",""))+1)</f>
        <v>10</v>
      </c>
      <c r="M272" s="2" t="n">
        <f aca="false">IF(LEN(TRIM(F272))=0,0,LEN(TRIM(F272))-LEN(SUBSTITUTE(F272," ",""))+2)</f>
        <v>8</v>
      </c>
      <c r="N272" s="22" t="s">
        <v>52</v>
      </c>
      <c r="P272" s="27" t="n">
        <v>14110</v>
      </c>
      <c r="Q272" s="27" t="n">
        <v>4110</v>
      </c>
      <c r="R272" s="22" t="s">
        <v>581</v>
      </c>
      <c r="S272" s="28" t="str">
        <f aca="false">MID(MID(MID(SUBSTITUTE(K272," ","^",(M272-2)),1,256),FIND("^",SUBSTITUTE(K272," ","^",(M272-2))),256),2,FIND(" ",MID(MID(SUBSTITUTE(K272," ","^",(M272-2)),1,256),FIND("^",SUBSTITUTE(K272," ","^",(M272-2))),256))-2)</f>
        <v>her</v>
      </c>
      <c r="T272" s="57" t="n">
        <v>0</v>
      </c>
      <c r="U272" s="29" t="n">
        <f aca="false">LEN(S272)</f>
        <v>3</v>
      </c>
      <c r="V272" s="29" t="n">
        <v>39</v>
      </c>
      <c r="W272" s="50" t="n">
        <v>519</v>
      </c>
      <c r="X272" s="50" t="n">
        <v>560</v>
      </c>
      <c r="Y272" s="50" t="n">
        <v>497</v>
      </c>
      <c r="Z272" s="52" t="n">
        <v>502</v>
      </c>
      <c r="AA272" s="53" t="n">
        <v>2</v>
      </c>
      <c r="AB272" s="53" t="n">
        <v>13</v>
      </c>
      <c r="AC272" s="30" t="n">
        <f aca="false">IF(ISBLANK(T272),"NA",IF(T272=" ","NA",IF(T272="-","NA",IF(T272="N","NA",T272))))</f>
        <v>0</v>
      </c>
      <c r="AD272" s="30" t="n">
        <f aca="false">IF(ISBLANK(U272),"NA",IF(U272=" ","NA",IF(U272="-","NA",IF(U272="N","NA",U272))))</f>
        <v>3</v>
      </c>
      <c r="AE272" s="30" t="n">
        <f aca="false">IF(ISBLANK(V272),"NA",IF(V272=" ","NA",IF(V272="-","NA",IF(V272="N","NA",V272))))</f>
        <v>39</v>
      </c>
      <c r="AF272" s="30" t="n">
        <f aca="false">IF(ISBLANK(W272),"NA",IF(W272=" ","NA",IF(W272="-","NA",IF(W272="N","NA",W272))))</f>
        <v>519</v>
      </c>
      <c r="AG272" s="30" t="n">
        <f aca="false">IF(ISBLANK(X272),"NA",IF(X272=" ","NA",IF(X272="-","NA",IF(X272="N","NA",X272))))</f>
        <v>560</v>
      </c>
      <c r="AH272" s="30" t="n">
        <f aca="false">IF(ISBLANK(Y272),"NA",IF(Y272=" ","NA",IF(Y272="-","NA",IF(Y272="N","NA",Y272))))</f>
        <v>497</v>
      </c>
      <c r="AI272" s="30" t="n">
        <f aca="false">IF(ISBLANK(Z272),"NA",IF(Z272=" ","NA",IF(Z272="-","NA",IF(Z272="N","NA",Z272))))</f>
        <v>502</v>
      </c>
      <c r="AJ272" s="30" t="n">
        <f aca="false">IF(ISBLANK(AA272),"NA",IF(AA272=" ","NA",IF(AA272="-","NA",IF(AA272="N","NA",AA272))))</f>
        <v>2</v>
      </c>
      <c r="AK272" s="30" t="n">
        <f aca="false">IF(ISBLANK(AB272),"NA",IF(AB272=" ","NA",IF(AB272="-","NA",IF(AB272="N","NA",AB272))))</f>
        <v>13</v>
      </c>
      <c r="AL272" s="22" t="str">
        <f aca="false">IF(I272="BC",VLOOKUP(B272,'BC-OR_overlap'!A:J,10),"NA")</f>
        <v>NA</v>
      </c>
      <c r="AM272" s="22" t="n">
        <f aca="false">VLOOKUP(G272,Sheet2!A:Q,3)</f>
        <v>25.4629</v>
      </c>
      <c r="AN272" s="22" t="n">
        <f aca="false">VLOOKUP(G272,Sheet2!A:Q,4)</f>
        <v>2</v>
      </c>
      <c r="AO272" s="22" t="n">
        <f aca="false">VLOOKUP(G272,Sheet2!A:Q,5)</f>
        <v>33.38</v>
      </c>
      <c r="AP272" s="22" t="n">
        <f aca="false">VLOOKUP(G272,Sheet2!A:Q,6)</f>
        <v>8408.31</v>
      </c>
      <c r="AQ272" s="22" t="n">
        <f aca="false">VLOOKUP(G272,Sheet2!A:Q,7)</f>
        <v>298.2</v>
      </c>
      <c r="AR272" s="22" t="n">
        <f aca="false">VLOOKUP(G272,Sheet2!A:Q,8)</f>
        <v>1081.24</v>
      </c>
      <c r="AS272" s="22" t="n">
        <f aca="false">VLOOKUP(G272,Sheet2!A:Q,9)</f>
        <v>26.25</v>
      </c>
      <c r="AT272" s="22" t="n">
        <f aca="false">VLOOKUP(G272,Sheet2!A:Q,10)</f>
        <v>87.57</v>
      </c>
      <c r="AU272" s="22" t="n">
        <f aca="false">VLOOKUP(G272,Sheet2!A:Q,11)</f>
        <v>3.33</v>
      </c>
      <c r="AV272" s="22" t="n">
        <f aca="false">VLOOKUP(G272,Sheet2!A:Q,12)</f>
        <v>275823.98</v>
      </c>
      <c r="AW272" s="22" t="n">
        <f aca="false">VLOOKUP(G272,Sheet2!A:Q,13)</f>
        <v>37548</v>
      </c>
      <c r="AX272" s="22" t="n">
        <f aca="false">VLOOKUP(G272,Sheet2!A:Q,14)</f>
        <v>18937.15</v>
      </c>
      <c r="AY272" s="22" t="n">
        <f aca="false">VLOOKUP(G272,Sheet2!A:Q,15)</f>
        <v>4952.75</v>
      </c>
      <c r="AZ272" s="22" t="n">
        <f aca="false">VLOOKUP(G272,Sheet2!A:Q,16)</f>
        <v>2259.5</v>
      </c>
      <c r="BA272" s="22" t="n">
        <f aca="false">VLOOKUP(G272,Sheet2!A:Q,17)</f>
        <v>660.33</v>
      </c>
      <c r="BB272" s="22" t="n">
        <f aca="false">VLOOKUP(G272,Sheet2!A:R,18)</f>
        <v>192</v>
      </c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5" hidden="false" customHeight="false" outlineLevel="0" collapsed="false">
      <c r="A273" s="9" t="s">
        <v>46</v>
      </c>
      <c r="B273" s="9" t="n">
        <v>111</v>
      </c>
      <c r="C273" s="9" t="n">
        <v>137</v>
      </c>
      <c r="D273" s="9" t="n">
        <v>34</v>
      </c>
      <c r="E273" s="23" t="s">
        <v>533</v>
      </c>
      <c r="F273" s="11" t="s">
        <v>534</v>
      </c>
      <c r="G273" s="25" t="s">
        <v>960</v>
      </c>
      <c r="H273" s="4" t="s">
        <v>536</v>
      </c>
      <c r="I273" s="22" t="s">
        <v>743</v>
      </c>
      <c r="J273" s="26" t="n">
        <v>4</v>
      </c>
      <c r="K273" s="11" t="s">
        <v>961</v>
      </c>
      <c r="L273" s="2" t="n">
        <f aca="false">IF(LEN(TRIM(K273))=0,0,LEN(TRIM(K273))-LEN(SUBSTITUTE(K273," ",""))+1)</f>
        <v>10</v>
      </c>
      <c r="M273" s="2" t="n">
        <f aca="false">IF(LEN(TRIM(F273))=0,0,LEN(TRIM(F273))-LEN(SUBSTITUTE(F273," ",""))+2)</f>
        <v>8</v>
      </c>
      <c r="N273" s="22" t="s">
        <v>52</v>
      </c>
      <c r="P273" s="27" t="n">
        <v>14111</v>
      </c>
      <c r="Q273" s="27" t="n">
        <v>4111</v>
      </c>
      <c r="R273" s="22" t="s">
        <v>581</v>
      </c>
      <c r="S273" s="28" t="str">
        <f aca="false">MID(MID(MID(SUBSTITUTE(K273," ","^",(M273-2)),1,256),FIND("^",SUBSTITUTE(K273," ","^",(M273-2))),256),2,FIND(" ",MID(MID(SUBSTITUTE(K273," ","^",(M273-2)),1,256),FIND("^",SUBSTITUTE(K273," ","^",(M273-2))),256))-2)</f>
        <v>the</v>
      </c>
      <c r="T273" s="57" t="n">
        <v>0</v>
      </c>
      <c r="U273" s="29" t="n">
        <f aca="false">LEN(S273)</f>
        <v>3</v>
      </c>
      <c r="V273" s="29" t="n">
        <v>53</v>
      </c>
      <c r="W273" s="50" t="n">
        <v>432</v>
      </c>
      <c r="X273" s="50" t="n">
        <v>527</v>
      </c>
      <c r="Y273" s="51" t="n">
        <v>472</v>
      </c>
      <c r="Z273" s="56" t="s">
        <v>202</v>
      </c>
      <c r="AA273" s="53" t="n">
        <v>0</v>
      </c>
      <c r="AB273" s="53" t="n">
        <v>13</v>
      </c>
      <c r="AC273" s="30" t="n">
        <f aca="false">IF(ISBLANK(T273),"NA",IF(T273=" ","NA",IF(T273="-","NA",IF(T273="N","NA",T273))))</f>
        <v>0</v>
      </c>
      <c r="AD273" s="30" t="n">
        <f aca="false">IF(ISBLANK(U273),"NA",IF(U273=" ","NA",IF(U273="-","NA",IF(U273="N","NA",U273))))</f>
        <v>3</v>
      </c>
      <c r="AE273" s="30" t="n">
        <f aca="false">IF(ISBLANK(V273),"NA",IF(V273=" ","NA",IF(V273="-","NA",IF(V273="N","NA",V273))))</f>
        <v>53</v>
      </c>
      <c r="AF273" s="30" t="n">
        <f aca="false">IF(ISBLANK(W273),"NA",IF(W273=" ","NA",IF(W273="-","NA",IF(W273="N","NA",W273))))</f>
        <v>432</v>
      </c>
      <c r="AG273" s="30" t="n">
        <f aca="false">IF(ISBLANK(X273),"NA",IF(X273=" ","NA",IF(X273="-","NA",IF(X273="N","NA",X273))))</f>
        <v>527</v>
      </c>
      <c r="AH273" s="30" t="n">
        <f aca="false">IF(ISBLANK(Y273),"NA",IF(Y273=" ","NA",IF(Y273="-","NA",IF(Y273="N","NA",Y273))))</f>
        <v>472</v>
      </c>
      <c r="AI273" s="30" t="str">
        <f aca="false">IF(ISBLANK(Z273),"NA",IF(Z273=" ","NA",IF(Z273="-","NA",IF(Z273="N","NA",Z273))))</f>
        <v>NA</v>
      </c>
      <c r="AJ273" s="30" t="n">
        <f aca="false">IF(ISBLANK(AA273),"NA",IF(AA273=" ","NA",IF(AA273="-","NA",IF(AA273="N","NA",AA273))))</f>
        <v>0</v>
      </c>
      <c r="AK273" s="30" t="n">
        <f aca="false">IF(ISBLANK(AB273),"NA",IF(AB273=" ","NA",IF(AB273="-","NA",IF(AB273="N","NA",AB273))))</f>
        <v>13</v>
      </c>
      <c r="AL273" s="22" t="str">
        <f aca="false">IF(I273="BC",VLOOKUP(B273,'BC-OR_overlap'!A:J,10),"NA")</f>
        <v>NA</v>
      </c>
      <c r="AM273" s="22" t="n">
        <f aca="false">VLOOKUP(G273,Sheet2!A:Q,3)</f>
        <v>24.0351</v>
      </c>
      <c r="AN273" s="22" t="n">
        <f aca="false">VLOOKUP(G273,Sheet2!A:Q,4)</f>
        <v>0</v>
      </c>
      <c r="AO273" s="22" t="n">
        <f aca="false">VLOOKUP(G273,Sheet2!A:Q,5)</f>
        <v>0</v>
      </c>
      <c r="AP273" s="22" t="n">
        <f aca="false">VLOOKUP(G273,Sheet2!A:Q,6)</f>
        <v>5964.46</v>
      </c>
      <c r="AQ273" s="22" t="n">
        <f aca="false">VLOOKUP(G273,Sheet2!A:Q,7)</f>
        <v>919.14</v>
      </c>
      <c r="AR273" s="22" t="n">
        <f aca="false">VLOOKUP(G273,Sheet2!A:Q,8)</f>
        <v>634.72</v>
      </c>
      <c r="AS273" s="22" t="n">
        <f aca="false">VLOOKUP(G273,Sheet2!A:Q,9)</f>
        <v>80.83</v>
      </c>
      <c r="AT273" s="22" t="n">
        <f aca="false">VLOOKUP(G273,Sheet2!A:Q,10)</f>
        <v>236.15</v>
      </c>
      <c r="AU273" s="22" t="n">
        <f aca="false">VLOOKUP(G273,Sheet2!A:Q,11)</f>
        <v>16.6</v>
      </c>
      <c r="AV273" s="22" t="n">
        <f aca="false">VLOOKUP(G273,Sheet2!A:Q,12)</f>
        <v>263288.16</v>
      </c>
      <c r="AW273" s="22" t="n">
        <f aca="false">VLOOKUP(G273,Sheet2!A:Q,13)</f>
        <v>31786.86</v>
      </c>
      <c r="AX273" s="22" t="n">
        <f aca="false">VLOOKUP(G273,Sheet2!A:Q,14)</f>
        <v>20071.06</v>
      </c>
      <c r="AY273" s="22" t="n">
        <f aca="false">VLOOKUP(G273,Sheet2!A:Q,15)</f>
        <v>2716.33</v>
      </c>
      <c r="AZ273" s="22" t="n">
        <f aca="false">VLOOKUP(G273,Sheet2!A:Q,16)</f>
        <v>4318.48</v>
      </c>
      <c r="BA273" s="22" t="n">
        <f aca="false">VLOOKUP(G273,Sheet2!A:Q,17)</f>
        <v>657.4</v>
      </c>
      <c r="BB273" s="22" t="n">
        <f aca="false">VLOOKUP(G273,Sheet2!A:R,18)</f>
        <v>368</v>
      </c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5" hidden="false" customHeight="false" outlineLevel="0" collapsed="false">
      <c r="A274" s="1" t="s">
        <v>46</v>
      </c>
      <c r="B274" s="32" t="n">
        <v>112</v>
      </c>
      <c r="C274" s="9" t="n">
        <v>139</v>
      </c>
      <c r="D274" s="9" t="n">
        <v>107</v>
      </c>
      <c r="E274" s="23"/>
      <c r="F274" s="9" t="s">
        <v>538</v>
      </c>
      <c r="G274" s="33" t="s">
        <v>962</v>
      </c>
      <c r="H274" s="4" t="s">
        <v>540</v>
      </c>
      <c r="I274" s="22" t="s">
        <v>743</v>
      </c>
      <c r="J274" s="26" t="n">
        <v>4</v>
      </c>
      <c r="K274" s="11" t="s">
        <v>963</v>
      </c>
      <c r="L274" s="2" t="n">
        <f aca="false">IF(LEN(TRIM(K274))=0,0,LEN(TRIM(K274))-LEN(SUBSTITUTE(K274," ",""))+1)</f>
        <v>15</v>
      </c>
      <c r="M274" s="2" t="n">
        <f aca="false">IF(LEN(TRIM(F274))=0,0,LEN(TRIM(F274))-LEN(SUBSTITUTE(F274," ",""))+2)</f>
        <v>12</v>
      </c>
      <c r="N274" s="22" t="s">
        <v>52</v>
      </c>
      <c r="P274" s="27" t="n">
        <v>14112</v>
      </c>
      <c r="Q274" s="27" t="n">
        <v>4112</v>
      </c>
      <c r="R274" s="63" t="s">
        <v>581</v>
      </c>
      <c r="S274" s="28" t="str">
        <f aca="false">MID(MID(MID(SUBSTITUTE(K274," ","^",(M274-2)),1,256),FIND("^",SUBSTITUTE(K274," ","^",(M274-2))),256),2,FIND(" ",MID(MID(SUBSTITUTE(K274," ","^",(M274-2)),1,256),FIND("^",SUBSTITUTE(K274," ","^",(M274-2))),256))-2)</f>
        <v>baby's</v>
      </c>
      <c r="T274" s="57"/>
      <c r="U274" s="29" t="n">
        <f aca="false">LEN(S274)</f>
        <v>6</v>
      </c>
      <c r="V274" s="29" t="n">
        <v>7</v>
      </c>
      <c r="W274" s="50" t="n">
        <v>529</v>
      </c>
      <c r="X274" s="50" t="n">
        <v>479</v>
      </c>
      <c r="Y274" s="58" t="n">
        <v>530</v>
      </c>
      <c r="Z274" s="52" t="s">
        <v>202</v>
      </c>
      <c r="AA274" s="53" t="n">
        <v>1</v>
      </c>
      <c r="AB274" s="53" t="s">
        <v>202</v>
      </c>
      <c r="AC274" s="30" t="str">
        <f aca="false">IF(ISBLANK(T274),"NA",IF(T274=" ","NA",IF(T274="-","NA",IF(T274="N","NA",T274))))</f>
        <v>NA</v>
      </c>
      <c r="AD274" s="30" t="n">
        <f aca="false">IF(ISBLANK(U274),"NA",IF(U274=" ","NA",IF(U274="-","NA",IF(U274="N","NA",U274))))</f>
        <v>6</v>
      </c>
      <c r="AE274" s="30" t="n">
        <f aca="false">IF(ISBLANK(V274),"NA",IF(V274=" ","NA",IF(V274="-","NA",IF(V274="N","NA",V274))))</f>
        <v>7</v>
      </c>
      <c r="AF274" s="30" t="n">
        <f aca="false">IF(ISBLANK(W274),"NA",IF(W274=" ","NA",IF(W274="-","NA",IF(W274="N","NA",W274))))</f>
        <v>529</v>
      </c>
      <c r="AG274" s="30" t="n">
        <f aca="false">IF(ISBLANK(X274),"NA",IF(X274=" ","NA",IF(X274="-","NA",IF(X274="N","NA",X274))))</f>
        <v>479</v>
      </c>
      <c r="AH274" s="30" t="n">
        <f aca="false">IF(ISBLANK(Y274),"NA",IF(Y274=" ","NA",IF(Y274="-","NA",IF(Y274="N","NA",Y274))))</f>
        <v>530</v>
      </c>
      <c r="AI274" s="30" t="str">
        <f aca="false">IF(ISBLANK(Z274),"NA",IF(Z274=" ","NA",IF(Z274="-","NA",IF(Z274="N","NA",Z274))))</f>
        <v>NA</v>
      </c>
      <c r="AJ274" s="30" t="n">
        <f aca="false">IF(ISBLANK(AA274),"NA",IF(AA274=" ","NA",IF(AA274="-","NA",IF(AA274="N","NA",AA274))))</f>
        <v>1</v>
      </c>
      <c r="AK274" s="30" t="str">
        <f aca="false">IF(ISBLANK(AB274),"NA",IF(AB274=" ","NA",IF(AB274="-","NA",IF(AB274="N","NA",AB274))))</f>
        <v>NA</v>
      </c>
      <c r="AL274" s="22" t="str">
        <f aca="false">IF(I274="BC",VLOOKUP(B274,'BC-OR_overlap'!A:J,10),"NA")</f>
        <v>NA</v>
      </c>
      <c r="AM274" s="22" t="n">
        <f aca="false">VLOOKUP(G274,Sheet2!A:Q,3)</f>
        <v>4.34297</v>
      </c>
      <c r="AN274" s="22" t="n">
        <f aca="false">VLOOKUP(G274,Sheet2!A:Q,4)</f>
        <v>1</v>
      </c>
      <c r="AO274" s="22" t="n">
        <f aca="false">VLOOKUP(G274,Sheet2!A:Q,5)</f>
        <v>29.45</v>
      </c>
      <c r="AP274" s="22" t="n">
        <f aca="false">VLOOKUP(G274,Sheet2!A:Q,6)</f>
        <v>2958.14</v>
      </c>
      <c r="AQ274" s="22" t="n">
        <f aca="false">VLOOKUP(G274,Sheet2!A:Q,7)</f>
        <v>906.33</v>
      </c>
      <c r="AR274" s="22" t="n">
        <f aca="false">VLOOKUP(G274,Sheet2!A:Q,8)</f>
        <v>343.3</v>
      </c>
      <c r="AS274" s="22" t="n">
        <f aca="false">VLOOKUP(G274,Sheet2!A:Q,9)</f>
        <v>108.5</v>
      </c>
      <c r="AT274" s="22" t="n">
        <f aca="false">VLOOKUP(G274,Sheet2!A:Q,10)</f>
        <v>83.21</v>
      </c>
      <c r="AU274" s="22" t="n">
        <f aca="false">VLOOKUP(G274,Sheet2!A:Q,11)</f>
        <v>15.86</v>
      </c>
      <c r="AV274" s="22" t="n">
        <f aca="false">VLOOKUP(G274,Sheet2!A:Q,12)</f>
        <v>263391.99</v>
      </c>
      <c r="AW274" s="22" t="n">
        <f aca="false">VLOOKUP(G274,Sheet2!A:Q,13)</f>
        <v>35241.89</v>
      </c>
      <c r="AX274" s="22" t="n">
        <f aca="false">VLOOKUP(G274,Sheet2!A:Q,14)</f>
        <v>28797.78</v>
      </c>
      <c r="AY274" s="22" t="n">
        <f aca="false">VLOOKUP(G274,Sheet2!A:Q,15)</f>
        <v>4236.38</v>
      </c>
      <c r="AZ274" s="22" t="n">
        <f aca="false">VLOOKUP(G274,Sheet2!A:Q,16)</f>
        <v>3194.5</v>
      </c>
      <c r="BA274" s="22" t="n">
        <f aca="false">VLOOKUP(G274,Sheet2!A:Q,17)</f>
        <v>359.57</v>
      </c>
      <c r="BB274" s="22" t="n">
        <f aca="false">VLOOKUP(G274,Sheet2!A:R,18)</f>
        <v>374</v>
      </c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5" hidden="false" customHeight="false" outlineLevel="0" collapsed="false">
      <c r="A275" s="9" t="s">
        <v>56</v>
      </c>
      <c r="B275" s="9" t="n">
        <v>113</v>
      </c>
      <c r="C275" s="9" t="n">
        <v>140</v>
      </c>
      <c r="D275" s="9" t="n">
        <v>14</v>
      </c>
      <c r="E275" s="23" t="s">
        <v>542</v>
      </c>
      <c r="F275" s="11" t="s">
        <v>543</v>
      </c>
      <c r="G275" s="25" t="s">
        <v>964</v>
      </c>
      <c r="H275" s="4" t="s">
        <v>545</v>
      </c>
      <c r="I275" s="22" t="s">
        <v>743</v>
      </c>
      <c r="J275" s="26" t="n">
        <v>4</v>
      </c>
      <c r="K275" s="11" t="s">
        <v>965</v>
      </c>
      <c r="L275" s="2" t="n">
        <f aca="false">IF(LEN(TRIM(K275))=0,0,LEN(TRIM(K275))-LEN(SUBSTITUTE(K275," ",""))+1)</f>
        <v>10</v>
      </c>
      <c r="M275" s="2" t="n">
        <f aca="false">IF(LEN(TRIM(F275))=0,0,LEN(TRIM(F275))-LEN(SUBSTITUTE(F275," ",""))+2)</f>
        <v>8</v>
      </c>
      <c r="N275" s="22" t="s">
        <v>52</v>
      </c>
      <c r="P275" s="27" t="n">
        <v>14113</v>
      </c>
      <c r="Q275" s="27" t="n">
        <v>4113</v>
      </c>
      <c r="R275" s="22" t="s">
        <v>581</v>
      </c>
      <c r="S275" s="28" t="str">
        <f aca="false">MID(MID(MID(SUBSTITUTE(K275," ","^",(M275-2)),1,256),FIND("^",SUBSTITUTE(K275," ","^",(M275-2))),256),2,FIND(" ",MID(MID(SUBSTITUTE(K275," ","^",(M275-2)),1,256),FIND("^",SUBSTITUTE(K275," ","^",(M275-2))),256))-2)</f>
        <v>the</v>
      </c>
      <c r="T275" s="57" t="n">
        <v>0</v>
      </c>
      <c r="U275" s="29" t="n">
        <f aca="false">LEN(S275)</f>
        <v>3</v>
      </c>
      <c r="V275" s="29" t="n">
        <v>313</v>
      </c>
      <c r="W275" s="50" t="n">
        <v>360</v>
      </c>
      <c r="X275" s="50" t="n">
        <v>596</v>
      </c>
      <c r="Y275" s="50" t="n">
        <v>411</v>
      </c>
      <c r="Z275" s="54" t="n">
        <v>482</v>
      </c>
      <c r="AA275" s="53" t="n">
        <v>0</v>
      </c>
      <c r="AB275" s="53" t="n">
        <v>13</v>
      </c>
      <c r="AC275" s="30" t="n">
        <f aca="false">IF(ISBLANK(T275),"NA",IF(T275=" ","NA",IF(T275="-","NA",IF(T275="N","NA",T275))))</f>
        <v>0</v>
      </c>
      <c r="AD275" s="30" t="n">
        <f aca="false">IF(ISBLANK(U275),"NA",IF(U275=" ","NA",IF(U275="-","NA",IF(U275="N","NA",U275))))</f>
        <v>3</v>
      </c>
      <c r="AE275" s="30" t="n">
        <f aca="false">IF(ISBLANK(V275),"NA",IF(V275=" ","NA",IF(V275="-","NA",IF(V275="N","NA",V275))))</f>
        <v>313</v>
      </c>
      <c r="AF275" s="30" t="n">
        <f aca="false">IF(ISBLANK(W275),"NA",IF(W275=" ","NA",IF(W275="-","NA",IF(W275="N","NA",W275))))</f>
        <v>360</v>
      </c>
      <c r="AG275" s="30" t="n">
        <f aca="false">IF(ISBLANK(X275),"NA",IF(X275=" ","NA",IF(X275="-","NA",IF(X275="N","NA",X275))))</f>
        <v>596</v>
      </c>
      <c r="AH275" s="30" t="n">
        <f aca="false">IF(ISBLANK(Y275),"NA",IF(Y275=" ","NA",IF(Y275="-","NA",IF(Y275="N","NA",Y275))))</f>
        <v>411</v>
      </c>
      <c r="AI275" s="30" t="n">
        <f aca="false">IF(ISBLANK(Z275),"NA",IF(Z275=" ","NA",IF(Z275="-","NA",IF(Z275="N","NA",Z275))))</f>
        <v>482</v>
      </c>
      <c r="AJ275" s="30" t="n">
        <f aca="false">IF(ISBLANK(AA275),"NA",IF(AA275=" ","NA",IF(AA275="-","NA",IF(AA275="N","NA",AA275))))</f>
        <v>0</v>
      </c>
      <c r="AK275" s="30" t="n">
        <f aca="false">IF(ISBLANK(AB275),"NA",IF(AB275=" ","NA",IF(AB275="-","NA",IF(AB275="N","NA",AB275))))</f>
        <v>13</v>
      </c>
      <c r="AL275" s="22" t="str">
        <f aca="false">IF(I275="BC",VLOOKUP(B275,'BC-OR_overlap'!A:J,10),"NA")</f>
        <v>NA</v>
      </c>
      <c r="AM275" s="22" t="n">
        <f aca="false">VLOOKUP(G275,Sheet2!A:Q,3)</f>
        <v>245.527</v>
      </c>
      <c r="AN275" s="22" t="n">
        <f aca="false">VLOOKUP(G275,Sheet2!A:Q,4)</f>
        <v>0</v>
      </c>
      <c r="AO275" s="22" t="n">
        <f aca="false">VLOOKUP(G275,Sheet2!A:Q,5)</f>
        <v>0</v>
      </c>
      <c r="AP275" s="22" t="n">
        <f aca="false">VLOOKUP(G275,Sheet2!A:Q,6)</f>
        <v>5589.41</v>
      </c>
      <c r="AQ275" s="22" t="n">
        <f aca="false">VLOOKUP(G275,Sheet2!A:Q,7)</f>
        <v>959.71</v>
      </c>
      <c r="AR275" s="22" t="n">
        <f aca="false">VLOOKUP(G275,Sheet2!A:Q,8)</f>
        <v>1029.88</v>
      </c>
      <c r="AS275" s="22" t="n">
        <f aca="false">VLOOKUP(G275,Sheet2!A:Q,9)</f>
        <v>158.33</v>
      </c>
      <c r="AT275" s="22" t="n">
        <f aca="false">VLOOKUP(G275,Sheet2!A:Q,10)</f>
        <v>432.42</v>
      </c>
      <c r="AU275" s="22" t="n">
        <f aca="false">VLOOKUP(G275,Sheet2!A:Q,11)</f>
        <v>28.8</v>
      </c>
      <c r="AV275" s="22" t="n">
        <f aca="false">VLOOKUP(G275,Sheet2!A:Q,12)</f>
        <v>214992.93</v>
      </c>
      <c r="AW275" s="22" t="n">
        <f aca="false">VLOOKUP(G275,Sheet2!A:Q,13)</f>
        <v>29580</v>
      </c>
      <c r="AX275" s="22" t="n">
        <f aca="false">VLOOKUP(G275,Sheet2!A:Q,14)</f>
        <v>13669.05</v>
      </c>
      <c r="AY275" s="22" t="n">
        <f aca="false">VLOOKUP(G275,Sheet2!A:Q,15)</f>
        <v>2573.17</v>
      </c>
      <c r="AZ275" s="22" t="n">
        <f aca="false">VLOOKUP(G275,Sheet2!A:Q,16)</f>
        <v>2390.25</v>
      </c>
      <c r="BA275" s="22" t="n">
        <f aca="false">VLOOKUP(G275,Sheet2!A:Q,17)</f>
        <v>433</v>
      </c>
      <c r="BB275" s="22" t="n">
        <f aca="false">VLOOKUP(G275,Sheet2!A:R,18)</f>
        <v>394</v>
      </c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5" hidden="false" customHeight="false" outlineLevel="0" collapsed="false">
      <c r="A276" s="1" t="s">
        <v>66</v>
      </c>
      <c r="B276" s="9" t="n">
        <v>114</v>
      </c>
      <c r="C276" s="9" t="n">
        <v>141</v>
      </c>
      <c r="D276" s="9" t="n">
        <v>124</v>
      </c>
      <c r="E276" s="23"/>
      <c r="F276" s="9" t="s">
        <v>547</v>
      </c>
      <c r="G276" s="33" t="s">
        <v>966</v>
      </c>
      <c r="H276" s="4" t="s">
        <v>549</v>
      </c>
      <c r="I276" s="22" t="s">
        <v>743</v>
      </c>
      <c r="J276" s="26" t="n">
        <v>4</v>
      </c>
      <c r="K276" s="11" t="s">
        <v>967</v>
      </c>
      <c r="L276" s="2" t="n">
        <f aca="false">IF(LEN(TRIM(K276))=0,0,LEN(TRIM(K276))-LEN(SUBSTITUTE(K276," ",""))+1)</f>
        <v>21</v>
      </c>
      <c r="M276" s="2" t="n">
        <f aca="false">IF(LEN(TRIM(F276))=0,0,LEN(TRIM(F276))-LEN(SUBSTITUTE(F276," ",""))+2)</f>
        <v>18</v>
      </c>
      <c r="N276" s="22" t="s">
        <v>52</v>
      </c>
      <c r="P276" s="27" t="n">
        <v>14114</v>
      </c>
      <c r="Q276" s="27" t="n">
        <v>4114</v>
      </c>
      <c r="R276" s="22" t="s">
        <v>581</v>
      </c>
      <c r="S276" s="28" t="str">
        <f aca="false">MID(MID(MID(SUBSTITUTE(K276," ","^",(M276-2)),1,256),FIND("^",SUBSTITUTE(K276," ","^",(M276-2))),256),2,FIND(" ",MID(MID(SUBSTITUTE(K276," ","^",(M276-2)),1,256),FIND("^",SUBSTITUTE(K276," ","^",(M276-2))),256))-2)</f>
        <v>red</v>
      </c>
      <c r="T276" s="57"/>
      <c r="U276" s="29" t="n">
        <f aca="false">LEN(S276)</f>
        <v>3</v>
      </c>
      <c r="V276" s="29" t="n">
        <v>37</v>
      </c>
      <c r="W276" s="50" t="n">
        <v>379</v>
      </c>
      <c r="X276" s="50" t="n">
        <v>515</v>
      </c>
      <c r="Y276" s="9" t="n">
        <v>420</v>
      </c>
      <c r="Z276" s="52" t="n">
        <v>412</v>
      </c>
      <c r="AA276" s="53" t="n">
        <v>6</v>
      </c>
      <c r="AB276" s="53" t="n">
        <v>15</v>
      </c>
      <c r="AC276" s="30" t="str">
        <f aca="false">IF(ISBLANK(T276),"NA",IF(T276=" ","NA",IF(T276="-","NA",IF(T276="N","NA",T276))))</f>
        <v>NA</v>
      </c>
      <c r="AD276" s="30" t="n">
        <f aca="false">IF(ISBLANK(U276),"NA",IF(U276=" ","NA",IF(U276="-","NA",IF(U276="N","NA",U276))))</f>
        <v>3</v>
      </c>
      <c r="AE276" s="30" t="n">
        <f aca="false">IF(ISBLANK(V276),"NA",IF(V276=" ","NA",IF(V276="-","NA",IF(V276="N","NA",V276))))</f>
        <v>37</v>
      </c>
      <c r="AF276" s="30" t="n">
        <f aca="false">IF(ISBLANK(W276),"NA",IF(W276=" ","NA",IF(W276="-","NA",IF(W276="N","NA",W276))))</f>
        <v>379</v>
      </c>
      <c r="AG276" s="30" t="n">
        <f aca="false">IF(ISBLANK(X276),"NA",IF(X276=" ","NA",IF(X276="-","NA",IF(X276="N","NA",X276))))</f>
        <v>515</v>
      </c>
      <c r="AH276" s="30" t="n">
        <f aca="false">IF(ISBLANK(Y276),"NA",IF(Y276=" ","NA",IF(Y276="-","NA",IF(Y276="N","NA",Y276))))</f>
        <v>420</v>
      </c>
      <c r="AI276" s="30" t="n">
        <f aca="false">IF(ISBLANK(Z276),"NA",IF(Z276=" ","NA",IF(Z276="-","NA",IF(Z276="N","NA",Z276))))</f>
        <v>412</v>
      </c>
      <c r="AJ276" s="30" t="n">
        <f aca="false">IF(ISBLANK(AA276),"NA",IF(AA276=" ","NA",IF(AA276="-","NA",IF(AA276="N","NA",AA276))))</f>
        <v>6</v>
      </c>
      <c r="AK276" s="30" t="n">
        <f aca="false">IF(ISBLANK(AB276),"NA",IF(AB276=" ","NA",IF(AB276="-","NA",IF(AB276="N","NA",AB276))))</f>
        <v>15</v>
      </c>
      <c r="AL276" s="22" t="str">
        <f aca="false">IF(I276="BC",VLOOKUP(B276,'BC-OR_overlap'!A:J,10),"NA")</f>
        <v>NA</v>
      </c>
      <c r="AM276" s="22" t="n">
        <f aca="false">VLOOKUP(G276,Sheet2!A:Q,3)</f>
        <v>19.8111</v>
      </c>
      <c r="AN276" s="22" t="n">
        <f aca="false">VLOOKUP(G276,Sheet2!A:Q,4)</f>
        <v>6</v>
      </c>
      <c r="AO276" s="22" t="n">
        <f aca="false">VLOOKUP(G276,Sheet2!A:Q,5)</f>
        <v>3.12</v>
      </c>
      <c r="AP276" s="22" t="n">
        <f aca="false">VLOOKUP(G276,Sheet2!A:Q,6)</f>
        <v>11287.23</v>
      </c>
      <c r="AQ276" s="22" t="n">
        <f aca="false">VLOOKUP(G276,Sheet2!A:Q,7)</f>
        <v>176.25</v>
      </c>
      <c r="AR276" s="22" t="n">
        <f aca="false">VLOOKUP(G276,Sheet2!A:Q,8)</f>
        <v>341.69</v>
      </c>
      <c r="AS276" s="22" t="n">
        <f aca="false">VLOOKUP(G276,Sheet2!A:Q,9)</f>
        <v>20</v>
      </c>
      <c r="AT276" s="22" t="n">
        <f aca="false">VLOOKUP(G276,Sheet2!A:Q,10)</f>
        <v>29.18</v>
      </c>
      <c r="AU276" s="22" t="n">
        <f aca="false">VLOOKUP(G276,Sheet2!A:Q,11)</f>
        <v>4</v>
      </c>
      <c r="AV276" s="22" t="n">
        <f aca="false">VLOOKUP(G276,Sheet2!A:Q,12)</f>
        <v>240982.55</v>
      </c>
      <c r="AW276" s="22" t="n">
        <f aca="false">VLOOKUP(G276,Sheet2!A:Q,13)</f>
        <v>29277.25</v>
      </c>
      <c r="AX276" s="22" t="n">
        <f aca="false">VLOOKUP(G276,Sheet2!A:Q,14)</f>
        <v>12354.05</v>
      </c>
      <c r="AY276" s="22" t="n">
        <f aca="false">VLOOKUP(G276,Sheet2!A:Q,15)</f>
        <v>1755</v>
      </c>
      <c r="AZ276" s="22" t="n">
        <f aca="false">VLOOKUP(G276,Sheet2!A:Q,16)</f>
        <v>622.21</v>
      </c>
      <c r="BA276" s="22" t="n">
        <f aca="false">VLOOKUP(G276,Sheet2!A:Q,17)</f>
        <v>148.5</v>
      </c>
      <c r="BB276" s="22" t="n">
        <f aca="false">VLOOKUP(G276,Sheet2!A:R,18)</f>
        <v>384</v>
      </c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5" hidden="false" customHeight="false" outlineLevel="0" collapsed="false">
      <c r="A277" s="9" t="s">
        <v>66</v>
      </c>
      <c r="B277" s="9" t="n">
        <v>115</v>
      </c>
      <c r="C277" s="9" t="n">
        <v>142</v>
      </c>
      <c r="D277" s="9" t="n">
        <v>155</v>
      </c>
      <c r="E277" s="23" t="s">
        <v>551</v>
      </c>
      <c r="F277" s="11" t="s">
        <v>552</v>
      </c>
      <c r="G277" s="33" t="s">
        <v>968</v>
      </c>
      <c r="H277" s="4" t="s">
        <v>554</v>
      </c>
      <c r="I277" s="22" t="s">
        <v>743</v>
      </c>
      <c r="J277" s="26" t="n">
        <v>4</v>
      </c>
      <c r="K277" s="11" t="s">
        <v>969</v>
      </c>
      <c r="L277" s="2" t="n">
        <f aca="false">IF(LEN(TRIM(K277))=0,0,LEN(TRIM(K277))-LEN(SUBSTITUTE(K277," ",""))+1)</f>
        <v>11</v>
      </c>
      <c r="M277" s="2" t="n">
        <f aca="false">IF(LEN(TRIM(F277))=0,0,LEN(TRIM(F277))-LEN(SUBSTITUTE(F277," ",""))+2)</f>
        <v>8</v>
      </c>
      <c r="N277" s="22" t="s">
        <v>52</v>
      </c>
      <c r="P277" s="27" t="n">
        <v>14115</v>
      </c>
      <c r="Q277" s="27" t="n">
        <v>4115</v>
      </c>
      <c r="R277" s="22" t="s">
        <v>581</v>
      </c>
      <c r="S277" s="28" t="str">
        <f aca="false">MID(MID(MID(SUBSTITUTE(K277," ","^",(M277-2)),1,256),FIND("^",SUBSTITUTE(K277," ","^",(M277-2))),256),2,FIND(" ",MID(MID(SUBSTITUTE(K277," ","^",(M277-2)),1,256),FIND("^",SUBSTITUTE(K277," ","^",(M277-2))),256))-2)</f>
        <v>a</v>
      </c>
      <c r="T277" s="57" t="n">
        <v>0</v>
      </c>
      <c r="U277" s="29" t="n">
        <f aca="false">LEN(S277)</f>
        <v>1</v>
      </c>
      <c r="V277" s="29" t="n">
        <v>12</v>
      </c>
      <c r="W277" s="50" t="n">
        <v>493</v>
      </c>
      <c r="X277" s="50" t="n">
        <v>559</v>
      </c>
      <c r="Y277" s="58" t="n">
        <v>482</v>
      </c>
      <c r="Z277" s="56" t="n">
        <v>419</v>
      </c>
      <c r="AA277" s="53" t="n">
        <v>0</v>
      </c>
      <c r="AB277" s="53" t="n">
        <v>17</v>
      </c>
      <c r="AC277" s="30" t="n">
        <f aca="false">IF(ISBLANK(T277),"NA",IF(T277=" ","NA",IF(T277="-","NA",IF(T277="N","NA",T277))))</f>
        <v>0</v>
      </c>
      <c r="AD277" s="30" t="n">
        <f aca="false">IF(ISBLANK(U277),"NA",IF(U277=" ","NA",IF(U277="-","NA",IF(U277="N","NA",U277))))</f>
        <v>1</v>
      </c>
      <c r="AE277" s="30" t="n">
        <f aca="false">IF(ISBLANK(V277),"NA",IF(V277=" ","NA",IF(V277="-","NA",IF(V277="N","NA",V277))))</f>
        <v>12</v>
      </c>
      <c r="AF277" s="30" t="n">
        <f aca="false">IF(ISBLANK(W277),"NA",IF(W277=" ","NA",IF(W277="-","NA",IF(W277="N","NA",W277))))</f>
        <v>493</v>
      </c>
      <c r="AG277" s="30" t="n">
        <f aca="false">IF(ISBLANK(X277),"NA",IF(X277=" ","NA",IF(X277="-","NA",IF(X277="N","NA",X277))))</f>
        <v>559</v>
      </c>
      <c r="AH277" s="30" t="n">
        <f aca="false">IF(ISBLANK(Y277),"NA",IF(Y277=" ","NA",IF(Y277="-","NA",IF(Y277="N","NA",Y277))))</f>
        <v>482</v>
      </c>
      <c r="AI277" s="30" t="n">
        <f aca="false">IF(ISBLANK(Z277),"NA",IF(Z277=" ","NA",IF(Z277="-","NA",IF(Z277="N","NA",Z277))))</f>
        <v>419</v>
      </c>
      <c r="AJ277" s="30" t="n">
        <f aca="false">IF(ISBLANK(AA277),"NA",IF(AA277=" ","NA",IF(AA277="-","NA",IF(AA277="N","NA",AA277))))</f>
        <v>0</v>
      </c>
      <c r="AK277" s="30" t="n">
        <f aca="false">IF(ISBLANK(AB277),"NA",IF(AB277=" ","NA",IF(AB277="-","NA",IF(AB277="N","NA",AB277))))</f>
        <v>17</v>
      </c>
      <c r="AL277" s="22" t="str">
        <f aca="false">IF(I277="BC",VLOOKUP(B277,'BC-OR_overlap'!A:J,10),"NA")</f>
        <v>NA</v>
      </c>
      <c r="AM277" s="22" t="n">
        <f aca="false">VLOOKUP(G277,Sheet2!A:Q,3)</f>
        <v>9.99478</v>
      </c>
      <c r="AN277" s="22" t="n">
        <f aca="false">VLOOKUP(G277,Sheet2!A:Q,4)</f>
        <v>0</v>
      </c>
      <c r="AO277" s="22" t="n">
        <f aca="false">VLOOKUP(G277,Sheet2!A:Q,5)</f>
        <v>0</v>
      </c>
      <c r="AP277" s="22" t="n">
        <f aca="false">VLOOKUP(G277,Sheet2!A:Q,6)</f>
        <v>1785.47</v>
      </c>
      <c r="AQ277" s="22" t="n">
        <f aca="false">VLOOKUP(G277,Sheet2!A:Q,7)</f>
        <v>668.89</v>
      </c>
      <c r="AR277" s="22" t="n">
        <f aca="false">VLOOKUP(G277,Sheet2!A:Q,8)</f>
        <v>175.94</v>
      </c>
      <c r="AS277" s="22" t="n">
        <f aca="false">VLOOKUP(G277,Sheet2!A:Q,9)</f>
        <v>91</v>
      </c>
      <c r="AT277" s="22" t="n">
        <f aca="false">VLOOKUP(G277,Sheet2!A:Q,10)</f>
        <v>33.43</v>
      </c>
      <c r="AU277" s="22" t="n">
        <f aca="false">VLOOKUP(G277,Sheet2!A:Q,11)</f>
        <v>18.71</v>
      </c>
      <c r="AV277" s="22" t="n">
        <f aca="false">VLOOKUP(G277,Sheet2!A:Q,12)</f>
        <v>235223.48</v>
      </c>
      <c r="AW277" s="22" t="n">
        <f aca="false">VLOOKUP(G277,Sheet2!A:Q,13)</f>
        <v>29545.67</v>
      </c>
      <c r="AX277" s="22" t="n">
        <f aca="false">VLOOKUP(G277,Sheet2!A:Q,14)</f>
        <v>11977.28</v>
      </c>
      <c r="AY277" s="22" t="n">
        <f aca="false">VLOOKUP(G277,Sheet2!A:Q,15)</f>
        <v>2752</v>
      </c>
      <c r="AZ277" s="22" t="n">
        <f aca="false">VLOOKUP(G277,Sheet2!A:Q,16)</f>
        <v>1165.3</v>
      </c>
      <c r="BA277" s="22" t="n">
        <f aca="false">VLOOKUP(G277,Sheet2!A:Q,17)</f>
        <v>331.14</v>
      </c>
      <c r="BB277" s="22" t="n">
        <f aca="false">VLOOKUP(G277,Sheet2!A:R,18)</f>
        <v>361</v>
      </c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5" hidden="false" customHeight="false" outlineLevel="0" collapsed="false">
      <c r="A278" s="9" t="s">
        <v>80</v>
      </c>
      <c r="B278" s="9" t="n">
        <v>116</v>
      </c>
      <c r="C278" s="9" t="n">
        <v>144</v>
      </c>
      <c r="D278" s="9" t="n">
        <v>176</v>
      </c>
      <c r="E278" s="23"/>
      <c r="F278" s="9" t="s">
        <v>556</v>
      </c>
      <c r="G278" s="33" t="s">
        <v>970</v>
      </c>
      <c r="H278" s="4" t="s">
        <v>558</v>
      </c>
      <c r="I278" s="22" t="s">
        <v>743</v>
      </c>
      <c r="J278" s="26" t="n">
        <v>4</v>
      </c>
      <c r="K278" s="11" t="s">
        <v>971</v>
      </c>
      <c r="L278" s="2" t="n">
        <f aca="false">IF(LEN(TRIM(K278))=0,0,LEN(TRIM(K278))-LEN(SUBSTITUTE(K278," ",""))+1)</f>
        <v>21</v>
      </c>
      <c r="M278" s="2" t="n">
        <f aca="false">IF(LEN(TRIM(F278))=0,0,LEN(TRIM(F278))-LEN(SUBSTITUTE(F278," ",""))+2)</f>
        <v>19</v>
      </c>
      <c r="N278" s="22" t="s">
        <v>52</v>
      </c>
      <c r="P278" s="27" t="n">
        <v>14116</v>
      </c>
      <c r="Q278" s="27" t="n">
        <v>4116</v>
      </c>
      <c r="R278" s="22" t="s">
        <v>581</v>
      </c>
      <c r="S278" s="28" t="str">
        <f aca="false">MID(MID(MID(SUBSTITUTE(K278," ","^",(M278-2)),1,256),FIND("^",SUBSTITUTE(K278," ","^",(M278-2))),256),2,FIND(" ",MID(MID(SUBSTITUTE(K278," ","^",(M278-2)),1,256),FIND("^",SUBSTITUTE(K278," ","^",(M278-2))),256))-2)</f>
        <v>their</v>
      </c>
      <c r="T278" s="57"/>
      <c r="U278" s="29" t="n">
        <f aca="false">LEN(S278)</f>
        <v>5</v>
      </c>
      <c r="V278" s="29" t="n">
        <v>3</v>
      </c>
      <c r="W278" s="50" t="n">
        <v>504</v>
      </c>
      <c r="X278" s="50" t="n">
        <v>568</v>
      </c>
      <c r="Y278" s="61" t="n">
        <v>545</v>
      </c>
      <c r="Z278" s="52" t="n">
        <v>431</v>
      </c>
      <c r="AA278" s="53" t="n">
        <v>1</v>
      </c>
      <c r="AB278" s="53" t="n">
        <v>9</v>
      </c>
      <c r="AC278" s="30" t="str">
        <f aca="false">IF(ISBLANK(T278),"NA",IF(T278=" ","NA",IF(T278="-","NA",IF(T278="N","NA",T278))))</f>
        <v>NA</v>
      </c>
      <c r="AD278" s="30" t="n">
        <f aca="false">IF(ISBLANK(U278),"NA",IF(U278=" ","NA",IF(U278="-","NA",IF(U278="N","NA",U278))))</f>
        <v>5</v>
      </c>
      <c r="AE278" s="30" t="n">
        <f aca="false">IF(ISBLANK(V278),"NA",IF(V278=" ","NA",IF(V278="-","NA",IF(V278="N","NA",V278))))</f>
        <v>3</v>
      </c>
      <c r="AF278" s="30" t="n">
        <f aca="false">IF(ISBLANK(W278),"NA",IF(W278=" ","NA",IF(W278="-","NA",IF(W278="N","NA",W278))))</f>
        <v>504</v>
      </c>
      <c r="AG278" s="30" t="n">
        <f aca="false">IF(ISBLANK(X278),"NA",IF(X278=" ","NA",IF(X278="-","NA",IF(X278="N","NA",X278))))</f>
        <v>568</v>
      </c>
      <c r="AH278" s="30" t="n">
        <f aca="false">IF(ISBLANK(Y278),"NA",IF(Y278=" ","NA",IF(Y278="-","NA",IF(Y278="N","NA",Y278))))</f>
        <v>545</v>
      </c>
      <c r="AI278" s="30" t="n">
        <f aca="false">IF(ISBLANK(Z278),"NA",IF(Z278=" ","NA",IF(Z278="-","NA",IF(Z278="N","NA",Z278))))</f>
        <v>431</v>
      </c>
      <c r="AJ278" s="30" t="n">
        <f aca="false">IF(ISBLANK(AA278),"NA",IF(AA278=" ","NA",IF(AA278="-","NA",IF(AA278="N","NA",AA278))))</f>
        <v>1</v>
      </c>
      <c r="AK278" s="30" t="n">
        <f aca="false">IF(ISBLANK(AB278),"NA",IF(AB278=" ","NA",IF(AB278="-","NA",IF(AB278="N","NA",AB278))))</f>
        <v>9</v>
      </c>
      <c r="AL278" s="22" t="str">
        <f aca="false">IF(I278="BC",VLOOKUP(B278,'BC-OR_overlap'!A:J,10),"NA")</f>
        <v>NA</v>
      </c>
      <c r="AM278" s="22" t="n">
        <f aca="false">VLOOKUP(G278,Sheet2!A:Q,3)</f>
        <v>3.33159</v>
      </c>
      <c r="AN278" s="22" t="n">
        <f aca="false">VLOOKUP(G278,Sheet2!A:Q,4)</f>
        <v>1</v>
      </c>
      <c r="AO278" s="22" t="n">
        <f aca="false">VLOOKUP(G278,Sheet2!A:Q,5)</f>
        <v>0.18</v>
      </c>
      <c r="AP278" s="22" t="n">
        <f aca="false">VLOOKUP(G278,Sheet2!A:Q,6)</f>
        <v>7492.94</v>
      </c>
      <c r="AQ278" s="22" t="n">
        <f aca="false">VLOOKUP(G278,Sheet2!A:Q,7)</f>
        <v>313</v>
      </c>
      <c r="AR278" s="22" t="n">
        <f aca="false">VLOOKUP(G278,Sheet2!A:Q,8)</f>
        <v>1100.44</v>
      </c>
      <c r="AS278" s="22" t="n">
        <f aca="false">VLOOKUP(G278,Sheet2!A:Q,9)</f>
        <v>35.5</v>
      </c>
      <c r="AT278" s="22" t="n">
        <f aca="false">VLOOKUP(G278,Sheet2!A:Q,10)</f>
        <v>184.13</v>
      </c>
      <c r="AU278" s="22" t="n">
        <f aca="false">VLOOKUP(G278,Sheet2!A:Q,11)</f>
        <v>6.33</v>
      </c>
      <c r="AV278" s="22" t="n">
        <f aca="false">VLOOKUP(G278,Sheet2!A:Q,12)</f>
        <v>227756.99</v>
      </c>
      <c r="AW278" s="22" t="n">
        <f aca="false">VLOOKUP(G278,Sheet2!A:Q,13)</f>
        <v>27807.8</v>
      </c>
      <c r="AX278" s="22" t="n">
        <f aca="false">VLOOKUP(G278,Sheet2!A:Q,14)</f>
        <v>12657.2</v>
      </c>
      <c r="AY278" s="22" t="n">
        <f aca="false">VLOOKUP(G278,Sheet2!A:Q,15)</f>
        <v>2054</v>
      </c>
      <c r="AZ278" s="22" t="n">
        <f aca="false">VLOOKUP(G278,Sheet2!A:Q,16)</f>
        <v>1805.07</v>
      </c>
      <c r="BA278" s="22" t="n">
        <f aca="false">VLOOKUP(G278,Sheet2!A:Q,17)</f>
        <v>303</v>
      </c>
      <c r="BB278" s="22" t="n">
        <f aca="false">VLOOKUP(G278,Sheet2!A:R,18)</f>
        <v>406</v>
      </c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5" hidden="false" customHeight="false" outlineLevel="0" collapsed="false">
      <c r="A279" s="1" t="s">
        <v>56</v>
      </c>
      <c r="B279" s="9" t="n">
        <v>117</v>
      </c>
      <c r="C279" s="9" t="n">
        <v>145</v>
      </c>
      <c r="D279" s="9" t="n">
        <v>38</v>
      </c>
      <c r="E279" s="23" t="n">
        <v>57</v>
      </c>
      <c r="F279" s="24" t="s">
        <v>560</v>
      </c>
      <c r="G279" s="25" t="s">
        <v>972</v>
      </c>
      <c r="H279" s="4" t="s">
        <v>562</v>
      </c>
      <c r="I279" s="22" t="s">
        <v>743</v>
      </c>
      <c r="J279" s="26" t="n">
        <v>4</v>
      </c>
      <c r="K279" s="11" t="s">
        <v>973</v>
      </c>
      <c r="L279" s="2" t="n">
        <f aca="false">IF(LEN(TRIM(K279))=0,0,LEN(TRIM(K279))-LEN(SUBSTITUTE(K279," ",""))+1)</f>
        <v>11</v>
      </c>
      <c r="M279" s="2" t="n">
        <f aca="false">IF(LEN(TRIM(F279))=0,0,LEN(TRIM(F279))-LEN(SUBSTITUTE(F279," ",""))+2)</f>
        <v>9</v>
      </c>
      <c r="N279" s="22" t="s">
        <v>52</v>
      </c>
      <c r="P279" s="27" t="n">
        <v>14117</v>
      </c>
      <c r="Q279" s="27" t="n">
        <v>4117</v>
      </c>
      <c r="R279" s="22" t="s">
        <v>581</v>
      </c>
      <c r="S279" s="28" t="str">
        <f aca="false">MID(MID(MID(SUBSTITUTE(K279," ","^",(M279-2)),1,256),FIND("^",SUBSTITUTE(K279," ","^",(M279-2))),256),2,FIND(" ",MID(MID(SUBSTITUTE(K279," ","^",(M279-2)),1,256),FIND("^",SUBSTITUTE(K279," ","^",(M279-2))),256))-2)</f>
        <v>the</v>
      </c>
      <c r="T279" s="25"/>
      <c r="U279" s="29" t="n">
        <f aca="false">LEN(S279)</f>
        <v>3</v>
      </c>
      <c r="V279" s="29" t="n">
        <v>31</v>
      </c>
      <c r="W279" s="50" t="n">
        <v>618</v>
      </c>
      <c r="X279" s="50" t="n">
        <v>498</v>
      </c>
      <c r="Y279" s="50" t="n">
        <v>566</v>
      </c>
      <c r="Z279" s="54" t="n">
        <v>423</v>
      </c>
      <c r="AA279" s="53" t="n">
        <v>7</v>
      </c>
      <c r="AB279" s="53" t="n">
        <v>15</v>
      </c>
      <c r="AC279" s="30" t="str">
        <f aca="false">IF(ISBLANK(T279),"NA",IF(T279=" ","NA",IF(T279="-","NA",IF(T279="N","NA",T279))))</f>
        <v>NA</v>
      </c>
      <c r="AD279" s="30" t="n">
        <f aca="false">IF(ISBLANK(U279),"NA",IF(U279=" ","NA",IF(U279="-","NA",IF(U279="N","NA",U279))))</f>
        <v>3</v>
      </c>
      <c r="AE279" s="30" t="n">
        <f aca="false">IF(ISBLANK(V279),"NA",IF(V279=" ","NA",IF(V279="-","NA",IF(V279="N","NA",V279))))</f>
        <v>31</v>
      </c>
      <c r="AF279" s="30" t="n">
        <f aca="false">IF(ISBLANK(W279),"NA",IF(W279=" ","NA",IF(W279="-","NA",IF(W279="N","NA",W279))))</f>
        <v>618</v>
      </c>
      <c r="AG279" s="30" t="n">
        <f aca="false">IF(ISBLANK(X279),"NA",IF(X279=" ","NA",IF(X279="-","NA",IF(X279="N","NA",X279))))</f>
        <v>498</v>
      </c>
      <c r="AH279" s="30" t="n">
        <f aca="false">IF(ISBLANK(Y279),"NA",IF(Y279=" ","NA",IF(Y279="-","NA",IF(Y279="N","NA",Y279))))</f>
        <v>566</v>
      </c>
      <c r="AI279" s="30" t="n">
        <f aca="false">IF(ISBLANK(Z279),"NA",IF(Z279=" ","NA",IF(Z279="-","NA",IF(Z279="N","NA",Z279))))</f>
        <v>423</v>
      </c>
      <c r="AJ279" s="30" t="n">
        <f aca="false">IF(ISBLANK(AA279),"NA",IF(AA279=" ","NA",IF(AA279="-","NA",IF(AA279="N","NA",AA279))))</f>
        <v>7</v>
      </c>
      <c r="AK279" s="30" t="n">
        <f aca="false">IF(ISBLANK(AB279),"NA",IF(AB279=" ","NA",IF(AB279="-","NA",IF(AB279="N","NA",AB279))))</f>
        <v>15</v>
      </c>
      <c r="AL279" s="22" t="str">
        <f aca="false">IF(I279="BC",VLOOKUP(B279,'BC-OR_overlap'!A:J,10),"NA")</f>
        <v>NA</v>
      </c>
      <c r="AM279" s="22" t="n">
        <f aca="false">VLOOKUP(G279,Sheet2!A:Q,3)</f>
        <v>9.8758</v>
      </c>
      <c r="AN279" s="22" t="n">
        <f aca="false">VLOOKUP(G279,Sheet2!A:Q,4)</f>
        <v>7</v>
      </c>
      <c r="AO279" s="22" t="n">
        <f aca="false">VLOOKUP(G279,Sheet2!A:Q,5)</f>
        <v>25.89</v>
      </c>
      <c r="AP279" s="22" t="n">
        <f aca="false">VLOOKUP(G279,Sheet2!A:Q,6)</f>
        <v>16537.04</v>
      </c>
      <c r="AQ279" s="22" t="n">
        <f aca="false">VLOOKUP(G279,Sheet2!A:Q,7)</f>
        <v>234.25</v>
      </c>
      <c r="AR279" s="22" t="n">
        <f aca="false">VLOOKUP(G279,Sheet2!A:Q,8)</f>
        <v>2141.32</v>
      </c>
      <c r="AS279" s="22" t="n">
        <f aca="false">VLOOKUP(G279,Sheet2!A:Q,9)</f>
        <v>30.67</v>
      </c>
      <c r="AT279" s="22" t="n">
        <f aca="false">VLOOKUP(G279,Sheet2!A:Q,10)</f>
        <v>100.48</v>
      </c>
      <c r="AU279" s="22" t="n">
        <f aca="false">VLOOKUP(G279,Sheet2!A:Q,11)</f>
        <v>4.5</v>
      </c>
      <c r="AV279" s="22" t="n">
        <f aca="false">VLOOKUP(G279,Sheet2!A:Q,12)</f>
        <v>274362.12</v>
      </c>
      <c r="AW279" s="22" t="n">
        <f aca="false">VLOOKUP(G279,Sheet2!A:Q,13)</f>
        <v>30989.5</v>
      </c>
      <c r="AX279" s="22" t="n">
        <f aca="false">VLOOKUP(G279,Sheet2!A:Q,14)</f>
        <v>20940.86</v>
      </c>
      <c r="AY279" s="22" t="n">
        <f aca="false">VLOOKUP(G279,Sheet2!A:Q,15)</f>
        <v>2283.67</v>
      </c>
      <c r="AZ279" s="22" t="n">
        <f aca="false">VLOOKUP(G279,Sheet2!A:Q,16)</f>
        <v>949.18</v>
      </c>
      <c r="BA279" s="22" t="n">
        <f aca="false">VLOOKUP(G279,Sheet2!A:Q,17)</f>
        <v>258.5</v>
      </c>
      <c r="BB279" s="22" t="n">
        <f aca="false">VLOOKUP(G279,Sheet2!A:R,18)</f>
        <v>228</v>
      </c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" hidden="false" customHeight="false" outlineLevel="0" collapsed="false">
      <c r="A280" s="1" t="s">
        <v>66</v>
      </c>
      <c r="B280" s="9" t="n">
        <v>118</v>
      </c>
      <c r="C280" s="9" t="n">
        <v>146</v>
      </c>
      <c r="D280" s="23" t="n">
        <v>75</v>
      </c>
      <c r="E280" s="23"/>
      <c r="F280" s="9" t="s">
        <v>564</v>
      </c>
      <c r="G280" s="33" t="s">
        <v>974</v>
      </c>
      <c r="H280" s="4" t="s">
        <v>566</v>
      </c>
      <c r="I280" s="22" t="s">
        <v>743</v>
      </c>
      <c r="J280" s="26" t="n">
        <v>4</v>
      </c>
      <c r="K280" s="11" t="s">
        <v>975</v>
      </c>
      <c r="L280" s="2" t="n">
        <f aca="false">IF(LEN(TRIM(K280))=0,0,LEN(TRIM(K280))-LEN(SUBSTITUTE(K280," ",""))+1)</f>
        <v>14</v>
      </c>
      <c r="M280" s="2" t="n">
        <f aca="false">IF(LEN(TRIM(F280))=0,0,LEN(TRIM(F280))-LEN(SUBSTITUTE(F280," ",""))+2)</f>
        <v>10</v>
      </c>
      <c r="N280" s="22" t="s">
        <v>52</v>
      </c>
      <c r="P280" s="27" t="n">
        <v>14118</v>
      </c>
      <c r="Q280" s="27" t="n">
        <v>4118</v>
      </c>
      <c r="R280" s="22" t="s">
        <v>581</v>
      </c>
      <c r="S280" s="28" t="str">
        <f aca="false">MID(MID(MID(SUBSTITUTE(K280," ","^",(M280-2)),1,256),FIND("^",SUBSTITUTE(K280," ","^",(M280-2))),256),2,FIND(" ",MID(MID(SUBSTITUTE(K280," ","^",(M280-2)),1,256),FIND("^",SUBSTITUTE(K280," ","^",(M280-2))),256))-2)</f>
        <v>good</v>
      </c>
      <c r="T280" s="57"/>
      <c r="U280" s="29" t="n">
        <f aca="false">LEN(S280)</f>
        <v>4</v>
      </c>
      <c r="V280" s="29" t="n">
        <v>90</v>
      </c>
      <c r="W280" s="50" t="n">
        <v>502</v>
      </c>
      <c r="X280" s="50" t="n">
        <v>550</v>
      </c>
      <c r="Y280" s="58" t="n">
        <v>510</v>
      </c>
      <c r="Z280" s="56" t="n">
        <v>477</v>
      </c>
      <c r="AA280" s="53" t="n">
        <v>2</v>
      </c>
      <c r="AB280" s="53" t="n">
        <v>19</v>
      </c>
      <c r="AC280" s="30" t="str">
        <f aca="false">IF(ISBLANK(T280),"NA",IF(T280=" ","NA",IF(T280="-","NA",IF(T280="N","NA",T280))))</f>
        <v>NA</v>
      </c>
      <c r="AD280" s="30" t="n">
        <f aca="false">IF(ISBLANK(U280),"NA",IF(U280=" ","NA",IF(U280="-","NA",IF(U280="N","NA",U280))))</f>
        <v>4</v>
      </c>
      <c r="AE280" s="30" t="n">
        <f aca="false">IF(ISBLANK(V280),"NA",IF(V280=" ","NA",IF(V280="-","NA",IF(V280="N","NA",V280))))</f>
        <v>90</v>
      </c>
      <c r="AF280" s="30" t="n">
        <f aca="false">IF(ISBLANK(W280),"NA",IF(W280=" ","NA",IF(W280="-","NA",IF(W280="N","NA",W280))))</f>
        <v>502</v>
      </c>
      <c r="AG280" s="30" t="n">
        <f aca="false">IF(ISBLANK(X280),"NA",IF(X280=" ","NA",IF(X280="-","NA",IF(X280="N","NA",X280))))</f>
        <v>550</v>
      </c>
      <c r="AH280" s="30" t="n">
        <f aca="false">IF(ISBLANK(Y280),"NA",IF(Y280=" ","NA",IF(Y280="-","NA",IF(Y280="N","NA",Y280))))</f>
        <v>510</v>
      </c>
      <c r="AI280" s="30" t="n">
        <f aca="false">IF(ISBLANK(Z280),"NA",IF(Z280=" ","NA",IF(Z280="-","NA",IF(Z280="N","NA",Z280))))</f>
        <v>477</v>
      </c>
      <c r="AJ280" s="30" t="n">
        <f aca="false">IF(ISBLANK(AA280),"NA",IF(AA280=" ","NA",IF(AA280="-","NA",IF(AA280="N","NA",AA280))))</f>
        <v>2</v>
      </c>
      <c r="AK280" s="30" t="n">
        <f aca="false">IF(ISBLANK(AB280),"NA",IF(AB280=" ","NA",IF(AB280="-","NA",IF(AB280="N","NA",AB280))))</f>
        <v>19</v>
      </c>
      <c r="AL280" s="22" t="str">
        <f aca="false">IF(I280="BC",VLOOKUP(B280,'BC-OR_overlap'!A:J,10),"NA")</f>
        <v>NA</v>
      </c>
      <c r="AM280" s="22" t="n">
        <f aca="false">VLOOKUP(G280,Sheet2!A:Q,3)</f>
        <v>45.6904</v>
      </c>
      <c r="AN280" s="22" t="n">
        <f aca="false">VLOOKUP(G280,Sheet2!A:Q,4)</f>
        <v>2</v>
      </c>
      <c r="AO280" s="22" t="n">
        <f aca="false">VLOOKUP(G280,Sheet2!A:Q,5)</f>
        <v>0.74</v>
      </c>
      <c r="AP280" s="22" t="n">
        <f aca="false">VLOOKUP(G280,Sheet2!A:Q,6)</f>
        <v>8709.38</v>
      </c>
      <c r="AQ280" s="22" t="n">
        <f aca="false">VLOOKUP(G280,Sheet2!A:Q,7)</f>
        <v>423.6</v>
      </c>
      <c r="AR280" s="22" t="n">
        <f aca="false">VLOOKUP(G280,Sheet2!A:Q,8)</f>
        <v>1071.06</v>
      </c>
      <c r="AS280" s="22" t="n">
        <f aca="false">VLOOKUP(G280,Sheet2!A:Q,9)</f>
        <v>45.5</v>
      </c>
      <c r="AT280" s="22" t="n">
        <f aca="false">VLOOKUP(G280,Sheet2!A:Q,10)</f>
        <v>263.04</v>
      </c>
      <c r="AU280" s="22" t="n">
        <f aca="false">VLOOKUP(G280,Sheet2!A:Q,11)</f>
        <v>7</v>
      </c>
      <c r="AV280" s="22" t="n">
        <f aca="false">VLOOKUP(G280,Sheet2!A:Q,12)</f>
        <v>294567.36</v>
      </c>
      <c r="AW280" s="22" t="n">
        <f aca="false">VLOOKUP(G280,Sheet2!A:Q,13)</f>
        <v>37611.6</v>
      </c>
      <c r="AX280" s="22" t="n">
        <f aca="false">VLOOKUP(G280,Sheet2!A:Q,14)</f>
        <v>24498.74</v>
      </c>
      <c r="AY280" s="22" t="n">
        <f aca="false">VLOOKUP(G280,Sheet2!A:Q,15)</f>
        <v>2806</v>
      </c>
      <c r="AZ280" s="22" t="n">
        <f aca="false">VLOOKUP(G280,Sheet2!A:Q,16)</f>
        <v>3394.2</v>
      </c>
      <c r="BA280" s="22" t="n">
        <f aca="false">VLOOKUP(G280,Sheet2!A:Q,17)</f>
        <v>517</v>
      </c>
      <c r="BB280" s="22" t="n">
        <f aca="false">VLOOKUP(G280,Sheet2!A:R,18)</f>
        <v>97</v>
      </c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5" hidden="false" customHeight="false" outlineLevel="0" collapsed="false">
      <c r="A281" s="1" t="s">
        <v>66</v>
      </c>
      <c r="B281" s="32" t="n">
        <v>119</v>
      </c>
      <c r="C281" s="9" t="n">
        <v>147</v>
      </c>
      <c r="D281" s="9" t="n">
        <v>159</v>
      </c>
      <c r="E281" s="23" t="s">
        <v>568</v>
      </c>
      <c r="F281" s="11" t="s">
        <v>569</v>
      </c>
      <c r="G281" s="33" t="s">
        <v>976</v>
      </c>
      <c r="H281" s="4" t="s">
        <v>217</v>
      </c>
      <c r="I281" s="22" t="s">
        <v>743</v>
      </c>
      <c r="J281" s="26" t="n">
        <v>4</v>
      </c>
      <c r="K281" s="11" t="s">
        <v>977</v>
      </c>
      <c r="L281" s="2" t="n">
        <f aca="false">IF(LEN(TRIM(K281))=0,0,LEN(TRIM(K281))-LEN(SUBSTITUTE(K281," ",""))+1)</f>
        <v>10</v>
      </c>
      <c r="M281" s="2" t="n">
        <f aca="false">IF(LEN(TRIM(F281))=0,0,LEN(TRIM(F281))-LEN(SUBSTITUTE(F281," ",""))+2)</f>
        <v>8</v>
      </c>
      <c r="N281" s="22" t="s">
        <v>52</v>
      </c>
      <c r="P281" s="27" t="n">
        <v>14119</v>
      </c>
      <c r="Q281" s="27" t="n">
        <v>4119</v>
      </c>
      <c r="R281" s="63" t="s">
        <v>581</v>
      </c>
      <c r="S281" s="28" t="str">
        <f aca="false">MID(MID(MID(SUBSTITUTE(K281," ","^",(M281-2)),1,256),FIND("^",SUBSTITUTE(K281," ","^",(M281-2))),256),2,FIND(" ",MID(MID(SUBSTITUTE(K281," ","^",(M281-2)),1,256),FIND("^",SUBSTITUTE(K281," ","^",(M281-2))),256))-2)</f>
        <v>a</v>
      </c>
      <c r="T281" s="57" t="n">
        <v>0</v>
      </c>
      <c r="U281" s="29" t="n">
        <f aca="false">LEN(S281)</f>
        <v>1</v>
      </c>
      <c r="V281" s="29" t="n">
        <v>40</v>
      </c>
      <c r="W281" s="50" t="n">
        <v>441</v>
      </c>
      <c r="X281" s="50" t="n">
        <v>522</v>
      </c>
      <c r="Y281" s="50" t="n">
        <v>454</v>
      </c>
      <c r="Z281" s="52" t="s">
        <v>202</v>
      </c>
      <c r="AA281" s="53" t="n">
        <v>1</v>
      </c>
      <c r="AB281" s="53" t="n">
        <v>20</v>
      </c>
      <c r="AC281" s="30" t="n">
        <f aca="false">IF(ISBLANK(T281),"NA",IF(T281=" ","NA",IF(T281="-","NA",IF(T281="N","NA",T281))))</f>
        <v>0</v>
      </c>
      <c r="AD281" s="30" t="n">
        <f aca="false">IF(ISBLANK(U281),"NA",IF(U281=" ","NA",IF(U281="-","NA",IF(U281="N","NA",U281))))</f>
        <v>1</v>
      </c>
      <c r="AE281" s="30" t="n">
        <f aca="false">IF(ISBLANK(V281),"NA",IF(V281=" ","NA",IF(V281="-","NA",IF(V281="N","NA",V281))))</f>
        <v>40</v>
      </c>
      <c r="AF281" s="30" t="n">
        <f aca="false">IF(ISBLANK(W281),"NA",IF(W281=" ","NA",IF(W281="-","NA",IF(W281="N","NA",W281))))</f>
        <v>441</v>
      </c>
      <c r="AG281" s="30" t="n">
        <f aca="false">IF(ISBLANK(X281),"NA",IF(X281=" ","NA",IF(X281="-","NA",IF(X281="N","NA",X281))))</f>
        <v>522</v>
      </c>
      <c r="AH281" s="30" t="n">
        <f aca="false">IF(ISBLANK(Y281),"NA",IF(Y281=" ","NA",IF(Y281="-","NA",IF(Y281="N","NA",Y281))))</f>
        <v>454</v>
      </c>
      <c r="AI281" s="30" t="str">
        <f aca="false">IF(ISBLANK(Z281),"NA",IF(Z281=" ","NA",IF(Z281="-","NA",IF(Z281="N","NA",Z281))))</f>
        <v>NA</v>
      </c>
      <c r="AJ281" s="30" t="n">
        <f aca="false">IF(ISBLANK(AA281),"NA",IF(AA281=" ","NA",IF(AA281="-","NA",IF(AA281="N","NA",AA281))))</f>
        <v>1</v>
      </c>
      <c r="AK281" s="30" t="n">
        <f aca="false">IF(ISBLANK(AB281),"NA",IF(AB281=" ","NA",IF(AB281="-","NA",IF(AB281="N","NA",AB281))))</f>
        <v>20</v>
      </c>
      <c r="AL281" s="22" t="str">
        <f aca="false">IF(I281="BC",VLOOKUP(B281,'BC-OR_overlap'!A:J,10),"NA")</f>
        <v>NA</v>
      </c>
      <c r="AM281" s="22" t="n">
        <f aca="false">VLOOKUP(G281,Sheet2!A:Q,3)</f>
        <v>25.4034</v>
      </c>
      <c r="AN281" s="22" t="n">
        <f aca="false">VLOOKUP(G281,Sheet2!A:Q,4)</f>
        <v>1</v>
      </c>
      <c r="AO281" s="22" t="n">
        <f aca="false">VLOOKUP(G281,Sheet2!A:Q,5)</f>
        <v>32.54</v>
      </c>
      <c r="AP281" s="22" t="n">
        <f aca="false">VLOOKUP(G281,Sheet2!A:Q,6)</f>
        <v>4060.9</v>
      </c>
      <c r="AQ281" s="22" t="n">
        <f aca="false">VLOOKUP(G281,Sheet2!A:Q,7)</f>
        <v>1006</v>
      </c>
      <c r="AR281" s="22" t="n">
        <f aca="false">VLOOKUP(G281,Sheet2!A:Q,8)</f>
        <v>811.83</v>
      </c>
      <c r="AS281" s="22" t="n">
        <f aca="false">VLOOKUP(G281,Sheet2!A:Q,9)</f>
        <v>171.57</v>
      </c>
      <c r="AT281" s="22" t="n">
        <f aca="false">VLOOKUP(G281,Sheet2!A:Q,10)</f>
        <v>199.2</v>
      </c>
      <c r="AU281" s="22" t="n">
        <f aca="false">VLOOKUP(G281,Sheet2!A:Q,11)</f>
        <v>20.67</v>
      </c>
      <c r="AV281" s="22" t="n">
        <f aca="false">VLOOKUP(G281,Sheet2!A:Q,12)</f>
        <v>301939.16</v>
      </c>
      <c r="AW281" s="22" t="n">
        <f aca="false">VLOOKUP(G281,Sheet2!A:Q,13)</f>
        <v>41093.75</v>
      </c>
      <c r="AX281" s="22" t="n">
        <f aca="false">VLOOKUP(G281,Sheet2!A:Q,14)</f>
        <v>34453.62</v>
      </c>
      <c r="AY281" s="22" t="n">
        <f aca="false">VLOOKUP(G281,Sheet2!A:Q,15)</f>
        <v>5905.57</v>
      </c>
      <c r="AZ281" s="22" t="n">
        <f aca="false">VLOOKUP(G281,Sheet2!A:Q,16)</f>
        <v>2781.71</v>
      </c>
      <c r="BA281" s="22" t="n">
        <f aca="false">VLOOKUP(G281,Sheet2!A:Q,17)</f>
        <v>647.83</v>
      </c>
      <c r="BB281" s="22" t="n">
        <f aca="false">VLOOKUP(G281,Sheet2!A:R,18)</f>
        <v>507</v>
      </c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5" hidden="false" customHeight="false" outlineLevel="0" collapsed="false">
      <c r="A282" s="1" t="s">
        <v>46</v>
      </c>
      <c r="B282" s="32" t="n">
        <v>120</v>
      </c>
      <c r="C282" s="9" t="n">
        <v>148</v>
      </c>
      <c r="D282" s="9" t="n">
        <v>30</v>
      </c>
      <c r="E282" s="23" t="s">
        <v>572</v>
      </c>
      <c r="F282" s="11" t="s">
        <v>573</v>
      </c>
      <c r="G282" s="25" t="s">
        <v>978</v>
      </c>
      <c r="H282" s="4" t="s">
        <v>575</v>
      </c>
      <c r="I282" s="22" t="s">
        <v>743</v>
      </c>
      <c r="J282" s="26" t="n">
        <v>4</v>
      </c>
      <c r="K282" s="11" t="s">
        <v>979</v>
      </c>
      <c r="L282" s="2" t="n">
        <f aca="false">IF(LEN(TRIM(K282))=0,0,LEN(TRIM(K282))-LEN(SUBSTITUTE(K282," ",""))+1)</f>
        <v>10</v>
      </c>
      <c r="M282" s="2" t="n">
        <f aca="false">IF(LEN(TRIM(F282))=0,0,LEN(TRIM(F282))-LEN(SUBSTITUTE(F282," ",""))+2)</f>
        <v>8</v>
      </c>
      <c r="N282" s="22" t="s">
        <v>52</v>
      </c>
      <c r="P282" s="27" t="n">
        <v>14120</v>
      </c>
      <c r="Q282" s="27" t="n">
        <v>4120</v>
      </c>
      <c r="R282" s="63" t="s">
        <v>581</v>
      </c>
      <c r="S282" s="28" t="str">
        <f aca="false">MID(MID(MID(SUBSTITUTE(K282," ","^",(M282-2)),1,256),FIND("^",SUBSTITUTE(K282," ","^",(M282-2))),256),2,FIND(" ",MID(MID(SUBSTITUTE(K282," ","^",(M282-2)),1,256),FIND("^",SUBSTITUTE(K282," ","^",(M282-2))),256))-2)</f>
        <v>its</v>
      </c>
      <c r="T282" s="55" t="n">
        <v>0</v>
      </c>
      <c r="U282" s="29" t="n">
        <f aca="false">LEN(S282)</f>
        <v>3</v>
      </c>
      <c r="V282" s="29" t="n">
        <v>4</v>
      </c>
      <c r="W282" s="50" t="n">
        <v>592</v>
      </c>
      <c r="X282" s="50" t="n">
        <v>545</v>
      </c>
      <c r="Y282" s="50" t="n">
        <v>600</v>
      </c>
      <c r="Z282" s="54" t="s">
        <v>202</v>
      </c>
      <c r="AA282" s="53" t="n">
        <v>8</v>
      </c>
      <c r="AB282" s="53" t="s">
        <v>202</v>
      </c>
      <c r="AC282" s="30" t="n">
        <f aca="false">IF(ISBLANK(T282),"NA",IF(T282=" ","NA",IF(T282="-","NA",IF(T282="N","NA",T282))))</f>
        <v>0</v>
      </c>
      <c r="AD282" s="30" t="n">
        <f aca="false">IF(ISBLANK(U282),"NA",IF(U282=" ","NA",IF(U282="-","NA",IF(U282="N","NA",U282))))</f>
        <v>3</v>
      </c>
      <c r="AE282" s="30" t="n">
        <f aca="false">IF(ISBLANK(V282),"NA",IF(V282=" ","NA",IF(V282="-","NA",IF(V282="N","NA",V282))))</f>
        <v>4</v>
      </c>
      <c r="AF282" s="30" t="n">
        <f aca="false">IF(ISBLANK(W282),"NA",IF(W282=" ","NA",IF(W282="-","NA",IF(W282="N","NA",W282))))</f>
        <v>592</v>
      </c>
      <c r="AG282" s="30" t="n">
        <f aca="false">IF(ISBLANK(X282),"NA",IF(X282=" ","NA",IF(X282="-","NA",IF(X282="N","NA",X282))))</f>
        <v>545</v>
      </c>
      <c r="AH282" s="30" t="n">
        <f aca="false">IF(ISBLANK(Y282),"NA",IF(Y282=" ","NA",IF(Y282="-","NA",IF(Y282="N","NA",Y282))))</f>
        <v>600</v>
      </c>
      <c r="AI282" s="30" t="str">
        <f aca="false">IF(ISBLANK(Z282),"NA",IF(Z282=" ","NA",IF(Z282="-","NA",IF(Z282="N","NA",Z282))))</f>
        <v>NA</v>
      </c>
      <c r="AJ282" s="30" t="n">
        <f aca="false">IF(ISBLANK(AA282),"NA",IF(AA282=" ","NA",IF(AA282="-","NA",IF(AA282="N","NA",AA282))))</f>
        <v>8</v>
      </c>
      <c r="AK282" s="30" t="str">
        <f aca="false">IF(ISBLANK(AB282),"NA",IF(AB282=" ","NA",IF(AB282="-","NA",IF(AB282="N","NA",AB282))))</f>
        <v>NA</v>
      </c>
      <c r="AL282" s="22" t="str">
        <f aca="false">IF(I282="BC",VLOOKUP(B282,'BC-OR_overlap'!A:J,10),"NA")</f>
        <v>NA</v>
      </c>
      <c r="AM282" s="22" t="n">
        <f aca="false">VLOOKUP(G282,Sheet2!A:Q,3)</f>
        <v>5.7708</v>
      </c>
      <c r="AN282" s="22" t="n">
        <f aca="false">VLOOKUP(G282,Sheet2!A:Q,4)</f>
        <v>8</v>
      </c>
      <c r="AO282" s="22" t="n">
        <f aca="false">VLOOKUP(G282,Sheet2!A:Q,5)</f>
        <v>5.23</v>
      </c>
      <c r="AP282" s="22" t="n">
        <f aca="false">VLOOKUP(G282,Sheet2!A:Q,6)</f>
        <v>9788.43</v>
      </c>
      <c r="AQ282" s="22" t="n">
        <f aca="false">VLOOKUP(G282,Sheet2!A:Q,7)</f>
        <v>976.83</v>
      </c>
      <c r="AR282" s="22" t="n">
        <f aca="false">VLOOKUP(G282,Sheet2!A:Q,8)</f>
        <v>2472.81</v>
      </c>
      <c r="AS282" s="22" t="n">
        <f aca="false">VLOOKUP(G282,Sheet2!A:Q,9)</f>
        <v>230.8</v>
      </c>
      <c r="AT282" s="22" t="n">
        <f aca="false">VLOOKUP(G282,Sheet2!A:Q,10)</f>
        <v>592.93</v>
      </c>
      <c r="AU282" s="22" t="n">
        <f aca="false">VLOOKUP(G282,Sheet2!A:Q,11)</f>
        <v>44.5</v>
      </c>
      <c r="AV282" s="22" t="n">
        <f aca="false">VLOOKUP(G282,Sheet2!A:Q,12)</f>
        <v>303633.95</v>
      </c>
      <c r="AW282" s="22" t="n">
        <f aca="false">VLOOKUP(G282,Sheet2!A:Q,13)</f>
        <v>40244</v>
      </c>
      <c r="AX282" s="22" t="n">
        <f aca="false">VLOOKUP(G282,Sheet2!A:Q,14)</f>
        <v>30220.32</v>
      </c>
      <c r="AY282" s="22" t="n">
        <f aca="false">VLOOKUP(G282,Sheet2!A:Q,15)</f>
        <v>5727.2</v>
      </c>
      <c r="AZ282" s="22" t="n">
        <f aca="false">VLOOKUP(G282,Sheet2!A:Q,16)</f>
        <v>4687.86</v>
      </c>
      <c r="BA282" s="22" t="n">
        <f aca="false">VLOOKUP(G282,Sheet2!A:Q,17)</f>
        <v>955.75</v>
      </c>
      <c r="BB282" s="22" t="n">
        <f aca="false">VLOOKUP(G282,Sheet2!A:R,18)</f>
        <v>389</v>
      </c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5" hidden="false" customHeight="false" outlineLevel="0" collapsed="false">
      <c r="A283" s="1" t="s">
        <v>80</v>
      </c>
      <c r="B283" s="9" t="n">
        <v>121</v>
      </c>
      <c r="C283" s="9" t="n">
        <v>149</v>
      </c>
      <c r="D283" s="9" t="n">
        <v>36</v>
      </c>
      <c r="E283" s="23" t="n">
        <v>62</v>
      </c>
      <c r="F283" s="24" t="s">
        <v>577</v>
      </c>
      <c r="G283" s="25" t="s">
        <v>980</v>
      </c>
      <c r="H283" s="4" t="s">
        <v>579</v>
      </c>
      <c r="I283" s="22" t="s">
        <v>743</v>
      </c>
      <c r="J283" s="26" t="n">
        <v>4</v>
      </c>
      <c r="K283" s="11" t="s">
        <v>981</v>
      </c>
      <c r="L283" s="2" t="n">
        <f aca="false">IF(LEN(TRIM(K283))=0,0,LEN(TRIM(K283))-LEN(SUBSTITUTE(K283," ",""))+1)</f>
        <v>11</v>
      </c>
      <c r="M283" s="2" t="n">
        <f aca="false">IF(LEN(TRIM(F283))=0,0,LEN(TRIM(F283))-LEN(SUBSTITUTE(F283," ",""))+2)</f>
        <v>9</v>
      </c>
      <c r="N283" s="22" t="s">
        <v>52</v>
      </c>
      <c r="P283" s="27" t="n">
        <v>14121</v>
      </c>
      <c r="Q283" s="27" t="n">
        <v>4121</v>
      </c>
      <c r="R283" s="9" t="s">
        <v>53</v>
      </c>
      <c r="S283" s="28" t="str">
        <f aca="false">MID(MID(MID(SUBSTITUTE(K283," ","^",(M283-2)),1,256),FIND("^",SUBSTITUTE(K283," ","^",(M283-2))),256),2,FIND(" ",MID(MID(SUBSTITUTE(K283," ","^",(M283-2)),1,256),FIND("^",SUBSTITUTE(K283," ","^",(M283-2))),256))-2)</f>
        <v>white</v>
      </c>
      <c r="T283" s="25"/>
      <c r="U283" s="29" t="n">
        <f aca="false">LEN(S283)</f>
        <v>5</v>
      </c>
      <c r="V283" s="29" t="n">
        <v>12</v>
      </c>
      <c r="W283" s="50" t="n">
        <v>488</v>
      </c>
      <c r="X283" s="50" t="n">
        <v>554</v>
      </c>
      <c r="Y283" s="50" t="n">
        <v>486</v>
      </c>
      <c r="Z283" s="56" t="n">
        <v>439</v>
      </c>
      <c r="AA283" s="53" t="n">
        <v>3</v>
      </c>
      <c r="AB283" s="53" t="n">
        <v>24</v>
      </c>
      <c r="AC283" s="30" t="str">
        <f aca="false">IF(ISBLANK(T283),"NA",IF(T283=" ","NA",IF(T283="-","NA",IF(T283="N","NA",T283))))</f>
        <v>NA</v>
      </c>
      <c r="AD283" s="30" t="n">
        <f aca="false">IF(ISBLANK(U283),"NA",IF(U283=" ","NA",IF(U283="-","NA",IF(U283="N","NA",U283))))</f>
        <v>5</v>
      </c>
      <c r="AE283" s="30" t="n">
        <f aca="false">IF(ISBLANK(V283),"NA",IF(V283=" ","NA",IF(V283="-","NA",IF(V283="N","NA",V283))))</f>
        <v>12</v>
      </c>
      <c r="AF283" s="30" t="n">
        <f aca="false">IF(ISBLANK(W283),"NA",IF(W283=" ","NA",IF(W283="-","NA",IF(W283="N","NA",W283))))</f>
        <v>488</v>
      </c>
      <c r="AG283" s="30" t="n">
        <f aca="false">IF(ISBLANK(X283),"NA",IF(X283=" ","NA",IF(X283="-","NA",IF(X283="N","NA",X283))))</f>
        <v>554</v>
      </c>
      <c r="AH283" s="30" t="n">
        <f aca="false">IF(ISBLANK(Y283),"NA",IF(Y283=" ","NA",IF(Y283="-","NA",IF(Y283="N","NA",Y283))))</f>
        <v>486</v>
      </c>
      <c r="AI283" s="30" t="n">
        <f aca="false">IF(ISBLANK(Z283),"NA",IF(Z283=" ","NA",IF(Z283="-","NA",IF(Z283="N","NA",Z283))))</f>
        <v>439</v>
      </c>
      <c r="AJ283" s="30" t="n">
        <f aca="false">IF(ISBLANK(AA283),"NA",IF(AA283=" ","NA",IF(AA283="-","NA",IF(AA283="N","NA",AA283))))</f>
        <v>3</v>
      </c>
      <c r="AK283" s="30" t="n">
        <f aca="false">IF(ISBLANK(AB283),"NA",IF(AB283=" ","NA",IF(AB283="-","NA",IF(AB283="N","NA",AB283))))</f>
        <v>24</v>
      </c>
      <c r="AL283" s="22" t="str">
        <f aca="false">IF(I283="BC",VLOOKUP(B283,'BC-OR_overlap'!A:J,10),"NA")</f>
        <v>NA</v>
      </c>
      <c r="AM283" s="22" t="n">
        <f aca="false">VLOOKUP(G283,Sheet2!A:Q,3)</f>
        <v>14.8137</v>
      </c>
      <c r="AN283" s="22" t="n">
        <f aca="false">VLOOKUP(G283,Sheet2!A:Q,4)</f>
        <v>3</v>
      </c>
      <c r="AO283" s="22" t="n">
        <f aca="false">VLOOKUP(G283,Sheet2!A:Q,5)</f>
        <v>23.64</v>
      </c>
      <c r="AP283" s="22" t="n">
        <f aca="false">VLOOKUP(G283,Sheet2!A:Q,6)</f>
        <v>8196.58</v>
      </c>
      <c r="AQ283" s="22" t="n">
        <f aca="false">VLOOKUP(G283,Sheet2!A:Q,7)</f>
        <v>325</v>
      </c>
      <c r="AR283" s="22" t="n">
        <f aca="false">VLOOKUP(G283,Sheet2!A:Q,8)</f>
        <v>678.28</v>
      </c>
      <c r="AS283" s="22" t="n">
        <f aca="false">VLOOKUP(G283,Sheet2!A:Q,9)</f>
        <v>33.25</v>
      </c>
      <c r="AT283" s="22" t="n">
        <f aca="false">VLOOKUP(G283,Sheet2!A:Q,10)</f>
        <v>67.21</v>
      </c>
      <c r="AU283" s="22" t="n">
        <f aca="false">VLOOKUP(G283,Sheet2!A:Q,11)</f>
        <v>4</v>
      </c>
      <c r="AV283" s="22" t="n">
        <f aca="false">VLOOKUP(G283,Sheet2!A:Q,12)</f>
        <v>322664.48</v>
      </c>
      <c r="AW283" s="22" t="n">
        <f aca="false">VLOOKUP(G283,Sheet2!A:Q,13)</f>
        <v>42166.4</v>
      </c>
      <c r="AX283" s="22" t="n">
        <f aca="false">VLOOKUP(G283,Sheet2!A:Q,14)</f>
        <v>29696.97</v>
      </c>
      <c r="AY283" s="22" t="n">
        <f aca="false">VLOOKUP(G283,Sheet2!A:Q,15)</f>
        <v>4660.25</v>
      </c>
      <c r="AZ283" s="22" t="n">
        <f aca="false">VLOOKUP(G283,Sheet2!A:Q,16)</f>
        <v>1329.84</v>
      </c>
      <c r="BA283" s="22" t="n">
        <f aca="false">VLOOKUP(G283,Sheet2!A:Q,17)</f>
        <v>268</v>
      </c>
      <c r="BB283" s="22" t="n">
        <f aca="false">VLOOKUP(G283,Sheet2!A:R,18)</f>
        <v>341</v>
      </c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5" hidden="false" customHeight="false" outlineLevel="0" collapsed="false">
      <c r="A284" s="1" t="s">
        <v>46</v>
      </c>
      <c r="B284" s="9" t="n">
        <v>122</v>
      </c>
      <c r="C284" s="9" t="n">
        <v>150</v>
      </c>
      <c r="D284" s="9" t="n">
        <v>131</v>
      </c>
      <c r="E284" s="23" t="s">
        <v>582</v>
      </c>
      <c r="F284" s="11" t="s">
        <v>583</v>
      </c>
      <c r="G284" s="33" t="s">
        <v>982</v>
      </c>
      <c r="H284" s="4" t="s">
        <v>585</v>
      </c>
      <c r="I284" s="22" t="s">
        <v>743</v>
      </c>
      <c r="J284" s="26" t="n">
        <v>4</v>
      </c>
      <c r="K284" s="11" t="s">
        <v>983</v>
      </c>
      <c r="L284" s="2" t="n">
        <f aca="false">IF(LEN(TRIM(K284))=0,0,LEN(TRIM(K284))-LEN(SUBSTITUTE(K284," ",""))+1)</f>
        <v>10</v>
      </c>
      <c r="M284" s="2" t="n">
        <f aca="false">IF(LEN(TRIM(F284))=0,0,LEN(TRIM(F284))-LEN(SUBSTITUTE(F284," ",""))+2)</f>
        <v>8</v>
      </c>
      <c r="N284" s="22" t="s">
        <v>52</v>
      </c>
      <c r="P284" s="27" t="n">
        <v>14122</v>
      </c>
      <c r="Q284" s="27" t="n">
        <v>4122</v>
      </c>
      <c r="R284" s="9" t="s">
        <v>53</v>
      </c>
      <c r="S284" s="28" t="str">
        <f aca="false">MID(MID(MID(SUBSTITUTE(K284," ","^",(M284-2)),1,256),FIND("^",SUBSTITUTE(K284," ","^",(M284-2))),256),2,FIND(" ",MID(MID(SUBSTITUTE(K284," ","^",(M284-2)),1,256),FIND("^",SUBSTITUTE(K284," ","^",(M284-2))),256))-2)</f>
        <v>his</v>
      </c>
      <c r="T284" s="57" t="n">
        <v>0</v>
      </c>
      <c r="U284" s="29" t="n">
        <f aca="false">LEN(S284)</f>
        <v>3</v>
      </c>
      <c r="V284" s="29" t="n">
        <v>8</v>
      </c>
      <c r="W284" s="50" t="n">
        <v>592</v>
      </c>
      <c r="X284" s="50" t="n">
        <v>531</v>
      </c>
      <c r="Y284" s="50" t="n">
        <v>584</v>
      </c>
      <c r="Z284" s="56" t="n">
        <v>374</v>
      </c>
      <c r="AA284" s="53" t="n">
        <v>3</v>
      </c>
      <c r="AB284" s="53" t="n">
        <v>16</v>
      </c>
      <c r="AC284" s="30" t="n">
        <f aca="false">IF(ISBLANK(T284),"NA",IF(T284=" ","NA",IF(T284="-","NA",IF(T284="N","NA",T284))))</f>
        <v>0</v>
      </c>
      <c r="AD284" s="30" t="n">
        <f aca="false">IF(ISBLANK(U284),"NA",IF(U284=" ","NA",IF(U284="-","NA",IF(U284="N","NA",U284))))</f>
        <v>3</v>
      </c>
      <c r="AE284" s="30" t="n">
        <f aca="false">IF(ISBLANK(V284),"NA",IF(V284=" ","NA",IF(V284="-","NA",IF(V284="N","NA",V284))))</f>
        <v>8</v>
      </c>
      <c r="AF284" s="30" t="n">
        <f aca="false">IF(ISBLANK(W284),"NA",IF(W284=" ","NA",IF(W284="-","NA",IF(W284="N","NA",W284))))</f>
        <v>592</v>
      </c>
      <c r="AG284" s="30" t="n">
        <f aca="false">IF(ISBLANK(X284),"NA",IF(X284=" ","NA",IF(X284="-","NA",IF(X284="N","NA",X284))))</f>
        <v>531</v>
      </c>
      <c r="AH284" s="30" t="n">
        <f aca="false">IF(ISBLANK(Y284),"NA",IF(Y284=" ","NA",IF(Y284="-","NA",IF(Y284="N","NA",Y284))))</f>
        <v>584</v>
      </c>
      <c r="AI284" s="30" t="n">
        <f aca="false">IF(ISBLANK(Z284),"NA",IF(Z284=" ","NA",IF(Z284="-","NA",IF(Z284="N","NA",Z284))))</f>
        <v>374</v>
      </c>
      <c r="AJ284" s="30" t="n">
        <f aca="false">IF(ISBLANK(AA284),"NA",IF(AA284=" ","NA",IF(AA284="-","NA",IF(AA284="N","NA",AA284))))</f>
        <v>3</v>
      </c>
      <c r="AK284" s="30" t="n">
        <f aca="false">IF(ISBLANK(AB284),"NA",IF(AB284=" ","NA",IF(AB284="-","NA",IF(AB284="N","NA",AB284))))</f>
        <v>16</v>
      </c>
      <c r="AL284" s="22" t="str">
        <f aca="false">IF(I284="BC",VLOOKUP(B284,'BC-OR_overlap'!A:J,10),"NA")</f>
        <v>NA</v>
      </c>
      <c r="AM284" s="22" t="n">
        <f aca="false">VLOOKUP(G284,Sheet2!A:Q,3)</f>
        <v>9.34036</v>
      </c>
      <c r="AN284" s="22" t="n">
        <f aca="false">VLOOKUP(G284,Sheet2!A:Q,4)</f>
        <v>3</v>
      </c>
      <c r="AO284" s="22" t="n">
        <f aca="false">VLOOKUP(G284,Sheet2!A:Q,5)</f>
        <v>76.96</v>
      </c>
      <c r="AP284" s="22" t="n">
        <f aca="false">VLOOKUP(G284,Sheet2!A:Q,6)</f>
        <v>6764.35</v>
      </c>
      <c r="AQ284" s="22" t="n">
        <f aca="false">VLOOKUP(G284,Sheet2!A:Q,7)</f>
        <v>309.4</v>
      </c>
      <c r="AR284" s="22" t="n">
        <f aca="false">VLOOKUP(G284,Sheet2!A:Q,8)</f>
        <v>1249.27</v>
      </c>
      <c r="AS284" s="22" t="n">
        <f aca="false">VLOOKUP(G284,Sheet2!A:Q,9)</f>
        <v>40.5</v>
      </c>
      <c r="AT284" s="22" t="n">
        <f aca="false">VLOOKUP(G284,Sheet2!A:Q,10)</f>
        <v>320.79</v>
      </c>
      <c r="AU284" s="22" t="n">
        <f aca="false">VLOOKUP(G284,Sheet2!A:Q,11)</f>
        <v>9</v>
      </c>
      <c r="AV284" s="22" t="n">
        <f aca="false">VLOOKUP(G284,Sheet2!A:Q,12)</f>
        <v>294441.34</v>
      </c>
      <c r="AW284" s="22" t="n">
        <f aca="false">VLOOKUP(G284,Sheet2!A:Q,13)</f>
        <v>37012.8</v>
      </c>
      <c r="AX284" s="22" t="n">
        <f aca="false">VLOOKUP(G284,Sheet2!A:Q,14)</f>
        <v>23376.92</v>
      </c>
      <c r="AY284" s="22" t="n">
        <f aca="false">VLOOKUP(G284,Sheet2!A:Q,15)</f>
        <v>3133.75</v>
      </c>
      <c r="AZ284" s="22" t="n">
        <f aca="false">VLOOKUP(G284,Sheet2!A:Q,16)</f>
        <v>1660.21</v>
      </c>
      <c r="BA284" s="22" t="n">
        <f aca="false">VLOOKUP(G284,Sheet2!A:Q,17)</f>
        <v>215</v>
      </c>
      <c r="BB284" s="22" t="n">
        <f aca="false">VLOOKUP(G284,Sheet2!A:R,18)</f>
        <v>502</v>
      </c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" hidden="false" customHeight="false" outlineLevel="0" collapsed="false">
      <c r="A285" s="1" t="s">
        <v>80</v>
      </c>
      <c r="B285" s="9" t="n">
        <v>123</v>
      </c>
      <c r="C285" s="9" t="n">
        <v>151</v>
      </c>
      <c r="D285" s="9" t="n">
        <v>167</v>
      </c>
      <c r="E285" s="23"/>
      <c r="F285" s="9" t="s">
        <v>587</v>
      </c>
      <c r="G285" s="33" t="s">
        <v>984</v>
      </c>
      <c r="H285" s="4" t="s">
        <v>589</v>
      </c>
      <c r="I285" s="22" t="s">
        <v>743</v>
      </c>
      <c r="J285" s="26" t="n">
        <v>4</v>
      </c>
      <c r="K285" s="11" t="s">
        <v>985</v>
      </c>
      <c r="L285" s="2" t="n">
        <f aca="false">IF(LEN(TRIM(K285))=0,0,LEN(TRIM(K285))-LEN(SUBSTITUTE(K285," ",""))+1)</f>
        <v>22</v>
      </c>
      <c r="M285" s="2" t="n">
        <f aca="false">IF(LEN(TRIM(F285))=0,0,LEN(TRIM(F285))-LEN(SUBSTITUTE(F285," ",""))+2)</f>
        <v>20</v>
      </c>
      <c r="N285" s="22" t="s">
        <v>52</v>
      </c>
      <c r="P285" s="27" t="n">
        <v>14123</v>
      </c>
      <c r="Q285" s="27" t="n">
        <v>4123</v>
      </c>
      <c r="R285" s="9" t="s">
        <v>53</v>
      </c>
      <c r="S285" s="28" t="str">
        <f aca="false">MID(MID(MID(SUBSTITUTE(K285," ","^",(M285-2)),1,256),FIND("^",SUBSTITUTE(K285," ","^",(M285-2))),256),2,FIND(" ",MID(MID(SUBSTITUTE(K285," ","^",(M285-2)),1,256),FIND("^",SUBSTITUTE(K285," ","^",(M285-2))),256))-2)</f>
        <v>one</v>
      </c>
      <c r="T285" s="57"/>
      <c r="U285" s="29" t="n">
        <f aca="false">LEN(S285)</f>
        <v>3</v>
      </c>
      <c r="V285" s="29" t="n">
        <v>1</v>
      </c>
      <c r="W285" s="50" t="s">
        <v>202</v>
      </c>
      <c r="X285" s="50" t="s">
        <v>202</v>
      </c>
      <c r="Y285" s="50" t="s">
        <v>202</v>
      </c>
      <c r="Z285" s="54" t="s">
        <v>202</v>
      </c>
      <c r="AA285" s="53" t="n">
        <v>0</v>
      </c>
      <c r="AB285" s="53" t="n">
        <v>13</v>
      </c>
      <c r="AC285" s="30" t="str">
        <f aca="false">IF(ISBLANK(T285),"NA",IF(T285=" ","NA",IF(T285="-","NA",IF(T285="N","NA",T285))))</f>
        <v>NA</v>
      </c>
      <c r="AD285" s="30" t="n">
        <f aca="false">IF(ISBLANK(U285),"NA",IF(U285=" ","NA",IF(U285="-","NA",IF(U285="N","NA",U285))))</f>
        <v>3</v>
      </c>
      <c r="AE285" s="30" t="n">
        <f aca="false">IF(ISBLANK(V285),"NA",IF(V285=" ","NA",IF(V285="-","NA",IF(V285="N","NA",V285))))</f>
        <v>1</v>
      </c>
      <c r="AF285" s="30" t="str">
        <f aca="false">IF(ISBLANK(W285),"NA",IF(W285=" ","NA",IF(W285="-","NA",IF(W285="N","NA",W285))))</f>
        <v>NA</v>
      </c>
      <c r="AG285" s="30" t="str">
        <f aca="false">IF(ISBLANK(X285),"NA",IF(X285=" ","NA",IF(X285="-","NA",IF(X285="N","NA",X285))))</f>
        <v>NA</v>
      </c>
      <c r="AH285" s="30" t="str">
        <f aca="false">IF(ISBLANK(Y285),"NA",IF(Y285=" ","NA",IF(Y285="-","NA",IF(Y285="N","NA",Y285))))</f>
        <v>NA</v>
      </c>
      <c r="AI285" s="30" t="str">
        <f aca="false">IF(ISBLANK(Z285),"NA",IF(Z285=" ","NA",IF(Z285="-","NA",IF(Z285="N","NA",Z285))))</f>
        <v>NA</v>
      </c>
      <c r="AJ285" s="30" t="n">
        <f aca="false">IF(ISBLANK(AA285),"NA",IF(AA285=" ","NA",IF(AA285="-","NA",IF(AA285="N","NA",AA285))))</f>
        <v>0</v>
      </c>
      <c r="AK285" s="30" t="n">
        <f aca="false">IF(ISBLANK(AB285),"NA",IF(AB285=" ","NA",IF(AB285="-","NA",IF(AB285="N","NA",AB285))))</f>
        <v>13</v>
      </c>
      <c r="AL285" s="22" t="str">
        <f aca="false">IF(I285="BC",VLOOKUP(B285,'BC-OR_overlap'!A:J,10),"NA")</f>
        <v>NA</v>
      </c>
      <c r="AM285" s="22" t="n">
        <f aca="false">VLOOKUP(G285,Sheet2!A:Q,3)</f>
        <v>0.892391</v>
      </c>
      <c r="AN285" s="22" t="n">
        <f aca="false">VLOOKUP(G285,Sheet2!A:Q,4)</f>
        <v>0</v>
      </c>
      <c r="AO285" s="22" t="n">
        <f aca="false">VLOOKUP(G285,Sheet2!A:Q,5)</f>
        <v>0</v>
      </c>
      <c r="AP285" s="22" t="n">
        <f aca="false">VLOOKUP(G285,Sheet2!A:Q,6)</f>
        <v>3478.49</v>
      </c>
      <c r="AQ285" s="22" t="n">
        <f aca="false">VLOOKUP(G285,Sheet2!A:Q,7)</f>
        <v>687.75</v>
      </c>
      <c r="AR285" s="22" t="n">
        <f aca="false">VLOOKUP(G285,Sheet2!A:Q,8)</f>
        <v>364.43</v>
      </c>
      <c r="AS285" s="22" t="n">
        <f aca="false">VLOOKUP(G285,Sheet2!A:Q,9)</f>
        <v>70.29</v>
      </c>
      <c r="AT285" s="22" t="n">
        <f aca="false">VLOOKUP(G285,Sheet2!A:Q,10)</f>
        <v>105.32</v>
      </c>
      <c r="AU285" s="22" t="n">
        <f aca="false">VLOOKUP(G285,Sheet2!A:Q,11)</f>
        <v>13.5</v>
      </c>
      <c r="AV285" s="22" t="n">
        <f aca="false">VLOOKUP(G285,Sheet2!A:Q,12)</f>
        <v>324605.81</v>
      </c>
      <c r="AW285" s="22" t="n">
        <f aca="false">VLOOKUP(G285,Sheet2!A:Q,13)</f>
        <v>42086.5</v>
      </c>
      <c r="AX285" s="22" t="n">
        <f aca="false">VLOOKUP(G285,Sheet2!A:Q,14)</f>
        <v>28769.16</v>
      </c>
      <c r="AY285" s="22" t="n">
        <f aca="false">VLOOKUP(G285,Sheet2!A:Q,15)</f>
        <v>4761</v>
      </c>
      <c r="AZ285" s="22" t="n">
        <f aca="false">VLOOKUP(G285,Sheet2!A:Q,16)</f>
        <v>2918.63</v>
      </c>
      <c r="BA285" s="22" t="n">
        <f aca="false">VLOOKUP(G285,Sheet2!A:Q,17)</f>
        <v>686</v>
      </c>
      <c r="BB285" s="22" t="n">
        <f aca="false">VLOOKUP(G285,Sheet2!A:R,18)</f>
        <v>11</v>
      </c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" hidden="false" customHeight="false" outlineLevel="0" collapsed="false">
      <c r="A286" s="1" t="s">
        <v>46</v>
      </c>
      <c r="B286" s="9" t="n">
        <v>124</v>
      </c>
      <c r="C286" s="9" t="n">
        <v>152</v>
      </c>
      <c r="D286" s="9" t="n">
        <v>180</v>
      </c>
      <c r="E286" s="23" t="s">
        <v>591</v>
      </c>
      <c r="F286" s="11" t="s">
        <v>592</v>
      </c>
      <c r="G286" s="33" t="s">
        <v>986</v>
      </c>
      <c r="H286" s="4" t="s">
        <v>594</v>
      </c>
      <c r="I286" s="22" t="s">
        <v>743</v>
      </c>
      <c r="J286" s="26" t="n">
        <v>4</v>
      </c>
      <c r="K286" s="11" t="s">
        <v>987</v>
      </c>
      <c r="L286" s="2" t="n">
        <f aca="false">IF(LEN(TRIM(K286))=0,0,LEN(TRIM(K286))-LEN(SUBSTITUTE(K286," ",""))+1)</f>
        <v>10</v>
      </c>
      <c r="M286" s="2" t="n">
        <f aca="false">IF(LEN(TRIM(F286))=0,0,LEN(TRIM(F286))-LEN(SUBSTITUTE(F286," ",""))+2)</f>
        <v>8</v>
      </c>
      <c r="N286" s="22" t="s">
        <v>52</v>
      </c>
      <c r="P286" s="27" t="n">
        <v>14124</v>
      </c>
      <c r="Q286" s="27" t="n">
        <v>4124</v>
      </c>
      <c r="R286" s="9" t="s">
        <v>53</v>
      </c>
      <c r="S286" s="28" t="str">
        <f aca="false">MID(MID(MID(SUBSTITUTE(K286," ","^",(M286-2)),1,256),FIND("^",SUBSTITUTE(K286," ","^",(M286-2))),256),2,FIND(" ",MID(MID(SUBSTITUTE(K286," ","^",(M286-2)),1,256),FIND("^",SUBSTITUTE(K286," ","^",(M286-2))),256))-2)</f>
        <v>my</v>
      </c>
      <c r="T286" s="57" t="n">
        <v>0</v>
      </c>
      <c r="U286" s="29" t="n">
        <f aca="false">LEN(S286)</f>
        <v>2</v>
      </c>
      <c r="V286" s="29" t="n">
        <v>58</v>
      </c>
      <c r="W286" s="50" t="n">
        <v>346</v>
      </c>
      <c r="X286" s="50" t="n">
        <v>566</v>
      </c>
      <c r="Y286" s="51" t="n">
        <v>305</v>
      </c>
      <c r="Z286" s="52" t="s">
        <v>202</v>
      </c>
      <c r="AA286" s="53" t="n">
        <v>0</v>
      </c>
      <c r="AB286" s="53" t="s">
        <v>202</v>
      </c>
      <c r="AC286" s="30" t="n">
        <f aca="false">IF(ISBLANK(T286),"NA",IF(T286=" ","NA",IF(T286="-","NA",IF(T286="N","NA",T286))))</f>
        <v>0</v>
      </c>
      <c r="AD286" s="30" t="n">
        <f aca="false">IF(ISBLANK(U286),"NA",IF(U286=" ","NA",IF(U286="-","NA",IF(U286="N","NA",U286))))</f>
        <v>2</v>
      </c>
      <c r="AE286" s="30" t="n">
        <f aca="false">IF(ISBLANK(V286),"NA",IF(V286=" ","NA",IF(V286="-","NA",IF(V286="N","NA",V286))))</f>
        <v>58</v>
      </c>
      <c r="AF286" s="30" t="n">
        <f aca="false">IF(ISBLANK(W286),"NA",IF(W286=" ","NA",IF(W286="-","NA",IF(W286="N","NA",W286))))</f>
        <v>346</v>
      </c>
      <c r="AG286" s="30" t="n">
        <f aca="false">IF(ISBLANK(X286),"NA",IF(X286=" ","NA",IF(X286="-","NA",IF(X286="N","NA",X286))))</f>
        <v>566</v>
      </c>
      <c r="AH286" s="30" t="n">
        <f aca="false">IF(ISBLANK(Y286),"NA",IF(Y286=" ","NA",IF(Y286="-","NA",IF(Y286="N","NA",Y286))))</f>
        <v>305</v>
      </c>
      <c r="AI286" s="30" t="str">
        <f aca="false">IF(ISBLANK(Z286),"NA",IF(Z286=" ","NA",IF(Z286="-","NA",IF(Z286="N","NA",Z286))))</f>
        <v>NA</v>
      </c>
      <c r="AJ286" s="30" t="n">
        <f aca="false">IF(ISBLANK(AA286),"NA",IF(AA286=" ","NA",IF(AA286="-","NA",IF(AA286="N","NA",AA286))))</f>
        <v>0</v>
      </c>
      <c r="AK286" s="30" t="str">
        <f aca="false">IF(ISBLANK(AB286),"NA",IF(AB286=" ","NA",IF(AB286="-","NA",IF(AB286="N","NA",AB286))))</f>
        <v>NA</v>
      </c>
      <c r="AL286" s="22" t="str">
        <f aca="false">IF(I286="BC",VLOOKUP(B286,'BC-OR_overlap'!A:J,10),"NA")</f>
        <v>NA</v>
      </c>
      <c r="AM286" s="22" t="n">
        <f aca="false">VLOOKUP(G286,Sheet2!A:Q,3)</f>
        <v>64.7876</v>
      </c>
      <c r="AN286" s="22" t="n">
        <f aca="false">VLOOKUP(G286,Sheet2!A:Q,4)</f>
        <v>0</v>
      </c>
      <c r="AO286" s="22" t="n">
        <f aca="false">VLOOKUP(G286,Sheet2!A:Q,5)</f>
        <v>0</v>
      </c>
      <c r="AP286" s="22" t="n">
        <f aca="false">VLOOKUP(G286,Sheet2!A:Q,6)</f>
        <v>3256.07</v>
      </c>
      <c r="AQ286" s="22" t="n">
        <f aca="false">VLOOKUP(G286,Sheet2!A:Q,7)</f>
        <v>744.25</v>
      </c>
      <c r="AR286" s="22" t="n">
        <f aca="false">VLOOKUP(G286,Sheet2!A:Q,8)</f>
        <v>658.71</v>
      </c>
      <c r="AS286" s="22" t="n">
        <f aca="false">VLOOKUP(G286,Sheet2!A:Q,9)</f>
        <v>76.71</v>
      </c>
      <c r="AT286" s="22" t="n">
        <f aca="false">VLOOKUP(G286,Sheet2!A:Q,10)</f>
        <v>345.91</v>
      </c>
      <c r="AU286" s="22" t="n">
        <f aca="false">VLOOKUP(G286,Sheet2!A:Q,11)</f>
        <v>26</v>
      </c>
      <c r="AV286" s="22" t="n">
        <f aca="false">VLOOKUP(G286,Sheet2!A:Q,12)</f>
        <v>264647.72</v>
      </c>
      <c r="AW286" s="22" t="n">
        <f aca="false">VLOOKUP(G286,Sheet2!A:Q,13)</f>
        <v>36489.38</v>
      </c>
      <c r="AX286" s="22" t="n">
        <f aca="false">VLOOKUP(G286,Sheet2!A:Q,14)</f>
        <v>19180.72</v>
      </c>
      <c r="AY286" s="22" t="n">
        <f aca="false">VLOOKUP(G286,Sheet2!A:Q,15)</f>
        <v>2952.86</v>
      </c>
      <c r="AZ286" s="22" t="n">
        <f aca="false">VLOOKUP(G286,Sheet2!A:Q,16)</f>
        <v>3323.36</v>
      </c>
      <c r="BA286" s="22" t="n">
        <f aca="false">VLOOKUP(G286,Sheet2!A:Q,17)</f>
        <v>630.33</v>
      </c>
      <c r="BB286" s="22" t="n">
        <f aca="false">VLOOKUP(G286,Sheet2!A:R,18)</f>
        <v>352</v>
      </c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5" hidden="false" customHeight="false" outlineLevel="0" collapsed="false">
      <c r="A287" s="1" t="s">
        <v>46</v>
      </c>
      <c r="B287" s="9" t="n">
        <v>125</v>
      </c>
      <c r="C287" s="9" t="n">
        <v>153</v>
      </c>
      <c r="D287" s="9" t="n">
        <v>114</v>
      </c>
      <c r="E287" s="23"/>
      <c r="F287" s="9" t="s">
        <v>596</v>
      </c>
      <c r="G287" s="33" t="s">
        <v>988</v>
      </c>
      <c r="H287" s="4" t="s">
        <v>598</v>
      </c>
      <c r="I287" s="22" t="s">
        <v>743</v>
      </c>
      <c r="J287" s="26" t="n">
        <v>4</v>
      </c>
      <c r="K287" s="11" t="s">
        <v>989</v>
      </c>
      <c r="L287" s="2" t="n">
        <f aca="false">IF(LEN(TRIM(K287))=0,0,LEN(TRIM(K287))-LEN(SUBSTITUTE(K287," ",""))+1)</f>
        <v>17</v>
      </c>
      <c r="M287" s="2" t="n">
        <f aca="false">IF(LEN(TRIM(F287))=0,0,LEN(TRIM(F287))-LEN(SUBSTITUTE(F287," ",""))+2)</f>
        <v>15</v>
      </c>
      <c r="N287" s="22" t="s">
        <v>52</v>
      </c>
      <c r="P287" s="27" t="n">
        <v>14125</v>
      </c>
      <c r="Q287" s="27" t="n">
        <v>4125</v>
      </c>
      <c r="R287" s="9" t="s">
        <v>53</v>
      </c>
      <c r="S287" s="28" t="str">
        <f aca="false">MID(MID(MID(SUBSTITUTE(K287," ","^",(M287-2)),1,256),FIND("^",SUBSTITUTE(K287," ","^",(M287-2))),256),2,FIND(" ",MID(MID(SUBSTITUTE(K287," ","^",(M287-2)),1,256),FIND("^",SUBSTITUTE(K287," ","^",(M287-2))),256))-2)</f>
        <v>the</v>
      </c>
      <c r="T287" s="55"/>
      <c r="U287" s="29" t="n">
        <f aca="false">LEN(S287)</f>
        <v>3</v>
      </c>
      <c r="V287" s="29" t="n">
        <v>25</v>
      </c>
      <c r="W287" s="50" t="n">
        <v>377</v>
      </c>
      <c r="X287" s="50" t="n">
        <v>403</v>
      </c>
      <c r="Y287" s="50" t="n">
        <v>474</v>
      </c>
      <c r="Z287" s="56" t="s">
        <v>202</v>
      </c>
      <c r="AA287" s="53" t="n">
        <v>0</v>
      </c>
      <c r="AB287" s="53" t="n">
        <v>19</v>
      </c>
      <c r="AC287" s="30" t="str">
        <f aca="false">IF(ISBLANK(T287),"NA",IF(T287=" ","NA",IF(T287="-","NA",IF(T287="N","NA",T287))))</f>
        <v>NA</v>
      </c>
      <c r="AD287" s="30" t="n">
        <f aca="false">IF(ISBLANK(U287),"NA",IF(U287=" ","NA",IF(U287="-","NA",IF(U287="N","NA",U287))))</f>
        <v>3</v>
      </c>
      <c r="AE287" s="30" t="n">
        <f aca="false">IF(ISBLANK(V287),"NA",IF(V287=" ","NA",IF(V287="-","NA",IF(V287="N","NA",V287))))</f>
        <v>25</v>
      </c>
      <c r="AF287" s="30" t="n">
        <f aca="false">IF(ISBLANK(W287),"NA",IF(W287=" ","NA",IF(W287="-","NA",IF(W287="N","NA",W287))))</f>
        <v>377</v>
      </c>
      <c r="AG287" s="30" t="n">
        <f aca="false">IF(ISBLANK(X287),"NA",IF(X287=" ","NA",IF(X287="-","NA",IF(X287="N","NA",X287))))</f>
        <v>403</v>
      </c>
      <c r="AH287" s="30" t="n">
        <f aca="false">IF(ISBLANK(Y287),"NA",IF(Y287=" ","NA",IF(Y287="-","NA",IF(Y287="N","NA",Y287))))</f>
        <v>474</v>
      </c>
      <c r="AI287" s="30" t="str">
        <f aca="false">IF(ISBLANK(Z287),"NA",IF(Z287=" ","NA",IF(Z287="-","NA",IF(Z287="N","NA",Z287))))</f>
        <v>NA</v>
      </c>
      <c r="AJ287" s="30" t="n">
        <f aca="false">IF(ISBLANK(AA287),"NA",IF(AA287=" ","NA",IF(AA287="-","NA",IF(AA287="N","NA",AA287))))</f>
        <v>0</v>
      </c>
      <c r="AK287" s="30" t="n">
        <f aca="false">IF(ISBLANK(AB287),"NA",IF(AB287=" ","NA",IF(AB287="-","NA",IF(AB287="N","NA",AB287))))</f>
        <v>19</v>
      </c>
      <c r="AL287" s="22" t="str">
        <f aca="false">IF(I287="BC",VLOOKUP(B287,'BC-OR_overlap'!A:J,10),"NA")</f>
        <v>NA</v>
      </c>
      <c r="AM287" s="22" t="n">
        <f aca="false">VLOOKUP(G287,Sheet2!A:Q,3)</f>
        <v>30.1033</v>
      </c>
      <c r="AN287" s="22" t="n">
        <f aca="false">VLOOKUP(G287,Sheet2!A:Q,4)</f>
        <v>0</v>
      </c>
      <c r="AO287" s="22" t="n">
        <f aca="false">VLOOKUP(G287,Sheet2!A:Q,5)</f>
        <v>0</v>
      </c>
      <c r="AP287" s="22" t="n">
        <f aca="false">VLOOKUP(G287,Sheet2!A:Q,6)</f>
        <v>4912.56</v>
      </c>
      <c r="AQ287" s="22" t="n">
        <f aca="false">VLOOKUP(G287,Sheet2!A:Q,7)</f>
        <v>425.83</v>
      </c>
      <c r="AR287" s="22" t="n">
        <f aca="false">VLOOKUP(G287,Sheet2!A:Q,8)</f>
        <v>909.78</v>
      </c>
      <c r="AS287" s="22" t="n">
        <f aca="false">VLOOKUP(G287,Sheet2!A:Q,9)</f>
        <v>44.8</v>
      </c>
      <c r="AT287" s="22" t="n">
        <f aca="false">VLOOKUP(G287,Sheet2!A:Q,10)</f>
        <v>117.88</v>
      </c>
      <c r="AU287" s="22" t="n">
        <f aca="false">VLOOKUP(G287,Sheet2!A:Q,11)</f>
        <v>3.25</v>
      </c>
      <c r="AV287" s="22" t="n">
        <f aca="false">VLOOKUP(G287,Sheet2!A:Q,12)</f>
        <v>268373.19</v>
      </c>
      <c r="AW287" s="22" t="n">
        <f aca="false">VLOOKUP(G287,Sheet2!A:Q,13)</f>
        <v>35947.17</v>
      </c>
      <c r="AX287" s="22" t="n">
        <f aca="false">VLOOKUP(G287,Sheet2!A:Q,14)</f>
        <v>19982.17</v>
      </c>
      <c r="AY287" s="22" t="n">
        <f aca="false">VLOOKUP(G287,Sheet2!A:Q,15)</f>
        <v>3144.8</v>
      </c>
      <c r="AZ287" s="22" t="n">
        <f aca="false">VLOOKUP(G287,Sheet2!A:Q,16)</f>
        <v>1537.65</v>
      </c>
      <c r="BA287" s="22" t="n">
        <f aca="false">VLOOKUP(G287,Sheet2!A:Q,17)</f>
        <v>231.5</v>
      </c>
      <c r="BB287" s="22" t="n">
        <f aca="false">VLOOKUP(G287,Sheet2!A:R,18)</f>
        <v>420</v>
      </c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5" hidden="false" customHeight="false" outlineLevel="0" collapsed="false">
      <c r="A288" s="9" t="s">
        <v>46</v>
      </c>
      <c r="B288" s="9" t="n">
        <v>126</v>
      </c>
      <c r="C288" s="9" t="n">
        <v>154</v>
      </c>
      <c r="D288" s="9" t="n">
        <v>50</v>
      </c>
      <c r="E288" s="23" t="n">
        <v>53</v>
      </c>
      <c r="F288" s="24" t="s">
        <v>600</v>
      </c>
      <c r="G288" s="25" t="s">
        <v>990</v>
      </c>
      <c r="H288" s="4" t="s">
        <v>602</v>
      </c>
      <c r="I288" s="22" t="s">
        <v>743</v>
      </c>
      <c r="J288" s="26" t="n">
        <v>4</v>
      </c>
      <c r="K288" s="11" t="s">
        <v>991</v>
      </c>
      <c r="L288" s="2" t="n">
        <f aca="false">IF(LEN(TRIM(K288))=0,0,LEN(TRIM(K288))-LEN(SUBSTITUTE(K288," ",""))+1)</f>
        <v>10</v>
      </c>
      <c r="M288" s="2" t="n">
        <f aca="false">IF(LEN(TRIM(F288))=0,0,LEN(TRIM(F288))-LEN(SUBSTITUTE(F288," ",""))+2)</f>
        <v>8</v>
      </c>
      <c r="N288" s="22" t="s">
        <v>52</v>
      </c>
      <c r="P288" s="27" t="n">
        <v>14126</v>
      </c>
      <c r="Q288" s="27" t="n">
        <v>4126</v>
      </c>
      <c r="R288" s="9" t="s">
        <v>53</v>
      </c>
      <c r="S288" s="28" t="str">
        <f aca="false">MID(MID(MID(SUBSTITUTE(K288," ","^",(M288-2)),1,256),FIND("^",SUBSTITUTE(K288," ","^",(M288-2))),256),2,FIND(" ",MID(MID(SUBSTITUTE(K288," ","^",(M288-2)),1,256),FIND("^",SUBSTITUTE(K288," ","^",(M288-2))),256))-2)</f>
        <v>to</v>
      </c>
      <c r="T288" s="25"/>
      <c r="U288" s="29" t="n">
        <f aca="false">LEN(S288)</f>
        <v>2</v>
      </c>
      <c r="V288" s="29" t="n">
        <v>5</v>
      </c>
      <c r="W288" s="50" t="n">
        <v>438</v>
      </c>
      <c r="X288" s="50" t="n">
        <v>483</v>
      </c>
      <c r="Y288" s="50" t="n">
        <v>466</v>
      </c>
      <c r="Z288" s="52" t="n">
        <v>382</v>
      </c>
      <c r="AA288" s="53" t="n">
        <v>0</v>
      </c>
      <c r="AB288" s="53" t="s">
        <v>202</v>
      </c>
      <c r="AC288" s="30" t="str">
        <f aca="false">IF(ISBLANK(T288),"NA",IF(T288=" ","NA",IF(T288="-","NA",IF(T288="N","NA",T288))))</f>
        <v>NA</v>
      </c>
      <c r="AD288" s="30" t="n">
        <f aca="false">IF(ISBLANK(U288),"NA",IF(U288=" ","NA",IF(U288="-","NA",IF(U288="N","NA",U288))))</f>
        <v>2</v>
      </c>
      <c r="AE288" s="30" t="n">
        <f aca="false">IF(ISBLANK(V288),"NA",IF(V288=" ","NA",IF(V288="-","NA",IF(V288="N","NA",V288))))</f>
        <v>5</v>
      </c>
      <c r="AF288" s="30" t="n">
        <f aca="false">IF(ISBLANK(W288),"NA",IF(W288=" ","NA",IF(W288="-","NA",IF(W288="N","NA",W288))))</f>
        <v>438</v>
      </c>
      <c r="AG288" s="30" t="n">
        <f aca="false">IF(ISBLANK(X288),"NA",IF(X288=" ","NA",IF(X288="-","NA",IF(X288="N","NA",X288))))</f>
        <v>483</v>
      </c>
      <c r="AH288" s="30" t="n">
        <f aca="false">IF(ISBLANK(Y288),"NA",IF(Y288=" ","NA",IF(Y288="-","NA",IF(Y288="N","NA",Y288))))</f>
        <v>466</v>
      </c>
      <c r="AI288" s="30" t="n">
        <f aca="false">IF(ISBLANK(Z288),"NA",IF(Z288=" ","NA",IF(Z288="-","NA",IF(Z288="N","NA",Z288))))</f>
        <v>382</v>
      </c>
      <c r="AJ288" s="30" t="n">
        <f aca="false">IF(ISBLANK(AA288),"NA",IF(AA288=" ","NA",IF(AA288="-","NA",IF(AA288="N","NA",AA288))))</f>
        <v>0</v>
      </c>
      <c r="AK288" s="30" t="str">
        <f aca="false">IF(ISBLANK(AB288),"NA",IF(AB288=" ","NA",IF(AB288="-","NA",IF(AB288="N","NA",AB288))))</f>
        <v>NA</v>
      </c>
      <c r="AL288" s="22" t="str">
        <f aca="false">IF(I288="BC",VLOOKUP(B288,'BC-OR_overlap'!A:J,10),"NA")</f>
        <v>NA</v>
      </c>
      <c r="AM288" s="22" t="n">
        <f aca="false">VLOOKUP(G288,Sheet2!A:Q,3)</f>
        <v>3.45058</v>
      </c>
      <c r="AN288" s="22" t="n">
        <f aca="false">VLOOKUP(G288,Sheet2!A:Q,4)</f>
        <v>0</v>
      </c>
      <c r="AO288" s="22" t="n">
        <f aca="false">VLOOKUP(G288,Sheet2!A:Q,5)</f>
        <v>0</v>
      </c>
      <c r="AP288" s="22" t="n">
        <f aca="false">VLOOKUP(G288,Sheet2!A:Q,6)</f>
        <v>3744.39</v>
      </c>
      <c r="AQ288" s="22" t="n">
        <f aca="false">VLOOKUP(G288,Sheet2!A:Q,7)</f>
        <v>815</v>
      </c>
      <c r="AR288" s="22" t="n">
        <f aca="false">VLOOKUP(G288,Sheet2!A:Q,8)</f>
        <v>969.26</v>
      </c>
      <c r="AS288" s="22" t="n">
        <f aca="false">VLOOKUP(G288,Sheet2!A:Q,9)</f>
        <v>126.57</v>
      </c>
      <c r="AT288" s="22" t="n">
        <f aca="false">VLOOKUP(G288,Sheet2!A:Q,10)</f>
        <v>492.75</v>
      </c>
      <c r="AU288" s="22" t="n">
        <f aca="false">VLOOKUP(G288,Sheet2!A:Q,11)</f>
        <v>40</v>
      </c>
      <c r="AV288" s="22" t="n">
        <f aca="false">VLOOKUP(G288,Sheet2!A:Q,12)</f>
        <v>286130.28</v>
      </c>
      <c r="AW288" s="22" t="n">
        <f aca="false">VLOOKUP(G288,Sheet2!A:Q,13)</f>
        <v>38897.12</v>
      </c>
      <c r="AX288" s="22" t="n">
        <f aca="false">VLOOKUP(G288,Sheet2!A:Q,14)</f>
        <v>21994.39</v>
      </c>
      <c r="AY288" s="22" t="n">
        <f aca="false">VLOOKUP(G288,Sheet2!A:Q,15)</f>
        <v>3837.43</v>
      </c>
      <c r="AZ288" s="22" t="n">
        <f aca="false">VLOOKUP(G288,Sheet2!A:Q,16)</f>
        <v>5435.99</v>
      </c>
      <c r="BA288" s="22" t="n">
        <f aca="false">VLOOKUP(G288,Sheet2!A:Q,17)</f>
        <v>1133.17</v>
      </c>
      <c r="BB288" s="22" t="n">
        <f aca="false">VLOOKUP(G288,Sheet2!A:R,18)</f>
        <v>237</v>
      </c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5" hidden="false" customHeight="false" outlineLevel="0" collapsed="false">
      <c r="A289" s="9" t="s">
        <v>56</v>
      </c>
      <c r="B289" s="9" t="n">
        <v>127</v>
      </c>
      <c r="C289" s="9" t="n">
        <v>155</v>
      </c>
      <c r="D289" s="9" t="n">
        <v>39</v>
      </c>
      <c r="E289" s="23"/>
      <c r="F289" s="9" t="s">
        <v>604</v>
      </c>
      <c r="G289" s="33" t="s">
        <v>992</v>
      </c>
      <c r="H289" s="4" t="s">
        <v>606</v>
      </c>
      <c r="I289" s="22" t="s">
        <v>743</v>
      </c>
      <c r="J289" s="26" t="n">
        <v>4</v>
      </c>
      <c r="K289" s="11" t="s">
        <v>993</v>
      </c>
      <c r="L289" s="2" t="n">
        <f aca="false">IF(LEN(TRIM(K289))=0,0,LEN(TRIM(K289))-LEN(SUBSTITUTE(K289," ",""))+1)</f>
        <v>12</v>
      </c>
      <c r="M289" s="2" t="n">
        <f aca="false">IF(LEN(TRIM(F289))=0,0,LEN(TRIM(F289))-LEN(SUBSTITUTE(F289," ",""))+2)</f>
        <v>10</v>
      </c>
      <c r="N289" s="22" t="s">
        <v>52</v>
      </c>
      <c r="P289" s="27" t="n">
        <v>14127</v>
      </c>
      <c r="Q289" s="27" t="n">
        <v>4127</v>
      </c>
      <c r="R289" s="9" t="s">
        <v>53</v>
      </c>
      <c r="S289" s="28" t="str">
        <f aca="false">MID(MID(MID(SUBSTITUTE(K289," ","^",(M289-2)),1,256),FIND("^",SUBSTITUTE(K289," ","^",(M289-2))),256),2,FIND(" ",MID(MID(SUBSTITUTE(K289," ","^",(M289-2)),1,256),FIND("^",SUBSTITUTE(K289," ","^",(M289-2))),256))-2)</f>
        <v>other</v>
      </c>
      <c r="T289" s="55"/>
      <c r="U289" s="29" t="n">
        <f aca="false">LEN(S289)</f>
        <v>5</v>
      </c>
      <c r="V289" s="29" t="n">
        <v>6</v>
      </c>
      <c r="W289" s="50" t="n">
        <v>453</v>
      </c>
      <c r="X289" s="50" t="n">
        <v>464</v>
      </c>
      <c r="Y289" s="50" t="n">
        <v>470</v>
      </c>
      <c r="Z289" s="56" t="n">
        <v>411</v>
      </c>
      <c r="AA289" s="53" t="n">
        <v>0</v>
      </c>
      <c r="AB289" s="53" t="n">
        <v>8</v>
      </c>
      <c r="AC289" s="30" t="str">
        <f aca="false">IF(ISBLANK(T289),"NA",IF(T289=" ","NA",IF(T289="-","NA",IF(T289="N","NA",T289))))</f>
        <v>NA</v>
      </c>
      <c r="AD289" s="30" t="n">
        <f aca="false">IF(ISBLANK(U289),"NA",IF(U289=" ","NA",IF(U289="-","NA",IF(U289="N","NA",U289))))</f>
        <v>5</v>
      </c>
      <c r="AE289" s="30" t="n">
        <f aca="false">IF(ISBLANK(V289),"NA",IF(V289=" ","NA",IF(V289="-","NA",IF(V289="N","NA",V289))))</f>
        <v>6</v>
      </c>
      <c r="AF289" s="30" t="n">
        <f aca="false">IF(ISBLANK(W289),"NA",IF(W289=" ","NA",IF(W289="-","NA",IF(W289="N","NA",W289))))</f>
        <v>453</v>
      </c>
      <c r="AG289" s="30" t="n">
        <f aca="false">IF(ISBLANK(X289),"NA",IF(X289=" ","NA",IF(X289="-","NA",IF(X289="N","NA",X289))))</f>
        <v>464</v>
      </c>
      <c r="AH289" s="30" t="n">
        <f aca="false">IF(ISBLANK(Y289),"NA",IF(Y289=" ","NA",IF(Y289="-","NA",IF(Y289="N","NA",Y289))))</f>
        <v>470</v>
      </c>
      <c r="AI289" s="30" t="n">
        <f aca="false">IF(ISBLANK(Z289),"NA",IF(Z289=" ","NA",IF(Z289="-","NA",IF(Z289="N","NA",Z289))))</f>
        <v>411</v>
      </c>
      <c r="AJ289" s="30" t="n">
        <f aca="false">IF(ISBLANK(AA289),"NA",IF(AA289=" ","NA",IF(AA289="-","NA",IF(AA289="N","NA",AA289))))</f>
        <v>0</v>
      </c>
      <c r="AK289" s="30" t="n">
        <f aca="false">IF(ISBLANK(AB289),"NA",IF(AB289=" ","NA",IF(AB289="-","NA",IF(AB289="N","NA",AB289))))</f>
        <v>8</v>
      </c>
      <c r="AL289" s="22" t="str">
        <f aca="false">IF(I289="BC",VLOOKUP(B289,'BC-OR_overlap'!A:J,10),"NA")</f>
        <v>NA</v>
      </c>
      <c r="AM289" s="22" t="n">
        <f aca="false">VLOOKUP(G289,Sheet2!A:Q,3)</f>
        <v>3.86703</v>
      </c>
      <c r="AN289" s="22" t="n">
        <f aca="false">VLOOKUP(G289,Sheet2!A:Q,4)</f>
        <v>0</v>
      </c>
      <c r="AO289" s="22" t="n">
        <f aca="false">VLOOKUP(G289,Sheet2!A:Q,5)</f>
        <v>0</v>
      </c>
      <c r="AP289" s="22" t="n">
        <f aca="false">VLOOKUP(G289,Sheet2!A:Q,6)</f>
        <v>3488.34</v>
      </c>
      <c r="AQ289" s="22" t="n">
        <f aca="false">VLOOKUP(G289,Sheet2!A:Q,7)</f>
        <v>767.5</v>
      </c>
      <c r="AR289" s="22" t="n">
        <f aca="false">VLOOKUP(G289,Sheet2!A:Q,8)</f>
        <v>419.96</v>
      </c>
      <c r="AS289" s="22" t="n">
        <f aca="false">VLOOKUP(G289,Sheet2!A:Q,9)</f>
        <v>78.57</v>
      </c>
      <c r="AT289" s="22" t="n">
        <f aca="false">VLOOKUP(G289,Sheet2!A:Q,10)</f>
        <v>18.63</v>
      </c>
      <c r="AU289" s="22" t="n">
        <f aca="false">VLOOKUP(G289,Sheet2!A:Q,11)</f>
        <v>5.83</v>
      </c>
      <c r="AV289" s="22" t="n">
        <f aca="false">VLOOKUP(G289,Sheet2!A:Q,12)</f>
        <v>255380.08</v>
      </c>
      <c r="AW289" s="22" t="n">
        <f aca="false">VLOOKUP(G289,Sheet2!A:Q,13)</f>
        <v>34351.5</v>
      </c>
      <c r="AX289" s="22" t="n">
        <f aca="false">VLOOKUP(G289,Sheet2!A:Q,14)</f>
        <v>14895.08</v>
      </c>
      <c r="AY289" s="22" t="n">
        <f aca="false">VLOOKUP(G289,Sheet2!A:Q,15)</f>
        <v>2828.29</v>
      </c>
      <c r="AZ289" s="22" t="n">
        <f aca="false">VLOOKUP(G289,Sheet2!A:Q,16)</f>
        <v>713.8</v>
      </c>
      <c r="BA289" s="22" t="n">
        <f aca="false">VLOOKUP(G289,Sheet2!A:Q,17)</f>
        <v>186.83</v>
      </c>
      <c r="BB289" s="22" t="n">
        <f aca="false">VLOOKUP(G289,Sheet2!A:R,18)</f>
        <v>317</v>
      </c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5" hidden="false" customHeight="false" outlineLevel="0" collapsed="false">
      <c r="A290" s="1" t="s">
        <v>80</v>
      </c>
      <c r="B290" s="9" t="n">
        <v>128</v>
      </c>
      <c r="C290" s="9" t="n">
        <v>156</v>
      </c>
      <c r="D290" s="9" t="n">
        <v>48</v>
      </c>
      <c r="E290" s="23" t="n">
        <v>49</v>
      </c>
      <c r="F290" s="24" t="s">
        <v>608</v>
      </c>
      <c r="G290" s="25" t="s">
        <v>994</v>
      </c>
      <c r="H290" s="4" t="s">
        <v>610</v>
      </c>
      <c r="I290" s="22" t="s">
        <v>743</v>
      </c>
      <c r="J290" s="26" t="n">
        <v>4</v>
      </c>
      <c r="K290" s="11" t="s">
        <v>995</v>
      </c>
      <c r="L290" s="2" t="n">
        <f aca="false">IF(LEN(TRIM(K290))=0,0,LEN(TRIM(K290))-LEN(SUBSTITUTE(K290," ",""))+1)</f>
        <v>10</v>
      </c>
      <c r="M290" s="2" t="n">
        <f aca="false">IF(LEN(TRIM(F290))=0,0,LEN(TRIM(F290))-LEN(SUBSTITUTE(F290," ",""))+2)</f>
        <v>8</v>
      </c>
      <c r="N290" s="22" t="s">
        <v>52</v>
      </c>
      <c r="P290" s="27" t="n">
        <v>14128</v>
      </c>
      <c r="Q290" s="27" t="n">
        <v>4128</v>
      </c>
      <c r="R290" s="9" t="s">
        <v>53</v>
      </c>
      <c r="S290" s="28" t="str">
        <f aca="false">MID(MID(MID(SUBSTITUTE(K290," ","^",(M290-2)),1,256),FIND("^",SUBSTITUTE(K290," ","^",(M290-2))),256),2,FIND(" ",MID(MID(SUBSTITUTE(K290," ","^",(M290-2)),1,256),FIND("^",SUBSTITUTE(K290," ","^",(M290-2))),256))-2)</f>
        <v>the</v>
      </c>
      <c r="T290" s="25"/>
      <c r="U290" s="29" t="n">
        <f aca="false">LEN(S290)</f>
        <v>3</v>
      </c>
      <c r="V290" s="29" t="n">
        <v>27</v>
      </c>
      <c r="W290" s="50" t="n">
        <v>592</v>
      </c>
      <c r="X290" s="50" t="n">
        <v>545</v>
      </c>
      <c r="Y290" s="50" t="n">
        <v>608</v>
      </c>
      <c r="Z290" s="52" t="s">
        <v>202</v>
      </c>
      <c r="AA290" s="53" t="n">
        <v>9</v>
      </c>
      <c r="AB290" s="53" t="s">
        <v>202</v>
      </c>
      <c r="AC290" s="30" t="str">
        <f aca="false">IF(ISBLANK(T290),"NA",IF(T290=" ","NA",IF(T290="-","NA",IF(T290="N","NA",T290))))</f>
        <v>NA</v>
      </c>
      <c r="AD290" s="30" t="n">
        <f aca="false">IF(ISBLANK(U290),"NA",IF(U290=" ","NA",IF(U290="-","NA",IF(U290="N","NA",U290))))</f>
        <v>3</v>
      </c>
      <c r="AE290" s="30" t="n">
        <f aca="false">IF(ISBLANK(V290),"NA",IF(V290=" ","NA",IF(V290="-","NA",IF(V290="N","NA",V290))))</f>
        <v>27</v>
      </c>
      <c r="AF290" s="30" t="n">
        <f aca="false">IF(ISBLANK(W290),"NA",IF(W290=" ","NA",IF(W290="-","NA",IF(W290="N","NA",W290))))</f>
        <v>592</v>
      </c>
      <c r="AG290" s="30" t="n">
        <f aca="false">IF(ISBLANK(X290),"NA",IF(X290=" ","NA",IF(X290="-","NA",IF(X290="N","NA",X290))))</f>
        <v>545</v>
      </c>
      <c r="AH290" s="30" t="n">
        <f aca="false">IF(ISBLANK(Y290),"NA",IF(Y290=" ","NA",IF(Y290="-","NA",IF(Y290="N","NA",Y290))))</f>
        <v>608</v>
      </c>
      <c r="AI290" s="30" t="str">
        <f aca="false">IF(ISBLANK(Z290),"NA",IF(Z290=" ","NA",IF(Z290="-","NA",IF(Z290="N","NA",Z290))))</f>
        <v>NA</v>
      </c>
      <c r="AJ290" s="30" t="n">
        <f aca="false">IF(ISBLANK(AA290),"NA",IF(AA290=" ","NA",IF(AA290="-","NA",IF(AA290="N","NA",AA290))))</f>
        <v>9</v>
      </c>
      <c r="AK290" s="30" t="str">
        <f aca="false">IF(ISBLANK(AB290),"NA",IF(AB290=" ","NA",IF(AB290="-","NA",IF(AB290="N","NA",AB290))))</f>
        <v>NA</v>
      </c>
      <c r="AL290" s="22" t="str">
        <f aca="false">IF(I290="BC",VLOOKUP(B290,'BC-OR_overlap'!A:J,10),"NA")</f>
        <v>NA</v>
      </c>
      <c r="AM290" s="22" t="n">
        <f aca="false">VLOOKUP(G290,Sheet2!A:Q,3)</f>
        <v>26.8312</v>
      </c>
      <c r="AN290" s="22" t="n">
        <f aca="false">VLOOKUP(G290,Sheet2!A:Q,4)</f>
        <v>9</v>
      </c>
      <c r="AO290" s="22" t="n">
        <f aca="false">VLOOKUP(G290,Sheet2!A:Q,5)</f>
        <v>11.13</v>
      </c>
      <c r="AP290" s="22" t="n">
        <f aca="false">VLOOKUP(G290,Sheet2!A:Q,6)</f>
        <v>15698.47</v>
      </c>
      <c r="AQ290" s="22" t="n">
        <f aca="false">VLOOKUP(G290,Sheet2!A:Q,7)</f>
        <v>131</v>
      </c>
      <c r="AR290" s="22" t="n">
        <f aca="false">VLOOKUP(G290,Sheet2!A:Q,8)</f>
        <v>1857.54</v>
      </c>
      <c r="AS290" s="22" t="n">
        <f aca="false">VLOOKUP(G290,Sheet2!A:Q,9)</f>
        <v>21.67</v>
      </c>
      <c r="AT290" s="22" t="n">
        <f aca="false">VLOOKUP(G290,Sheet2!A:Q,10)</f>
        <v>73</v>
      </c>
      <c r="AU290" s="22" t="n">
        <f aca="false">VLOOKUP(G290,Sheet2!A:Q,11)</f>
        <v>5</v>
      </c>
      <c r="AV290" s="22" t="n">
        <f aca="false">VLOOKUP(G290,Sheet2!A:Q,12)</f>
        <v>238371.95</v>
      </c>
      <c r="AW290" s="22" t="n">
        <f aca="false">VLOOKUP(G290,Sheet2!A:Q,13)</f>
        <v>30576.5</v>
      </c>
      <c r="AX290" s="22" t="n">
        <f aca="false">VLOOKUP(G290,Sheet2!A:Q,14)</f>
        <v>42451.96</v>
      </c>
      <c r="AY290" s="22" t="n">
        <f aca="false">VLOOKUP(G290,Sheet2!A:Q,15)</f>
        <v>5856</v>
      </c>
      <c r="AZ290" s="22" t="n">
        <f aca="false">VLOOKUP(G290,Sheet2!A:Q,16)</f>
        <v>4308.64</v>
      </c>
      <c r="BA290" s="22" t="n">
        <f aca="false">VLOOKUP(G290,Sheet2!A:Q,17)</f>
        <v>553.5</v>
      </c>
      <c r="BB290" s="22" t="n">
        <f aca="false">VLOOKUP(G290,Sheet2!A:R,18)</f>
        <v>71</v>
      </c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5" hidden="false" customHeight="false" outlineLevel="0" collapsed="false">
      <c r="A291" s="9" t="s">
        <v>66</v>
      </c>
      <c r="B291" s="9" t="n">
        <v>129</v>
      </c>
      <c r="C291" s="9" t="n">
        <v>157</v>
      </c>
      <c r="D291" s="9" t="n">
        <v>49</v>
      </c>
      <c r="E291" s="23"/>
      <c r="F291" s="9" t="s">
        <v>612</v>
      </c>
      <c r="G291" s="33" t="s">
        <v>996</v>
      </c>
      <c r="H291" s="4" t="s">
        <v>614</v>
      </c>
      <c r="I291" s="22" t="s">
        <v>743</v>
      </c>
      <c r="J291" s="26" t="n">
        <v>4</v>
      </c>
      <c r="K291" s="11" t="s">
        <v>997</v>
      </c>
      <c r="L291" s="2" t="n">
        <f aca="false">IF(LEN(TRIM(K291))=0,0,LEN(TRIM(K291))-LEN(SUBSTITUTE(K291," ",""))+1)</f>
        <v>11</v>
      </c>
      <c r="M291" s="2" t="n">
        <f aca="false">IF(LEN(TRIM(F291))=0,0,LEN(TRIM(F291))-LEN(SUBSTITUTE(F291," ",""))+2)</f>
        <v>9</v>
      </c>
      <c r="N291" s="22" t="s">
        <v>52</v>
      </c>
      <c r="P291" s="27" t="n">
        <v>14129</v>
      </c>
      <c r="Q291" s="27" t="n">
        <v>4129</v>
      </c>
      <c r="R291" s="9" t="s">
        <v>53</v>
      </c>
      <c r="S291" s="28" t="str">
        <f aca="false">MID(MID(MID(SUBSTITUTE(K291," ","^",(M291-2)),1,256),FIND("^",SUBSTITUTE(K291," ","^",(M291-2))),256),2,FIND(" ",MID(MID(SUBSTITUTE(K291," ","^",(M291-2)),1,256),FIND("^",SUBSTITUTE(K291," ","^",(M291-2))),256))-2)</f>
        <v>of</v>
      </c>
      <c r="T291" s="55" t="n">
        <v>0</v>
      </c>
      <c r="U291" s="29" t="n">
        <f aca="false">LEN(S291)</f>
        <v>2</v>
      </c>
      <c r="V291" s="29" t="n">
        <v>12</v>
      </c>
      <c r="W291" s="50" t="n">
        <v>327</v>
      </c>
      <c r="X291" s="50" t="n">
        <v>492</v>
      </c>
      <c r="Y291" s="50" t="n">
        <v>316</v>
      </c>
      <c r="Z291" s="52" t="s">
        <v>202</v>
      </c>
      <c r="AA291" s="53" t="n">
        <v>2</v>
      </c>
      <c r="AB291" s="53" t="s">
        <v>202</v>
      </c>
      <c r="AC291" s="30" t="n">
        <f aca="false">IF(ISBLANK(T291),"NA",IF(T291=" ","NA",IF(T291="-","NA",IF(T291="N","NA",T291))))</f>
        <v>0</v>
      </c>
      <c r="AD291" s="30" t="n">
        <f aca="false">IF(ISBLANK(U291),"NA",IF(U291=" ","NA",IF(U291="-","NA",IF(U291="N","NA",U291))))</f>
        <v>2</v>
      </c>
      <c r="AE291" s="30" t="n">
        <f aca="false">IF(ISBLANK(V291),"NA",IF(V291=" ","NA",IF(V291="-","NA",IF(V291="N","NA",V291))))</f>
        <v>12</v>
      </c>
      <c r="AF291" s="30" t="n">
        <f aca="false">IF(ISBLANK(W291),"NA",IF(W291=" ","NA",IF(W291="-","NA",IF(W291="N","NA",W291))))</f>
        <v>327</v>
      </c>
      <c r="AG291" s="30" t="n">
        <f aca="false">IF(ISBLANK(X291),"NA",IF(X291=" ","NA",IF(X291="-","NA",IF(X291="N","NA",X291))))</f>
        <v>492</v>
      </c>
      <c r="AH291" s="30" t="n">
        <f aca="false">IF(ISBLANK(Y291),"NA",IF(Y291=" ","NA",IF(Y291="-","NA",IF(Y291="N","NA",Y291))))</f>
        <v>316</v>
      </c>
      <c r="AI291" s="30" t="str">
        <f aca="false">IF(ISBLANK(Z291),"NA",IF(Z291=" ","NA",IF(Z291="-","NA",IF(Z291="N","NA",Z291))))</f>
        <v>NA</v>
      </c>
      <c r="AJ291" s="30" t="n">
        <f aca="false">IF(ISBLANK(AA291),"NA",IF(AA291=" ","NA",IF(AA291="-","NA",IF(AA291="N","NA",AA291))))</f>
        <v>2</v>
      </c>
      <c r="AK291" s="30" t="str">
        <f aca="false">IF(ISBLANK(AB291),"NA",IF(AB291=" ","NA",IF(AB291="-","NA",IF(AB291="N","NA",AB291))))</f>
        <v>NA</v>
      </c>
      <c r="AL291" s="22" t="str">
        <f aca="false">IF(I291="BC",VLOOKUP(B291,'BC-OR_overlap'!A:J,10),"NA")</f>
        <v>NA</v>
      </c>
      <c r="AM291" s="22" t="n">
        <f aca="false">VLOOKUP(G291,Sheet2!A:Q,3)</f>
        <v>5.88978</v>
      </c>
      <c r="AN291" s="22" t="n">
        <f aca="false">VLOOKUP(G291,Sheet2!A:Q,4)</f>
        <v>2</v>
      </c>
      <c r="AO291" s="22" t="n">
        <f aca="false">VLOOKUP(G291,Sheet2!A:Q,5)</f>
        <v>12.11</v>
      </c>
      <c r="AP291" s="22" t="n">
        <f aca="false">VLOOKUP(G291,Sheet2!A:Q,6)</f>
        <v>3342.37</v>
      </c>
      <c r="AQ291" s="22" t="n">
        <f aca="false">VLOOKUP(G291,Sheet2!A:Q,7)</f>
        <v>835.78</v>
      </c>
      <c r="AR291" s="22" t="n">
        <f aca="false">VLOOKUP(G291,Sheet2!A:Q,8)</f>
        <v>1039.32</v>
      </c>
      <c r="AS291" s="22" t="n">
        <f aca="false">VLOOKUP(G291,Sheet2!A:Q,9)</f>
        <v>169.12</v>
      </c>
      <c r="AT291" s="22" t="n">
        <f aca="false">VLOOKUP(G291,Sheet2!A:Q,10)</f>
        <v>565.18</v>
      </c>
      <c r="AU291" s="22" t="n">
        <f aca="false">VLOOKUP(G291,Sheet2!A:Q,11)</f>
        <v>56.86</v>
      </c>
      <c r="AV291" s="22" t="n">
        <f aca="false">VLOOKUP(G291,Sheet2!A:Q,12)</f>
        <v>266234.96</v>
      </c>
      <c r="AW291" s="22" t="n">
        <f aca="false">VLOOKUP(G291,Sheet2!A:Q,13)</f>
        <v>33973.56</v>
      </c>
      <c r="AX291" s="22" t="n">
        <f aca="false">VLOOKUP(G291,Sheet2!A:Q,14)</f>
        <v>22004.09</v>
      </c>
      <c r="AY291" s="22" t="n">
        <f aca="false">VLOOKUP(G291,Sheet2!A:Q,15)</f>
        <v>4170.25</v>
      </c>
      <c r="AZ291" s="22" t="n">
        <f aca="false">VLOOKUP(G291,Sheet2!A:Q,16)</f>
        <v>4923.99</v>
      </c>
      <c r="BA291" s="22" t="n">
        <f aca="false">VLOOKUP(G291,Sheet2!A:Q,17)</f>
        <v>998.43</v>
      </c>
      <c r="BB291" s="22" t="n">
        <f aca="false">VLOOKUP(G291,Sheet2!A:R,18)</f>
        <v>104</v>
      </c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5" hidden="false" customHeight="false" outlineLevel="0" collapsed="false">
      <c r="A292" s="9" t="s">
        <v>80</v>
      </c>
      <c r="B292" s="9" t="n">
        <v>130</v>
      </c>
      <c r="C292" s="9" t="n">
        <v>159</v>
      </c>
      <c r="D292" s="9" t="n">
        <v>195</v>
      </c>
      <c r="E292" s="23" t="n">
        <v>25</v>
      </c>
      <c r="F292" s="24" t="s">
        <v>616</v>
      </c>
      <c r="G292" s="25" t="s">
        <v>998</v>
      </c>
      <c r="H292" s="4" t="s">
        <v>618</v>
      </c>
      <c r="I292" s="22" t="s">
        <v>743</v>
      </c>
      <c r="J292" s="26" t="n">
        <v>4</v>
      </c>
      <c r="K292" s="11" t="s">
        <v>999</v>
      </c>
      <c r="L292" s="2" t="n">
        <f aca="false">IF(LEN(TRIM(K292))=0,0,LEN(TRIM(K292))-LEN(SUBSTITUTE(K292," ",""))+1)</f>
        <v>10</v>
      </c>
      <c r="M292" s="2" t="n">
        <f aca="false">IF(LEN(TRIM(F292))=0,0,LEN(TRIM(F292))-LEN(SUBSTITUTE(F292," ",""))+2)</f>
        <v>8</v>
      </c>
      <c r="N292" s="22" t="s">
        <v>52</v>
      </c>
      <c r="P292" s="27" t="n">
        <v>14130</v>
      </c>
      <c r="Q292" s="27" t="n">
        <v>4130</v>
      </c>
      <c r="R292" s="9" t="s">
        <v>53</v>
      </c>
      <c r="S292" s="28" t="str">
        <f aca="false">MID(MID(MID(SUBSTITUTE(K292," ","^",(M292-2)),1,256),FIND("^",SUBSTITUTE(K292," ","^",(M292-2))),256),2,FIND(" ",MID(MID(SUBSTITUTE(K292," ","^",(M292-2)),1,256),FIND("^",SUBSTITUTE(K292," ","^",(M292-2))),256))-2)</f>
        <v>of</v>
      </c>
      <c r="T292" s="25"/>
      <c r="U292" s="29" t="n">
        <f aca="false">LEN(S292)</f>
        <v>2</v>
      </c>
      <c r="V292" s="29" t="n">
        <v>11</v>
      </c>
      <c r="W292" s="50" t="n">
        <v>516</v>
      </c>
      <c r="X292" s="50" t="n">
        <v>504</v>
      </c>
      <c r="Y292" s="50" t="n">
        <v>530</v>
      </c>
      <c r="Z292" s="54" t="n">
        <v>408</v>
      </c>
      <c r="AA292" s="53" t="n">
        <v>12</v>
      </c>
      <c r="AB292" s="53" t="n">
        <v>16</v>
      </c>
      <c r="AC292" s="30" t="str">
        <f aca="false">IF(ISBLANK(T292),"NA",IF(T292=" ","NA",IF(T292="-","NA",IF(T292="N","NA",T292))))</f>
        <v>NA</v>
      </c>
      <c r="AD292" s="30" t="n">
        <f aca="false">IF(ISBLANK(U292),"NA",IF(U292=" ","NA",IF(U292="-","NA",IF(U292="N","NA",U292))))</f>
        <v>2</v>
      </c>
      <c r="AE292" s="30" t="n">
        <f aca="false">IF(ISBLANK(V292),"NA",IF(V292=" ","NA",IF(V292="-","NA",IF(V292="N","NA",V292))))</f>
        <v>11</v>
      </c>
      <c r="AF292" s="30" t="n">
        <f aca="false">IF(ISBLANK(W292),"NA",IF(W292=" ","NA",IF(W292="-","NA",IF(W292="N","NA",W292))))</f>
        <v>516</v>
      </c>
      <c r="AG292" s="30" t="n">
        <f aca="false">IF(ISBLANK(X292),"NA",IF(X292=" ","NA",IF(X292="-","NA",IF(X292="N","NA",X292))))</f>
        <v>504</v>
      </c>
      <c r="AH292" s="30" t="n">
        <f aca="false">IF(ISBLANK(Y292),"NA",IF(Y292=" ","NA",IF(Y292="-","NA",IF(Y292="N","NA",Y292))))</f>
        <v>530</v>
      </c>
      <c r="AI292" s="30" t="n">
        <f aca="false">IF(ISBLANK(Z292),"NA",IF(Z292=" ","NA",IF(Z292="-","NA",IF(Z292="N","NA",Z292))))</f>
        <v>408</v>
      </c>
      <c r="AJ292" s="30" t="n">
        <f aca="false">IF(ISBLANK(AA292),"NA",IF(AA292=" ","NA",IF(AA292="-","NA",IF(AA292="N","NA",AA292))))</f>
        <v>12</v>
      </c>
      <c r="AK292" s="30" t="n">
        <f aca="false">IF(ISBLANK(AB292),"NA",IF(AB292=" ","NA",IF(AB292="-","NA",IF(AB292="N","NA",AB292))))</f>
        <v>16</v>
      </c>
      <c r="AL292" s="22" t="str">
        <f aca="false">IF(I292="BC",VLOOKUP(B292,'BC-OR_overlap'!A:J,10),"NA")</f>
        <v>NA</v>
      </c>
      <c r="AM292" s="22" t="n">
        <f aca="false">VLOOKUP(G292,Sheet2!A:Q,3)</f>
        <v>25.5224</v>
      </c>
      <c r="AN292" s="22" t="n">
        <f aca="false">VLOOKUP(G292,Sheet2!A:Q,4)</f>
        <v>12</v>
      </c>
      <c r="AO292" s="22" t="n">
        <f aca="false">VLOOKUP(G292,Sheet2!A:Q,5)</f>
        <v>196.51</v>
      </c>
      <c r="AP292" s="22" t="n">
        <f aca="false">VLOOKUP(G292,Sheet2!A:Q,6)</f>
        <v>23496.67</v>
      </c>
      <c r="AQ292" s="22" t="n">
        <f aca="false">VLOOKUP(G292,Sheet2!A:Q,7)</f>
        <v>230.5</v>
      </c>
      <c r="AR292" s="22" t="n">
        <f aca="false">VLOOKUP(G292,Sheet2!A:Q,8)</f>
        <v>1481.03</v>
      </c>
      <c r="AS292" s="22" t="n">
        <f aca="false">VLOOKUP(G292,Sheet2!A:Q,9)</f>
        <v>20.33</v>
      </c>
      <c r="AT292" s="22" t="n">
        <f aca="false">VLOOKUP(G292,Sheet2!A:Q,10)</f>
        <v>314.51</v>
      </c>
      <c r="AU292" s="22" t="n">
        <f aca="false">VLOOKUP(G292,Sheet2!A:Q,11)</f>
        <v>5</v>
      </c>
      <c r="AV292" s="22" t="n">
        <f aca="false">VLOOKUP(G292,Sheet2!A:Q,12)</f>
        <v>346328.36</v>
      </c>
      <c r="AW292" s="22" t="n">
        <f aca="false">VLOOKUP(G292,Sheet2!A:Q,13)</f>
        <v>42817</v>
      </c>
      <c r="AX292" s="22" t="n">
        <f aca="false">VLOOKUP(G292,Sheet2!A:Q,14)</f>
        <v>21335.57</v>
      </c>
      <c r="AY292" s="22" t="n">
        <f aca="false">VLOOKUP(G292,Sheet2!A:Q,15)</f>
        <v>4615.33</v>
      </c>
      <c r="AZ292" s="22" t="n">
        <f aca="false">VLOOKUP(G292,Sheet2!A:Q,16)</f>
        <v>2243.62</v>
      </c>
      <c r="BA292" s="22" t="n">
        <f aca="false">VLOOKUP(G292,Sheet2!A:Q,17)</f>
        <v>274.5</v>
      </c>
      <c r="BB292" s="22" t="n">
        <f aca="false">VLOOKUP(G292,Sheet2!A:R,18)</f>
        <v>531</v>
      </c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5" hidden="false" customHeight="false" outlineLevel="0" collapsed="false">
      <c r="A293" s="1" t="s">
        <v>56</v>
      </c>
      <c r="B293" s="9" t="n">
        <v>131</v>
      </c>
      <c r="C293" s="9" t="n">
        <v>160</v>
      </c>
      <c r="D293" s="9" t="n">
        <v>72</v>
      </c>
      <c r="E293" s="23"/>
      <c r="F293" s="9" t="s">
        <v>620</v>
      </c>
      <c r="G293" s="34" t="s">
        <v>1000</v>
      </c>
      <c r="H293" s="4" t="s">
        <v>622</v>
      </c>
      <c r="I293" s="22" t="s">
        <v>743</v>
      </c>
      <c r="J293" s="26" t="n">
        <v>4</v>
      </c>
      <c r="K293" s="11" t="s">
        <v>1001</v>
      </c>
      <c r="L293" s="2" t="n">
        <f aca="false">IF(LEN(TRIM(K293))=0,0,LEN(TRIM(K293))-LEN(SUBSTITUTE(K293," ",""))+1)</f>
        <v>17</v>
      </c>
      <c r="M293" s="2" t="n">
        <f aca="false">IF(LEN(TRIM(F293))=0,0,LEN(TRIM(F293))-LEN(SUBSTITUTE(F293," ",""))+2)</f>
        <v>14</v>
      </c>
      <c r="N293" s="22" t="s">
        <v>52</v>
      </c>
      <c r="P293" s="27" t="n">
        <v>14131</v>
      </c>
      <c r="Q293" s="27" t="n">
        <v>4131</v>
      </c>
      <c r="R293" s="9" t="s">
        <v>53</v>
      </c>
      <c r="S293" s="28" t="str">
        <f aca="false">MID(MID(MID(SUBSTITUTE(K293," ","^",(M293-2)),1,256),FIND("^",SUBSTITUTE(K293," ","^",(M293-2))),256),2,FIND(" ",MID(MID(SUBSTITUTE(K293," ","^",(M293-2)),1,256),FIND("^",SUBSTITUTE(K293," ","^",(M293-2))),256))-2)</f>
        <v>and</v>
      </c>
      <c r="T293" s="57"/>
      <c r="U293" s="29" t="n">
        <f aca="false">LEN(S293)</f>
        <v>3</v>
      </c>
      <c r="V293" s="29" t="n">
        <v>2</v>
      </c>
      <c r="W293" s="50" t="n">
        <v>613</v>
      </c>
      <c r="X293" s="50" t="n">
        <v>547</v>
      </c>
      <c r="Y293" s="50" t="n">
        <v>608</v>
      </c>
      <c r="Z293" s="54" t="n">
        <v>444</v>
      </c>
      <c r="AA293" s="53" t="n">
        <v>4</v>
      </c>
      <c r="AB293" s="53" t="n">
        <v>11</v>
      </c>
      <c r="AC293" s="30" t="str">
        <f aca="false">IF(ISBLANK(T293),"NA",IF(T293=" ","NA",IF(T293="-","NA",IF(T293="N","NA",T293))))</f>
        <v>NA</v>
      </c>
      <c r="AD293" s="30" t="n">
        <f aca="false">IF(ISBLANK(U293),"NA",IF(U293=" ","NA",IF(U293="-","NA",IF(U293="N","NA",U293))))</f>
        <v>3</v>
      </c>
      <c r="AE293" s="30" t="n">
        <f aca="false">IF(ISBLANK(V293),"NA",IF(V293=" ","NA",IF(V293="-","NA",IF(V293="N","NA",V293))))</f>
        <v>2</v>
      </c>
      <c r="AF293" s="30" t="n">
        <f aca="false">IF(ISBLANK(W293),"NA",IF(W293=" ","NA",IF(W293="-","NA",IF(W293="N","NA",W293))))</f>
        <v>613</v>
      </c>
      <c r="AG293" s="30" t="n">
        <f aca="false">IF(ISBLANK(X293),"NA",IF(X293=" ","NA",IF(X293="-","NA",IF(X293="N","NA",X293))))</f>
        <v>547</v>
      </c>
      <c r="AH293" s="30" t="n">
        <f aca="false">IF(ISBLANK(Y293),"NA",IF(Y293=" ","NA",IF(Y293="-","NA",IF(Y293="N","NA",Y293))))</f>
        <v>608</v>
      </c>
      <c r="AI293" s="30" t="n">
        <f aca="false">IF(ISBLANK(Z293),"NA",IF(Z293=" ","NA",IF(Z293="-","NA",IF(Z293="N","NA",Z293))))</f>
        <v>444</v>
      </c>
      <c r="AJ293" s="30" t="n">
        <f aca="false">IF(ISBLANK(AA293),"NA",IF(AA293=" ","NA",IF(AA293="-","NA",IF(AA293="N","NA",AA293))))</f>
        <v>4</v>
      </c>
      <c r="AK293" s="30" t="n">
        <f aca="false">IF(ISBLANK(AB293),"NA",IF(AB293=" ","NA",IF(AB293="-","NA",IF(AB293="N","NA",AB293))))</f>
        <v>11</v>
      </c>
      <c r="AL293" s="22" t="str">
        <f aca="false">IF(I293="BC",VLOOKUP(B293,'BC-OR_overlap'!A:J,10),"NA")</f>
        <v>NA</v>
      </c>
      <c r="AM293" s="22" t="n">
        <f aca="false">VLOOKUP(G293,Sheet2!A:Q,3)</f>
        <v>6.90116</v>
      </c>
      <c r="AN293" s="22" t="n">
        <f aca="false">VLOOKUP(G293,Sheet2!A:Q,4)</f>
        <v>4</v>
      </c>
      <c r="AO293" s="22" t="n">
        <f aca="false">VLOOKUP(G293,Sheet2!A:Q,5)</f>
        <v>4.73</v>
      </c>
      <c r="AP293" s="22" t="n">
        <f aca="false">VLOOKUP(G293,Sheet2!A:Q,6)</f>
        <v>5242.23</v>
      </c>
      <c r="AQ293" s="22" t="n">
        <f aca="false">VLOOKUP(G293,Sheet2!A:Q,7)</f>
        <v>285.4</v>
      </c>
      <c r="AR293" s="22" t="n">
        <f aca="false">VLOOKUP(G293,Sheet2!A:Q,8)</f>
        <v>872.31</v>
      </c>
      <c r="AS293" s="22" t="n">
        <f aca="false">VLOOKUP(G293,Sheet2!A:Q,9)</f>
        <v>46.75</v>
      </c>
      <c r="AT293" s="22" t="n">
        <f aca="false">VLOOKUP(G293,Sheet2!A:Q,10)</f>
        <v>104.29</v>
      </c>
      <c r="AU293" s="22" t="n">
        <f aca="false">VLOOKUP(G293,Sheet2!A:Q,11)</f>
        <v>8</v>
      </c>
      <c r="AV293" s="22" t="n">
        <f aca="false">VLOOKUP(G293,Sheet2!A:Q,12)</f>
        <v>211634.91</v>
      </c>
      <c r="AW293" s="22" t="n">
        <f aca="false">VLOOKUP(G293,Sheet2!A:Q,13)</f>
        <v>26264.6</v>
      </c>
      <c r="AX293" s="22" t="n">
        <f aca="false">VLOOKUP(G293,Sheet2!A:Q,14)</f>
        <v>13801.87</v>
      </c>
      <c r="AY293" s="22" t="n">
        <f aca="false">VLOOKUP(G293,Sheet2!A:Q,15)</f>
        <v>2013.25</v>
      </c>
      <c r="AZ293" s="22" t="n">
        <f aca="false">VLOOKUP(G293,Sheet2!A:Q,16)</f>
        <v>963.72</v>
      </c>
      <c r="BA293" s="22" t="n">
        <f aca="false">VLOOKUP(G293,Sheet2!A:Q,17)</f>
        <v>201.33</v>
      </c>
      <c r="BB293" s="22" t="n">
        <f aca="false">VLOOKUP(G293,Sheet2!A:R,18)</f>
        <v>38</v>
      </c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5" hidden="false" customHeight="false" outlineLevel="0" collapsed="false">
      <c r="A294" s="9" t="s">
        <v>46</v>
      </c>
      <c r="B294" s="9" t="n">
        <v>132</v>
      </c>
      <c r="C294" s="9" t="n">
        <v>162</v>
      </c>
      <c r="D294" s="9" t="n">
        <v>25</v>
      </c>
      <c r="E294" s="23" t="n">
        <v>41</v>
      </c>
      <c r="F294" s="24" t="s">
        <v>624</v>
      </c>
      <c r="G294" s="25" t="s">
        <v>1002</v>
      </c>
      <c r="H294" s="4" t="s">
        <v>626</v>
      </c>
      <c r="I294" s="22" t="s">
        <v>743</v>
      </c>
      <c r="J294" s="26" t="n">
        <v>4</v>
      </c>
      <c r="K294" s="11" t="s">
        <v>1003</v>
      </c>
      <c r="L294" s="2" t="n">
        <f aca="false">IF(LEN(TRIM(K294))=0,0,LEN(TRIM(K294))-LEN(SUBSTITUTE(K294," ",""))+1)</f>
        <v>13</v>
      </c>
      <c r="M294" s="2" t="n">
        <f aca="false">IF(LEN(TRIM(F294))=0,0,LEN(TRIM(F294))-LEN(SUBSTITUTE(F294," ",""))+2)</f>
        <v>10</v>
      </c>
      <c r="N294" s="22" t="s">
        <v>52</v>
      </c>
      <c r="P294" s="27" t="n">
        <v>14132</v>
      </c>
      <c r="Q294" s="27" t="n">
        <v>4132</v>
      </c>
      <c r="R294" s="9" t="s">
        <v>53</v>
      </c>
      <c r="S294" s="28" t="str">
        <f aca="false">MID(MID(MID(SUBSTITUTE(K294," ","^",(M294-2)),1,256),FIND("^",SUBSTITUTE(K294," ","^",(M294-2))),256),2,FIND(" ",MID(MID(SUBSTITUTE(K294," ","^",(M294-2)),1,256),FIND("^",SUBSTITUTE(K294," ","^",(M294-2))),256))-2)</f>
        <v>big</v>
      </c>
      <c r="T294" s="25"/>
      <c r="U294" s="29" t="n">
        <f aca="false">LEN(S294)</f>
        <v>3</v>
      </c>
      <c r="V294" s="29" t="n">
        <v>36</v>
      </c>
      <c r="W294" s="50" t="n">
        <v>468</v>
      </c>
      <c r="X294" s="50" t="n">
        <v>524</v>
      </c>
      <c r="Y294" s="50" t="n">
        <v>482</v>
      </c>
      <c r="Z294" s="56" t="n">
        <v>454</v>
      </c>
      <c r="AA294" s="53" t="n">
        <v>3</v>
      </c>
      <c r="AB294" s="53" t="n">
        <v>14</v>
      </c>
      <c r="AC294" s="30" t="str">
        <f aca="false">IF(ISBLANK(T294),"NA",IF(T294=" ","NA",IF(T294="-","NA",IF(T294="N","NA",T294))))</f>
        <v>NA</v>
      </c>
      <c r="AD294" s="30" t="n">
        <f aca="false">IF(ISBLANK(U294),"NA",IF(U294=" ","NA",IF(U294="-","NA",IF(U294="N","NA",U294))))</f>
        <v>3</v>
      </c>
      <c r="AE294" s="30" t="n">
        <f aca="false">IF(ISBLANK(V294),"NA",IF(V294=" ","NA",IF(V294="-","NA",IF(V294="N","NA",V294))))</f>
        <v>36</v>
      </c>
      <c r="AF294" s="30" t="n">
        <f aca="false">IF(ISBLANK(W294),"NA",IF(W294=" ","NA",IF(W294="-","NA",IF(W294="N","NA",W294))))</f>
        <v>468</v>
      </c>
      <c r="AG294" s="30" t="n">
        <f aca="false">IF(ISBLANK(X294),"NA",IF(X294=" ","NA",IF(X294="-","NA",IF(X294="N","NA",X294))))</f>
        <v>524</v>
      </c>
      <c r="AH294" s="30" t="n">
        <f aca="false">IF(ISBLANK(Y294),"NA",IF(Y294=" ","NA",IF(Y294="-","NA",IF(Y294="N","NA",Y294))))</f>
        <v>482</v>
      </c>
      <c r="AI294" s="30" t="n">
        <f aca="false">IF(ISBLANK(Z294),"NA",IF(Z294=" ","NA",IF(Z294="-","NA",IF(Z294="N","NA",Z294))))</f>
        <v>454</v>
      </c>
      <c r="AJ294" s="30" t="n">
        <f aca="false">IF(ISBLANK(AA294),"NA",IF(AA294=" ","NA",IF(AA294="-","NA",IF(AA294="N","NA",AA294))))</f>
        <v>3</v>
      </c>
      <c r="AK294" s="30" t="n">
        <f aca="false">IF(ISBLANK(AB294),"NA",IF(AB294=" ","NA",IF(AB294="-","NA",IF(AB294="N","NA",AB294))))</f>
        <v>14</v>
      </c>
      <c r="AL294" s="22" t="str">
        <f aca="false">IF(I294="BC",VLOOKUP(B294,'BC-OR_overlap'!A:J,10),"NA")</f>
        <v>NA</v>
      </c>
      <c r="AM294" s="22" t="n">
        <f aca="false">VLOOKUP(G294,Sheet2!A:Q,3)</f>
        <v>38.1943</v>
      </c>
      <c r="AN294" s="22" t="n">
        <f aca="false">VLOOKUP(G294,Sheet2!A:Q,4)</f>
        <v>3</v>
      </c>
      <c r="AO294" s="22" t="n">
        <f aca="false">VLOOKUP(G294,Sheet2!A:Q,5)</f>
        <v>2.44</v>
      </c>
      <c r="AP294" s="22" t="n">
        <f aca="false">VLOOKUP(G294,Sheet2!A:Q,6)</f>
        <v>8917.9</v>
      </c>
      <c r="AQ294" s="22" t="n">
        <f aca="false">VLOOKUP(G294,Sheet2!A:Q,7)</f>
        <v>356.6</v>
      </c>
      <c r="AR294" s="22" t="n">
        <f aca="false">VLOOKUP(G294,Sheet2!A:Q,8)</f>
        <v>458.67</v>
      </c>
      <c r="AS294" s="22" t="n">
        <f aca="false">VLOOKUP(G294,Sheet2!A:Q,9)</f>
        <v>25.75</v>
      </c>
      <c r="AT294" s="22" t="n">
        <f aca="false">VLOOKUP(G294,Sheet2!A:Q,10)</f>
        <v>93.48</v>
      </c>
      <c r="AU294" s="22" t="n">
        <f aca="false">VLOOKUP(G294,Sheet2!A:Q,11)</f>
        <v>6</v>
      </c>
      <c r="AV294" s="22" t="n">
        <f aca="false">VLOOKUP(G294,Sheet2!A:Q,12)</f>
        <v>239008.68</v>
      </c>
      <c r="AW294" s="22" t="n">
        <f aca="false">VLOOKUP(G294,Sheet2!A:Q,13)</f>
        <v>33644</v>
      </c>
      <c r="AX294" s="22" t="n">
        <f aca="false">VLOOKUP(G294,Sheet2!A:Q,14)</f>
        <v>9455.39</v>
      </c>
      <c r="AY294" s="22" t="n">
        <f aca="false">VLOOKUP(G294,Sheet2!A:Q,15)</f>
        <v>1744</v>
      </c>
      <c r="AZ294" s="22" t="n">
        <f aca="false">VLOOKUP(G294,Sheet2!A:Q,16)</f>
        <v>1638.53</v>
      </c>
      <c r="BA294" s="22" t="n">
        <f aca="false">VLOOKUP(G294,Sheet2!A:Q,17)</f>
        <v>219</v>
      </c>
      <c r="BB294" s="22" t="n">
        <f aca="false">VLOOKUP(G294,Sheet2!A:R,18)</f>
        <v>193</v>
      </c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" hidden="false" customHeight="false" outlineLevel="0" collapsed="false">
      <c r="A295" s="1" t="s">
        <v>80</v>
      </c>
      <c r="B295" s="31" t="n">
        <v>133</v>
      </c>
      <c r="C295" s="9" t="n">
        <v>163</v>
      </c>
      <c r="D295" s="9" t="n">
        <v>60</v>
      </c>
      <c r="E295" s="23"/>
      <c r="F295" s="9" t="s">
        <v>628</v>
      </c>
      <c r="G295" s="33" t="s">
        <v>1004</v>
      </c>
      <c r="H295" s="4" t="s">
        <v>630</v>
      </c>
      <c r="I295" s="22" t="s">
        <v>743</v>
      </c>
      <c r="J295" s="26" t="n">
        <v>4</v>
      </c>
      <c r="K295" s="11" t="s">
        <v>1005</v>
      </c>
      <c r="L295" s="7" t="n">
        <f aca="false">IF(LEN(TRIM(K295))=0,0,LEN(TRIM(K295))-LEN(SUBSTITUTE(K295," ",""))+1)</f>
        <v>24</v>
      </c>
      <c r="M295" s="7" t="n">
        <f aca="false">IF(LEN(TRIM(F295))=0,0,LEN(TRIM(F295))-LEN(SUBSTITUTE(F295," ",""))+2)</f>
        <v>22</v>
      </c>
      <c r="N295" s="22" t="s">
        <v>52</v>
      </c>
      <c r="P295" s="27" t="n">
        <v>14133</v>
      </c>
      <c r="Q295" s="27" t="n">
        <v>4133</v>
      </c>
      <c r="R295" s="9" t="s">
        <v>53</v>
      </c>
      <c r="S295" s="28" t="str">
        <f aca="false">MID(MID(MID(SUBSTITUTE(K295," ","^",(M295-2)),1,256),FIND("^",SUBSTITUTE(K295," ","^",(M295-2))),256),2,FIND(" ",MID(MID(SUBSTITUTE(K295," ","^",(M295-2)),1,256),FIND("^",SUBSTITUTE(K295," ","^",(M295-2))),256))-2)</f>
        <v>of</v>
      </c>
      <c r="T295" s="57"/>
      <c r="U295" s="29" t="n">
        <f aca="false">LEN(S295)</f>
        <v>2</v>
      </c>
      <c r="V295" s="4" t="n">
        <v>22</v>
      </c>
      <c r="W295" s="4" t="n">
        <v>598</v>
      </c>
      <c r="X295" s="50" t="n">
        <v>594</v>
      </c>
      <c r="Y295" s="4" t="n">
        <v>600</v>
      </c>
      <c r="Z295" s="23" t="n">
        <v>471</v>
      </c>
      <c r="AA295" s="53" t="n">
        <v>6</v>
      </c>
      <c r="AB295" s="53" t="n">
        <v>22</v>
      </c>
      <c r="AC295" s="30" t="str">
        <f aca="false">IF(ISBLANK(T295),"NA",IF(T295=" ","NA",IF(T295="-","NA",IF(T295="N","NA",T295))))</f>
        <v>NA</v>
      </c>
      <c r="AD295" s="30" t="n">
        <f aca="false">IF(ISBLANK(U295),"NA",IF(U295=" ","NA",IF(U295="-","NA",IF(U295="N","NA",U295))))</f>
        <v>2</v>
      </c>
      <c r="AE295" s="30" t="n">
        <f aca="false">IF(ISBLANK(V295),"NA",IF(V295=" ","NA",IF(V295="-","NA",IF(V295="N","NA",V295))))</f>
        <v>22</v>
      </c>
      <c r="AF295" s="30" t="n">
        <f aca="false">IF(ISBLANK(W295),"NA",IF(W295=" ","NA",IF(W295="-","NA",IF(W295="N","NA",W295))))</f>
        <v>598</v>
      </c>
      <c r="AG295" s="30" t="n">
        <f aca="false">IF(ISBLANK(X295),"NA",IF(X295=" ","NA",IF(X295="-","NA",IF(X295="N","NA",X295))))</f>
        <v>594</v>
      </c>
      <c r="AH295" s="30" t="n">
        <f aca="false">IF(ISBLANK(Y295),"NA",IF(Y295=" ","NA",IF(Y295="-","NA",IF(Y295="N","NA",Y295))))</f>
        <v>600</v>
      </c>
      <c r="AI295" s="30" t="n">
        <f aca="false">IF(ISBLANK(Z295),"NA",IF(Z295=" ","NA",IF(Z295="-","NA",IF(Z295="N","NA",Z295))))</f>
        <v>471</v>
      </c>
      <c r="AJ295" s="30" t="n">
        <f aca="false">IF(ISBLANK(AA295),"NA",IF(AA295=" ","NA",IF(AA295="-","NA",IF(AA295="N","NA",AA295))))</f>
        <v>6</v>
      </c>
      <c r="AK295" s="30" t="n">
        <f aca="false">IF(ISBLANK(AB295),"NA",IF(AB295=" ","NA",IF(AB295="-","NA",IF(AB295="N","NA",AB295))))</f>
        <v>22</v>
      </c>
      <c r="AL295" s="22" t="str">
        <f aca="false">IF(I295="BC",VLOOKUP(B295,'BC-OR_overlap'!A:J,10),"NA")</f>
        <v>NA</v>
      </c>
      <c r="AM295" s="22" t="n">
        <f aca="false">VLOOKUP(G295,Sheet2!A:Q,3)</f>
        <v>0.475942</v>
      </c>
      <c r="AN295" s="22" t="n">
        <f aca="false">VLOOKUP(G295,Sheet2!A:Q,4)</f>
        <v>6</v>
      </c>
      <c r="AO295" s="22" t="n">
        <f aca="false">VLOOKUP(G295,Sheet2!A:Q,5)</f>
        <v>1.14</v>
      </c>
      <c r="AP295" s="22" t="n">
        <f aca="false">VLOOKUP(G295,Sheet2!A:Q,6)</f>
        <v>11356.01</v>
      </c>
      <c r="AQ295" s="22" t="n">
        <f aca="false">VLOOKUP(G295,Sheet2!A:Q,7)</f>
        <v>723.2</v>
      </c>
      <c r="AR295" s="22" t="n">
        <f aca="false">VLOOKUP(G295,Sheet2!A:Q,8)</f>
        <v>415.45</v>
      </c>
      <c r="AS295" s="22" t="n">
        <f aca="false">VLOOKUP(G295,Sheet2!A:Q,9)</f>
        <v>48.25</v>
      </c>
      <c r="AT295" s="22" t="n">
        <f aca="false">VLOOKUP(G295,Sheet2!A:Q,10)</f>
        <v>11.7</v>
      </c>
      <c r="AU295" s="22" t="n">
        <f aca="false">VLOOKUP(G295,Sheet2!A:Q,11)</f>
        <v>7</v>
      </c>
      <c r="AV295" s="22" t="n">
        <f aca="false">VLOOKUP(G295,Sheet2!A:Q,12)</f>
        <v>262187.25</v>
      </c>
      <c r="AW295" s="22" t="n">
        <f aca="false">VLOOKUP(G295,Sheet2!A:Q,13)</f>
        <v>38632.4</v>
      </c>
      <c r="AX295" s="22" t="n">
        <f aca="false">VLOOKUP(G295,Sheet2!A:Q,14)</f>
        <v>5851.47</v>
      </c>
      <c r="AY295" s="22" t="n">
        <f aca="false">VLOOKUP(G295,Sheet2!A:Q,15)</f>
        <v>1008</v>
      </c>
      <c r="AZ295" s="22" t="n">
        <f aca="false">VLOOKUP(G295,Sheet2!A:Q,16)</f>
        <v>230.06</v>
      </c>
      <c r="BA295" s="22" t="n">
        <f aca="false">VLOOKUP(G295,Sheet2!A:Q,17)</f>
        <v>52</v>
      </c>
      <c r="BB295" s="22" t="n">
        <f aca="false">VLOOKUP(G295,Sheet2!A:R,18)</f>
        <v>486</v>
      </c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" hidden="false" customHeight="false" outlineLevel="0" collapsed="false">
      <c r="A296" s="1" t="s">
        <v>80</v>
      </c>
      <c r="B296" s="9" t="n">
        <v>134</v>
      </c>
      <c r="C296" s="31" t="n">
        <v>164</v>
      </c>
      <c r="D296" s="31" t="n">
        <v>157</v>
      </c>
      <c r="E296" s="64"/>
      <c r="F296" s="31" t="s">
        <v>632</v>
      </c>
      <c r="G296" s="39" t="s">
        <v>1006</v>
      </c>
      <c r="H296" s="31" t="s">
        <v>634</v>
      </c>
      <c r="I296" s="49" t="s">
        <v>743</v>
      </c>
      <c r="J296" s="65" t="s">
        <v>1007</v>
      </c>
      <c r="K296" s="38" t="s">
        <v>1008</v>
      </c>
      <c r="L296" s="66" t="n">
        <f aca="false">IF(LEN(TRIM(K296))=0,0,LEN(TRIM(K296))-LEN(SUBSTITUTE(K296," ",""))+1)</f>
        <v>24</v>
      </c>
      <c r="M296" s="66" t="n">
        <f aca="false">IF(LEN(TRIM(F296))=0,0,LEN(TRIM(F296))-LEN(SUBSTITUTE(F296," ",""))+2)</f>
        <v>21</v>
      </c>
      <c r="N296" s="49" t="s">
        <v>52</v>
      </c>
      <c r="O296" s="67"/>
      <c r="P296" s="68" t="s">
        <v>1009</v>
      </c>
      <c r="Q296" s="68" t="s">
        <v>1010</v>
      </c>
      <c r="R296" s="31" t="s">
        <v>53</v>
      </c>
      <c r="S296" s="28" t="str">
        <f aca="false">MID(MID(MID(SUBSTITUTE(K296," ","^",(M296-2)),1,256),FIND("^",SUBSTITUTE(K296," ","^",(M296-2))),256),2,FIND(" ",MID(MID(SUBSTITUTE(K296," ","^",(M296-2)),1,256),FIND("^",SUBSTITUTE(K296," ","^",(M296-2))),256))-2)</f>
        <v>liquor</v>
      </c>
      <c r="T296" s="57"/>
      <c r="U296" s="29" t="n">
        <f aca="false">LEN(S296)</f>
        <v>6</v>
      </c>
      <c r="V296" s="29" t="n">
        <v>34</v>
      </c>
      <c r="W296" s="50" t="n">
        <v>321</v>
      </c>
      <c r="X296" s="50" t="n">
        <v>521</v>
      </c>
      <c r="Y296" s="50" t="n">
        <v>342</v>
      </c>
      <c r="Z296" s="52" t="n">
        <v>377</v>
      </c>
      <c r="AA296" s="53" t="n">
        <v>0</v>
      </c>
      <c r="AB296" s="53" t="n">
        <v>11</v>
      </c>
      <c r="AC296" s="30" t="str">
        <f aca="false">IF(ISBLANK(T296),"NA",IF(T296=" ","NA",IF(T296="-","NA",IF(T296="N","NA",T296))))</f>
        <v>NA</v>
      </c>
      <c r="AD296" s="30" t="n">
        <f aca="false">IF(ISBLANK(U296),"NA",IF(U296=" ","NA",IF(U296="-","NA",IF(U296="N","NA",U296))))</f>
        <v>6</v>
      </c>
      <c r="AE296" s="30" t="n">
        <f aca="false">IF(ISBLANK(V296),"NA",IF(V296=" ","NA",IF(V296="-","NA",IF(V296="N","NA",V296))))</f>
        <v>34</v>
      </c>
      <c r="AF296" s="30" t="n">
        <f aca="false">IF(ISBLANK(W296),"NA",IF(W296=" ","NA",IF(W296="-","NA",IF(W296="N","NA",W296))))</f>
        <v>321</v>
      </c>
      <c r="AG296" s="30" t="n">
        <f aca="false">IF(ISBLANK(X296),"NA",IF(X296=" ","NA",IF(X296="-","NA",IF(X296="N","NA",X296))))</f>
        <v>521</v>
      </c>
      <c r="AH296" s="30" t="n">
        <f aca="false">IF(ISBLANK(Y296),"NA",IF(Y296=" ","NA",IF(Y296="-","NA",IF(Y296="N","NA",Y296))))</f>
        <v>342</v>
      </c>
      <c r="AI296" s="30" t="n">
        <f aca="false">IF(ISBLANK(Z296),"NA",IF(Z296=" ","NA",IF(Z296="-","NA",IF(Z296="N","NA",Z296))))</f>
        <v>377</v>
      </c>
      <c r="AJ296" s="30" t="n">
        <f aca="false">IF(ISBLANK(AA296),"NA",IF(AA296=" ","NA",IF(AA296="-","NA",IF(AA296="N","NA",AA296))))</f>
        <v>0</v>
      </c>
      <c r="AK296" s="30" t="n">
        <f aca="false">IF(ISBLANK(AB296),"NA",IF(AB296=" ","NA",IF(AB296="-","NA",IF(AB296="N","NA",AB296))))</f>
        <v>11</v>
      </c>
      <c r="AL296" s="22" t="str">
        <f aca="false">IF(I296="BC",VLOOKUP(B296,'BC-OR_overlap'!A:J,10),"NA")</f>
        <v>NA</v>
      </c>
      <c r="AM296" s="22" t="n">
        <f aca="false">VLOOKUP(G296,Sheet2!A:Q,3)</f>
        <v>33.197</v>
      </c>
      <c r="AN296" s="22" t="n">
        <f aca="false">VLOOKUP(G296,Sheet2!A:Q,4)</f>
        <v>0</v>
      </c>
      <c r="AO296" s="22" t="n">
        <f aca="false">VLOOKUP(G296,Sheet2!A:Q,5)</f>
        <v>0</v>
      </c>
      <c r="AP296" s="22" t="n">
        <f aca="false">VLOOKUP(G296,Sheet2!A:Q,6)</f>
        <v>6581.19</v>
      </c>
      <c r="AQ296" s="22" t="n">
        <f aca="false">VLOOKUP(G296,Sheet2!A:Q,7)</f>
        <v>532.17</v>
      </c>
      <c r="AR296" s="22" t="n">
        <f aca="false">VLOOKUP(G296,Sheet2!A:Q,8)</f>
        <v>454.1</v>
      </c>
      <c r="AS296" s="22" t="n">
        <f aca="false">VLOOKUP(G296,Sheet2!A:Q,9)</f>
        <v>43.8</v>
      </c>
      <c r="AT296" s="22" t="n">
        <f aca="false">VLOOKUP(G296,Sheet2!A:Q,10)</f>
        <v>69.09</v>
      </c>
      <c r="AU296" s="22" t="n">
        <f aca="false">VLOOKUP(G296,Sheet2!A:Q,11)</f>
        <v>4</v>
      </c>
      <c r="AV296" s="22" t="n">
        <f aca="false">VLOOKUP(G296,Sheet2!A:Q,12)</f>
        <v>288828.99</v>
      </c>
      <c r="AW296" s="22" t="n">
        <f aca="false">VLOOKUP(G296,Sheet2!A:Q,13)</f>
        <v>37368.33</v>
      </c>
      <c r="AX296" s="22" t="n">
        <f aca="false">VLOOKUP(G296,Sheet2!A:Q,14)</f>
        <v>16410.19</v>
      </c>
      <c r="AY296" s="22" t="n">
        <f aca="false">VLOOKUP(G296,Sheet2!A:Q,15)</f>
        <v>2527.2</v>
      </c>
      <c r="AZ296" s="22" t="n">
        <f aca="false">VLOOKUP(G296,Sheet2!A:Q,16)</f>
        <v>549.62</v>
      </c>
      <c r="BA296" s="22" t="n">
        <f aca="false">VLOOKUP(G296,Sheet2!A:Q,17)</f>
        <v>121.75</v>
      </c>
      <c r="BB296" s="22" t="n">
        <f aca="false">VLOOKUP(G296,Sheet2!A:R,18)</f>
        <v>376</v>
      </c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5" hidden="false" customHeight="false" outlineLevel="0" collapsed="false">
      <c r="A297" s="1" t="s">
        <v>80</v>
      </c>
      <c r="B297" s="9" t="n">
        <v>135</v>
      </c>
      <c r="C297" s="9" t="n">
        <v>165</v>
      </c>
      <c r="D297" s="9" t="n">
        <v>116</v>
      </c>
      <c r="E297" s="23"/>
      <c r="F297" s="9" t="s">
        <v>636</v>
      </c>
      <c r="G297" s="33" t="s">
        <v>1011</v>
      </c>
      <c r="H297" s="4" t="s">
        <v>638</v>
      </c>
      <c r="I297" s="22" t="s">
        <v>743</v>
      </c>
      <c r="J297" s="26" t="n">
        <v>4</v>
      </c>
      <c r="K297" s="11" t="s">
        <v>1012</v>
      </c>
      <c r="L297" s="7" t="n">
        <f aca="false">IF(LEN(TRIM(K297))=0,0,LEN(TRIM(K297))-LEN(SUBSTITUTE(K297," ",""))+1)</f>
        <v>17</v>
      </c>
      <c r="M297" s="7" t="n">
        <f aca="false">IF(LEN(TRIM(F297))=0,0,LEN(TRIM(F297))-LEN(SUBSTITUTE(F297," ",""))+2)</f>
        <v>15</v>
      </c>
      <c r="N297" s="22" t="s">
        <v>52</v>
      </c>
      <c r="P297" s="27" t="n">
        <v>14135</v>
      </c>
      <c r="Q297" s="27" t="n">
        <v>4135</v>
      </c>
      <c r="R297" s="9" t="s">
        <v>53</v>
      </c>
      <c r="S297" s="28" t="str">
        <f aca="false">MID(MID(MID(SUBSTITUTE(K297," ","^",(M297-2)),1,256),FIND("^",SUBSTITUTE(K297," ","^",(M297-2))),256),2,FIND(" ",MID(MID(SUBSTITUTE(K297," ","^",(M297-2)),1,256),FIND("^",SUBSTITUTE(K297," ","^",(M297-2))),256))-2)</f>
        <v>big</v>
      </c>
      <c r="T297" s="57"/>
      <c r="U297" s="29" t="n">
        <f aca="false">LEN(S297)</f>
        <v>3</v>
      </c>
      <c r="V297" s="29" t="n">
        <v>4</v>
      </c>
      <c r="W297" s="50" t="s">
        <v>202</v>
      </c>
      <c r="X297" s="50" t="s">
        <v>202</v>
      </c>
      <c r="Y297" s="58" t="s">
        <v>202</v>
      </c>
      <c r="Z297" s="52" t="s">
        <v>202</v>
      </c>
      <c r="AA297" s="53" t="n">
        <v>6</v>
      </c>
      <c r="AB297" s="53" t="n">
        <v>17</v>
      </c>
      <c r="AC297" s="30" t="str">
        <f aca="false">IF(ISBLANK(T297),"NA",IF(T297=" ","NA",IF(T297="-","NA",IF(T297="N","NA",T297))))</f>
        <v>NA</v>
      </c>
      <c r="AD297" s="30" t="n">
        <f aca="false">IF(ISBLANK(U297),"NA",IF(U297=" ","NA",IF(U297="-","NA",IF(U297="N","NA",U297))))</f>
        <v>3</v>
      </c>
      <c r="AE297" s="30" t="n">
        <f aca="false">IF(ISBLANK(V297),"NA",IF(V297=" ","NA",IF(V297="-","NA",IF(V297="N","NA",V297))))</f>
        <v>4</v>
      </c>
      <c r="AF297" s="30" t="str">
        <f aca="false">IF(ISBLANK(W297),"NA",IF(W297=" ","NA",IF(W297="-","NA",IF(W297="N","NA",W297))))</f>
        <v>NA</v>
      </c>
      <c r="AG297" s="30" t="str">
        <f aca="false">IF(ISBLANK(X297),"NA",IF(X297=" ","NA",IF(X297="-","NA",IF(X297="N","NA",X297))))</f>
        <v>NA</v>
      </c>
      <c r="AH297" s="30" t="str">
        <f aca="false">IF(ISBLANK(Y297),"NA",IF(Y297=" ","NA",IF(Y297="-","NA",IF(Y297="N","NA",Y297))))</f>
        <v>NA</v>
      </c>
      <c r="AI297" s="30" t="str">
        <f aca="false">IF(ISBLANK(Z297),"NA",IF(Z297=" ","NA",IF(Z297="-","NA",IF(Z297="N","NA",Z297))))</f>
        <v>NA</v>
      </c>
      <c r="AJ297" s="30" t="n">
        <f aca="false">IF(ISBLANK(AA297),"NA",IF(AA297=" ","NA",IF(AA297="-","NA",IF(AA297="N","NA",AA297))))</f>
        <v>6</v>
      </c>
      <c r="AK297" s="30" t="n">
        <f aca="false">IF(ISBLANK(AB297),"NA",IF(AB297=" ","NA",IF(AB297="-","NA",IF(AB297="N","NA",AB297))))</f>
        <v>17</v>
      </c>
      <c r="AL297" s="22" t="str">
        <f aca="false">IF(I297="BC",VLOOKUP(B297,'BC-OR_overlap'!A:J,10),"NA")</f>
        <v>NA</v>
      </c>
      <c r="AM297" s="22" t="n">
        <f aca="false">VLOOKUP(G297,Sheet2!A:Q,3)</f>
        <v>8.15051</v>
      </c>
      <c r="AN297" s="22" t="n">
        <f aca="false">VLOOKUP(G297,Sheet2!A:Q,4)</f>
        <v>6</v>
      </c>
      <c r="AO297" s="22" t="n">
        <f aca="false">VLOOKUP(G297,Sheet2!A:Q,5)</f>
        <v>2.44</v>
      </c>
      <c r="AP297" s="22" t="n">
        <f aca="false">VLOOKUP(G297,Sheet2!A:Q,6)</f>
        <v>6666.1</v>
      </c>
      <c r="AQ297" s="22" t="n">
        <f aca="false">VLOOKUP(G297,Sheet2!A:Q,7)</f>
        <v>311</v>
      </c>
      <c r="AR297" s="22" t="n">
        <f aca="false">VLOOKUP(G297,Sheet2!A:Q,8)</f>
        <v>766.39</v>
      </c>
      <c r="AS297" s="22" t="n">
        <f aca="false">VLOOKUP(G297,Sheet2!A:Q,9)</f>
        <v>34.75</v>
      </c>
      <c r="AT297" s="22" t="n">
        <f aca="false">VLOOKUP(G297,Sheet2!A:Q,10)</f>
        <v>48.41</v>
      </c>
      <c r="AU297" s="22" t="n">
        <f aca="false">VLOOKUP(G297,Sheet2!A:Q,11)</f>
        <v>8</v>
      </c>
      <c r="AV297" s="22" t="n">
        <f aca="false">VLOOKUP(G297,Sheet2!A:Q,12)</f>
        <v>219976.12</v>
      </c>
      <c r="AW297" s="22" t="n">
        <f aca="false">VLOOKUP(G297,Sheet2!A:Q,13)</f>
        <v>32521.6</v>
      </c>
      <c r="AX297" s="22" t="n">
        <f aca="false">VLOOKUP(G297,Sheet2!A:Q,14)</f>
        <v>13342.34</v>
      </c>
      <c r="AY297" s="22" t="n">
        <f aca="false">VLOOKUP(G297,Sheet2!A:Q,15)</f>
        <v>2492.5</v>
      </c>
      <c r="AZ297" s="22" t="n">
        <f aca="false">VLOOKUP(G297,Sheet2!A:Q,16)</f>
        <v>777.45</v>
      </c>
      <c r="BA297" s="22" t="n">
        <f aca="false">VLOOKUP(G297,Sheet2!A:Q,17)</f>
        <v>238</v>
      </c>
      <c r="BB297" s="22" t="n">
        <f aca="false">VLOOKUP(G297,Sheet2!A:R,18)</f>
        <v>442</v>
      </c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5" hidden="false" customHeight="false" outlineLevel="0" collapsed="false">
      <c r="A298" s="1" t="s">
        <v>80</v>
      </c>
      <c r="B298" s="9" t="n">
        <v>136</v>
      </c>
      <c r="C298" s="9" t="n">
        <v>166</v>
      </c>
      <c r="D298" s="9" t="n">
        <v>156</v>
      </c>
      <c r="E298" s="23"/>
      <c r="F298" s="9" t="s">
        <v>640</v>
      </c>
      <c r="G298" s="33" t="s">
        <v>1013</v>
      </c>
      <c r="H298" s="4" t="s">
        <v>642</v>
      </c>
      <c r="I298" s="22" t="s">
        <v>743</v>
      </c>
      <c r="J298" s="26" t="n">
        <v>4</v>
      </c>
      <c r="K298" s="11" t="s">
        <v>1014</v>
      </c>
      <c r="L298" s="7" t="n">
        <f aca="false">IF(LEN(TRIM(K298))=0,0,LEN(TRIM(K298))-LEN(SUBSTITUTE(K298," ",""))+1)</f>
        <v>19</v>
      </c>
      <c r="M298" s="7" t="n">
        <f aca="false">IF(LEN(TRIM(F298))=0,0,LEN(TRIM(F298))-LEN(SUBSTITUTE(F298," ",""))+2)</f>
        <v>17</v>
      </c>
      <c r="N298" s="22" t="s">
        <v>52</v>
      </c>
      <c r="P298" s="27" t="n">
        <v>14136</v>
      </c>
      <c r="Q298" s="27" t="n">
        <v>4136</v>
      </c>
      <c r="R298" s="9" t="s">
        <v>53</v>
      </c>
      <c r="S298" s="28" t="str">
        <f aca="false">MID(MID(MID(SUBSTITUTE(K298," ","^",(M298-2)),1,256),FIND("^",SUBSTITUTE(K298," ","^",(M298-2))),256),2,FIND(" ",MID(MID(SUBSTITUTE(K298," ","^",(M298-2)),1,256),FIND("^",SUBSTITUTE(K298," ","^",(M298-2))),256))-2)</f>
        <v>short</v>
      </c>
      <c r="T298" s="57"/>
      <c r="U298" s="29" t="n">
        <f aca="false">LEN(S298)</f>
        <v>5</v>
      </c>
      <c r="V298" s="29" t="n">
        <v>5</v>
      </c>
      <c r="W298" s="50" t="n">
        <v>590</v>
      </c>
      <c r="X298" s="50" t="n">
        <v>551</v>
      </c>
      <c r="Y298" s="58" t="n">
        <v>615</v>
      </c>
      <c r="Z298" s="52" t="n">
        <v>500</v>
      </c>
      <c r="AA298" s="53" t="n">
        <v>2</v>
      </c>
      <c r="AB298" s="53" t="n">
        <v>13</v>
      </c>
      <c r="AC298" s="30" t="str">
        <f aca="false">IF(ISBLANK(T298),"NA",IF(T298=" ","NA",IF(T298="-","NA",IF(T298="N","NA",T298))))</f>
        <v>NA</v>
      </c>
      <c r="AD298" s="30" t="n">
        <f aca="false">IF(ISBLANK(U298),"NA",IF(U298=" ","NA",IF(U298="-","NA",IF(U298="N","NA",U298))))</f>
        <v>5</v>
      </c>
      <c r="AE298" s="30" t="n">
        <f aca="false">IF(ISBLANK(V298),"NA",IF(V298=" ","NA",IF(V298="-","NA",IF(V298="N","NA",V298))))</f>
        <v>5</v>
      </c>
      <c r="AF298" s="30" t="n">
        <f aca="false">IF(ISBLANK(W298),"NA",IF(W298=" ","NA",IF(W298="-","NA",IF(W298="N","NA",W298))))</f>
        <v>590</v>
      </c>
      <c r="AG298" s="30" t="n">
        <f aca="false">IF(ISBLANK(X298),"NA",IF(X298=" ","NA",IF(X298="-","NA",IF(X298="N","NA",X298))))</f>
        <v>551</v>
      </c>
      <c r="AH298" s="30" t="n">
        <f aca="false">IF(ISBLANK(Y298),"NA",IF(Y298=" ","NA",IF(Y298="-","NA",IF(Y298="N","NA",Y298))))</f>
        <v>615</v>
      </c>
      <c r="AI298" s="30" t="n">
        <f aca="false">IF(ISBLANK(Z298),"NA",IF(Z298=" ","NA",IF(Z298="-","NA",IF(Z298="N","NA",Z298))))</f>
        <v>500</v>
      </c>
      <c r="AJ298" s="30" t="n">
        <f aca="false">IF(ISBLANK(AA298),"NA",IF(AA298=" ","NA",IF(AA298="-","NA",IF(AA298="N","NA",AA298))))</f>
        <v>2</v>
      </c>
      <c r="AK298" s="30" t="n">
        <f aca="false">IF(ISBLANK(AB298),"NA",IF(AB298=" ","NA",IF(AB298="-","NA",IF(AB298="N","NA",AB298))))</f>
        <v>13</v>
      </c>
      <c r="AL298" s="22" t="str">
        <f aca="false">IF(I298="BC",VLOOKUP(B298,'BC-OR_overlap'!A:J,10),"NA")</f>
        <v>NA</v>
      </c>
      <c r="AM298" s="22" t="n">
        <f aca="false">VLOOKUP(G298,Sheet2!A:Q,3)</f>
        <v>4.75942</v>
      </c>
      <c r="AN298" s="22" t="n">
        <f aca="false">VLOOKUP(G298,Sheet2!A:Q,4)</f>
        <v>2</v>
      </c>
      <c r="AO298" s="22" t="n">
        <f aca="false">VLOOKUP(G298,Sheet2!A:Q,5)</f>
        <v>42.86</v>
      </c>
      <c r="AP298" s="22" t="n">
        <f aca="false">VLOOKUP(G298,Sheet2!A:Q,6)</f>
        <v>2862.55</v>
      </c>
      <c r="AQ298" s="22" t="n">
        <f aca="false">VLOOKUP(G298,Sheet2!A:Q,7)</f>
        <v>21</v>
      </c>
      <c r="AR298" s="22" t="n">
        <f aca="false">VLOOKUP(G298,Sheet2!A:Q,8)</f>
        <v>45.01</v>
      </c>
      <c r="AS298" s="22" t="n">
        <f aca="false">VLOOKUP(G298,Sheet2!A:Q,9)</f>
        <v>1.5</v>
      </c>
      <c r="AT298" s="22" t="n">
        <f aca="false">VLOOKUP(G298,Sheet2!A:Q,10)</f>
        <v>4.76</v>
      </c>
      <c r="AU298" s="22" t="n">
        <f aca="false">VLOOKUP(G298,Sheet2!A:Q,11)</f>
        <v>1</v>
      </c>
      <c r="AV298" s="22" t="n">
        <f aca="false">VLOOKUP(G298,Sheet2!A:Q,12)</f>
        <v>200096.39</v>
      </c>
      <c r="AW298" s="22" t="n">
        <f aca="false">VLOOKUP(G298,Sheet2!A:Q,13)</f>
        <v>34779</v>
      </c>
      <c r="AX298" s="22" t="n">
        <f aca="false">VLOOKUP(G298,Sheet2!A:Q,14)</f>
        <v>3084.31</v>
      </c>
      <c r="AY298" s="22" t="n">
        <f aca="false">VLOOKUP(G298,Sheet2!A:Q,15)</f>
        <v>674.5</v>
      </c>
      <c r="AZ298" s="22" t="n">
        <f aca="false">VLOOKUP(G298,Sheet2!A:Q,16)</f>
        <v>433.11</v>
      </c>
      <c r="BA298" s="22" t="n">
        <f aca="false">VLOOKUP(G298,Sheet2!A:Q,17)</f>
        <v>166</v>
      </c>
      <c r="BB298" s="22" t="n">
        <f aca="false">VLOOKUP(G298,Sheet2!A:R,18)</f>
        <v>472</v>
      </c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5" hidden="false" customHeight="false" outlineLevel="0" collapsed="false">
      <c r="A299" s="1" t="s">
        <v>46</v>
      </c>
      <c r="B299" s="9" t="n">
        <v>137</v>
      </c>
      <c r="C299" s="9" t="n">
        <v>167</v>
      </c>
      <c r="D299" s="9" t="n">
        <v>170</v>
      </c>
      <c r="E299" s="23" t="n">
        <v>4</v>
      </c>
      <c r="F299" s="48" t="s">
        <v>644</v>
      </c>
      <c r="G299" s="25" t="s">
        <v>1015</v>
      </c>
      <c r="H299" s="4" t="s">
        <v>646</v>
      </c>
      <c r="I299" s="22" t="s">
        <v>743</v>
      </c>
      <c r="J299" s="26" t="n">
        <v>4</v>
      </c>
      <c r="K299" s="11" t="s">
        <v>1016</v>
      </c>
      <c r="L299" s="7" t="n">
        <f aca="false">IF(LEN(TRIM(K299))=0,0,LEN(TRIM(K299))-LEN(SUBSTITUTE(K299," ",""))+1)</f>
        <v>16</v>
      </c>
      <c r="M299" s="7" t="n">
        <f aca="false">IF(LEN(TRIM(F299))=0,0,LEN(TRIM(F299))-LEN(SUBSTITUTE(F299," ",""))+2)</f>
        <v>14</v>
      </c>
      <c r="N299" s="22" t="s">
        <v>52</v>
      </c>
      <c r="P299" s="27" t="n">
        <v>14137</v>
      </c>
      <c r="Q299" s="27" t="n">
        <v>4137</v>
      </c>
      <c r="R299" s="9" t="s">
        <v>53</v>
      </c>
      <c r="S299" s="28" t="str">
        <f aca="false">MID(MID(MID(SUBSTITUTE(K299," ","^",(M299-2)),1,256),FIND("^",SUBSTITUTE(K299," ","^",(M299-2))),256),2,FIND(" ",MID(MID(SUBSTITUTE(K299," ","^",(M299-2)),1,256),FIND("^",SUBSTITUTE(K299," ","^",(M299-2))),256))-2)</f>
        <v>a</v>
      </c>
      <c r="T299" s="55" t="n">
        <v>0</v>
      </c>
      <c r="U299" s="29" t="n">
        <f aca="false">LEN(S299)</f>
        <v>1</v>
      </c>
      <c r="V299" s="29" t="n">
        <v>8</v>
      </c>
      <c r="W299" s="50" t="n">
        <v>579</v>
      </c>
      <c r="X299" s="50" t="n">
        <v>489</v>
      </c>
      <c r="Y299" s="58" t="n">
        <v>628</v>
      </c>
      <c r="Z299" s="52" t="n">
        <v>490</v>
      </c>
      <c r="AA299" s="53" t="n">
        <v>0</v>
      </c>
      <c r="AB299" s="53" t="n">
        <v>12</v>
      </c>
      <c r="AC299" s="30" t="n">
        <f aca="false">IF(ISBLANK(T299),"NA",IF(T299=" ","NA",IF(T299="-","NA",IF(T299="N","NA",T299))))</f>
        <v>0</v>
      </c>
      <c r="AD299" s="30" t="n">
        <f aca="false">IF(ISBLANK(U299),"NA",IF(U299=" ","NA",IF(U299="-","NA",IF(U299="N","NA",U299))))</f>
        <v>1</v>
      </c>
      <c r="AE299" s="30" t="n">
        <f aca="false">IF(ISBLANK(V299),"NA",IF(V299=" ","NA",IF(V299="-","NA",IF(V299="N","NA",V299))))</f>
        <v>8</v>
      </c>
      <c r="AF299" s="30" t="n">
        <f aca="false">IF(ISBLANK(W299),"NA",IF(W299=" ","NA",IF(W299="-","NA",IF(W299="N","NA",W299))))</f>
        <v>579</v>
      </c>
      <c r="AG299" s="30" t="n">
        <f aca="false">IF(ISBLANK(X299),"NA",IF(X299=" ","NA",IF(X299="-","NA",IF(X299="N","NA",X299))))</f>
        <v>489</v>
      </c>
      <c r="AH299" s="30" t="n">
        <f aca="false">IF(ISBLANK(Y299),"NA",IF(Y299=" ","NA",IF(Y299="-","NA",IF(Y299="N","NA",Y299))))</f>
        <v>628</v>
      </c>
      <c r="AI299" s="30" t="n">
        <f aca="false">IF(ISBLANK(Z299),"NA",IF(Z299=" ","NA",IF(Z299="-","NA",IF(Z299="N","NA",Z299))))</f>
        <v>490</v>
      </c>
      <c r="AJ299" s="30" t="n">
        <f aca="false">IF(ISBLANK(AA299),"NA",IF(AA299=" ","NA",IF(AA299="-","NA",IF(AA299="N","NA",AA299))))</f>
        <v>0</v>
      </c>
      <c r="AK299" s="30" t="n">
        <f aca="false">IF(ISBLANK(AB299),"NA",IF(AB299=" ","NA",IF(AB299="-","NA",IF(AB299="N","NA",AB299))))</f>
        <v>12</v>
      </c>
      <c r="AL299" s="22" t="str">
        <f aca="false">IF(I299="BC",VLOOKUP(B299,'BC-OR_overlap'!A:J,10),"NA")</f>
        <v>NA</v>
      </c>
      <c r="AM299" s="22" t="n">
        <f aca="false">VLOOKUP(G299,Sheet2!A:Q,3)</f>
        <v>9.22138</v>
      </c>
      <c r="AN299" s="22" t="n">
        <f aca="false">VLOOKUP(G299,Sheet2!A:Q,4)</f>
        <v>0</v>
      </c>
      <c r="AO299" s="22" t="n">
        <f aca="false">VLOOKUP(G299,Sheet2!A:Q,5)</f>
        <v>0</v>
      </c>
      <c r="AP299" s="22" t="n">
        <f aca="false">VLOOKUP(G299,Sheet2!A:Q,6)</f>
        <v>5746.23</v>
      </c>
      <c r="AQ299" s="22" t="n">
        <f aca="false">VLOOKUP(G299,Sheet2!A:Q,7)</f>
        <v>961.86</v>
      </c>
      <c r="AR299" s="22" t="n">
        <f aca="false">VLOOKUP(G299,Sheet2!A:Q,8)</f>
        <v>829.21</v>
      </c>
      <c r="AS299" s="22" t="n">
        <f aca="false">VLOOKUP(G299,Sheet2!A:Q,9)</f>
        <v>130.5</v>
      </c>
      <c r="AT299" s="22" t="n">
        <f aca="false">VLOOKUP(G299,Sheet2!A:Q,10)</f>
        <v>301.12</v>
      </c>
      <c r="AU299" s="22" t="n">
        <f aca="false">VLOOKUP(G299,Sheet2!A:Q,11)</f>
        <v>24.8</v>
      </c>
      <c r="AV299" s="22" t="n">
        <f aca="false">VLOOKUP(G299,Sheet2!A:Q,12)</f>
        <v>278602.1</v>
      </c>
      <c r="AW299" s="22" t="n">
        <f aca="false">VLOOKUP(G299,Sheet2!A:Q,13)</f>
        <v>38140.14</v>
      </c>
      <c r="AX299" s="22" t="n">
        <f aca="false">VLOOKUP(G299,Sheet2!A:Q,14)</f>
        <v>28734.66</v>
      </c>
      <c r="AY299" s="22" t="n">
        <f aca="false">VLOOKUP(G299,Sheet2!A:Q,15)</f>
        <v>4211.33</v>
      </c>
      <c r="AZ299" s="22" t="n">
        <f aca="false">VLOOKUP(G299,Sheet2!A:Q,16)</f>
        <v>4987.92</v>
      </c>
      <c r="BA299" s="22" t="n">
        <f aca="false">VLOOKUP(G299,Sheet2!A:Q,17)</f>
        <v>987.2</v>
      </c>
      <c r="BB299" s="22" t="n">
        <f aca="false">VLOOKUP(G299,Sheet2!A:R,18)</f>
        <v>292</v>
      </c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5" hidden="false" customHeight="false" outlineLevel="0" collapsed="false">
      <c r="A300" s="9" t="s">
        <v>56</v>
      </c>
      <c r="B300" s="9" t="n">
        <v>138</v>
      </c>
      <c r="C300" s="9" t="n">
        <v>168</v>
      </c>
      <c r="D300" s="9" t="n">
        <v>169</v>
      </c>
      <c r="E300" s="23"/>
      <c r="F300" s="9" t="s">
        <v>648</v>
      </c>
      <c r="G300" s="33" t="s">
        <v>1017</v>
      </c>
      <c r="H300" s="4" t="s">
        <v>650</v>
      </c>
      <c r="I300" s="22" t="s">
        <v>743</v>
      </c>
      <c r="J300" s="26" t="n">
        <v>4</v>
      </c>
      <c r="K300" s="11" t="s">
        <v>1018</v>
      </c>
      <c r="L300" s="7" t="n">
        <f aca="false">IF(LEN(TRIM(K300))=0,0,LEN(TRIM(K300))-LEN(SUBSTITUTE(K300," ",""))+1)</f>
        <v>19</v>
      </c>
      <c r="M300" s="7" t="n">
        <f aca="false">IF(LEN(TRIM(F300))=0,0,LEN(TRIM(F300))-LEN(SUBSTITUTE(F300," ",""))+2)</f>
        <v>16</v>
      </c>
      <c r="N300" s="22" t="s">
        <v>52</v>
      </c>
      <c r="P300" s="27" t="n">
        <v>14138</v>
      </c>
      <c r="Q300" s="27" t="n">
        <v>4138</v>
      </c>
      <c r="R300" s="9" t="s">
        <v>53</v>
      </c>
      <c r="S300" s="28" t="str">
        <f aca="false">MID(MID(MID(SUBSTITUTE(K300," ","^",(M300-2)),1,256),FIND("^",SUBSTITUTE(K300," ","^",(M300-2))),256),2,FIND(" ",MID(MID(SUBSTITUTE(K300," ","^",(M300-2)),1,256),FIND("^",SUBSTITUTE(K300," ","^",(M300-2))),256))-2)</f>
        <v>a</v>
      </c>
      <c r="T300" s="57"/>
      <c r="U300" s="29" t="n">
        <f aca="false">LEN(S300)</f>
        <v>1</v>
      </c>
      <c r="V300" s="29" t="n">
        <v>108</v>
      </c>
      <c r="W300" s="50" t="n">
        <v>353</v>
      </c>
      <c r="X300" s="50" t="n">
        <v>594</v>
      </c>
      <c r="Y300" s="50" t="n">
        <v>432</v>
      </c>
      <c r="Z300" s="56" t="s">
        <v>202</v>
      </c>
      <c r="AA300" s="53" t="n">
        <v>0</v>
      </c>
      <c r="AB300" s="53" t="n">
        <v>13</v>
      </c>
      <c r="AC300" s="30" t="str">
        <f aca="false">IF(ISBLANK(T300),"NA",IF(T300=" ","NA",IF(T300="-","NA",IF(T300="N","NA",T300))))</f>
        <v>NA</v>
      </c>
      <c r="AD300" s="30" t="n">
        <f aca="false">IF(ISBLANK(U300),"NA",IF(U300=" ","NA",IF(U300="-","NA",IF(U300="N","NA",U300))))</f>
        <v>1</v>
      </c>
      <c r="AE300" s="30" t="n">
        <f aca="false">IF(ISBLANK(V300),"NA",IF(V300=" ","NA",IF(V300="-","NA",IF(V300="N","NA",V300))))</f>
        <v>108</v>
      </c>
      <c r="AF300" s="30" t="n">
        <f aca="false">IF(ISBLANK(W300),"NA",IF(W300=" ","NA",IF(W300="-","NA",IF(W300="N","NA",W300))))</f>
        <v>353</v>
      </c>
      <c r="AG300" s="30" t="n">
        <f aca="false">IF(ISBLANK(X300),"NA",IF(X300=" ","NA",IF(X300="-","NA",IF(X300="N","NA",X300))))</f>
        <v>594</v>
      </c>
      <c r="AH300" s="30" t="n">
        <f aca="false">IF(ISBLANK(Y300),"NA",IF(Y300=" ","NA",IF(Y300="-","NA",IF(Y300="N","NA",Y300))))</f>
        <v>432</v>
      </c>
      <c r="AI300" s="30" t="str">
        <f aca="false">IF(ISBLANK(Z300),"NA",IF(Z300=" ","NA",IF(Z300="-","NA",IF(Z300="N","NA",Z300))))</f>
        <v>NA</v>
      </c>
      <c r="AJ300" s="30" t="n">
        <f aca="false">IF(ISBLANK(AA300),"NA",IF(AA300=" ","NA",IF(AA300="-","NA",IF(AA300="N","NA",AA300))))</f>
        <v>0</v>
      </c>
      <c r="AK300" s="30" t="n">
        <f aca="false">IF(ISBLANK(AB300),"NA",IF(AB300=" ","NA",IF(AB300="-","NA",IF(AB300="N","NA",AB300))))</f>
        <v>13</v>
      </c>
      <c r="AL300" s="22" t="str">
        <f aca="false">IF(I300="BC",VLOOKUP(B300,'BC-OR_overlap'!A:J,10),"NA")</f>
        <v>NA</v>
      </c>
      <c r="AM300" s="22" t="n">
        <f aca="false">VLOOKUP(G300,Sheet2!A:Q,3)</f>
        <v>87.9898</v>
      </c>
      <c r="AN300" s="22" t="n">
        <f aca="false">VLOOKUP(G300,Sheet2!A:Q,4)</f>
        <v>0</v>
      </c>
      <c r="AO300" s="22" t="n">
        <f aca="false">VLOOKUP(G300,Sheet2!A:Q,5)</f>
        <v>0</v>
      </c>
      <c r="AP300" s="22" t="n">
        <f aca="false">VLOOKUP(G300,Sheet2!A:Q,6)</f>
        <v>3404.74</v>
      </c>
      <c r="AQ300" s="22" t="n">
        <f aca="false">VLOOKUP(G300,Sheet2!A:Q,7)</f>
        <v>753.38</v>
      </c>
      <c r="AR300" s="22" t="n">
        <f aca="false">VLOOKUP(G300,Sheet2!A:Q,8)</f>
        <v>756.71</v>
      </c>
      <c r="AS300" s="22" t="n">
        <f aca="false">VLOOKUP(G300,Sheet2!A:Q,9)</f>
        <v>127</v>
      </c>
      <c r="AT300" s="22" t="n">
        <f aca="false">VLOOKUP(G300,Sheet2!A:Q,10)</f>
        <v>404.69</v>
      </c>
      <c r="AU300" s="22" t="n">
        <f aca="false">VLOOKUP(G300,Sheet2!A:Q,11)</f>
        <v>38.5</v>
      </c>
      <c r="AV300" s="22" t="n">
        <f aca="false">VLOOKUP(G300,Sheet2!A:Q,12)</f>
        <v>304272.25</v>
      </c>
      <c r="AW300" s="22" t="n">
        <f aca="false">VLOOKUP(G300,Sheet2!A:Q,13)</f>
        <v>40692.5</v>
      </c>
      <c r="AX300" s="22" t="n">
        <f aca="false">VLOOKUP(G300,Sheet2!A:Q,14)</f>
        <v>26882.02</v>
      </c>
      <c r="AY300" s="22" t="n">
        <f aca="false">VLOOKUP(G300,Sheet2!A:Q,15)</f>
        <v>4006.57</v>
      </c>
      <c r="AZ300" s="22" t="n">
        <f aca="false">VLOOKUP(G300,Sheet2!A:Q,16)</f>
        <v>3944.38</v>
      </c>
      <c r="BA300" s="22" t="n">
        <f aca="false">VLOOKUP(G300,Sheet2!A:Q,17)</f>
        <v>846.17</v>
      </c>
      <c r="BB300" s="22" t="n">
        <f aca="false">VLOOKUP(G300,Sheet2!A:R,18)</f>
        <v>112</v>
      </c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s="31" customFormat="true" ht="15" hidden="false" customHeight="false" outlineLevel="0" collapsed="false">
      <c r="A301" s="1" t="s">
        <v>66</v>
      </c>
      <c r="B301" s="31" t="n">
        <v>139</v>
      </c>
      <c r="C301" s="31" t="n">
        <v>169</v>
      </c>
      <c r="D301" s="31" t="n">
        <v>126</v>
      </c>
      <c r="E301" s="64" t="n">
        <v>10</v>
      </c>
      <c r="F301" s="69" t="s">
        <v>652</v>
      </c>
      <c r="G301" s="43" t="s">
        <v>1019</v>
      </c>
      <c r="H301" s="31" t="s">
        <v>654</v>
      </c>
      <c r="I301" s="49" t="s">
        <v>743</v>
      </c>
      <c r="J301" s="65" t="s">
        <v>1007</v>
      </c>
      <c r="K301" s="38" t="s">
        <v>1020</v>
      </c>
      <c r="L301" s="66" t="n">
        <f aca="false">IF(LEN(TRIM(K301))=0,0,LEN(TRIM(K301))-LEN(SUBSTITUTE(K301," ",""))+1)</f>
        <v>16</v>
      </c>
      <c r="M301" s="66" t="n">
        <f aca="false">IF(LEN(TRIM(F301))=0,0,LEN(TRIM(F301))-LEN(SUBSTITUTE(F301," ",""))+2)</f>
        <v>12</v>
      </c>
      <c r="N301" s="49" t="s">
        <v>52</v>
      </c>
      <c r="O301" s="67"/>
      <c r="P301" s="68" t="s">
        <v>1021</v>
      </c>
      <c r="Q301" s="68" t="s">
        <v>1022</v>
      </c>
      <c r="R301" s="31" t="s">
        <v>53</v>
      </c>
      <c r="S301" s="28" t="str">
        <f aca="false">MID(MID(MID(SUBSTITUTE(K301," ","^",(M301-2)),1,256),FIND("^",SUBSTITUTE(K301," ","^",(M301-2))),256),2,FIND(" ",MID(MID(SUBSTITUTE(K301," ","^",(M301-2)),1,256),FIND("^",SUBSTITUTE(K301," ","^",(M301-2))),256))-2)</f>
        <v>their</v>
      </c>
      <c r="T301" s="25"/>
      <c r="U301" s="29" t="n">
        <f aca="false">LEN(S301)</f>
        <v>5</v>
      </c>
      <c r="V301" s="29" t="n">
        <v>21</v>
      </c>
      <c r="W301" s="50" t="n">
        <v>490</v>
      </c>
      <c r="X301" s="50" t="n">
        <v>494</v>
      </c>
      <c r="Y301" s="58" t="n">
        <v>492</v>
      </c>
      <c r="Z301" s="52" t="n">
        <v>397</v>
      </c>
      <c r="AA301" s="53" t="n">
        <v>8</v>
      </c>
      <c r="AB301" s="53" t="n">
        <v>12</v>
      </c>
      <c r="AC301" s="30" t="str">
        <f aca="false">IF(ISBLANK(T301),"NA",IF(T301=" ","NA",IF(T301="-","NA",IF(T301="N","NA",T301))))</f>
        <v>NA</v>
      </c>
      <c r="AD301" s="30" t="n">
        <f aca="false">IF(ISBLANK(U301),"NA",IF(U301=" ","NA",IF(U301="-","NA",IF(U301="N","NA",U301))))</f>
        <v>5</v>
      </c>
      <c r="AE301" s="30" t="n">
        <f aca="false">IF(ISBLANK(V301),"NA",IF(V301=" ","NA",IF(V301="-","NA",IF(V301="N","NA",V301))))</f>
        <v>21</v>
      </c>
      <c r="AF301" s="30" t="n">
        <f aca="false">IF(ISBLANK(W301),"NA",IF(W301=" ","NA",IF(W301="-","NA",IF(W301="N","NA",W301))))</f>
        <v>490</v>
      </c>
      <c r="AG301" s="30" t="n">
        <f aca="false">IF(ISBLANK(X301),"NA",IF(X301=" ","NA",IF(X301="-","NA",IF(X301="N","NA",X301))))</f>
        <v>494</v>
      </c>
      <c r="AH301" s="30" t="n">
        <f aca="false">IF(ISBLANK(Y301),"NA",IF(Y301=" ","NA",IF(Y301="-","NA",IF(Y301="N","NA",Y301))))</f>
        <v>492</v>
      </c>
      <c r="AI301" s="30" t="n">
        <f aca="false">IF(ISBLANK(Z301),"NA",IF(Z301=" ","NA",IF(Z301="-","NA",IF(Z301="N","NA",Z301))))</f>
        <v>397</v>
      </c>
      <c r="AJ301" s="30" t="n">
        <f aca="false">IF(ISBLANK(AA301),"NA",IF(AA301=" ","NA",IF(AA301="-","NA",IF(AA301="N","NA",AA301))))</f>
        <v>8</v>
      </c>
      <c r="AK301" s="30" t="n">
        <f aca="false">IF(ISBLANK(AB301),"NA",IF(AB301=" ","NA",IF(AB301="-","NA",IF(AB301="N","NA",AB301))))</f>
        <v>12</v>
      </c>
      <c r="AL301" s="22" t="str">
        <f aca="false">IF(I301="BC",VLOOKUP(B301,'BC-OR_overlap'!A:J,10),"NA")</f>
        <v>NA</v>
      </c>
      <c r="AM301" s="22" t="n">
        <f aca="false">VLOOKUP(G301,Sheet2!A:Q,3)</f>
        <v>6.12775</v>
      </c>
      <c r="AN301" s="22" t="n">
        <f aca="false">VLOOKUP(G301,Sheet2!A:Q,4)</f>
        <v>8</v>
      </c>
      <c r="AO301" s="22" t="n">
        <f aca="false">VLOOKUP(G301,Sheet2!A:Q,5)</f>
        <v>71.09</v>
      </c>
      <c r="AP301" s="22" t="n">
        <f aca="false">VLOOKUP(G301,Sheet2!A:Q,6)</f>
        <v>12174.3</v>
      </c>
      <c r="AQ301" s="22" t="n">
        <f aca="false">VLOOKUP(G301,Sheet2!A:Q,7)</f>
        <v>221.5</v>
      </c>
      <c r="AR301" s="22" t="n">
        <f aca="false">VLOOKUP(G301,Sheet2!A:Q,8)</f>
        <v>2455.23</v>
      </c>
      <c r="AS301" s="22" t="n">
        <f aca="false">VLOOKUP(G301,Sheet2!A:Q,9)</f>
        <v>38</v>
      </c>
      <c r="AT301" s="22" t="n">
        <f aca="false">VLOOKUP(G301,Sheet2!A:Q,10)</f>
        <v>290.47</v>
      </c>
      <c r="AU301" s="22" t="n">
        <f aca="false">VLOOKUP(G301,Sheet2!A:Q,11)</f>
        <v>5</v>
      </c>
      <c r="AV301" s="22" t="n">
        <f aca="false">VLOOKUP(G301,Sheet2!A:Q,12)</f>
        <v>223716.94</v>
      </c>
      <c r="AW301" s="22" t="n">
        <f aca="false">VLOOKUP(G301,Sheet2!A:Q,13)</f>
        <v>28049.75</v>
      </c>
      <c r="AX301" s="22" t="n">
        <f aca="false">VLOOKUP(G301,Sheet2!A:Q,14)</f>
        <v>10240.63</v>
      </c>
      <c r="AY301" s="22" t="n">
        <f aca="false">VLOOKUP(G301,Sheet2!A:Q,15)</f>
        <v>1787</v>
      </c>
      <c r="AZ301" s="22" t="n">
        <f aca="false">VLOOKUP(G301,Sheet2!A:Q,16)</f>
        <v>1172.99</v>
      </c>
      <c r="BA301" s="22" t="n">
        <f aca="false">VLOOKUP(G301,Sheet2!A:Q,17)</f>
        <v>123</v>
      </c>
      <c r="BB301" s="22" t="n">
        <f aca="false">VLOOKUP(G301,Sheet2!A:R,18)</f>
        <v>282</v>
      </c>
    </row>
    <row r="302" s="9" customFormat="true" ht="15" hidden="false" customHeight="false" outlineLevel="0" collapsed="false">
      <c r="A302" s="9" t="s">
        <v>66</v>
      </c>
      <c r="B302" s="9" t="n">
        <v>140</v>
      </c>
      <c r="C302" s="9" t="n">
        <v>173</v>
      </c>
      <c r="D302" s="9" t="n">
        <v>179</v>
      </c>
      <c r="E302" s="23" t="s">
        <v>656</v>
      </c>
      <c r="F302" s="11" t="s">
        <v>657</v>
      </c>
      <c r="G302" s="33" t="s">
        <v>1023</v>
      </c>
      <c r="H302" s="4" t="s">
        <v>659</v>
      </c>
      <c r="I302" s="22" t="s">
        <v>743</v>
      </c>
      <c r="J302" s="26" t="n">
        <v>4</v>
      </c>
      <c r="K302" s="11" t="s">
        <v>1024</v>
      </c>
      <c r="L302" s="7" t="n">
        <f aca="false">IF(LEN(TRIM(K302))=0,0,LEN(TRIM(K302))-LEN(SUBSTITUTE(K302," ",""))+1)</f>
        <v>11</v>
      </c>
      <c r="M302" s="7" t="n">
        <f aca="false">IF(LEN(TRIM(F302))=0,0,LEN(TRIM(F302))-LEN(SUBSTITUTE(F302," ",""))+2)</f>
        <v>8</v>
      </c>
      <c r="N302" s="22" t="s">
        <v>52</v>
      </c>
      <c r="O302" s="1"/>
      <c r="P302" s="27" t="n">
        <v>14140</v>
      </c>
      <c r="Q302" s="27" t="n">
        <v>4140</v>
      </c>
      <c r="R302" s="9" t="s">
        <v>53</v>
      </c>
      <c r="S302" s="28" t="str">
        <f aca="false">MID(MID(MID(SUBSTITUTE(K302," ","^",(M302-2)),1,256),FIND("^",SUBSTITUTE(K302," ","^",(M302-2))),256),2,FIND(" ",MID(MID(SUBSTITUTE(K302," ","^",(M302-2)),1,256),FIND("^",SUBSTITUTE(K302," ","^",(M302-2))),256))-2)</f>
        <v>his</v>
      </c>
      <c r="T302" s="57" t="n">
        <v>0</v>
      </c>
      <c r="U302" s="29" t="n">
        <f aca="false">LEN(S302)</f>
        <v>3</v>
      </c>
      <c r="V302" s="29" t="n">
        <v>62</v>
      </c>
      <c r="W302" s="50" t="n">
        <v>564</v>
      </c>
      <c r="X302" s="50" t="n">
        <v>580</v>
      </c>
      <c r="Y302" s="50" t="n">
        <v>587</v>
      </c>
      <c r="Z302" s="56" t="n">
        <v>453</v>
      </c>
      <c r="AA302" s="53" t="n">
        <v>0</v>
      </c>
      <c r="AB302" s="53" t="n">
        <v>4</v>
      </c>
      <c r="AC302" s="30" t="n">
        <f aca="false">IF(ISBLANK(T302),"NA",IF(T302=" ","NA",IF(T302="-","NA",IF(T302="N","NA",T302))))</f>
        <v>0</v>
      </c>
      <c r="AD302" s="30" t="n">
        <f aca="false">IF(ISBLANK(U302),"NA",IF(U302=" ","NA",IF(U302="-","NA",IF(U302="N","NA",U302))))</f>
        <v>3</v>
      </c>
      <c r="AE302" s="30" t="n">
        <f aca="false">IF(ISBLANK(V302),"NA",IF(V302=" ","NA",IF(V302="-","NA",IF(V302="N","NA",V302))))</f>
        <v>62</v>
      </c>
      <c r="AF302" s="30" t="n">
        <f aca="false">IF(ISBLANK(W302),"NA",IF(W302=" ","NA",IF(W302="-","NA",IF(W302="N","NA",W302))))</f>
        <v>564</v>
      </c>
      <c r="AG302" s="30" t="n">
        <f aca="false">IF(ISBLANK(X302),"NA",IF(X302=" ","NA",IF(X302="-","NA",IF(X302="N","NA",X302))))</f>
        <v>580</v>
      </c>
      <c r="AH302" s="30" t="n">
        <f aca="false">IF(ISBLANK(Y302),"NA",IF(Y302=" ","NA",IF(Y302="-","NA",IF(Y302="N","NA",Y302))))</f>
        <v>587</v>
      </c>
      <c r="AI302" s="30" t="n">
        <f aca="false">IF(ISBLANK(Z302),"NA",IF(Z302=" ","NA",IF(Z302="-","NA",IF(Z302="N","NA",Z302))))</f>
        <v>453</v>
      </c>
      <c r="AJ302" s="30" t="n">
        <f aca="false">IF(ISBLANK(AA302),"NA",IF(AA302=" ","NA",IF(AA302="-","NA",IF(AA302="N","NA",AA302))))</f>
        <v>0</v>
      </c>
      <c r="AK302" s="30" t="n">
        <f aca="false">IF(ISBLANK(AB302),"NA",IF(AB302=" ","NA",IF(AB302="-","NA",IF(AB302="N","NA",AB302))))</f>
        <v>4</v>
      </c>
      <c r="AL302" s="22" t="str">
        <f aca="false">IF(I302="BC",VLOOKUP(B302,'BC-OR_overlap'!A:J,10),"NA")</f>
        <v>NA</v>
      </c>
      <c r="AM302" s="22" t="n">
        <f aca="false">VLOOKUP(G302,Sheet2!A:Q,3)</f>
        <v>50.6878</v>
      </c>
      <c r="AN302" s="22" t="n">
        <f aca="false">VLOOKUP(G302,Sheet2!A:Q,4)</f>
        <v>0</v>
      </c>
      <c r="AO302" s="22" t="n">
        <f aca="false">VLOOKUP(G302,Sheet2!A:Q,5)</f>
        <v>0</v>
      </c>
      <c r="AP302" s="22" t="n">
        <f aca="false">VLOOKUP(G302,Sheet2!A:Q,6)</f>
        <v>4191.15</v>
      </c>
      <c r="AQ302" s="22" t="n">
        <f aca="false">VLOOKUP(G302,Sheet2!A:Q,7)</f>
        <v>672.14</v>
      </c>
      <c r="AR302" s="22" t="n">
        <f aca="false">VLOOKUP(G302,Sheet2!A:Q,8)</f>
        <v>496.05</v>
      </c>
      <c r="AS302" s="22" t="n">
        <f aca="false">VLOOKUP(G302,Sheet2!A:Q,9)</f>
        <v>75</v>
      </c>
      <c r="AT302" s="22" t="n">
        <f aca="false">VLOOKUP(G302,Sheet2!A:Q,10)</f>
        <v>91.51</v>
      </c>
      <c r="AU302" s="22" t="n">
        <f aca="false">VLOOKUP(G302,Sheet2!A:Q,11)</f>
        <v>8.2</v>
      </c>
      <c r="AV302" s="22" t="n">
        <f aca="false">VLOOKUP(G302,Sheet2!A:Q,12)</f>
        <v>212728.23</v>
      </c>
      <c r="AW302" s="22" t="n">
        <f aca="false">VLOOKUP(G302,Sheet2!A:Q,13)</f>
        <v>31142.71</v>
      </c>
      <c r="AX302" s="22" t="n">
        <f aca="false">VLOOKUP(G302,Sheet2!A:Q,14)</f>
        <v>14059.7</v>
      </c>
      <c r="AY302" s="22" t="n">
        <f aca="false">VLOOKUP(G302,Sheet2!A:Q,15)</f>
        <v>2899.33</v>
      </c>
      <c r="AZ302" s="22" t="n">
        <f aca="false">VLOOKUP(G302,Sheet2!A:Q,16)</f>
        <v>585.17</v>
      </c>
      <c r="BA302" s="22" t="n">
        <f aca="false">VLOOKUP(G302,Sheet2!A:Q,17)</f>
        <v>142.4</v>
      </c>
      <c r="BB302" s="22" t="n">
        <f aca="false">VLOOKUP(G302,Sheet2!A:R,18)</f>
        <v>268</v>
      </c>
    </row>
    <row r="303" customFormat="false" ht="15" hidden="false" customHeight="false" outlineLevel="0" collapsed="false">
      <c r="A303" s="9" t="s">
        <v>80</v>
      </c>
      <c r="B303" s="9" t="n">
        <v>141</v>
      </c>
      <c r="C303" s="9" t="n">
        <v>176</v>
      </c>
      <c r="D303" s="9" t="n">
        <v>140</v>
      </c>
      <c r="E303" s="23"/>
      <c r="F303" s="9" t="s">
        <v>661</v>
      </c>
      <c r="G303" s="33" t="s">
        <v>1025</v>
      </c>
      <c r="H303" s="4" t="s">
        <v>663</v>
      </c>
      <c r="I303" s="22" t="s">
        <v>743</v>
      </c>
      <c r="J303" s="26" t="n">
        <v>4</v>
      </c>
      <c r="K303" s="11" t="s">
        <v>1026</v>
      </c>
      <c r="L303" s="2" t="n">
        <f aca="false">IF(LEN(TRIM(K303))=0,0,LEN(TRIM(K303))-LEN(SUBSTITUTE(K303," ",""))+1)</f>
        <v>12</v>
      </c>
      <c r="M303" s="2" t="n">
        <f aca="false">IF(LEN(TRIM(F303))=0,0,LEN(TRIM(F303))-LEN(SUBSTITUTE(F303," ",""))+2)</f>
        <v>9</v>
      </c>
      <c r="N303" s="22" t="s">
        <v>52</v>
      </c>
      <c r="P303" s="27" t="n">
        <v>14141</v>
      </c>
      <c r="Q303" s="27" t="n">
        <v>4141</v>
      </c>
      <c r="R303" s="9" t="s">
        <v>53</v>
      </c>
      <c r="S303" s="28" t="str">
        <f aca="false">MID(MID(MID(SUBSTITUTE(K303," ","^",(M303-2)),1,256),FIND("^",SUBSTITUTE(K303," ","^",(M303-2))),256),2,FIND(" ",MID(MID(SUBSTITUTE(K303," ","^",(M303-2)),1,256),FIND("^",SUBSTITUTE(K303," ","^",(M303-2))),256))-2)</f>
        <v>its</v>
      </c>
      <c r="T303" s="57"/>
      <c r="U303" s="29" t="n">
        <f aca="false">LEN(S303)</f>
        <v>3</v>
      </c>
      <c r="V303" s="29" t="n">
        <v>174</v>
      </c>
      <c r="W303" s="50" t="n">
        <v>417</v>
      </c>
      <c r="X303" s="50" t="n">
        <v>590</v>
      </c>
      <c r="Y303" s="51" t="n">
        <v>411</v>
      </c>
      <c r="Z303" s="56" t="s">
        <v>202</v>
      </c>
      <c r="AA303" s="53" t="n">
        <v>3</v>
      </c>
      <c r="AB303" s="53" t="n">
        <v>23</v>
      </c>
      <c r="AC303" s="30" t="str">
        <f aca="false">IF(ISBLANK(T303),"NA",IF(T303=" ","NA",IF(T303="-","NA",IF(T303="N","NA",T303))))</f>
        <v>NA</v>
      </c>
      <c r="AD303" s="30" t="n">
        <f aca="false">IF(ISBLANK(U303),"NA",IF(U303=" ","NA",IF(U303="-","NA",IF(U303="N","NA",U303))))</f>
        <v>3</v>
      </c>
      <c r="AE303" s="30" t="n">
        <f aca="false">IF(ISBLANK(V303),"NA",IF(V303=" ","NA",IF(V303="-","NA",IF(V303="N","NA",V303))))</f>
        <v>174</v>
      </c>
      <c r="AF303" s="30" t="n">
        <f aca="false">IF(ISBLANK(W303),"NA",IF(W303=" ","NA",IF(W303="-","NA",IF(W303="N","NA",W303))))</f>
        <v>417</v>
      </c>
      <c r="AG303" s="30" t="n">
        <f aca="false">IF(ISBLANK(X303),"NA",IF(X303=" ","NA",IF(X303="-","NA",IF(X303="N","NA",X303))))</f>
        <v>590</v>
      </c>
      <c r="AH303" s="30" t="n">
        <f aca="false">IF(ISBLANK(Y303),"NA",IF(Y303=" ","NA",IF(Y303="-","NA",IF(Y303="N","NA",Y303))))</f>
        <v>411</v>
      </c>
      <c r="AI303" s="30" t="str">
        <f aca="false">IF(ISBLANK(Z303),"NA",IF(Z303=" ","NA",IF(Z303="-","NA",IF(Z303="N","NA",Z303))))</f>
        <v>NA</v>
      </c>
      <c r="AJ303" s="30" t="n">
        <f aca="false">IF(ISBLANK(AA303),"NA",IF(AA303=" ","NA",IF(AA303="-","NA",IF(AA303="N","NA",AA303))))</f>
        <v>3</v>
      </c>
      <c r="AK303" s="30" t="n">
        <f aca="false">IF(ISBLANK(AB303),"NA",IF(AB303=" ","NA",IF(AB303="-","NA",IF(AB303="N","NA",AB303))))</f>
        <v>23</v>
      </c>
      <c r="AL303" s="22" t="str">
        <f aca="false">IF(I303="BC",VLOOKUP(B303,'BC-OR_overlap'!A:J,10),"NA")</f>
        <v>NA</v>
      </c>
      <c r="AM303" s="22" t="n">
        <f aca="false">VLOOKUP(G303,Sheet2!A:Q,3)</f>
        <v>137.726</v>
      </c>
      <c r="AN303" s="22" t="n">
        <f aca="false">VLOOKUP(G303,Sheet2!A:Q,4)</f>
        <v>3</v>
      </c>
      <c r="AO303" s="22" t="n">
        <f aca="false">VLOOKUP(G303,Sheet2!A:Q,5)</f>
        <v>7.99</v>
      </c>
      <c r="AP303" s="22" t="n">
        <f aca="false">VLOOKUP(G303,Sheet2!A:Q,6)</f>
        <v>6209.3</v>
      </c>
      <c r="AQ303" s="22" t="n">
        <f aca="false">VLOOKUP(G303,Sheet2!A:Q,7)</f>
        <v>494.33</v>
      </c>
      <c r="AR303" s="22" t="n">
        <f aca="false">VLOOKUP(G303,Sheet2!A:Q,8)</f>
        <v>1035.51</v>
      </c>
      <c r="AS303" s="22" t="n">
        <f aca="false">VLOOKUP(G303,Sheet2!A:Q,9)</f>
        <v>62.2</v>
      </c>
      <c r="AT303" s="22" t="n">
        <f aca="false">VLOOKUP(G303,Sheet2!A:Q,10)</f>
        <v>197.44</v>
      </c>
      <c r="AU303" s="22" t="n">
        <f aca="false">VLOOKUP(G303,Sheet2!A:Q,11)</f>
        <v>9.25</v>
      </c>
      <c r="AV303" s="22" t="n">
        <f aca="false">VLOOKUP(G303,Sheet2!A:Q,12)</f>
        <v>300162.8</v>
      </c>
      <c r="AW303" s="22" t="n">
        <f aca="false">VLOOKUP(G303,Sheet2!A:Q,13)</f>
        <v>38325.5</v>
      </c>
      <c r="AX303" s="22" t="n">
        <f aca="false">VLOOKUP(G303,Sheet2!A:Q,14)</f>
        <v>23964.67</v>
      </c>
      <c r="AY303" s="22" t="n">
        <f aca="false">VLOOKUP(G303,Sheet2!A:Q,15)</f>
        <v>3171</v>
      </c>
      <c r="AZ303" s="22" t="n">
        <f aca="false">VLOOKUP(G303,Sheet2!A:Q,16)</f>
        <v>1803.3</v>
      </c>
      <c r="BA303" s="22" t="n">
        <f aca="false">VLOOKUP(G303,Sheet2!A:Q,17)</f>
        <v>323.25</v>
      </c>
      <c r="BB303" s="22" t="n">
        <f aca="false">VLOOKUP(G303,Sheet2!A:R,18)</f>
        <v>417</v>
      </c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5" hidden="false" customHeight="false" outlineLevel="0" collapsed="false">
      <c r="A304" s="9" t="s">
        <v>46</v>
      </c>
      <c r="B304" s="9" t="n">
        <v>142</v>
      </c>
      <c r="C304" s="9" t="n">
        <v>177</v>
      </c>
      <c r="D304" s="9" t="n">
        <v>194</v>
      </c>
      <c r="E304" s="23" t="s">
        <v>153</v>
      </c>
      <c r="F304" s="24" t="s">
        <v>665</v>
      </c>
      <c r="G304" s="25" t="s">
        <v>1027</v>
      </c>
      <c r="H304" s="4" t="s">
        <v>667</v>
      </c>
      <c r="I304" s="22" t="s">
        <v>743</v>
      </c>
      <c r="J304" s="26" t="n">
        <v>4</v>
      </c>
      <c r="K304" s="11" t="s">
        <v>1028</v>
      </c>
      <c r="L304" s="2" t="n">
        <f aca="false">IF(LEN(TRIM(K304))=0,0,LEN(TRIM(K304))-LEN(SUBSTITUTE(K304," ",""))+1)</f>
        <v>11</v>
      </c>
      <c r="M304" s="2" t="n">
        <f aca="false">IF(LEN(TRIM(F304))=0,0,LEN(TRIM(F304))-LEN(SUBSTITUTE(F304," ",""))+2)</f>
        <v>9</v>
      </c>
      <c r="N304" s="22" t="s">
        <v>52</v>
      </c>
      <c r="P304" s="27" t="n">
        <v>14142</v>
      </c>
      <c r="Q304" s="27" t="n">
        <v>4142</v>
      </c>
      <c r="R304" s="9" t="s">
        <v>53</v>
      </c>
      <c r="S304" s="28" t="str">
        <f aca="false">MID(MID(MID(SUBSTITUTE(K304," ","^",(M304-2)),1,256),FIND("^",SUBSTITUTE(K304," ","^",(M304-2))),256),2,FIND(" ",MID(MID(SUBSTITUTE(K304," ","^",(M304-2)),1,256),FIND("^",SUBSTITUTE(K304," ","^",(M304-2))),256))-2)</f>
        <v>Hawaiian</v>
      </c>
      <c r="T304" s="25"/>
      <c r="U304" s="29" t="n">
        <f aca="false">LEN(S304)</f>
        <v>8</v>
      </c>
      <c r="V304" s="29" t="n">
        <v>3</v>
      </c>
      <c r="W304" s="50" t="n">
        <v>502</v>
      </c>
      <c r="X304" s="50" t="n">
        <v>565</v>
      </c>
      <c r="Y304" s="50" t="n">
        <v>457</v>
      </c>
      <c r="Z304" s="56" t="n">
        <v>459</v>
      </c>
      <c r="AA304" s="53" t="n">
        <v>1</v>
      </c>
      <c r="AB304" s="53" t="n">
        <v>13</v>
      </c>
      <c r="AC304" s="30" t="str">
        <f aca="false">IF(ISBLANK(T304),"NA",IF(T304=" ","NA",IF(T304="-","NA",IF(T304="N","NA",T304))))</f>
        <v>NA</v>
      </c>
      <c r="AD304" s="30" t="n">
        <f aca="false">IF(ISBLANK(U304),"NA",IF(U304=" ","NA",IF(U304="-","NA",IF(U304="N","NA",U304))))</f>
        <v>8</v>
      </c>
      <c r="AE304" s="30" t="n">
        <f aca="false">IF(ISBLANK(V304),"NA",IF(V304=" ","NA",IF(V304="-","NA",IF(V304="N","NA",V304))))</f>
        <v>3</v>
      </c>
      <c r="AF304" s="30" t="n">
        <f aca="false">IF(ISBLANK(W304),"NA",IF(W304=" ","NA",IF(W304="-","NA",IF(W304="N","NA",W304))))</f>
        <v>502</v>
      </c>
      <c r="AG304" s="30" t="n">
        <f aca="false">IF(ISBLANK(X304),"NA",IF(X304=" ","NA",IF(X304="-","NA",IF(X304="N","NA",X304))))</f>
        <v>565</v>
      </c>
      <c r="AH304" s="30" t="n">
        <f aca="false">IF(ISBLANK(Y304),"NA",IF(Y304=" ","NA",IF(Y304="-","NA",IF(Y304="N","NA",Y304))))</f>
        <v>457</v>
      </c>
      <c r="AI304" s="30" t="n">
        <f aca="false">IF(ISBLANK(Z304),"NA",IF(Z304=" ","NA",IF(Z304="-","NA",IF(Z304="N","NA",Z304))))</f>
        <v>459</v>
      </c>
      <c r="AJ304" s="30" t="n">
        <f aca="false">IF(ISBLANK(AA304),"NA",IF(AA304=" ","NA",IF(AA304="-","NA",IF(AA304="N","NA",AA304))))</f>
        <v>1</v>
      </c>
      <c r="AK304" s="30" t="n">
        <f aca="false">IF(ISBLANK(AB304),"NA",IF(AB304=" ","NA",IF(AB304="-","NA",IF(AB304="N","NA",AB304))))</f>
        <v>13</v>
      </c>
      <c r="AL304" s="22" t="str">
        <f aca="false">IF(I304="BC",VLOOKUP(B304,'BC-OR_overlap'!A:J,10),"NA")</f>
        <v>NA</v>
      </c>
      <c r="AM304" s="22" t="n">
        <f aca="false">VLOOKUP(G304,Sheet2!A:Q,3)</f>
        <v>5.47333</v>
      </c>
      <c r="AN304" s="22" t="n">
        <f aca="false">VLOOKUP(G304,Sheet2!A:Q,4)</f>
        <v>1</v>
      </c>
      <c r="AO304" s="22" t="n">
        <f aca="false">VLOOKUP(G304,Sheet2!A:Q,5)</f>
        <v>0.18</v>
      </c>
      <c r="AP304" s="22" t="n">
        <f aca="false">VLOOKUP(G304,Sheet2!A:Q,6)</f>
        <v>7534.73</v>
      </c>
      <c r="AQ304" s="22" t="n">
        <f aca="false">VLOOKUP(G304,Sheet2!A:Q,7)</f>
        <v>315.4</v>
      </c>
      <c r="AR304" s="22" t="n">
        <f aca="false">VLOOKUP(G304,Sheet2!A:Q,8)</f>
        <v>864.37</v>
      </c>
      <c r="AS304" s="22" t="n">
        <f aca="false">VLOOKUP(G304,Sheet2!A:Q,9)</f>
        <v>30.5</v>
      </c>
      <c r="AT304" s="22" t="n">
        <f aca="false">VLOOKUP(G304,Sheet2!A:Q,10)</f>
        <v>250.88</v>
      </c>
      <c r="AU304" s="22" t="n">
        <f aca="false">VLOOKUP(G304,Sheet2!A:Q,11)</f>
        <v>6.67</v>
      </c>
      <c r="AV304" s="22" t="n">
        <f aca="false">VLOOKUP(G304,Sheet2!A:Q,12)</f>
        <v>273134.92</v>
      </c>
      <c r="AW304" s="22" t="n">
        <f aca="false">VLOOKUP(G304,Sheet2!A:Q,13)</f>
        <v>35357.2</v>
      </c>
      <c r="AX304" s="22" t="n">
        <f aca="false">VLOOKUP(G304,Sheet2!A:Q,14)</f>
        <v>20834.01</v>
      </c>
      <c r="AY304" s="22" t="n">
        <f aca="false">VLOOKUP(G304,Sheet2!A:Q,15)</f>
        <v>2595.25</v>
      </c>
      <c r="AZ304" s="22" t="n">
        <f aca="false">VLOOKUP(G304,Sheet2!A:Q,16)</f>
        <v>4257.96</v>
      </c>
      <c r="BA304" s="22" t="n">
        <f aca="false">VLOOKUP(G304,Sheet2!A:Q,17)</f>
        <v>564.67</v>
      </c>
      <c r="BB304" s="22" t="n">
        <f aca="false">VLOOKUP(G304,Sheet2!A:R,18)</f>
        <v>356</v>
      </c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5" hidden="false" customHeight="false" outlineLevel="0" collapsed="false">
      <c r="A305" s="1" t="s">
        <v>56</v>
      </c>
      <c r="B305" s="31" t="n">
        <v>143</v>
      </c>
      <c r="C305" s="9" t="n">
        <v>178</v>
      </c>
      <c r="D305" s="9" t="n">
        <v>164</v>
      </c>
      <c r="E305" s="23"/>
      <c r="F305" s="9" t="s">
        <v>669</v>
      </c>
      <c r="G305" s="39" t="s">
        <v>1029</v>
      </c>
      <c r="H305" s="4" t="s">
        <v>671</v>
      </c>
      <c r="I305" s="22" t="s">
        <v>743</v>
      </c>
      <c r="J305" s="26" t="n">
        <v>4</v>
      </c>
      <c r="K305" s="11" t="s">
        <v>1030</v>
      </c>
      <c r="L305" s="2" t="n">
        <f aca="false">IF(LEN(TRIM(K305))=0,0,LEN(TRIM(K305))-LEN(SUBSTITUTE(K305," ",""))+1)</f>
        <v>21</v>
      </c>
      <c r="M305" s="2" t="n">
        <f aca="false">IF(LEN(TRIM(F305))=0,0,LEN(TRIM(F305))-LEN(SUBSTITUTE(F305," ",""))+2)</f>
        <v>19</v>
      </c>
      <c r="N305" s="22" t="s">
        <v>52</v>
      </c>
      <c r="P305" s="27" t="n">
        <v>14143</v>
      </c>
      <c r="Q305" s="27" t="n">
        <v>4143</v>
      </c>
      <c r="R305" s="31" t="s">
        <v>53</v>
      </c>
      <c r="S305" s="28" t="str">
        <f aca="false">MID(MID(MID(SUBSTITUTE(K305," ","^",(M305-2)),1,256),FIND("^",SUBSTITUTE(K305," ","^",(M305-2))),256),2,FIND(" ",MID(MID(SUBSTITUTE(K305," ","^",(M305-2)),1,256),FIND("^",SUBSTITUTE(K305," ","^",(M305-2))),256))-2)</f>
        <v>red</v>
      </c>
      <c r="T305" s="57"/>
      <c r="U305" s="29" t="n">
        <f aca="false">LEN(S305)</f>
        <v>3</v>
      </c>
      <c r="V305" s="29" t="n">
        <v>34</v>
      </c>
      <c r="W305" s="50" t="n">
        <v>540</v>
      </c>
      <c r="X305" s="50" t="n">
        <v>503</v>
      </c>
      <c r="Y305" s="58" t="n">
        <v>616</v>
      </c>
      <c r="Z305" s="54" t="s">
        <v>202</v>
      </c>
      <c r="AA305" s="53" t="n">
        <v>4</v>
      </c>
      <c r="AB305" s="53" t="n">
        <v>14</v>
      </c>
      <c r="AC305" s="30" t="str">
        <f aca="false">IF(ISBLANK(T305),"NA",IF(T305=" ","NA",IF(T305="-","NA",IF(T305="N","NA",T305))))</f>
        <v>NA</v>
      </c>
      <c r="AD305" s="30" t="n">
        <f aca="false">IF(ISBLANK(U305),"NA",IF(U305=" ","NA",IF(U305="-","NA",IF(U305="N","NA",U305))))</f>
        <v>3</v>
      </c>
      <c r="AE305" s="30" t="n">
        <f aca="false">IF(ISBLANK(V305),"NA",IF(V305=" ","NA",IF(V305="-","NA",IF(V305="N","NA",V305))))</f>
        <v>34</v>
      </c>
      <c r="AF305" s="30" t="n">
        <f aca="false">IF(ISBLANK(W305),"NA",IF(W305=" ","NA",IF(W305="-","NA",IF(W305="N","NA",W305))))</f>
        <v>540</v>
      </c>
      <c r="AG305" s="30" t="n">
        <f aca="false">IF(ISBLANK(X305),"NA",IF(X305=" ","NA",IF(X305="-","NA",IF(X305="N","NA",X305))))</f>
        <v>503</v>
      </c>
      <c r="AH305" s="30" t="n">
        <f aca="false">IF(ISBLANK(Y305),"NA",IF(Y305=" ","NA",IF(Y305="-","NA",IF(Y305="N","NA",Y305))))</f>
        <v>616</v>
      </c>
      <c r="AI305" s="30" t="str">
        <f aca="false">IF(ISBLANK(Z305),"NA",IF(Z305=" ","NA",IF(Z305="-","NA",IF(Z305="N","NA",Z305))))</f>
        <v>NA</v>
      </c>
      <c r="AJ305" s="30" t="n">
        <f aca="false">IF(ISBLANK(AA305),"NA",IF(AA305=" ","NA",IF(AA305="-","NA",IF(AA305="N","NA",AA305))))</f>
        <v>4</v>
      </c>
      <c r="AK305" s="30" t="n">
        <f aca="false">IF(ISBLANK(AB305),"NA",IF(AB305=" ","NA",IF(AB305="-","NA",IF(AB305="N","NA",AB305))))</f>
        <v>14</v>
      </c>
      <c r="AL305" s="22" t="str">
        <f aca="false">IF(I305="BC",VLOOKUP(B305,'BC-OR_overlap'!A:J,10),"NA")</f>
        <v>NA</v>
      </c>
      <c r="AM305" s="22" t="n">
        <f aca="false">VLOOKUP(G305,Sheet2!A:Q,3)</f>
        <v>29.8059</v>
      </c>
      <c r="AN305" s="22" t="n">
        <f aca="false">VLOOKUP(G305,Sheet2!A:Q,4)</f>
        <v>4</v>
      </c>
      <c r="AO305" s="22" t="n">
        <f aca="false">VLOOKUP(G305,Sheet2!A:Q,5)</f>
        <v>28.5</v>
      </c>
      <c r="AP305" s="22" t="n">
        <f aca="false">VLOOKUP(G305,Sheet2!A:Q,6)</f>
        <v>10516.19</v>
      </c>
      <c r="AQ305" s="22" t="n">
        <f aca="false">VLOOKUP(G305,Sheet2!A:Q,7)</f>
        <v>208</v>
      </c>
      <c r="AR305" s="22" t="n">
        <f aca="false">VLOOKUP(G305,Sheet2!A:Q,8)</f>
        <v>1122.07</v>
      </c>
      <c r="AS305" s="22" t="n">
        <f aca="false">VLOOKUP(G305,Sheet2!A:Q,9)</f>
        <v>22.67</v>
      </c>
      <c r="AT305" s="22" t="n">
        <f aca="false">VLOOKUP(G305,Sheet2!A:Q,10)</f>
        <v>79.01</v>
      </c>
      <c r="AU305" s="22" t="n">
        <f aca="false">VLOOKUP(G305,Sheet2!A:Q,11)</f>
        <v>2</v>
      </c>
      <c r="AV305" s="22" t="n">
        <f aca="false">VLOOKUP(G305,Sheet2!A:Q,12)</f>
        <v>168003.3</v>
      </c>
      <c r="AW305" s="22" t="n">
        <f aca="false">VLOOKUP(G305,Sheet2!A:Q,13)</f>
        <v>21805</v>
      </c>
      <c r="AX305" s="22" t="n">
        <f aca="false">VLOOKUP(G305,Sheet2!A:Q,14)</f>
        <v>6010.51</v>
      </c>
      <c r="AY305" s="22" t="n">
        <f aca="false">VLOOKUP(G305,Sheet2!A:Q,15)</f>
        <v>951</v>
      </c>
      <c r="AZ305" s="22" t="n">
        <f aca="false">VLOOKUP(G305,Sheet2!A:Q,16)</f>
        <v>125.47</v>
      </c>
      <c r="BA305" s="22" t="n">
        <f aca="false">VLOOKUP(G305,Sheet2!A:Q,17)</f>
        <v>31</v>
      </c>
      <c r="BB305" s="22" t="n">
        <f aca="false">VLOOKUP(G305,Sheet2!A:R,18)</f>
        <v>181</v>
      </c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5" hidden="false" customHeight="false" outlineLevel="0" collapsed="false">
      <c r="A306" s="9" t="s">
        <v>56</v>
      </c>
      <c r="B306" s="9" t="n">
        <v>144</v>
      </c>
      <c r="C306" s="9" t="n">
        <v>180</v>
      </c>
      <c r="D306" s="9" t="n">
        <v>165</v>
      </c>
      <c r="E306" s="23"/>
      <c r="F306" s="9" t="s">
        <v>673</v>
      </c>
      <c r="G306" s="33" t="s">
        <v>1031</v>
      </c>
      <c r="H306" s="4" t="s">
        <v>589</v>
      </c>
      <c r="I306" s="22" t="s">
        <v>743</v>
      </c>
      <c r="J306" s="26" t="n">
        <v>4</v>
      </c>
      <c r="K306" s="11" t="s">
        <v>1032</v>
      </c>
      <c r="L306" s="2" t="n">
        <f aca="false">IF(LEN(TRIM(K306))=0,0,LEN(TRIM(K306))-LEN(SUBSTITUTE(K306," ",""))+1)</f>
        <v>26</v>
      </c>
      <c r="M306" s="2" t="n">
        <f aca="false">IF(LEN(TRIM(F306))=0,0,LEN(TRIM(F306))-LEN(SUBSTITUTE(F306," ",""))+2)</f>
        <v>24</v>
      </c>
      <c r="N306" s="22" t="s">
        <v>52</v>
      </c>
      <c r="P306" s="27" t="n">
        <v>14144</v>
      </c>
      <c r="Q306" s="27" t="n">
        <v>4144</v>
      </c>
      <c r="R306" s="9" t="s">
        <v>53</v>
      </c>
      <c r="S306" s="28" t="str">
        <f aca="false">MID(MID(MID(SUBSTITUTE(K306," ","^",(M306-2)),1,256),FIND("^",SUBSTITUTE(K306," ","^",(M306-2))),256),2,FIND(" ",MID(MID(SUBSTITUTE(K306," ","^",(M306-2)),1,256),FIND("^",SUBSTITUTE(K306," ","^",(M306-2))),256))-2)</f>
        <v>and</v>
      </c>
      <c r="T306" s="57"/>
      <c r="U306" s="29" t="n">
        <f aca="false">LEN(S306)</f>
        <v>3</v>
      </c>
      <c r="V306" s="29" t="n">
        <v>18</v>
      </c>
      <c r="W306" s="50" t="n">
        <v>535</v>
      </c>
      <c r="X306" s="50" t="n">
        <v>428</v>
      </c>
      <c r="Y306" s="50" t="n">
        <v>564</v>
      </c>
      <c r="Z306" s="56" t="s">
        <v>202</v>
      </c>
      <c r="AA306" s="53" t="n">
        <v>3</v>
      </c>
      <c r="AB306" s="53" t="s">
        <v>202</v>
      </c>
      <c r="AC306" s="30" t="str">
        <f aca="false">IF(ISBLANK(T306),"NA",IF(T306=" ","NA",IF(T306="-","NA",IF(T306="N","NA",T306))))</f>
        <v>NA</v>
      </c>
      <c r="AD306" s="30" t="n">
        <f aca="false">IF(ISBLANK(U306),"NA",IF(U306=" ","NA",IF(U306="-","NA",IF(U306="N","NA",U306))))</f>
        <v>3</v>
      </c>
      <c r="AE306" s="30" t="n">
        <f aca="false">IF(ISBLANK(V306),"NA",IF(V306=" ","NA",IF(V306="-","NA",IF(V306="N","NA",V306))))</f>
        <v>18</v>
      </c>
      <c r="AF306" s="30" t="n">
        <f aca="false">IF(ISBLANK(W306),"NA",IF(W306=" ","NA",IF(W306="-","NA",IF(W306="N","NA",W306))))</f>
        <v>535</v>
      </c>
      <c r="AG306" s="30" t="n">
        <f aca="false">IF(ISBLANK(X306),"NA",IF(X306=" ","NA",IF(X306="-","NA",IF(X306="N","NA",X306))))</f>
        <v>428</v>
      </c>
      <c r="AH306" s="30" t="n">
        <f aca="false">IF(ISBLANK(Y306),"NA",IF(Y306=" ","NA",IF(Y306="-","NA",IF(Y306="N","NA",Y306))))</f>
        <v>564</v>
      </c>
      <c r="AI306" s="30" t="str">
        <f aca="false">IF(ISBLANK(Z306),"NA",IF(Z306=" ","NA",IF(Z306="-","NA",IF(Z306="N","NA",Z306))))</f>
        <v>NA</v>
      </c>
      <c r="AJ306" s="30" t="n">
        <f aca="false">IF(ISBLANK(AA306),"NA",IF(AA306=" ","NA",IF(AA306="-","NA",IF(AA306="N","NA",AA306))))</f>
        <v>3</v>
      </c>
      <c r="AK306" s="30" t="str">
        <f aca="false">IF(ISBLANK(AB306),"NA",IF(AB306=" ","NA",IF(AB306="-","NA",IF(AB306="N","NA",AB306))))</f>
        <v>NA</v>
      </c>
      <c r="AL306" s="22" t="str">
        <f aca="false">IF(I306="BC",VLOOKUP(B306,'BC-OR_overlap'!A:J,10),"NA")</f>
        <v>NA</v>
      </c>
      <c r="AM306" s="22" t="n">
        <f aca="false">VLOOKUP(G306,Sheet2!A:Q,3)</f>
        <v>11.8391</v>
      </c>
      <c r="AN306" s="22" t="n">
        <f aca="false">VLOOKUP(G306,Sheet2!A:Q,4)</f>
        <v>3</v>
      </c>
      <c r="AO306" s="22" t="n">
        <f aca="false">VLOOKUP(G306,Sheet2!A:Q,5)</f>
        <v>11.42</v>
      </c>
      <c r="AP306" s="22" t="n">
        <f aca="false">VLOOKUP(G306,Sheet2!A:Q,6)</f>
        <v>8201.14</v>
      </c>
      <c r="AQ306" s="22" t="n">
        <f aca="false">VLOOKUP(G306,Sheet2!A:Q,7)</f>
        <v>883.67</v>
      </c>
      <c r="AR306" s="22" t="n">
        <f aca="false">VLOOKUP(G306,Sheet2!A:Q,8)</f>
        <v>2327.3</v>
      </c>
      <c r="AS306" s="22" t="n">
        <f aca="false">VLOOKUP(G306,Sheet2!A:Q,9)</f>
        <v>213</v>
      </c>
      <c r="AT306" s="22" t="n">
        <f aca="false">VLOOKUP(G306,Sheet2!A:Q,10)</f>
        <v>503.19</v>
      </c>
      <c r="AU306" s="22" t="n">
        <f aca="false">VLOOKUP(G306,Sheet2!A:Q,11)</f>
        <v>33</v>
      </c>
      <c r="AV306" s="22" t="n">
        <f aca="false">VLOOKUP(G306,Sheet2!A:Q,12)</f>
        <v>300950.35</v>
      </c>
      <c r="AW306" s="22" t="n">
        <f aca="false">VLOOKUP(G306,Sheet2!A:Q,13)</f>
        <v>35137.17</v>
      </c>
      <c r="AX306" s="22" t="n">
        <f aca="false">VLOOKUP(G306,Sheet2!A:Q,14)</f>
        <v>28700.17</v>
      </c>
      <c r="AY306" s="22" t="n">
        <f aca="false">VLOOKUP(G306,Sheet2!A:Q,15)</f>
        <v>5253.2</v>
      </c>
      <c r="AZ306" s="22" t="n">
        <f aca="false">VLOOKUP(G306,Sheet2!A:Q,16)</f>
        <v>4103.93</v>
      </c>
      <c r="BA306" s="22" t="n">
        <f aca="false">VLOOKUP(G306,Sheet2!A:Q,17)</f>
        <v>889.25</v>
      </c>
      <c r="BB306" s="22" t="n">
        <f aca="false">VLOOKUP(G306,Sheet2!A:R,18)</f>
        <v>234</v>
      </c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5" hidden="false" customHeight="false" outlineLevel="0" collapsed="false">
      <c r="A307" s="1" t="s">
        <v>46</v>
      </c>
      <c r="B307" s="9" t="n">
        <v>145</v>
      </c>
      <c r="C307" s="9" t="n">
        <v>181</v>
      </c>
      <c r="D307" s="9" t="n">
        <v>173</v>
      </c>
      <c r="E307" s="23"/>
      <c r="F307" s="9" t="s">
        <v>676</v>
      </c>
      <c r="G307" s="33" t="s">
        <v>1033</v>
      </c>
      <c r="H307" s="4" t="s">
        <v>678</v>
      </c>
      <c r="I307" s="22" t="s">
        <v>743</v>
      </c>
      <c r="J307" s="26" t="n">
        <v>4</v>
      </c>
      <c r="K307" s="11" t="s">
        <v>1034</v>
      </c>
      <c r="L307" s="2" t="n">
        <f aca="false">IF(LEN(TRIM(K307))=0,0,LEN(TRIM(K307))-LEN(SUBSTITUTE(K307," ",""))+1)</f>
        <v>18</v>
      </c>
      <c r="M307" s="2" t="n">
        <f aca="false">IF(LEN(TRIM(F307))=0,0,LEN(TRIM(F307))-LEN(SUBSTITUTE(F307," ",""))+2)</f>
        <v>15</v>
      </c>
      <c r="N307" s="22" t="s">
        <v>52</v>
      </c>
      <c r="P307" s="27" t="n">
        <v>14145</v>
      </c>
      <c r="Q307" s="27" t="n">
        <v>4145</v>
      </c>
      <c r="R307" s="9" t="s">
        <v>53</v>
      </c>
      <c r="S307" s="28" t="str">
        <f aca="false">MID(MID(MID(SUBSTITUTE(K307," ","^",(M307-2)),1,256),FIND("^",SUBSTITUTE(K307," ","^",(M307-2))),256),2,FIND(" ",MID(MID(SUBSTITUTE(K307," ","^",(M307-2)),1,256),FIND("^",SUBSTITUTE(K307," ","^",(M307-2))),256))-2)</f>
        <v>the</v>
      </c>
      <c r="T307" s="55"/>
      <c r="U307" s="29" t="n">
        <f aca="false">LEN(S307)</f>
        <v>3</v>
      </c>
      <c r="V307" s="29" t="n">
        <v>34</v>
      </c>
      <c r="W307" s="50" t="n">
        <v>620</v>
      </c>
      <c r="X307" s="50" t="n">
        <v>608</v>
      </c>
      <c r="Y307" s="50" t="n">
        <v>595</v>
      </c>
      <c r="Z307" s="56" t="n">
        <v>510</v>
      </c>
      <c r="AA307" s="53" t="n">
        <v>0</v>
      </c>
      <c r="AB307" s="53" t="n">
        <v>12</v>
      </c>
      <c r="AC307" s="30" t="str">
        <f aca="false">IF(ISBLANK(T307),"NA",IF(T307=" ","NA",IF(T307="-","NA",IF(T307="N","NA",T307))))</f>
        <v>NA</v>
      </c>
      <c r="AD307" s="30" t="n">
        <f aca="false">IF(ISBLANK(U307),"NA",IF(U307=" ","NA",IF(U307="-","NA",IF(U307="N","NA",U307))))</f>
        <v>3</v>
      </c>
      <c r="AE307" s="30" t="n">
        <f aca="false">IF(ISBLANK(V307),"NA",IF(V307=" ","NA",IF(V307="-","NA",IF(V307="N","NA",V307))))</f>
        <v>34</v>
      </c>
      <c r="AF307" s="30" t="n">
        <f aca="false">IF(ISBLANK(W307),"NA",IF(W307=" ","NA",IF(W307="-","NA",IF(W307="N","NA",W307))))</f>
        <v>620</v>
      </c>
      <c r="AG307" s="30" t="n">
        <f aca="false">IF(ISBLANK(X307),"NA",IF(X307=" ","NA",IF(X307="-","NA",IF(X307="N","NA",X307))))</f>
        <v>608</v>
      </c>
      <c r="AH307" s="30" t="n">
        <f aca="false">IF(ISBLANK(Y307),"NA",IF(Y307=" ","NA",IF(Y307="-","NA",IF(Y307="N","NA",Y307))))</f>
        <v>595</v>
      </c>
      <c r="AI307" s="30" t="n">
        <f aca="false">IF(ISBLANK(Z307),"NA",IF(Z307=" ","NA",IF(Z307="-","NA",IF(Z307="N","NA",Z307))))</f>
        <v>510</v>
      </c>
      <c r="AJ307" s="30" t="n">
        <f aca="false">IF(ISBLANK(AA307),"NA",IF(AA307=" ","NA",IF(AA307="-","NA",IF(AA307="N","NA",AA307))))</f>
        <v>0</v>
      </c>
      <c r="AK307" s="30" t="n">
        <f aca="false">IF(ISBLANK(AB307),"NA",IF(AB307=" ","NA",IF(AB307="-","NA",IF(AB307="N","NA",AB307))))</f>
        <v>12</v>
      </c>
      <c r="AL307" s="22" t="str">
        <f aca="false">IF(I307="BC",VLOOKUP(B307,'BC-OR_overlap'!A:J,10),"NA")</f>
        <v>NA</v>
      </c>
      <c r="AM307" s="22" t="n">
        <f aca="false">VLOOKUP(G307,Sheet2!A:Q,3)</f>
        <v>55.9232</v>
      </c>
      <c r="AN307" s="22" t="n">
        <f aca="false">VLOOKUP(G307,Sheet2!A:Q,4)</f>
        <v>0</v>
      </c>
      <c r="AO307" s="22" t="n">
        <f aca="false">VLOOKUP(G307,Sheet2!A:Q,5)</f>
        <v>0</v>
      </c>
      <c r="AP307" s="22" t="n">
        <f aca="false">VLOOKUP(G307,Sheet2!A:Q,6)</f>
        <v>7004.54</v>
      </c>
      <c r="AQ307" s="22" t="n">
        <f aca="false">VLOOKUP(G307,Sheet2!A:Q,7)</f>
        <v>340.4</v>
      </c>
      <c r="AR307" s="22" t="n">
        <f aca="false">VLOOKUP(G307,Sheet2!A:Q,8)</f>
        <v>320.15</v>
      </c>
      <c r="AS307" s="22" t="n">
        <f aca="false">VLOOKUP(G307,Sheet2!A:Q,9)</f>
        <v>19.25</v>
      </c>
      <c r="AT307" s="22" t="n">
        <f aca="false">VLOOKUP(G307,Sheet2!A:Q,10)</f>
        <v>60.48</v>
      </c>
      <c r="AU307" s="22" t="n">
        <f aca="false">VLOOKUP(G307,Sheet2!A:Q,11)</f>
        <v>1.33</v>
      </c>
      <c r="AV307" s="22" t="n">
        <f aca="false">VLOOKUP(G307,Sheet2!A:Q,12)</f>
        <v>218065.1</v>
      </c>
      <c r="AW307" s="22" t="n">
        <f aca="false">VLOOKUP(G307,Sheet2!A:Q,13)</f>
        <v>33457.2</v>
      </c>
      <c r="AX307" s="22" t="n">
        <f aca="false">VLOOKUP(G307,Sheet2!A:Q,14)</f>
        <v>13026.27</v>
      </c>
      <c r="AY307" s="22" t="n">
        <f aca="false">VLOOKUP(G307,Sheet2!A:Q,15)</f>
        <v>1961.5</v>
      </c>
      <c r="AZ307" s="22" t="n">
        <f aca="false">VLOOKUP(G307,Sheet2!A:Q,16)</f>
        <v>350.47</v>
      </c>
      <c r="BA307" s="22" t="n">
        <f aca="false">VLOOKUP(G307,Sheet2!A:Q,17)</f>
        <v>81.33</v>
      </c>
      <c r="BB307" s="22" t="n">
        <f aca="false">VLOOKUP(G307,Sheet2!A:R,18)</f>
        <v>513</v>
      </c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5" hidden="false" customHeight="false" outlineLevel="0" collapsed="false">
      <c r="A308" s="9" t="s">
        <v>66</v>
      </c>
      <c r="B308" s="9" t="n">
        <v>146</v>
      </c>
      <c r="C308" s="9" t="n">
        <v>182</v>
      </c>
      <c r="D308" s="9" t="n">
        <v>51</v>
      </c>
      <c r="E308" s="23" t="n">
        <v>34</v>
      </c>
      <c r="F308" s="24" t="s">
        <v>680</v>
      </c>
      <c r="G308" s="33" t="s">
        <v>1035</v>
      </c>
      <c r="H308" s="4" t="s">
        <v>93</v>
      </c>
      <c r="I308" s="22" t="s">
        <v>743</v>
      </c>
      <c r="J308" s="26" t="n">
        <v>4</v>
      </c>
      <c r="K308" s="11" t="s">
        <v>1036</v>
      </c>
      <c r="L308" s="2" t="n">
        <f aca="false">IF(LEN(TRIM(K308))=0,0,LEN(TRIM(K308))-LEN(SUBSTITUTE(K308," ",""))+1)</f>
        <v>10</v>
      </c>
      <c r="M308" s="2" t="n">
        <f aca="false">IF(LEN(TRIM(F308))=0,0,LEN(TRIM(F308))-LEN(SUBSTITUTE(F308," ",""))+2)</f>
        <v>8</v>
      </c>
      <c r="N308" s="22" t="s">
        <v>52</v>
      </c>
      <c r="P308" s="27" t="n">
        <v>14146</v>
      </c>
      <c r="Q308" s="27" t="n">
        <v>4146</v>
      </c>
      <c r="R308" s="9" t="s">
        <v>53</v>
      </c>
      <c r="S308" s="28" t="str">
        <f aca="false">MID(MID(MID(SUBSTITUTE(K308," ","^",(M308-2)),1,256),FIND("^",SUBSTITUTE(K308," ","^",(M308-2))),256),2,FIND(" ",MID(MID(SUBSTITUTE(K308," ","^",(M308-2)),1,256),FIND("^",SUBSTITUTE(K308," ","^",(M308-2))),256))-2)</f>
        <v>a</v>
      </c>
      <c r="T308" s="57"/>
      <c r="U308" s="29" t="n">
        <f aca="false">LEN(S308)</f>
        <v>1</v>
      </c>
      <c r="V308" s="29" t="n">
        <v>86</v>
      </c>
      <c r="W308" s="50" t="n">
        <v>608</v>
      </c>
      <c r="X308" s="50" t="n">
        <v>381</v>
      </c>
      <c r="Y308" s="50" t="n">
        <v>516</v>
      </c>
      <c r="Z308" s="56" t="s">
        <v>202</v>
      </c>
      <c r="AA308" s="53" t="n">
        <v>0</v>
      </c>
      <c r="AB308" s="53" t="s">
        <v>202</v>
      </c>
      <c r="AC308" s="30" t="str">
        <f aca="false">IF(ISBLANK(T308),"NA",IF(T308=" ","NA",IF(T308="-","NA",IF(T308="N","NA",T308))))</f>
        <v>NA</v>
      </c>
      <c r="AD308" s="30" t="n">
        <f aca="false">IF(ISBLANK(U308),"NA",IF(U308=" ","NA",IF(U308="-","NA",IF(U308="N","NA",U308))))</f>
        <v>1</v>
      </c>
      <c r="AE308" s="30" t="n">
        <f aca="false">IF(ISBLANK(V308),"NA",IF(V308=" ","NA",IF(V308="-","NA",IF(V308="N","NA",V308))))</f>
        <v>86</v>
      </c>
      <c r="AF308" s="30" t="n">
        <f aca="false">IF(ISBLANK(W308),"NA",IF(W308=" ","NA",IF(W308="-","NA",IF(W308="N","NA",W308))))</f>
        <v>608</v>
      </c>
      <c r="AG308" s="30" t="n">
        <f aca="false">IF(ISBLANK(X308),"NA",IF(X308=" ","NA",IF(X308="-","NA",IF(X308="N","NA",X308))))</f>
        <v>381</v>
      </c>
      <c r="AH308" s="30" t="n">
        <f aca="false">IF(ISBLANK(Y308),"NA",IF(Y308=" ","NA",IF(Y308="-","NA",IF(Y308="N","NA",Y308))))</f>
        <v>516</v>
      </c>
      <c r="AI308" s="30" t="str">
        <f aca="false">IF(ISBLANK(Z308),"NA",IF(Z308=" ","NA",IF(Z308="-","NA",IF(Z308="N","NA",Z308))))</f>
        <v>NA</v>
      </c>
      <c r="AJ308" s="30" t="n">
        <f aca="false">IF(ISBLANK(AA308),"NA",IF(AA308=" ","NA",IF(AA308="-","NA",IF(AA308="N","NA",AA308))))</f>
        <v>0</v>
      </c>
      <c r="AK308" s="30" t="str">
        <f aca="false">IF(ISBLANK(AB308),"NA",IF(AB308=" ","NA",IF(AB308="-","NA",IF(AB308="N","NA",AB308))))</f>
        <v>NA</v>
      </c>
      <c r="AL308" s="22" t="str">
        <f aca="false">IF(I308="BC",VLOOKUP(B308,'BC-OR_overlap'!A:J,10),"NA")</f>
        <v>NA</v>
      </c>
      <c r="AM308" s="22" t="n">
        <f aca="false">VLOOKUP(G308,Sheet2!A:Q,3)</f>
        <v>2.26072</v>
      </c>
      <c r="AN308" s="22" t="n">
        <f aca="false">VLOOKUP(G308,Sheet2!A:Q,4)</f>
        <v>0</v>
      </c>
      <c r="AO308" s="22" t="n">
        <f aca="false">VLOOKUP(G308,Sheet2!A:Q,5)</f>
        <v>0</v>
      </c>
      <c r="AP308" s="22" t="n">
        <f aca="false">VLOOKUP(G308,Sheet2!A:Q,6)</f>
        <v>7041.83</v>
      </c>
      <c r="AQ308" s="22" t="n">
        <f aca="false">VLOOKUP(G308,Sheet2!A:Q,7)</f>
        <v>316.8</v>
      </c>
      <c r="AR308" s="22" t="n">
        <f aca="false">VLOOKUP(G308,Sheet2!A:Q,8)</f>
        <v>215.3</v>
      </c>
      <c r="AS308" s="22" t="n">
        <f aca="false">VLOOKUP(G308,Sheet2!A:Q,9)</f>
        <v>16.75</v>
      </c>
      <c r="AT308" s="22" t="n">
        <f aca="false">VLOOKUP(G308,Sheet2!A:Q,10)</f>
        <v>8.21</v>
      </c>
      <c r="AU308" s="22" t="n">
        <f aca="false">VLOOKUP(G308,Sheet2!A:Q,11)</f>
        <v>3</v>
      </c>
      <c r="AV308" s="22" t="n">
        <f aca="false">VLOOKUP(G308,Sheet2!A:Q,12)</f>
        <v>285803.7</v>
      </c>
      <c r="AW308" s="22" t="n">
        <f aca="false">VLOOKUP(G308,Sheet2!A:Q,13)</f>
        <v>37705.4</v>
      </c>
      <c r="AX308" s="22" t="n">
        <f aca="false">VLOOKUP(G308,Sheet2!A:Q,14)</f>
        <v>23984</v>
      </c>
      <c r="AY308" s="22" t="n">
        <f aca="false">VLOOKUP(G308,Sheet2!A:Q,15)</f>
        <v>3855.75</v>
      </c>
      <c r="AZ308" s="22" t="n">
        <f aca="false">VLOOKUP(G308,Sheet2!A:Q,16)</f>
        <v>639.59</v>
      </c>
      <c r="BA308" s="22" t="n">
        <f aca="false">VLOOKUP(G308,Sheet2!A:Q,17)</f>
        <v>120.33</v>
      </c>
      <c r="BB308" s="22" t="n">
        <f aca="false">VLOOKUP(G308,Sheet2!A:R,18)</f>
        <v>60</v>
      </c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5" hidden="false" customHeight="false" outlineLevel="0" collapsed="false">
      <c r="A309" s="1" t="s">
        <v>80</v>
      </c>
      <c r="B309" s="31" t="n">
        <v>147</v>
      </c>
      <c r="C309" s="9" t="n">
        <v>183</v>
      </c>
      <c r="D309" s="9" t="n">
        <v>191</v>
      </c>
      <c r="E309" s="23"/>
      <c r="F309" s="9" t="s">
        <v>683</v>
      </c>
      <c r="G309" s="33" t="s">
        <v>1037</v>
      </c>
      <c r="H309" s="4" t="s">
        <v>685</v>
      </c>
      <c r="I309" s="22" t="s">
        <v>743</v>
      </c>
      <c r="J309" s="26" t="n">
        <v>4</v>
      </c>
      <c r="K309" s="11" t="s">
        <v>1038</v>
      </c>
      <c r="L309" s="2" t="n">
        <f aca="false">IF(LEN(TRIM(K309))=0,0,LEN(TRIM(K309))-LEN(SUBSTITUTE(K309," ",""))+1)</f>
        <v>18</v>
      </c>
      <c r="M309" s="2" t="n">
        <f aca="false">IF(LEN(TRIM(F309))=0,0,LEN(TRIM(F309))-LEN(SUBSTITUTE(F309," ",""))+2)</f>
        <v>16</v>
      </c>
      <c r="N309" s="22" t="s">
        <v>52</v>
      </c>
      <c r="P309" s="27" t="n">
        <v>14147</v>
      </c>
      <c r="Q309" s="27" t="n">
        <v>4147</v>
      </c>
      <c r="R309" s="9" t="s">
        <v>53</v>
      </c>
      <c r="S309" s="28" t="str">
        <f aca="false">MID(MID(MID(SUBSTITUTE(K309," ","^",(M309-2)),1,256),FIND("^",SUBSTITUTE(K309," ","^",(M309-2))),256),2,FIND(" ",MID(MID(SUBSTITUTE(K309," ","^",(M309-2)),1,256),FIND("^",SUBSTITUTE(K309," ","^",(M309-2))),256))-2)</f>
        <v>flat</v>
      </c>
      <c r="T309" s="55" t="n">
        <v>0</v>
      </c>
      <c r="U309" s="29" t="n">
        <f aca="false">LEN(S309)</f>
        <v>4</v>
      </c>
      <c r="V309" s="29" t="n">
        <v>42</v>
      </c>
      <c r="W309" s="50" t="n">
        <v>563</v>
      </c>
      <c r="X309" s="50" t="n">
        <v>486</v>
      </c>
      <c r="Y309" s="50" t="n">
        <v>509</v>
      </c>
      <c r="Z309" s="54" t="n">
        <v>423</v>
      </c>
      <c r="AA309" s="53" t="n">
        <v>0</v>
      </c>
      <c r="AB309" s="53" t="n">
        <v>15</v>
      </c>
      <c r="AC309" s="30" t="n">
        <f aca="false">IF(ISBLANK(T309),"NA",IF(T309=" ","NA",IF(T309="-","NA",IF(T309="N","NA",T309))))</f>
        <v>0</v>
      </c>
      <c r="AD309" s="30" t="n">
        <f aca="false">IF(ISBLANK(U309),"NA",IF(U309=" ","NA",IF(U309="-","NA",IF(U309="N","NA",U309))))</f>
        <v>4</v>
      </c>
      <c r="AE309" s="30" t="n">
        <f aca="false">IF(ISBLANK(V309),"NA",IF(V309=" ","NA",IF(V309="-","NA",IF(V309="N","NA",V309))))</f>
        <v>42</v>
      </c>
      <c r="AF309" s="30" t="n">
        <f aca="false">IF(ISBLANK(W309),"NA",IF(W309=" ","NA",IF(W309="-","NA",IF(W309="N","NA",W309))))</f>
        <v>563</v>
      </c>
      <c r="AG309" s="30" t="n">
        <f aca="false">IF(ISBLANK(X309),"NA",IF(X309=" ","NA",IF(X309="-","NA",IF(X309="N","NA",X309))))</f>
        <v>486</v>
      </c>
      <c r="AH309" s="30" t="n">
        <f aca="false">IF(ISBLANK(Y309),"NA",IF(Y309=" ","NA",IF(Y309="-","NA",IF(Y309="N","NA",Y309))))</f>
        <v>509</v>
      </c>
      <c r="AI309" s="30" t="n">
        <f aca="false">IF(ISBLANK(Z309),"NA",IF(Z309=" ","NA",IF(Z309="-","NA",IF(Z309="N","NA",Z309))))</f>
        <v>423</v>
      </c>
      <c r="AJ309" s="30" t="n">
        <f aca="false">IF(ISBLANK(AA309),"NA",IF(AA309=" ","NA",IF(AA309="-","NA",IF(AA309="N","NA",AA309))))</f>
        <v>0</v>
      </c>
      <c r="AK309" s="30" t="n">
        <f aca="false">IF(ISBLANK(AB309),"NA",IF(AB309=" ","NA",IF(AB309="-","NA",IF(AB309="N","NA",AB309))))</f>
        <v>15</v>
      </c>
      <c r="AL309" s="22" t="str">
        <f aca="false">IF(I309="BC",VLOOKUP(B309,'BC-OR_overlap'!A:J,10),"NA")</f>
        <v>NA</v>
      </c>
      <c r="AM309" s="22" t="n">
        <f aca="false">VLOOKUP(G309,Sheet2!A:Q,3)</f>
        <v>17.9668</v>
      </c>
      <c r="AN309" s="22" t="n">
        <f aca="false">VLOOKUP(G309,Sheet2!A:Q,4)</f>
        <v>0</v>
      </c>
      <c r="AO309" s="22" t="n">
        <f aca="false">VLOOKUP(G309,Sheet2!A:Q,5)</f>
        <v>0</v>
      </c>
      <c r="AP309" s="22" t="n">
        <f aca="false">VLOOKUP(G309,Sheet2!A:Q,6)</f>
        <v>3603.12</v>
      </c>
      <c r="AQ309" s="22" t="n">
        <f aca="false">VLOOKUP(G309,Sheet2!A:Q,7)</f>
        <v>554.71</v>
      </c>
      <c r="AR309" s="22" t="n">
        <f aca="false">VLOOKUP(G309,Sheet2!A:Q,8)</f>
        <v>680.16</v>
      </c>
      <c r="AS309" s="22" t="n">
        <f aca="false">VLOOKUP(G309,Sheet2!A:Q,9)</f>
        <v>63.67</v>
      </c>
      <c r="AT309" s="22" t="n">
        <f aca="false">VLOOKUP(G309,Sheet2!A:Q,10)</f>
        <v>105.43</v>
      </c>
      <c r="AU309" s="22" t="n">
        <f aca="false">VLOOKUP(G309,Sheet2!A:Q,11)</f>
        <v>10.2</v>
      </c>
      <c r="AV309" s="22" t="n">
        <f aca="false">VLOOKUP(G309,Sheet2!A:Q,12)</f>
        <v>218278.68</v>
      </c>
      <c r="AW309" s="22" t="n">
        <f aca="false">VLOOKUP(G309,Sheet2!A:Q,13)</f>
        <v>28906</v>
      </c>
      <c r="AX309" s="22" t="n">
        <f aca="false">VLOOKUP(G309,Sheet2!A:Q,14)</f>
        <v>17300.65</v>
      </c>
      <c r="AY309" s="22" t="n">
        <f aca="false">VLOOKUP(G309,Sheet2!A:Q,15)</f>
        <v>2296.17</v>
      </c>
      <c r="AZ309" s="22" t="n">
        <f aca="false">VLOOKUP(G309,Sheet2!A:Q,16)</f>
        <v>2307.99</v>
      </c>
      <c r="BA309" s="22" t="n">
        <f aca="false">VLOOKUP(G309,Sheet2!A:Q,17)</f>
        <v>235</v>
      </c>
      <c r="BB309" s="22" t="n">
        <f aca="false">VLOOKUP(G309,Sheet2!A:R,18)</f>
        <v>248</v>
      </c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5" hidden="false" customHeight="false" outlineLevel="0" collapsed="false">
      <c r="A310" s="1" t="s">
        <v>46</v>
      </c>
      <c r="B310" s="9" t="n">
        <v>148</v>
      </c>
      <c r="C310" s="9" t="n">
        <v>187</v>
      </c>
      <c r="D310" s="9" t="n">
        <v>92</v>
      </c>
      <c r="E310" s="23"/>
      <c r="F310" s="4" t="s">
        <v>687</v>
      </c>
      <c r="G310" s="33" t="s">
        <v>1039</v>
      </c>
      <c r="H310" s="4" t="s">
        <v>689</v>
      </c>
      <c r="I310" s="22" t="s">
        <v>743</v>
      </c>
      <c r="J310" s="26" t="n">
        <v>4</v>
      </c>
      <c r="K310" s="11" t="s">
        <v>1040</v>
      </c>
      <c r="L310" s="2" t="n">
        <f aca="false">IF(LEN(TRIM(K310))=0,0,LEN(TRIM(K310))-LEN(SUBSTITUTE(K310," ",""))+1)</f>
        <v>19</v>
      </c>
      <c r="M310" s="2" t="n">
        <f aca="false">IF(LEN(TRIM(F310))=0,0,LEN(TRIM(F310))-LEN(SUBSTITUTE(F310," ",""))+2)</f>
        <v>17</v>
      </c>
      <c r="N310" s="22" t="s">
        <v>52</v>
      </c>
      <c r="P310" s="27" t="n">
        <v>14148</v>
      </c>
      <c r="Q310" s="27" t="n">
        <v>4148</v>
      </c>
      <c r="R310" s="9" t="s">
        <v>53</v>
      </c>
      <c r="S310" s="28" t="str">
        <f aca="false">MID(MID(MID(SUBSTITUTE(K310," ","^",(M310-2)),1,256),FIND("^",SUBSTITUTE(K310," ","^",(M310-2))),256),2,FIND(" ",MID(MID(SUBSTITUTE(K310," ","^",(M310-2)),1,256),FIND("^",SUBSTITUTE(K310," ","^",(M310-2))),256))-2)</f>
        <v>the</v>
      </c>
      <c r="T310" s="57"/>
      <c r="U310" s="29" t="n">
        <f aca="false">LEN(S310)</f>
        <v>3</v>
      </c>
      <c r="V310" s="29" t="n">
        <v>35</v>
      </c>
      <c r="W310" s="50" t="n">
        <v>400</v>
      </c>
      <c r="X310" s="50" t="n">
        <v>426</v>
      </c>
      <c r="Y310" s="50" t="n">
        <v>375</v>
      </c>
      <c r="Z310" s="56" t="s">
        <v>202</v>
      </c>
      <c r="AA310" s="53" t="n">
        <v>3</v>
      </c>
      <c r="AB310" s="53" t="s">
        <v>202</v>
      </c>
      <c r="AC310" s="30" t="str">
        <f aca="false">IF(ISBLANK(T310),"NA",IF(T310=" ","NA",IF(T310="-","NA",IF(T310="N","NA",T310))))</f>
        <v>NA</v>
      </c>
      <c r="AD310" s="30" t="n">
        <f aca="false">IF(ISBLANK(U310),"NA",IF(U310=" ","NA",IF(U310="-","NA",IF(U310="N","NA",U310))))</f>
        <v>3</v>
      </c>
      <c r="AE310" s="30" t="n">
        <f aca="false">IF(ISBLANK(V310),"NA",IF(V310=" ","NA",IF(V310="-","NA",IF(V310="N","NA",V310))))</f>
        <v>35</v>
      </c>
      <c r="AF310" s="30" t="n">
        <f aca="false">IF(ISBLANK(W310),"NA",IF(W310=" ","NA",IF(W310="-","NA",IF(W310="N","NA",W310))))</f>
        <v>400</v>
      </c>
      <c r="AG310" s="30" t="n">
        <f aca="false">IF(ISBLANK(X310),"NA",IF(X310=" ","NA",IF(X310="-","NA",IF(X310="N","NA",X310))))</f>
        <v>426</v>
      </c>
      <c r="AH310" s="30" t="n">
        <f aca="false">IF(ISBLANK(Y310),"NA",IF(Y310=" ","NA",IF(Y310="-","NA",IF(Y310="N","NA",Y310))))</f>
        <v>375</v>
      </c>
      <c r="AI310" s="30" t="str">
        <f aca="false">IF(ISBLANK(Z310),"NA",IF(Z310=" ","NA",IF(Z310="-","NA",IF(Z310="N","NA",Z310))))</f>
        <v>NA</v>
      </c>
      <c r="AJ310" s="30" t="n">
        <f aca="false">IF(ISBLANK(AA310),"NA",IF(AA310=" ","NA",IF(AA310="-","NA",IF(AA310="N","NA",AA310))))</f>
        <v>3</v>
      </c>
      <c r="AK310" s="30" t="str">
        <f aca="false">IF(ISBLANK(AB310),"NA",IF(AB310=" ","NA",IF(AB310="-","NA",IF(AB310="N","NA",AB310))))</f>
        <v>NA</v>
      </c>
      <c r="AL310" s="22" t="str">
        <f aca="false">IF(I310="BC",VLOOKUP(B310,'BC-OR_overlap'!A:J,10),"NA")</f>
        <v>NA</v>
      </c>
      <c r="AM310" s="22" t="n">
        <f aca="false">VLOOKUP(G310,Sheet2!A:Q,3)</f>
        <v>4.28348</v>
      </c>
      <c r="AN310" s="22" t="n">
        <f aca="false">VLOOKUP(G310,Sheet2!A:Q,4)</f>
        <v>3</v>
      </c>
      <c r="AO310" s="22" t="n">
        <f aca="false">VLOOKUP(G310,Sheet2!A:Q,5)</f>
        <v>28.83</v>
      </c>
      <c r="AP310" s="22" t="n">
        <f aca="false">VLOOKUP(G310,Sheet2!A:Q,6)</f>
        <v>7716.79</v>
      </c>
      <c r="AQ310" s="22" t="n">
        <f aca="false">VLOOKUP(G310,Sheet2!A:Q,7)</f>
        <v>659.33</v>
      </c>
      <c r="AR310" s="22" t="n">
        <f aca="false">VLOOKUP(G310,Sheet2!A:Q,8)</f>
        <v>1053.01</v>
      </c>
      <c r="AS310" s="22" t="n">
        <f aca="false">VLOOKUP(G310,Sheet2!A:Q,9)</f>
        <v>79</v>
      </c>
      <c r="AT310" s="22" t="n">
        <f aca="false">VLOOKUP(G310,Sheet2!A:Q,10)</f>
        <v>291.72</v>
      </c>
      <c r="AU310" s="22" t="n">
        <f aca="false">VLOOKUP(G310,Sheet2!A:Q,11)</f>
        <v>17.25</v>
      </c>
      <c r="AV310" s="22" t="n">
        <f aca="false">VLOOKUP(G310,Sheet2!A:Q,12)</f>
        <v>342122.99</v>
      </c>
      <c r="AW310" s="22" t="n">
        <f aca="false">VLOOKUP(G310,Sheet2!A:Q,13)</f>
        <v>39486.33</v>
      </c>
      <c r="AX310" s="22" t="n">
        <f aca="false">VLOOKUP(G310,Sheet2!A:Q,14)</f>
        <v>32365.57</v>
      </c>
      <c r="AY310" s="22" t="n">
        <f aca="false">VLOOKUP(G310,Sheet2!A:Q,15)</f>
        <v>5503.8</v>
      </c>
      <c r="AZ310" s="22" t="n">
        <f aca="false">VLOOKUP(G310,Sheet2!A:Q,16)</f>
        <v>6655.32</v>
      </c>
      <c r="BA310" s="22" t="n">
        <f aca="false">VLOOKUP(G310,Sheet2!A:Q,17)</f>
        <v>1362.75</v>
      </c>
      <c r="BB310" s="22" t="n">
        <f aca="false">VLOOKUP(G310,Sheet2!A:R,18)</f>
        <v>367</v>
      </c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" hidden="false" customHeight="false" outlineLevel="0" collapsed="false">
      <c r="A311" s="1" t="s">
        <v>80</v>
      </c>
      <c r="B311" s="9" t="n">
        <v>149</v>
      </c>
      <c r="C311" s="9" t="n">
        <v>188</v>
      </c>
      <c r="D311" s="9" t="n">
        <v>78</v>
      </c>
      <c r="E311" s="23" t="s">
        <v>90</v>
      </c>
      <c r="F311" s="9" t="s">
        <v>691</v>
      </c>
      <c r="G311" s="33" t="s">
        <v>1041</v>
      </c>
      <c r="H311" s="4" t="s">
        <v>693</v>
      </c>
      <c r="I311" s="22" t="s">
        <v>743</v>
      </c>
      <c r="J311" s="26" t="n">
        <v>4</v>
      </c>
      <c r="K311" s="11" t="s">
        <v>1042</v>
      </c>
      <c r="L311" s="2" t="n">
        <f aca="false">IF(LEN(TRIM(K311))=0,0,LEN(TRIM(K311))-LEN(SUBSTITUTE(K311," ",""))+1)</f>
        <v>16</v>
      </c>
      <c r="M311" s="2" t="n">
        <f aca="false">IF(LEN(TRIM(F311))=0,0,LEN(TRIM(F311))-LEN(SUBSTITUTE(F311," ",""))+2)</f>
        <v>13</v>
      </c>
      <c r="N311" s="22" t="s">
        <v>52</v>
      </c>
      <c r="P311" s="27" t="n">
        <v>14149</v>
      </c>
      <c r="Q311" s="27" t="n">
        <v>4149</v>
      </c>
      <c r="R311" s="9" t="s">
        <v>53</v>
      </c>
      <c r="S311" s="28" t="str">
        <f aca="false">MID(MID(MID(SUBSTITUTE(K311," ","^",(M311-2)),1,256),FIND("^",SUBSTITUTE(K311," ","^",(M311-2))),256),2,FIND(" ",MID(MID(SUBSTITUTE(K311," ","^",(M311-2)),1,256),FIND("^",SUBSTITUTE(K311," ","^",(M311-2))),256))-2)</f>
        <v>grumpier</v>
      </c>
      <c r="T311" s="55"/>
      <c r="U311" s="29" t="n">
        <f aca="false">LEN(S311)</f>
        <v>8</v>
      </c>
      <c r="V311" s="29" t="n">
        <v>20</v>
      </c>
      <c r="W311" s="50" t="n">
        <v>532</v>
      </c>
      <c r="X311" s="50" t="n">
        <v>420</v>
      </c>
      <c r="Y311" s="50" t="n">
        <v>462</v>
      </c>
      <c r="Z311" s="52" t="s">
        <v>202</v>
      </c>
      <c r="AA311" s="53" t="n">
        <v>2</v>
      </c>
      <c r="AB311" s="53" t="n">
        <v>16</v>
      </c>
      <c r="AC311" s="30" t="str">
        <f aca="false">IF(ISBLANK(T311),"NA",IF(T311=" ","NA",IF(T311="-","NA",IF(T311="N","NA",T311))))</f>
        <v>NA</v>
      </c>
      <c r="AD311" s="30" t="n">
        <f aca="false">IF(ISBLANK(U311),"NA",IF(U311=" ","NA",IF(U311="-","NA",IF(U311="N","NA",U311))))</f>
        <v>8</v>
      </c>
      <c r="AE311" s="30" t="n">
        <f aca="false">IF(ISBLANK(V311),"NA",IF(V311=" ","NA",IF(V311="-","NA",IF(V311="N","NA",V311))))</f>
        <v>20</v>
      </c>
      <c r="AF311" s="30" t="n">
        <f aca="false">IF(ISBLANK(W311),"NA",IF(W311=" ","NA",IF(W311="-","NA",IF(W311="N","NA",W311))))</f>
        <v>532</v>
      </c>
      <c r="AG311" s="30" t="n">
        <f aca="false">IF(ISBLANK(X311),"NA",IF(X311=" ","NA",IF(X311="-","NA",IF(X311="N","NA",X311))))</f>
        <v>420</v>
      </c>
      <c r="AH311" s="30" t="n">
        <f aca="false">IF(ISBLANK(Y311),"NA",IF(Y311=" ","NA",IF(Y311="-","NA",IF(Y311="N","NA",Y311))))</f>
        <v>462</v>
      </c>
      <c r="AI311" s="30" t="str">
        <f aca="false">IF(ISBLANK(Z311),"NA",IF(Z311=" ","NA",IF(Z311="-","NA",IF(Z311="N","NA",Z311))))</f>
        <v>NA</v>
      </c>
      <c r="AJ311" s="30" t="n">
        <f aca="false">IF(ISBLANK(AA311),"NA",IF(AA311=" ","NA",IF(AA311="-","NA",IF(AA311="N","NA",AA311))))</f>
        <v>2</v>
      </c>
      <c r="AK311" s="30" t="n">
        <f aca="false">IF(ISBLANK(AB311),"NA",IF(AB311=" ","NA",IF(AB311="-","NA",IF(AB311="N","NA",AB311))))</f>
        <v>16</v>
      </c>
      <c r="AL311" s="22" t="str">
        <f aca="false">IF(I311="BC",VLOOKUP(B311,'BC-OR_overlap'!A:J,10),"NA")</f>
        <v>NA</v>
      </c>
      <c r="AM311" s="22" t="n">
        <f aca="false">VLOOKUP(G311,Sheet2!A:Q,3)</f>
        <v>24.749</v>
      </c>
      <c r="AN311" s="22" t="n">
        <f aca="false">VLOOKUP(G311,Sheet2!A:Q,4)</f>
        <v>2</v>
      </c>
      <c r="AO311" s="22" t="n">
        <f aca="false">VLOOKUP(G311,Sheet2!A:Q,5)</f>
        <v>6.45</v>
      </c>
      <c r="AP311" s="22" t="n">
        <f aca="false">VLOOKUP(G311,Sheet2!A:Q,6)</f>
        <v>5990.05</v>
      </c>
      <c r="AQ311" s="22" t="n">
        <f aca="false">VLOOKUP(G311,Sheet2!A:Q,7)</f>
        <v>327</v>
      </c>
      <c r="AR311" s="22" t="n">
        <f aca="false">VLOOKUP(G311,Sheet2!A:Q,8)</f>
        <v>256.96</v>
      </c>
      <c r="AS311" s="22" t="n">
        <f aca="false">VLOOKUP(G311,Sheet2!A:Q,9)</f>
        <v>23.25</v>
      </c>
      <c r="AT311" s="22" t="n">
        <f aca="false">VLOOKUP(G311,Sheet2!A:Q,10)</f>
        <v>34.78</v>
      </c>
      <c r="AU311" s="22" t="n">
        <f aca="false">VLOOKUP(G311,Sheet2!A:Q,11)</f>
        <v>4.67</v>
      </c>
      <c r="AV311" s="22" t="n">
        <f aca="false">VLOOKUP(G311,Sheet2!A:Q,12)</f>
        <v>141104.19</v>
      </c>
      <c r="AW311" s="22" t="n">
        <f aca="false">VLOOKUP(G311,Sheet2!A:Q,13)</f>
        <v>18582.8</v>
      </c>
      <c r="AX311" s="22" t="n">
        <f aca="false">VLOOKUP(G311,Sheet2!A:Q,14)</f>
        <v>5339.92</v>
      </c>
      <c r="AY311" s="22" t="n">
        <f aca="false">VLOOKUP(G311,Sheet2!A:Q,15)</f>
        <v>899</v>
      </c>
      <c r="AZ311" s="22" t="n">
        <f aca="false">VLOOKUP(G311,Sheet2!A:Q,16)</f>
        <v>94.83</v>
      </c>
      <c r="BA311" s="22" t="n">
        <f aca="false">VLOOKUP(G311,Sheet2!A:Q,17)</f>
        <v>60.67</v>
      </c>
      <c r="BB311" s="22" t="n">
        <f aca="false">VLOOKUP(G311,Sheet2!A:R,18)</f>
        <v>278</v>
      </c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" hidden="false" customHeight="false" outlineLevel="0" collapsed="false">
      <c r="A312" s="9" t="s">
        <v>80</v>
      </c>
      <c r="B312" s="9" t="n">
        <v>150</v>
      </c>
      <c r="C312" s="9" t="n">
        <v>189</v>
      </c>
      <c r="D312" s="9" t="n">
        <v>141</v>
      </c>
      <c r="E312" s="23" t="s">
        <v>695</v>
      </c>
      <c r="F312" s="11" t="s">
        <v>696</v>
      </c>
      <c r="G312" s="33" t="s">
        <v>1043</v>
      </c>
      <c r="H312" s="4" t="s">
        <v>698</v>
      </c>
      <c r="I312" s="22" t="s">
        <v>743</v>
      </c>
      <c r="J312" s="26" t="n">
        <v>4</v>
      </c>
      <c r="K312" s="11" t="s">
        <v>1044</v>
      </c>
      <c r="L312" s="2" t="n">
        <f aca="false">IF(LEN(TRIM(K312))=0,0,LEN(TRIM(K312))-LEN(SUBSTITUTE(K312," ",""))+1)</f>
        <v>10</v>
      </c>
      <c r="M312" s="2" t="n">
        <f aca="false">IF(LEN(TRIM(F312))=0,0,LEN(TRIM(F312))-LEN(SUBSTITUTE(F312," ",""))+2)</f>
        <v>8</v>
      </c>
      <c r="N312" s="22" t="s">
        <v>52</v>
      </c>
      <c r="P312" s="27" t="n">
        <v>14150</v>
      </c>
      <c r="Q312" s="27" t="n">
        <v>4150</v>
      </c>
      <c r="R312" s="9" t="s">
        <v>53</v>
      </c>
      <c r="S312" s="28" t="str">
        <f aca="false">MID(MID(MID(SUBSTITUTE(K312," ","^",(M312-2)),1,256),FIND("^",SUBSTITUTE(K312," ","^",(M312-2))),256),2,FIND(" ",MID(MID(SUBSTITUTE(K312," ","^",(M312-2)),1,256),FIND("^",SUBSTITUTE(K312," ","^",(M312-2))),256))-2)</f>
        <v>the</v>
      </c>
      <c r="T312" s="57" t="n">
        <v>0</v>
      </c>
      <c r="U312" s="29" t="n">
        <f aca="false">LEN(S312)</f>
        <v>3</v>
      </c>
      <c r="V312" s="29" t="n">
        <v>3</v>
      </c>
      <c r="W312" s="50" t="n">
        <v>600</v>
      </c>
      <c r="X312" s="50" t="n">
        <v>536</v>
      </c>
      <c r="Y312" s="58" t="n">
        <v>544</v>
      </c>
      <c r="Z312" s="52" t="n">
        <v>470</v>
      </c>
      <c r="AA312" s="53" t="n">
        <v>4</v>
      </c>
      <c r="AB312" s="53" t="n">
        <v>12</v>
      </c>
      <c r="AC312" s="30" t="n">
        <f aca="false">IF(ISBLANK(T312),"NA",IF(T312=" ","NA",IF(T312="-","NA",IF(T312="N","NA",T312))))</f>
        <v>0</v>
      </c>
      <c r="AD312" s="30" t="n">
        <f aca="false">IF(ISBLANK(U312),"NA",IF(U312=" ","NA",IF(U312="-","NA",IF(U312="N","NA",U312))))</f>
        <v>3</v>
      </c>
      <c r="AE312" s="30" t="n">
        <f aca="false">IF(ISBLANK(V312),"NA",IF(V312=" ","NA",IF(V312="-","NA",IF(V312="N","NA",V312))))</f>
        <v>3</v>
      </c>
      <c r="AF312" s="30" t="n">
        <f aca="false">IF(ISBLANK(W312),"NA",IF(W312=" ","NA",IF(W312="-","NA",IF(W312="N","NA",W312))))</f>
        <v>600</v>
      </c>
      <c r="AG312" s="30" t="n">
        <f aca="false">IF(ISBLANK(X312),"NA",IF(X312=" ","NA",IF(X312="-","NA",IF(X312="N","NA",X312))))</f>
        <v>536</v>
      </c>
      <c r="AH312" s="30" t="n">
        <f aca="false">IF(ISBLANK(Y312),"NA",IF(Y312=" ","NA",IF(Y312="-","NA",IF(Y312="N","NA",Y312))))</f>
        <v>544</v>
      </c>
      <c r="AI312" s="30" t="n">
        <f aca="false">IF(ISBLANK(Z312),"NA",IF(Z312=" ","NA",IF(Z312="-","NA",IF(Z312="N","NA",Z312))))</f>
        <v>470</v>
      </c>
      <c r="AJ312" s="30" t="n">
        <f aca="false">IF(ISBLANK(AA312),"NA",IF(AA312=" ","NA",IF(AA312="-","NA",IF(AA312="N","NA",AA312))))</f>
        <v>4</v>
      </c>
      <c r="AK312" s="30" t="n">
        <f aca="false">IF(ISBLANK(AB312),"NA",IF(AB312=" ","NA",IF(AB312="-","NA",IF(AB312="N","NA",AB312))))</f>
        <v>12</v>
      </c>
      <c r="AL312" s="22" t="str">
        <f aca="false">IF(I312="BC",VLOOKUP(B312,'BC-OR_overlap'!A:J,10),"NA")</f>
        <v>NA</v>
      </c>
      <c r="AM312" s="22" t="n">
        <f aca="false">VLOOKUP(G312,Sheet2!A:Q,3)</f>
        <v>8.80493</v>
      </c>
      <c r="AN312" s="22" t="n">
        <f aca="false">VLOOKUP(G312,Sheet2!A:Q,4)</f>
        <v>4</v>
      </c>
      <c r="AO312" s="22" t="n">
        <f aca="false">VLOOKUP(G312,Sheet2!A:Q,5)</f>
        <v>7.26</v>
      </c>
      <c r="AP312" s="22" t="n">
        <f aca="false">VLOOKUP(G312,Sheet2!A:Q,6)</f>
        <v>10328.68</v>
      </c>
      <c r="AQ312" s="22" t="n">
        <f aca="false">VLOOKUP(G312,Sheet2!A:Q,7)</f>
        <v>212</v>
      </c>
      <c r="AR312" s="22" t="n">
        <f aca="false">VLOOKUP(G312,Sheet2!A:Q,8)</f>
        <v>1089.05</v>
      </c>
      <c r="AS312" s="22" t="n">
        <f aca="false">VLOOKUP(G312,Sheet2!A:Q,9)</f>
        <v>17.33</v>
      </c>
      <c r="AT312" s="22" t="n">
        <f aca="false">VLOOKUP(G312,Sheet2!A:Q,10)</f>
        <v>9.55</v>
      </c>
      <c r="AU312" s="22" t="n">
        <f aca="false">VLOOKUP(G312,Sheet2!A:Q,11)</f>
        <v>2</v>
      </c>
      <c r="AV312" s="22" t="n">
        <f aca="false">VLOOKUP(G312,Sheet2!A:Q,12)</f>
        <v>283761.49</v>
      </c>
      <c r="AW312" s="22" t="n">
        <f aca="false">VLOOKUP(G312,Sheet2!A:Q,13)</f>
        <v>36811.75</v>
      </c>
      <c r="AX312" s="22" t="n">
        <f aca="false">VLOOKUP(G312,Sheet2!A:Q,14)</f>
        <v>7986.25</v>
      </c>
      <c r="AY312" s="22" t="n">
        <f aca="false">VLOOKUP(G312,Sheet2!A:Q,15)</f>
        <v>992.33</v>
      </c>
      <c r="AZ312" s="22" t="n">
        <f aca="false">VLOOKUP(G312,Sheet2!A:Q,16)</f>
        <v>162.15</v>
      </c>
      <c r="BA312" s="22" t="n">
        <f aca="false">VLOOKUP(G312,Sheet2!A:Q,17)</f>
        <v>25</v>
      </c>
      <c r="BB312" s="22" t="n">
        <f aca="false">VLOOKUP(G312,Sheet2!A:R,18)</f>
        <v>488</v>
      </c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" hidden="false" customHeight="false" outlineLevel="0" collapsed="false">
      <c r="A313" s="9" t="s">
        <v>46</v>
      </c>
      <c r="B313" s="9" t="n">
        <v>151</v>
      </c>
      <c r="C313" s="9" t="n">
        <v>190</v>
      </c>
      <c r="D313" s="9" t="n">
        <v>104</v>
      </c>
      <c r="E313" s="23"/>
      <c r="F313" s="9" t="s">
        <v>700</v>
      </c>
      <c r="G313" s="33" t="s">
        <v>1045</v>
      </c>
      <c r="H313" s="4" t="s">
        <v>702</v>
      </c>
      <c r="I313" s="22" t="s">
        <v>743</v>
      </c>
      <c r="J313" s="26" t="n">
        <v>4</v>
      </c>
      <c r="K313" s="11" t="s">
        <v>1046</v>
      </c>
      <c r="L313" s="2" t="n">
        <f aca="false">IF(LEN(TRIM(K313))=0,0,LEN(TRIM(K313))-LEN(SUBSTITUTE(K313," ",""))+1)</f>
        <v>15</v>
      </c>
      <c r="M313" s="2" t="n">
        <f aca="false">IF(LEN(TRIM(F313))=0,0,LEN(TRIM(F313))-LEN(SUBSTITUTE(F313," ",""))+2)</f>
        <v>13</v>
      </c>
      <c r="N313" s="22" t="s">
        <v>52</v>
      </c>
      <c r="P313" s="27" t="n">
        <v>14151</v>
      </c>
      <c r="Q313" s="27" t="n">
        <v>4151</v>
      </c>
      <c r="R313" s="9" t="s">
        <v>53</v>
      </c>
      <c r="S313" s="28" t="str">
        <f aca="false">MID(MID(MID(SUBSTITUTE(K313," ","^",(M313-2)),1,256),FIND("^",SUBSTITUTE(K313," ","^",(M313-2))),256),2,FIND(" ",MID(MID(SUBSTITUTE(K313," ","^",(M313-2)),1,256),FIND("^",SUBSTITUTE(K313," ","^",(M313-2))),256))-2)</f>
        <v>by</v>
      </c>
      <c r="T313" s="55" t="n">
        <v>0</v>
      </c>
      <c r="U313" s="29" t="n">
        <f aca="false">LEN(S313)</f>
        <v>2</v>
      </c>
      <c r="V313" s="4" t="n">
        <v>9</v>
      </c>
      <c r="W313" s="4" t="n">
        <v>607</v>
      </c>
      <c r="X313" s="50" t="n">
        <v>575</v>
      </c>
      <c r="Y313" s="4" t="n">
        <v>596</v>
      </c>
      <c r="Z313" s="23" t="n">
        <v>490</v>
      </c>
      <c r="AA313" s="53" t="n">
        <v>3</v>
      </c>
      <c r="AB313" s="53" t="n">
        <v>19</v>
      </c>
      <c r="AC313" s="30" t="n">
        <f aca="false">IF(ISBLANK(T313),"NA",IF(T313=" ","NA",IF(T313="-","NA",IF(T313="N","NA",T313))))</f>
        <v>0</v>
      </c>
      <c r="AD313" s="30" t="n">
        <f aca="false">IF(ISBLANK(U313),"NA",IF(U313=" ","NA",IF(U313="-","NA",IF(U313="N","NA",U313))))</f>
        <v>2</v>
      </c>
      <c r="AE313" s="30" t="n">
        <f aca="false">IF(ISBLANK(V313),"NA",IF(V313=" ","NA",IF(V313="-","NA",IF(V313="N","NA",V313))))</f>
        <v>9</v>
      </c>
      <c r="AF313" s="30" t="n">
        <f aca="false">IF(ISBLANK(W313),"NA",IF(W313=" ","NA",IF(W313="-","NA",IF(W313="N","NA",W313))))</f>
        <v>607</v>
      </c>
      <c r="AG313" s="30" t="n">
        <f aca="false">IF(ISBLANK(X313),"NA",IF(X313=" ","NA",IF(X313="-","NA",IF(X313="N","NA",X313))))</f>
        <v>575</v>
      </c>
      <c r="AH313" s="30" t="n">
        <f aca="false">IF(ISBLANK(Y313),"NA",IF(Y313=" ","NA",IF(Y313="-","NA",IF(Y313="N","NA",Y313))))</f>
        <v>596</v>
      </c>
      <c r="AI313" s="30" t="n">
        <f aca="false">IF(ISBLANK(Z313),"NA",IF(Z313=" ","NA",IF(Z313="-","NA",IF(Z313="N","NA",Z313))))</f>
        <v>490</v>
      </c>
      <c r="AJ313" s="30" t="n">
        <f aca="false">IF(ISBLANK(AA313),"NA",IF(AA313=" ","NA",IF(AA313="-","NA",IF(AA313="N","NA",AA313))))</f>
        <v>3</v>
      </c>
      <c r="AK313" s="30" t="n">
        <f aca="false">IF(ISBLANK(AB313),"NA",IF(AB313=" ","NA",IF(AB313="-","NA",IF(AB313="N","NA",AB313))))</f>
        <v>19</v>
      </c>
      <c r="AL313" s="22" t="str">
        <f aca="false">IF(I313="BC",VLOOKUP(B313,'BC-OR_overlap'!A:J,10),"NA")</f>
        <v>NA</v>
      </c>
      <c r="AM313" s="22" t="n">
        <f aca="false">VLOOKUP(G313,Sheet2!A:Q,3)</f>
        <v>15.5276</v>
      </c>
      <c r="AN313" s="22" t="n">
        <f aca="false">VLOOKUP(G313,Sheet2!A:Q,4)</f>
        <v>3</v>
      </c>
      <c r="AO313" s="22" t="n">
        <f aca="false">VLOOKUP(G313,Sheet2!A:Q,5)</f>
        <v>1.71</v>
      </c>
      <c r="AP313" s="22" t="n">
        <f aca="false">VLOOKUP(G313,Sheet2!A:Q,6)</f>
        <v>7889.99</v>
      </c>
      <c r="AQ313" s="22" t="n">
        <f aca="false">VLOOKUP(G313,Sheet2!A:Q,7)</f>
        <v>980.33</v>
      </c>
      <c r="AR313" s="22" t="n">
        <f aca="false">VLOOKUP(G313,Sheet2!A:Q,8)</f>
        <v>987.89</v>
      </c>
      <c r="AS313" s="22" t="n">
        <f aca="false">VLOOKUP(G313,Sheet2!A:Q,9)</f>
        <v>162.6</v>
      </c>
      <c r="AT313" s="22" t="n">
        <f aca="false">VLOOKUP(G313,Sheet2!A:Q,10)</f>
        <v>121.41</v>
      </c>
      <c r="AU313" s="22" t="n">
        <f aca="false">VLOOKUP(G313,Sheet2!A:Q,11)</f>
        <v>21.75</v>
      </c>
      <c r="AV313" s="22" t="n">
        <f aca="false">VLOOKUP(G313,Sheet2!A:Q,12)</f>
        <v>233887.3</v>
      </c>
      <c r="AW313" s="22" t="n">
        <f aca="false">VLOOKUP(G313,Sheet2!A:Q,13)</f>
        <v>33222</v>
      </c>
      <c r="AX313" s="22" t="n">
        <f aca="false">VLOOKUP(G313,Sheet2!A:Q,14)</f>
        <v>17247.16</v>
      </c>
      <c r="AY313" s="22" t="n">
        <f aca="false">VLOOKUP(G313,Sheet2!A:Q,15)</f>
        <v>3798.2</v>
      </c>
      <c r="AZ313" s="22" t="n">
        <f aca="false">VLOOKUP(G313,Sheet2!A:Q,16)</f>
        <v>1942.65</v>
      </c>
      <c r="BA313" s="22" t="n">
        <f aca="false">VLOOKUP(G313,Sheet2!A:Q,17)</f>
        <v>299.25</v>
      </c>
      <c r="BB313" s="22" t="n">
        <f aca="false">VLOOKUP(G313,Sheet2!A:R,18)</f>
        <v>177</v>
      </c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5" hidden="false" customHeight="false" outlineLevel="0" collapsed="false">
      <c r="A314" s="1" t="s">
        <v>80</v>
      </c>
      <c r="B314" s="9" t="n">
        <v>152</v>
      </c>
      <c r="C314" s="9" t="n">
        <v>191</v>
      </c>
      <c r="D314" s="9" t="n">
        <v>74</v>
      </c>
      <c r="E314" s="23" t="n">
        <v>60</v>
      </c>
      <c r="F314" s="24" t="s">
        <v>704</v>
      </c>
      <c r="G314" s="25" t="s">
        <v>1047</v>
      </c>
      <c r="H314" s="4" t="s">
        <v>706</v>
      </c>
      <c r="I314" s="22" t="s">
        <v>743</v>
      </c>
      <c r="J314" s="26" t="n">
        <v>4</v>
      </c>
      <c r="K314" s="11" t="s">
        <v>1048</v>
      </c>
      <c r="L314" s="2" t="n">
        <f aca="false">IF(LEN(TRIM(K314))=0,0,LEN(TRIM(K314))-LEN(SUBSTITUTE(K314," ",""))+1)</f>
        <v>12</v>
      </c>
      <c r="M314" s="2" t="n">
        <f aca="false">IF(LEN(TRIM(F314))=0,0,LEN(TRIM(F314))-LEN(SUBSTITUTE(F314," ",""))+2)</f>
        <v>10</v>
      </c>
      <c r="N314" s="22" t="s">
        <v>52</v>
      </c>
      <c r="P314" s="27" t="n">
        <v>14152</v>
      </c>
      <c r="Q314" s="27" t="n">
        <v>4152</v>
      </c>
      <c r="R314" s="9" t="s">
        <v>53</v>
      </c>
      <c r="S314" s="28" t="str">
        <f aca="false">MID(MID(MID(SUBSTITUTE(K314," ","^",(M314-2)),1,256),FIND("^",SUBSTITUTE(K314," ","^",(M314-2))),256),2,FIND(" ",MID(MID(SUBSTITUTE(K314," ","^",(M314-2)),1,256),FIND("^",SUBSTITUTE(K314," ","^",(M314-2))),256))-2)</f>
        <v>first</v>
      </c>
      <c r="T314" s="25"/>
      <c r="U314" s="29" t="n">
        <f aca="false">LEN(S314)</f>
        <v>5</v>
      </c>
      <c r="V314" s="29" t="n">
        <v>39</v>
      </c>
      <c r="W314" s="50" t="n">
        <v>588</v>
      </c>
      <c r="X314" s="50" t="n">
        <v>585</v>
      </c>
      <c r="Y314" s="50" t="n">
        <v>588</v>
      </c>
      <c r="Z314" s="52" t="n">
        <v>493</v>
      </c>
      <c r="AA314" s="53" t="n">
        <v>0</v>
      </c>
      <c r="AB314" s="53" t="n">
        <v>13</v>
      </c>
      <c r="AC314" s="30" t="str">
        <f aca="false">IF(ISBLANK(T314),"NA",IF(T314=" ","NA",IF(T314="-","NA",IF(T314="N","NA",T314))))</f>
        <v>NA</v>
      </c>
      <c r="AD314" s="30" t="n">
        <f aca="false">IF(ISBLANK(U314),"NA",IF(U314=" ","NA",IF(U314="-","NA",IF(U314="N","NA",U314))))</f>
        <v>5</v>
      </c>
      <c r="AE314" s="30" t="n">
        <f aca="false">IF(ISBLANK(V314),"NA",IF(V314=" ","NA",IF(V314="-","NA",IF(V314="N","NA",V314))))</f>
        <v>39</v>
      </c>
      <c r="AF314" s="30" t="n">
        <f aca="false">IF(ISBLANK(W314),"NA",IF(W314=" ","NA",IF(W314="-","NA",IF(W314="N","NA",W314))))</f>
        <v>588</v>
      </c>
      <c r="AG314" s="30" t="n">
        <f aca="false">IF(ISBLANK(X314),"NA",IF(X314=" ","NA",IF(X314="-","NA",IF(X314="N","NA",X314))))</f>
        <v>585</v>
      </c>
      <c r="AH314" s="30" t="n">
        <f aca="false">IF(ISBLANK(Y314),"NA",IF(Y314=" ","NA",IF(Y314="-","NA",IF(Y314="N","NA",Y314))))</f>
        <v>588</v>
      </c>
      <c r="AI314" s="30" t="n">
        <f aca="false">IF(ISBLANK(Z314),"NA",IF(Z314=" ","NA",IF(Z314="-","NA",IF(Z314="N","NA",Z314))))</f>
        <v>493</v>
      </c>
      <c r="AJ314" s="30" t="n">
        <f aca="false">IF(ISBLANK(AA314),"NA",IF(AA314=" ","NA",IF(AA314="-","NA",IF(AA314="N","NA",AA314))))</f>
        <v>0</v>
      </c>
      <c r="AK314" s="30" t="n">
        <f aca="false">IF(ISBLANK(AB314),"NA",IF(AB314=" ","NA",IF(AB314="-","NA",IF(AB314="N","NA",AB314))))</f>
        <v>13</v>
      </c>
      <c r="AL314" s="22" t="str">
        <f aca="false">IF(I314="BC",VLOOKUP(B314,'BC-OR_overlap'!A:J,10),"NA")</f>
        <v>NA</v>
      </c>
      <c r="AM314" s="22" t="n">
        <f aca="false">VLOOKUP(G314,Sheet2!A:Q,3)</f>
        <v>40.0386</v>
      </c>
      <c r="AN314" s="22" t="n">
        <f aca="false">VLOOKUP(G314,Sheet2!A:Q,4)</f>
        <v>0</v>
      </c>
      <c r="AO314" s="22" t="n">
        <f aca="false">VLOOKUP(G314,Sheet2!A:Q,5)</f>
        <v>0</v>
      </c>
      <c r="AP314" s="22" t="n">
        <f aca="false">VLOOKUP(G314,Sheet2!A:Q,6)</f>
        <v>4254.66</v>
      </c>
      <c r="AQ314" s="22" t="n">
        <f aca="false">VLOOKUP(G314,Sheet2!A:Q,7)</f>
        <v>1098</v>
      </c>
      <c r="AR314" s="22" t="n">
        <f aca="false">VLOOKUP(G314,Sheet2!A:Q,8)</f>
        <v>975.15</v>
      </c>
      <c r="AS314" s="22" t="n">
        <f aca="false">VLOOKUP(G314,Sheet2!A:Q,9)</f>
        <v>242</v>
      </c>
      <c r="AT314" s="22" t="n">
        <f aca="false">VLOOKUP(G314,Sheet2!A:Q,10)</f>
        <v>65.63</v>
      </c>
      <c r="AU314" s="22" t="n">
        <f aca="false">VLOOKUP(G314,Sheet2!A:Q,11)</f>
        <v>12.5</v>
      </c>
      <c r="AV314" s="22" t="n">
        <f aca="false">VLOOKUP(G314,Sheet2!A:Q,12)</f>
        <v>258326.01</v>
      </c>
      <c r="AW314" s="22" t="n">
        <f aca="false">VLOOKUP(G314,Sheet2!A:Q,13)</f>
        <v>33509.62</v>
      </c>
      <c r="AX314" s="22" t="n">
        <f aca="false">VLOOKUP(G314,Sheet2!A:Q,14)</f>
        <v>18751.17</v>
      </c>
      <c r="AY314" s="22" t="n">
        <f aca="false">VLOOKUP(G314,Sheet2!A:Q,15)</f>
        <v>3277</v>
      </c>
      <c r="AZ314" s="22" t="n">
        <f aca="false">VLOOKUP(G314,Sheet2!A:Q,16)</f>
        <v>1124.83</v>
      </c>
      <c r="BA314" s="22" t="n">
        <f aca="false">VLOOKUP(G314,Sheet2!A:Q,17)</f>
        <v>297.33</v>
      </c>
      <c r="BB314" s="22" t="n">
        <f aca="false">VLOOKUP(G314,Sheet2!A:R,18)</f>
        <v>287</v>
      </c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5" hidden="false" customHeight="false" outlineLevel="0" collapsed="false">
      <c r="A315" s="9" t="s">
        <v>56</v>
      </c>
      <c r="B315" s="9" t="n">
        <v>153</v>
      </c>
      <c r="C315" s="9" t="n">
        <v>192</v>
      </c>
      <c r="D315" s="9" t="n">
        <v>83</v>
      </c>
      <c r="E315" s="23" t="n">
        <v>6</v>
      </c>
      <c r="F315" s="24" t="s">
        <v>708</v>
      </c>
      <c r="G315" s="25" t="s">
        <v>1049</v>
      </c>
      <c r="H315" s="4" t="s">
        <v>710</v>
      </c>
      <c r="I315" s="22" t="s">
        <v>743</v>
      </c>
      <c r="J315" s="26" t="n">
        <v>4</v>
      </c>
      <c r="K315" s="11" t="s">
        <v>1050</v>
      </c>
      <c r="L315" s="2" t="n">
        <f aca="false">IF(LEN(TRIM(K315))=0,0,LEN(TRIM(K315))-LEN(SUBSTITUTE(K315," ",""))+1)</f>
        <v>16</v>
      </c>
      <c r="M315" s="2" t="n">
        <f aca="false">IF(LEN(TRIM(F315))=0,0,LEN(TRIM(F315))-LEN(SUBSTITUTE(F315," ",""))+2)</f>
        <v>13</v>
      </c>
      <c r="N315" s="22" t="s">
        <v>52</v>
      </c>
      <c r="P315" s="27" t="n">
        <v>14153</v>
      </c>
      <c r="Q315" s="27" t="n">
        <v>4153</v>
      </c>
      <c r="R315" s="9" t="s">
        <v>53</v>
      </c>
      <c r="S315" s="28" t="str">
        <f aca="false">MID(MID(MID(SUBSTITUTE(K315," ","^",(M315-2)),1,256),FIND("^",SUBSTITUTE(K315," ","^",(M315-2))),256),2,FIND(" ",MID(MID(SUBSTITUTE(K315," ","^",(M315-2)),1,256),FIND("^",SUBSTITUTE(K315," ","^",(M315-2))),256))-2)</f>
        <v>own</v>
      </c>
      <c r="T315" s="25"/>
      <c r="U315" s="29" t="n">
        <f aca="false">LEN(S315)</f>
        <v>3</v>
      </c>
      <c r="V315" s="29" t="n">
        <v>41</v>
      </c>
      <c r="W315" s="50" t="n">
        <v>622</v>
      </c>
      <c r="X315" s="50" t="n">
        <v>611</v>
      </c>
      <c r="Y315" s="50" t="n">
        <v>619</v>
      </c>
      <c r="Z315" s="56" t="n">
        <v>484</v>
      </c>
      <c r="AA315" s="53" t="n">
        <v>6</v>
      </c>
      <c r="AB315" s="53" t="n">
        <v>15</v>
      </c>
      <c r="AC315" s="30" t="str">
        <f aca="false">IF(ISBLANK(T315),"NA",IF(T315=" ","NA",IF(T315="-","NA",IF(T315="N","NA",T315))))</f>
        <v>NA</v>
      </c>
      <c r="AD315" s="30" t="n">
        <f aca="false">IF(ISBLANK(U315),"NA",IF(U315=" ","NA",IF(U315="-","NA",IF(U315="N","NA",U315))))</f>
        <v>3</v>
      </c>
      <c r="AE315" s="30" t="n">
        <f aca="false">IF(ISBLANK(V315),"NA",IF(V315=" ","NA",IF(V315="-","NA",IF(V315="N","NA",V315))))</f>
        <v>41</v>
      </c>
      <c r="AF315" s="30" t="n">
        <f aca="false">IF(ISBLANK(W315),"NA",IF(W315=" ","NA",IF(W315="-","NA",IF(W315="N","NA",W315))))</f>
        <v>622</v>
      </c>
      <c r="AG315" s="30" t="n">
        <f aca="false">IF(ISBLANK(X315),"NA",IF(X315=" ","NA",IF(X315="-","NA",IF(X315="N","NA",X315))))</f>
        <v>611</v>
      </c>
      <c r="AH315" s="30" t="n">
        <f aca="false">IF(ISBLANK(Y315),"NA",IF(Y315=" ","NA",IF(Y315="-","NA",IF(Y315="N","NA",Y315))))</f>
        <v>619</v>
      </c>
      <c r="AI315" s="30" t="n">
        <f aca="false">IF(ISBLANK(Z315),"NA",IF(Z315=" ","NA",IF(Z315="-","NA",IF(Z315="N","NA",Z315))))</f>
        <v>484</v>
      </c>
      <c r="AJ315" s="30" t="n">
        <f aca="false">IF(ISBLANK(AA315),"NA",IF(AA315=" ","NA",IF(AA315="-","NA",IF(AA315="N","NA",AA315))))</f>
        <v>6</v>
      </c>
      <c r="AK315" s="30" t="n">
        <f aca="false">IF(ISBLANK(AB315),"NA",IF(AB315=" ","NA",IF(AB315="-","NA",IF(AB315="N","NA",AB315))))</f>
        <v>15</v>
      </c>
      <c r="AL315" s="22" t="str">
        <f aca="false">IF(I315="BC",VLOOKUP(B315,'BC-OR_overlap'!A:J,10),"NA")</f>
        <v>NA</v>
      </c>
      <c r="AM315" s="22" t="n">
        <f aca="false">VLOOKUP(G315,Sheet2!A:Q,3)</f>
        <v>76.9836</v>
      </c>
      <c r="AN315" s="22" t="n">
        <f aca="false">VLOOKUP(G315,Sheet2!A:Q,4)</f>
        <v>6</v>
      </c>
      <c r="AO315" s="22" t="n">
        <f aca="false">VLOOKUP(G315,Sheet2!A:Q,5)</f>
        <v>30.17</v>
      </c>
      <c r="AP315" s="22" t="n">
        <f aca="false">VLOOKUP(G315,Sheet2!A:Q,6)</f>
        <v>9094.44</v>
      </c>
      <c r="AQ315" s="22" t="n">
        <f aca="false">VLOOKUP(G315,Sheet2!A:Q,7)</f>
        <v>344.6</v>
      </c>
      <c r="AR315" s="22" t="n">
        <f aca="false">VLOOKUP(G315,Sheet2!A:Q,8)</f>
        <v>1289.31</v>
      </c>
      <c r="AS315" s="22" t="n">
        <f aca="false">VLOOKUP(G315,Sheet2!A:Q,9)</f>
        <v>45</v>
      </c>
      <c r="AT315" s="22" t="n">
        <f aca="false">VLOOKUP(G315,Sheet2!A:Q,10)</f>
        <v>509.44</v>
      </c>
      <c r="AU315" s="22" t="n">
        <f aca="false">VLOOKUP(G315,Sheet2!A:Q,11)</f>
        <v>9.33</v>
      </c>
      <c r="AV315" s="22" t="n">
        <f aca="false">VLOOKUP(G315,Sheet2!A:Q,12)</f>
        <v>275736.55</v>
      </c>
      <c r="AW315" s="22" t="n">
        <f aca="false">VLOOKUP(G315,Sheet2!A:Q,13)</f>
        <v>35298.4</v>
      </c>
      <c r="AX315" s="22" t="n">
        <f aca="false">VLOOKUP(G315,Sheet2!A:Q,14)</f>
        <v>25638.01</v>
      </c>
      <c r="AY315" s="22" t="n">
        <f aca="false">VLOOKUP(G315,Sheet2!A:Q,15)</f>
        <v>3138.25</v>
      </c>
      <c r="AZ315" s="22" t="n">
        <f aca="false">VLOOKUP(G315,Sheet2!A:Q,16)</f>
        <v>3677.07</v>
      </c>
      <c r="BA315" s="22" t="n">
        <f aca="false">VLOOKUP(G315,Sheet2!A:Q,17)</f>
        <v>420.33</v>
      </c>
      <c r="BB315" s="22" t="n">
        <f aca="false">VLOOKUP(G315,Sheet2!A:R,18)</f>
        <v>36</v>
      </c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5" hidden="false" customHeight="false" outlineLevel="0" collapsed="false">
      <c r="A316" s="1" t="s">
        <v>80</v>
      </c>
      <c r="B316" s="9" t="n">
        <v>154</v>
      </c>
      <c r="C316" s="9" t="n">
        <v>193</v>
      </c>
      <c r="D316" s="9" t="n">
        <v>47</v>
      </c>
      <c r="E316" s="23"/>
      <c r="F316" s="9" t="s">
        <v>712</v>
      </c>
      <c r="G316" s="33" t="s">
        <v>1051</v>
      </c>
      <c r="H316" s="4" t="s">
        <v>93</v>
      </c>
      <c r="I316" s="22" t="s">
        <v>743</v>
      </c>
      <c r="J316" s="26" t="n">
        <v>4</v>
      </c>
      <c r="K316" s="11" t="s">
        <v>1052</v>
      </c>
      <c r="L316" s="2" t="n">
        <f aca="false">IF(LEN(TRIM(K316))=0,0,LEN(TRIM(K316))-LEN(SUBSTITUTE(K316," ",""))+1)</f>
        <v>12</v>
      </c>
      <c r="M316" s="2" t="n">
        <f aca="false">IF(LEN(TRIM(F316))=0,0,LEN(TRIM(F316))-LEN(SUBSTITUTE(F316," ",""))+2)</f>
        <v>10</v>
      </c>
      <c r="N316" s="22" t="s">
        <v>52</v>
      </c>
      <c r="P316" s="27" t="n">
        <v>14154</v>
      </c>
      <c r="Q316" s="27" t="n">
        <v>4154</v>
      </c>
      <c r="R316" s="9" t="s">
        <v>53</v>
      </c>
      <c r="S316" s="28" t="str">
        <f aca="false">MID(MID(MID(SUBSTITUTE(K316," ","^",(M316-2)),1,256),FIND("^",SUBSTITUTE(K316," ","^",(M316-2))),256),2,FIND(" ",MID(MID(SUBSTITUTE(K316," ","^",(M316-2)),1,256),FIND("^",SUBSTITUTE(K316," ","^",(M316-2))),256))-2)</f>
        <v>his</v>
      </c>
      <c r="T316" s="57"/>
      <c r="U316" s="29" t="n">
        <f aca="false">LEN(S316)</f>
        <v>3</v>
      </c>
      <c r="V316" s="29" t="n">
        <v>47</v>
      </c>
      <c r="W316" s="50" t="n">
        <v>543</v>
      </c>
      <c r="X316" s="50" t="n">
        <v>553</v>
      </c>
      <c r="Y316" s="58" t="n">
        <v>521</v>
      </c>
      <c r="Z316" s="52" t="n">
        <v>528</v>
      </c>
      <c r="AA316" s="53" t="n">
        <v>0</v>
      </c>
      <c r="AB316" s="53" t="n">
        <v>14</v>
      </c>
      <c r="AC316" s="30" t="str">
        <f aca="false">IF(ISBLANK(T316),"NA",IF(T316=" ","NA",IF(T316="-","NA",IF(T316="N","NA",T316))))</f>
        <v>NA</v>
      </c>
      <c r="AD316" s="30" t="n">
        <f aca="false">IF(ISBLANK(U316),"NA",IF(U316=" ","NA",IF(U316="-","NA",IF(U316="N","NA",U316))))</f>
        <v>3</v>
      </c>
      <c r="AE316" s="30" t="n">
        <f aca="false">IF(ISBLANK(V316),"NA",IF(V316=" ","NA",IF(V316="-","NA",IF(V316="N","NA",V316))))</f>
        <v>47</v>
      </c>
      <c r="AF316" s="30" t="n">
        <f aca="false">IF(ISBLANK(W316),"NA",IF(W316=" ","NA",IF(W316="-","NA",IF(W316="N","NA",W316))))</f>
        <v>543</v>
      </c>
      <c r="AG316" s="30" t="n">
        <f aca="false">IF(ISBLANK(X316),"NA",IF(X316=" ","NA",IF(X316="-","NA",IF(X316="N","NA",X316))))</f>
        <v>553</v>
      </c>
      <c r="AH316" s="30" t="n">
        <f aca="false">IF(ISBLANK(Y316),"NA",IF(Y316=" ","NA",IF(Y316="-","NA",IF(Y316="N","NA",Y316))))</f>
        <v>521</v>
      </c>
      <c r="AI316" s="30" t="n">
        <f aca="false">IF(ISBLANK(Z316),"NA",IF(Z316=" ","NA",IF(Z316="-","NA",IF(Z316="N","NA",Z316))))</f>
        <v>528</v>
      </c>
      <c r="AJ316" s="30" t="n">
        <f aca="false">IF(ISBLANK(AA316),"NA",IF(AA316=" ","NA",IF(AA316="-","NA",IF(AA316="N","NA",AA316))))</f>
        <v>0</v>
      </c>
      <c r="AK316" s="30" t="n">
        <f aca="false">IF(ISBLANK(AB316),"NA",IF(AB316=" ","NA",IF(AB316="-","NA",IF(AB316="N","NA",AB316))))</f>
        <v>14</v>
      </c>
      <c r="AL316" s="22" t="str">
        <f aca="false">IF(I316="BC",VLOOKUP(B316,'BC-OR_overlap'!A:J,10),"NA")</f>
        <v>NA</v>
      </c>
      <c r="AM316" s="22" t="n">
        <f aca="false">VLOOKUP(G316,Sheet2!A:Q,3)</f>
        <v>21.4174</v>
      </c>
      <c r="AN316" s="22" t="n">
        <f aca="false">VLOOKUP(G316,Sheet2!A:Q,4)</f>
        <v>0</v>
      </c>
      <c r="AO316" s="22" t="n">
        <f aca="false">VLOOKUP(G316,Sheet2!A:Q,5)</f>
        <v>0</v>
      </c>
      <c r="AP316" s="22" t="n">
        <f aca="false">VLOOKUP(G316,Sheet2!A:Q,6)</f>
        <v>2028.63</v>
      </c>
      <c r="AQ316" s="22" t="n">
        <f aca="false">VLOOKUP(G316,Sheet2!A:Q,7)</f>
        <v>618.7</v>
      </c>
      <c r="AR316" s="22" t="n">
        <f aca="false">VLOOKUP(G316,Sheet2!A:Q,8)</f>
        <v>670.14</v>
      </c>
      <c r="AS316" s="22" t="n">
        <f aca="false">VLOOKUP(G316,Sheet2!A:Q,9)</f>
        <v>113.67</v>
      </c>
      <c r="AT316" s="22" t="n">
        <f aca="false">VLOOKUP(G316,Sheet2!A:Q,10)</f>
        <v>349.45</v>
      </c>
      <c r="AU316" s="22" t="n">
        <f aca="false">VLOOKUP(G316,Sheet2!A:Q,11)</f>
        <v>38.62</v>
      </c>
      <c r="AV316" s="22" t="n">
        <f aca="false">VLOOKUP(G316,Sheet2!A:Q,12)</f>
        <v>291177.63</v>
      </c>
      <c r="AW316" s="22" t="n">
        <f aca="false">VLOOKUP(G316,Sheet2!A:Q,13)</f>
        <v>38954.4</v>
      </c>
      <c r="AX316" s="22" t="n">
        <f aca="false">VLOOKUP(G316,Sheet2!A:Q,14)</f>
        <v>27346.47</v>
      </c>
      <c r="AY316" s="22" t="n">
        <f aca="false">VLOOKUP(G316,Sheet2!A:Q,15)</f>
        <v>4661.78</v>
      </c>
      <c r="AZ316" s="22" t="n">
        <f aca="false">VLOOKUP(G316,Sheet2!A:Q,16)</f>
        <v>3965.1</v>
      </c>
      <c r="BA316" s="22" t="n">
        <f aca="false">VLOOKUP(G316,Sheet2!A:Q,17)</f>
        <v>682.25</v>
      </c>
      <c r="BB316" s="22" t="n">
        <f aca="false">VLOOKUP(G316,Sheet2!A:R,18)</f>
        <v>239</v>
      </c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5" hidden="false" customHeight="false" outlineLevel="0" collapsed="false">
      <c r="A317" s="1" t="s">
        <v>46</v>
      </c>
      <c r="B317" s="9" t="n">
        <v>155</v>
      </c>
      <c r="C317" s="9" t="n">
        <v>194</v>
      </c>
      <c r="D317" s="9" t="n">
        <v>106</v>
      </c>
      <c r="E317" s="23" t="s">
        <v>715</v>
      </c>
      <c r="F317" s="11" t="s">
        <v>716</v>
      </c>
      <c r="G317" s="33" t="s">
        <v>1053</v>
      </c>
      <c r="H317" s="4" t="s">
        <v>718</v>
      </c>
      <c r="I317" s="22" t="s">
        <v>743</v>
      </c>
      <c r="J317" s="26" t="n">
        <v>4</v>
      </c>
      <c r="K317" s="11" t="s">
        <v>1054</v>
      </c>
      <c r="L317" s="2" t="n">
        <f aca="false">IF(LEN(TRIM(K317))=0,0,LEN(TRIM(K317))-LEN(SUBSTITUTE(K317," ",""))+1)</f>
        <v>11</v>
      </c>
      <c r="M317" s="2" t="n">
        <f aca="false">IF(LEN(TRIM(F317))=0,0,LEN(TRIM(F317))-LEN(SUBSTITUTE(F317," ",""))+2)</f>
        <v>8</v>
      </c>
      <c r="N317" s="22" t="s">
        <v>52</v>
      </c>
      <c r="P317" s="27" t="n">
        <v>14155</v>
      </c>
      <c r="Q317" s="27" t="n">
        <v>4155</v>
      </c>
      <c r="R317" s="9" t="s">
        <v>53</v>
      </c>
      <c r="S317" s="28" t="str">
        <f aca="false">MID(MID(MID(SUBSTITUTE(K317," ","^",(M317-2)),1,256),FIND("^",SUBSTITUTE(K317," ","^",(M317-2))),256),2,FIND(" ",MID(MID(SUBSTITUTE(K317," ","^",(M317-2)),1,256),FIND("^",SUBSTITUTE(K317," ","^",(M317-2))),256))-2)</f>
        <v>his</v>
      </c>
      <c r="T317" s="57" t="n">
        <v>0</v>
      </c>
      <c r="U317" s="29" t="n">
        <f aca="false">LEN(S317)</f>
        <v>3</v>
      </c>
      <c r="V317" s="29" t="n">
        <v>10</v>
      </c>
      <c r="W317" s="50" t="n">
        <v>449</v>
      </c>
      <c r="X317" s="50" t="n">
        <v>486</v>
      </c>
      <c r="Y317" s="50" t="n">
        <v>510</v>
      </c>
      <c r="Z317" s="56" t="s">
        <v>202</v>
      </c>
      <c r="AA317" s="53" t="n">
        <v>3</v>
      </c>
      <c r="AB317" s="53" t="n">
        <v>13</v>
      </c>
      <c r="AC317" s="30" t="n">
        <f aca="false">IF(ISBLANK(T317),"NA",IF(T317=" ","NA",IF(T317="-","NA",IF(T317="N","NA",T317))))</f>
        <v>0</v>
      </c>
      <c r="AD317" s="30" t="n">
        <f aca="false">IF(ISBLANK(U317),"NA",IF(U317=" ","NA",IF(U317="-","NA",IF(U317="N","NA",U317))))</f>
        <v>3</v>
      </c>
      <c r="AE317" s="30" t="n">
        <f aca="false">IF(ISBLANK(V317),"NA",IF(V317=" ","NA",IF(V317="-","NA",IF(V317="N","NA",V317))))</f>
        <v>10</v>
      </c>
      <c r="AF317" s="30" t="n">
        <f aca="false">IF(ISBLANK(W317),"NA",IF(W317=" ","NA",IF(W317="-","NA",IF(W317="N","NA",W317))))</f>
        <v>449</v>
      </c>
      <c r="AG317" s="30" t="n">
        <f aca="false">IF(ISBLANK(X317),"NA",IF(X317=" ","NA",IF(X317="-","NA",IF(X317="N","NA",X317))))</f>
        <v>486</v>
      </c>
      <c r="AH317" s="30" t="n">
        <f aca="false">IF(ISBLANK(Y317),"NA",IF(Y317=" ","NA",IF(Y317="-","NA",IF(Y317="N","NA",Y317))))</f>
        <v>510</v>
      </c>
      <c r="AI317" s="30" t="str">
        <f aca="false">IF(ISBLANK(Z317),"NA",IF(Z317=" ","NA",IF(Z317="-","NA",IF(Z317="N","NA",Z317))))</f>
        <v>NA</v>
      </c>
      <c r="AJ317" s="30" t="n">
        <f aca="false">IF(ISBLANK(AA317),"NA",IF(AA317=" ","NA",IF(AA317="-","NA",IF(AA317="N","NA",AA317))))</f>
        <v>3</v>
      </c>
      <c r="AK317" s="30" t="n">
        <f aca="false">IF(ISBLANK(AB317),"NA",IF(AB317=" ","NA",IF(AB317="-","NA",IF(AB317="N","NA",AB317))))</f>
        <v>13</v>
      </c>
      <c r="AL317" s="22" t="str">
        <f aca="false">IF(I317="BC",VLOOKUP(B317,'BC-OR_overlap'!A:J,10),"NA")</f>
        <v>NA</v>
      </c>
      <c r="AM317" s="22" t="n">
        <f aca="false">VLOOKUP(G317,Sheet2!A:Q,3)</f>
        <v>7.97203</v>
      </c>
      <c r="AN317" s="22" t="n">
        <f aca="false">VLOOKUP(G317,Sheet2!A:Q,4)</f>
        <v>3</v>
      </c>
      <c r="AO317" s="22" t="n">
        <f aca="false">VLOOKUP(G317,Sheet2!A:Q,5)</f>
        <v>1.43</v>
      </c>
      <c r="AP317" s="22" t="n">
        <f aca="false">VLOOKUP(G317,Sheet2!A:Q,6)</f>
        <v>5678.29</v>
      </c>
      <c r="AQ317" s="22" t="n">
        <f aca="false">VLOOKUP(G317,Sheet2!A:Q,7)</f>
        <v>461.33</v>
      </c>
      <c r="AR317" s="22" t="n">
        <f aca="false">VLOOKUP(G317,Sheet2!A:Q,8)</f>
        <v>963.4</v>
      </c>
      <c r="AS317" s="22" t="n">
        <f aca="false">VLOOKUP(G317,Sheet2!A:Q,9)</f>
        <v>68</v>
      </c>
      <c r="AT317" s="22" t="n">
        <f aca="false">VLOOKUP(G317,Sheet2!A:Q,10)</f>
        <v>14.35</v>
      </c>
      <c r="AU317" s="22" t="n">
        <f aca="false">VLOOKUP(G317,Sheet2!A:Q,11)</f>
        <v>7</v>
      </c>
      <c r="AV317" s="22" t="n">
        <f aca="false">VLOOKUP(G317,Sheet2!A:Q,12)</f>
        <v>148929.28</v>
      </c>
      <c r="AW317" s="22" t="n">
        <f aca="false">VLOOKUP(G317,Sheet2!A:Q,13)</f>
        <v>21961</v>
      </c>
      <c r="AX317" s="22" t="n">
        <f aca="false">VLOOKUP(G317,Sheet2!A:Q,14)</f>
        <v>6097.72</v>
      </c>
      <c r="AY317" s="22" t="n">
        <f aca="false">VLOOKUP(G317,Sheet2!A:Q,15)</f>
        <v>1299.2</v>
      </c>
      <c r="AZ317" s="22" t="n">
        <f aca="false">VLOOKUP(G317,Sheet2!A:Q,16)</f>
        <v>57.19</v>
      </c>
      <c r="BA317" s="22" t="n">
        <f aca="false">VLOOKUP(G317,Sheet2!A:Q,17)</f>
        <v>43.25</v>
      </c>
      <c r="BB317" s="22" t="n">
        <f aca="false">VLOOKUP(G317,Sheet2!A:R,18)</f>
        <v>404</v>
      </c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5" hidden="false" customHeight="false" outlineLevel="0" collapsed="false">
      <c r="A318" s="1" t="s">
        <v>66</v>
      </c>
      <c r="B318" s="9" t="n">
        <v>156</v>
      </c>
      <c r="C318" s="9" t="n">
        <v>196</v>
      </c>
      <c r="D318" s="9" t="n">
        <v>118</v>
      </c>
      <c r="E318" s="23"/>
      <c r="F318" s="9" t="s">
        <v>720</v>
      </c>
      <c r="G318" s="33" t="s">
        <v>1055</v>
      </c>
      <c r="H318" s="4" t="s">
        <v>722</v>
      </c>
      <c r="I318" s="22" t="s">
        <v>743</v>
      </c>
      <c r="J318" s="26" t="n">
        <v>4</v>
      </c>
      <c r="K318" s="11" t="s">
        <v>1056</v>
      </c>
      <c r="L318" s="2" t="n">
        <f aca="false">IF(LEN(TRIM(K318))=0,0,LEN(TRIM(K318))-LEN(SUBSTITUTE(K318," ",""))+1)</f>
        <v>18</v>
      </c>
      <c r="M318" s="2" t="n">
        <f aca="false">IF(LEN(TRIM(F318))=0,0,LEN(TRIM(F318))-LEN(SUBSTITUTE(F318," ",""))+2)</f>
        <v>16</v>
      </c>
      <c r="N318" s="22" t="s">
        <v>52</v>
      </c>
      <c r="P318" s="27" t="n">
        <v>14156</v>
      </c>
      <c r="Q318" s="27" t="n">
        <v>4156</v>
      </c>
      <c r="R318" s="9" t="s">
        <v>53</v>
      </c>
      <c r="S318" s="28" t="str">
        <f aca="false">MID(MID(MID(SUBSTITUTE(K318," ","^",(M318-2)),1,256),FIND("^",SUBSTITUTE(K318," ","^",(M318-2))),256),2,FIND(" ",MID(MID(SUBSTITUTE(K318," ","^",(M318-2)),1,256),FIND("^",SUBSTITUTE(K318," ","^",(M318-2))),256))-2)</f>
        <v>fine</v>
      </c>
      <c r="T318" s="57"/>
      <c r="U318" s="29" t="n">
        <f aca="false">LEN(S318)</f>
        <v>4</v>
      </c>
      <c r="V318" s="29" t="n">
        <v>2</v>
      </c>
      <c r="W318" s="50" t="n">
        <v>511</v>
      </c>
      <c r="X318" s="50" t="n">
        <v>521</v>
      </c>
      <c r="Y318" s="50" t="n">
        <v>542</v>
      </c>
      <c r="Z318" s="54" t="n">
        <v>475</v>
      </c>
      <c r="AA318" s="53" t="n">
        <v>14</v>
      </c>
      <c r="AB318" s="53" t="n">
        <v>15</v>
      </c>
      <c r="AC318" s="30" t="str">
        <f aca="false">IF(ISBLANK(T318),"NA",IF(T318=" ","NA",IF(T318="-","NA",IF(T318="N","NA",T318))))</f>
        <v>NA</v>
      </c>
      <c r="AD318" s="30" t="n">
        <f aca="false">IF(ISBLANK(U318),"NA",IF(U318=" ","NA",IF(U318="-","NA",IF(U318="N","NA",U318))))</f>
        <v>4</v>
      </c>
      <c r="AE318" s="30" t="n">
        <f aca="false">IF(ISBLANK(V318),"NA",IF(V318=" ","NA",IF(V318="-","NA",IF(V318="N","NA",V318))))</f>
        <v>2</v>
      </c>
      <c r="AF318" s="30" t="n">
        <f aca="false">IF(ISBLANK(W318),"NA",IF(W318=" ","NA",IF(W318="-","NA",IF(W318="N","NA",W318))))</f>
        <v>511</v>
      </c>
      <c r="AG318" s="30" t="n">
        <f aca="false">IF(ISBLANK(X318),"NA",IF(X318=" ","NA",IF(X318="-","NA",IF(X318="N","NA",X318))))</f>
        <v>521</v>
      </c>
      <c r="AH318" s="30" t="n">
        <f aca="false">IF(ISBLANK(Y318),"NA",IF(Y318=" ","NA",IF(Y318="-","NA",IF(Y318="N","NA",Y318))))</f>
        <v>542</v>
      </c>
      <c r="AI318" s="30" t="n">
        <f aca="false">IF(ISBLANK(Z318),"NA",IF(Z318=" ","NA",IF(Z318="-","NA",IF(Z318="N","NA",Z318))))</f>
        <v>475</v>
      </c>
      <c r="AJ318" s="30" t="n">
        <f aca="false">IF(ISBLANK(AA318),"NA",IF(AA318=" ","NA",IF(AA318="-","NA",IF(AA318="N","NA",AA318))))</f>
        <v>14</v>
      </c>
      <c r="AK318" s="30" t="n">
        <f aca="false">IF(ISBLANK(AB318),"NA",IF(AB318=" ","NA",IF(AB318="-","NA",IF(AB318="N","NA",AB318))))</f>
        <v>15</v>
      </c>
      <c r="AL318" s="22" t="str">
        <f aca="false">IF(I318="BC",VLOOKUP(B318,'BC-OR_overlap'!A:J,10),"NA")</f>
        <v>NA</v>
      </c>
      <c r="AM318" s="22" t="n">
        <f aca="false">VLOOKUP(G318,Sheet2!A:Q,3)</f>
        <v>7.13913</v>
      </c>
      <c r="AN318" s="22" t="n">
        <f aca="false">VLOOKUP(G318,Sheet2!A:Q,4)</f>
        <v>14</v>
      </c>
      <c r="AO318" s="22" t="n">
        <f aca="false">VLOOKUP(G318,Sheet2!A:Q,5)</f>
        <v>5.96</v>
      </c>
      <c r="AP318" s="22" t="n">
        <f aca="false">VLOOKUP(G318,Sheet2!A:Q,6)</f>
        <v>9759.47</v>
      </c>
      <c r="AQ318" s="22" t="n">
        <f aca="false">VLOOKUP(G318,Sheet2!A:Q,7)</f>
        <v>171.25</v>
      </c>
      <c r="AR318" s="22" t="n">
        <f aca="false">VLOOKUP(G318,Sheet2!A:Q,8)</f>
        <v>322.53</v>
      </c>
      <c r="AS318" s="22" t="n">
        <f aca="false">VLOOKUP(G318,Sheet2!A:Q,9)</f>
        <v>23</v>
      </c>
      <c r="AT318" s="22" t="n">
        <f aca="false">VLOOKUP(G318,Sheet2!A:Q,10)</f>
        <v>17.49</v>
      </c>
      <c r="AU318" s="22" t="n">
        <f aca="false">VLOOKUP(G318,Sheet2!A:Q,11)</f>
        <v>5.5</v>
      </c>
      <c r="AV318" s="22" t="n">
        <f aca="false">VLOOKUP(G318,Sheet2!A:Q,12)</f>
        <v>223530.74</v>
      </c>
      <c r="AW318" s="22" t="n">
        <f aca="false">VLOOKUP(G318,Sheet2!A:Q,13)</f>
        <v>34582</v>
      </c>
      <c r="AX318" s="22" t="n">
        <f aca="false">VLOOKUP(G318,Sheet2!A:Q,14)</f>
        <v>7541.88</v>
      </c>
      <c r="AY318" s="22" t="n">
        <f aca="false">VLOOKUP(G318,Sheet2!A:Q,15)</f>
        <v>2003.67</v>
      </c>
      <c r="AZ318" s="22" t="n">
        <f aca="false">VLOOKUP(G318,Sheet2!A:Q,16)</f>
        <v>280.51</v>
      </c>
      <c r="BA318" s="22" t="n">
        <f aca="false">VLOOKUP(G318,Sheet2!A:Q,17)</f>
        <v>124</v>
      </c>
      <c r="BB318" s="22" t="n">
        <f aca="false">VLOOKUP(G318,Sheet2!A:R,18)</f>
        <v>474</v>
      </c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5" hidden="false" customHeight="false" outlineLevel="0" collapsed="false">
      <c r="A319" s="9" t="s">
        <v>66</v>
      </c>
      <c r="B319" s="9" t="n">
        <v>157</v>
      </c>
      <c r="C319" s="9" t="n">
        <v>197</v>
      </c>
      <c r="D319" s="9" t="n">
        <v>91</v>
      </c>
      <c r="E319" s="23"/>
      <c r="F319" s="9" t="s">
        <v>724</v>
      </c>
      <c r="G319" s="33" t="s">
        <v>1057</v>
      </c>
      <c r="H319" s="4" t="s">
        <v>726</v>
      </c>
      <c r="I319" s="22" t="s">
        <v>743</v>
      </c>
      <c r="J319" s="26" t="n">
        <v>4</v>
      </c>
      <c r="K319" s="11" t="s">
        <v>1058</v>
      </c>
      <c r="L319" s="2" t="n">
        <f aca="false">IF(LEN(TRIM(K319))=0,0,LEN(TRIM(K319))-LEN(SUBSTITUTE(K319," ",""))+1)</f>
        <v>17</v>
      </c>
      <c r="M319" s="2" t="n">
        <f aca="false">IF(LEN(TRIM(F319))=0,0,LEN(TRIM(F319))-LEN(SUBSTITUTE(F319," ",""))+2)</f>
        <v>15</v>
      </c>
      <c r="N319" s="22" t="s">
        <v>52</v>
      </c>
      <c r="O319" s="0"/>
      <c r="P319" s="27" t="n">
        <v>14157</v>
      </c>
      <c r="Q319" s="27" t="n">
        <v>4157</v>
      </c>
      <c r="R319" s="9" t="s">
        <v>53</v>
      </c>
      <c r="S319" s="28" t="str">
        <f aca="false">MID(MID(MID(SUBSTITUTE(K319," ","^",(M319-2)),1,256),FIND("^",SUBSTITUTE(K319," ","^",(M319-2))),256),2,FIND(" ",MID(MID(SUBSTITUTE(K319," ","^",(M319-2)),1,256),FIND("^",SUBSTITUTE(K319," ","^",(M319-2))),256))-2)</f>
        <v>the</v>
      </c>
      <c r="T319" s="57"/>
      <c r="U319" s="29" t="n">
        <f aca="false">LEN(S319)</f>
        <v>3</v>
      </c>
      <c r="V319" s="29" t="n">
        <v>58</v>
      </c>
      <c r="W319" s="50" t="n">
        <v>485</v>
      </c>
      <c r="X319" s="50" t="n">
        <v>545</v>
      </c>
      <c r="Y319" s="61" t="n">
        <v>527</v>
      </c>
      <c r="Z319" s="54" t="n">
        <v>452</v>
      </c>
      <c r="AA319" s="53" t="n">
        <v>15</v>
      </c>
      <c r="AB319" s="53" t="n">
        <v>24</v>
      </c>
      <c r="AC319" s="30" t="str">
        <f aca="false">IF(ISBLANK(T319),"NA",IF(T319=" ","NA",IF(T319="-","NA",IF(T319="N","NA",T319))))</f>
        <v>NA</v>
      </c>
      <c r="AD319" s="30" t="n">
        <f aca="false">IF(ISBLANK(U319),"NA",IF(U319=" ","NA",IF(U319="-","NA",IF(U319="N","NA",U319))))</f>
        <v>3</v>
      </c>
      <c r="AE319" s="30" t="n">
        <f aca="false">IF(ISBLANK(V319),"NA",IF(V319=" ","NA",IF(V319="-","NA",IF(V319="N","NA",V319))))</f>
        <v>58</v>
      </c>
      <c r="AF319" s="30" t="n">
        <f aca="false">IF(ISBLANK(W319),"NA",IF(W319=" ","NA",IF(W319="-","NA",IF(W319="N","NA",W319))))</f>
        <v>485</v>
      </c>
      <c r="AG319" s="30" t="n">
        <f aca="false">IF(ISBLANK(X319),"NA",IF(X319=" ","NA",IF(X319="-","NA",IF(X319="N","NA",X319))))</f>
        <v>545</v>
      </c>
      <c r="AH319" s="30" t="n">
        <f aca="false">IF(ISBLANK(Y319),"NA",IF(Y319=" ","NA",IF(Y319="-","NA",IF(Y319="N","NA",Y319))))</f>
        <v>527</v>
      </c>
      <c r="AI319" s="30" t="n">
        <f aca="false">IF(ISBLANK(Z319),"NA",IF(Z319=" ","NA",IF(Z319="-","NA",IF(Z319="N","NA",Z319))))</f>
        <v>452</v>
      </c>
      <c r="AJ319" s="30" t="n">
        <f aca="false">IF(ISBLANK(AA319),"NA",IF(AA319=" ","NA",IF(AA319="-","NA",IF(AA319="N","NA",AA319))))</f>
        <v>15</v>
      </c>
      <c r="AK319" s="30" t="n">
        <f aca="false">IF(ISBLANK(AB319),"NA",IF(AB319=" ","NA",IF(AB319="-","NA",IF(AB319="N","NA",AB319))))</f>
        <v>24</v>
      </c>
      <c r="AL319" s="22" t="str">
        <f aca="false">IF(I319="BC",VLOOKUP(B319,'BC-OR_overlap'!A:J,10),"NA")</f>
        <v>NA</v>
      </c>
      <c r="AM319" s="22" t="n">
        <f aca="false">VLOOKUP(G319,Sheet2!A:Q,3)</f>
        <v>58.0054</v>
      </c>
      <c r="AN319" s="22" t="n">
        <f aca="false">VLOOKUP(G319,Sheet2!A:Q,4)</f>
        <v>15</v>
      </c>
      <c r="AO319" s="22" t="n">
        <f aca="false">VLOOKUP(G319,Sheet2!A:Q,5)</f>
        <v>69.64</v>
      </c>
      <c r="AP319" s="22" t="n">
        <f aca="false">VLOOKUP(G319,Sheet2!A:Q,6)</f>
        <v>20976.18</v>
      </c>
      <c r="AQ319" s="22" t="n">
        <f aca="false">VLOOKUP(G319,Sheet2!A:Q,7)</f>
        <v>288</v>
      </c>
      <c r="AR319" s="22" t="n">
        <f aca="false">VLOOKUP(G319,Sheet2!A:Q,8)</f>
        <v>1197.05</v>
      </c>
      <c r="AS319" s="22" t="n">
        <f aca="false">VLOOKUP(G319,Sheet2!A:Q,9)</f>
        <v>35.67</v>
      </c>
      <c r="AT319" s="22" t="n">
        <f aca="false">VLOOKUP(G319,Sheet2!A:Q,10)</f>
        <v>240.98</v>
      </c>
      <c r="AU319" s="22" t="n">
        <f aca="false">VLOOKUP(G319,Sheet2!A:Q,11)</f>
        <v>5.5</v>
      </c>
      <c r="AV319" s="22" t="n">
        <f aca="false">VLOOKUP(G319,Sheet2!A:Q,12)</f>
        <v>314789</v>
      </c>
      <c r="AW319" s="22" t="n">
        <f aca="false">VLOOKUP(G319,Sheet2!A:Q,13)</f>
        <v>34632.75</v>
      </c>
      <c r="AX319" s="22" t="n">
        <f aca="false">VLOOKUP(G319,Sheet2!A:Q,14)</f>
        <v>19237.12</v>
      </c>
      <c r="AY319" s="22" t="n">
        <f aca="false">VLOOKUP(G319,Sheet2!A:Q,15)</f>
        <v>3166</v>
      </c>
      <c r="AZ319" s="22" t="n">
        <f aca="false">VLOOKUP(G319,Sheet2!A:Q,16)</f>
        <v>1290.46</v>
      </c>
      <c r="BA319" s="22" t="n">
        <f aca="false">VLOOKUP(G319,Sheet2!A:Q,17)</f>
        <v>272.5</v>
      </c>
      <c r="BB319" s="22" t="n">
        <f aca="false">VLOOKUP(G319,Sheet2!A:R,18)</f>
        <v>220</v>
      </c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5" hidden="false" customHeight="false" outlineLevel="0" collapsed="false">
      <c r="A320" s="9" t="s">
        <v>80</v>
      </c>
      <c r="B320" s="9" t="n">
        <v>158</v>
      </c>
      <c r="C320" s="9" t="n">
        <v>198</v>
      </c>
      <c r="D320" s="9" t="n">
        <v>172</v>
      </c>
      <c r="E320" s="23"/>
      <c r="F320" s="9" t="s">
        <v>728</v>
      </c>
      <c r="G320" s="33" t="s">
        <v>1059</v>
      </c>
      <c r="H320" s="4" t="s">
        <v>730</v>
      </c>
      <c r="I320" s="22" t="s">
        <v>743</v>
      </c>
      <c r="J320" s="26" t="n">
        <v>4</v>
      </c>
      <c r="K320" s="11" t="s">
        <v>1060</v>
      </c>
      <c r="L320" s="2" t="n">
        <f aca="false">IF(LEN(TRIM(K320))=0,0,LEN(TRIM(K320))-LEN(SUBSTITUTE(K320," ",""))+1)</f>
        <v>21</v>
      </c>
      <c r="M320" s="2" t="n">
        <f aca="false">IF(LEN(TRIM(F320))=0,0,LEN(TRIM(F320))-LEN(SUBSTITUTE(F320," ",""))+2)</f>
        <v>19</v>
      </c>
      <c r="N320" s="22" t="s">
        <v>52</v>
      </c>
      <c r="O320" s="0"/>
      <c r="P320" s="27" t="n">
        <v>14158</v>
      </c>
      <c r="Q320" s="27" t="n">
        <v>4158</v>
      </c>
      <c r="R320" s="9" t="s">
        <v>53</v>
      </c>
      <c r="S320" s="28" t="str">
        <f aca="false">MID(MID(MID(SUBSTITUTE(K320," ","^",(M320-2)),1,256),FIND("^",SUBSTITUTE(K320," ","^",(M320-2))),256),2,FIND(" ",MID(MID(SUBSTITUTE(K320," ","^",(M320-2)),1,256),FIND("^",SUBSTITUTE(K320," ","^",(M320-2))),256))-2)</f>
        <v>average</v>
      </c>
      <c r="T320" s="57"/>
      <c r="U320" s="29" t="n">
        <f aca="false">LEN(S320)</f>
        <v>7</v>
      </c>
      <c r="V320" s="29" t="n">
        <v>120</v>
      </c>
      <c r="W320" s="50" t="n">
        <v>615</v>
      </c>
      <c r="X320" s="50" t="n">
        <v>644</v>
      </c>
      <c r="Y320" s="50" t="n">
        <v>613</v>
      </c>
      <c r="Z320" s="56" t="s">
        <v>202</v>
      </c>
      <c r="AA320" s="53" t="n">
        <v>2</v>
      </c>
      <c r="AB320" s="53" t="n">
        <v>13</v>
      </c>
      <c r="AC320" s="30" t="str">
        <f aca="false">IF(ISBLANK(T320),"NA",IF(T320=" ","NA",IF(T320="-","NA",IF(T320="N","NA",T320))))</f>
        <v>NA</v>
      </c>
      <c r="AD320" s="30" t="n">
        <f aca="false">IF(ISBLANK(U320),"NA",IF(U320=" ","NA",IF(U320="-","NA",IF(U320="N","NA",U320))))</f>
        <v>7</v>
      </c>
      <c r="AE320" s="30" t="n">
        <f aca="false">IF(ISBLANK(V320),"NA",IF(V320=" ","NA",IF(V320="-","NA",IF(V320="N","NA",V320))))</f>
        <v>120</v>
      </c>
      <c r="AF320" s="30" t="n">
        <f aca="false">IF(ISBLANK(W320),"NA",IF(W320=" ","NA",IF(W320="-","NA",IF(W320="N","NA",W320))))</f>
        <v>615</v>
      </c>
      <c r="AG320" s="30" t="n">
        <f aca="false">IF(ISBLANK(X320),"NA",IF(X320=" ","NA",IF(X320="-","NA",IF(X320="N","NA",X320))))</f>
        <v>644</v>
      </c>
      <c r="AH320" s="30" t="n">
        <f aca="false">IF(ISBLANK(Y320),"NA",IF(Y320=" ","NA",IF(Y320="-","NA",IF(Y320="N","NA",Y320))))</f>
        <v>613</v>
      </c>
      <c r="AI320" s="30" t="str">
        <f aca="false">IF(ISBLANK(Z320),"NA",IF(Z320=" ","NA",IF(Z320="-","NA",IF(Z320="N","NA",Z320))))</f>
        <v>NA</v>
      </c>
      <c r="AJ320" s="30" t="n">
        <f aca="false">IF(ISBLANK(AA320),"NA",IF(AA320=" ","NA",IF(AA320="-","NA",IF(AA320="N","NA",AA320))))</f>
        <v>2</v>
      </c>
      <c r="AK320" s="30" t="n">
        <f aca="false">IF(ISBLANK(AB320),"NA",IF(AB320=" ","NA",IF(AB320="-","NA",IF(AB320="N","NA",AB320))))</f>
        <v>13</v>
      </c>
      <c r="AL320" s="22" t="str">
        <f aca="false">IF(I320="BC",VLOOKUP(B320,'BC-OR_overlap'!A:J,10),"NA")</f>
        <v>NA</v>
      </c>
      <c r="AM320" s="22" t="n">
        <f aca="false">VLOOKUP(G320,Sheet2!A:Q,3)</f>
        <v>73.5925</v>
      </c>
      <c r="AN320" s="22" t="n">
        <f aca="false">VLOOKUP(G320,Sheet2!A:Q,4)</f>
        <v>2</v>
      </c>
      <c r="AO320" s="22" t="n">
        <f aca="false">VLOOKUP(G320,Sheet2!A:Q,5)</f>
        <v>6.81</v>
      </c>
      <c r="AP320" s="22" t="n">
        <f aca="false">VLOOKUP(G320,Sheet2!A:Q,6)</f>
        <v>4411.28</v>
      </c>
      <c r="AQ320" s="22" t="n">
        <f aca="false">VLOOKUP(G320,Sheet2!A:Q,7)</f>
        <v>296</v>
      </c>
      <c r="AR320" s="22" t="n">
        <f aca="false">VLOOKUP(G320,Sheet2!A:Q,8)</f>
        <v>265.71</v>
      </c>
      <c r="AS320" s="22" t="n">
        <f aca="false">VLOOKUP(G320,Sheet2!A:Q,9)</f>
        <v>26.75</v>
      </c>
      <c r="AT320" s="22" t="n">
        <f aca="false">VLOOKUP(G320,Sheet2!A:Q,10)</f>
        <v>77.3</v>
      </c>
      <c r="AU320" s="22" t="n">
        <f aca="false">VLOOKUP(G320,Sheet2!A:Q,11)</f>
        <v>3</v>
      </c>
      <c r="AV320" s="22" t="n">
        <f aca="false">VLOOKUP(G320,Sheet2!A:Q,12)</f>
        <v>283929.01</v>
      </c>
      <c r="AW320" s="22" t="n">
        <f aca="false">VLOOKUP(G320,Sheet2!A:Q,13)</f>
        <v>36825.2</v>
      </c>
      <c r="AX320" s="22" t="n">
        <f aca="false">VLOOKUP(G320,Sheet2!A:Q,14)</f>
        <v>15610.66</v>
      </c>
      <c r="AY320" s="22" t="n">
        <f aca="false">VLOOKUP(G320,Sheet2!A:Q,15)</f>
        <v>3476</v>
      </c>
      <c r="AZ320" s="22" t="n">
        <f aca="false">VLOOKUP(G320,Sheet2!A:Q,16)</f>
        <v>708.66</v>
      </c>
      <c r="BA320" s="22" t="n">
        <f aca="false">VLOOKUP(G320,Sheet2!A:Q,17)</f>
        <v>193.33</v>
      </c>
      <c r="BB320" s="22" t="n">
        <f aca="false">VLOOKUP(G320,Sheet2!A:R,18)</f>
        <v>409</v>
      </c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5" hidden="false" customHeight="false" outlineLevel="0" collapsed="false">
      <c r="A321" s="1" t="s">
        <v>46</v>
      </c>
      <c r="B321" s="9" t="n">
        <v>159</v>
      </c>
      <c r="C321" s="9" t="n">
        <v>199</v>
      </c>
      <c r="D321" s="9" t="n">
        <v>112</v>
      </c>
      <c r="E321" s="23" t="s">
        <v>732</v>
      </c>
      <c r="F321" s="11" t="s">
        <v>733</v>
      </c>
      <c r="G321" s="33" t="s">
        <v>1061</v>
      </c>
      <c r="H321" s="4" t="s">
        <v>735</v>
      </c>
      <c r="I321" s="22" t="s">
        <v>743</v>
      </c>
      <c r="J321" s="26" t="n">
        <v>4</v>
      </c>
      <c r="K321" s="11" t="s">
        <v>1062</v>
      </c>
      <c r="L321" s="2" t="n">
        <f aca="false">IF(LEN(TRIM(K321))=0,0,LEN(TRIM(K321))-LEN(SUBSTITUTE(K321," ",""))+1)</f>
        <v>10</v>
      </c>
      <c r="M321" s="2" t="n">
        <f aca="false">IF(LEN(TRIM(F321))=0,0,LEN(TRIM(F321))-LEN(SUBSTITUTE(F321," ",""))+2)</f>
        <v>8</v>
      </c>
      <c r="N321" s="22" t="s">
        <v>52</v>
      </c>
      <c r="O321" s="0"/>
      <c r="P321" s="27" t="n">
        <v>14159</v>
      </c>
      <c r="Q321" s="27" t="n">
        <v>4159</v>
      </c>
      <c r="R321" s="9" t="s">
        <v>53</v>
      </c>
      <c r="S321" s="28" t="str">
        <f aca="false">MID(MID(MID(SUBSTITUTE(K321," ","^",(M321-2)),1,256),FIND("^",SUBSTITUTE(K321," ","^",(M321-2))),256),2,FIND(" ",MID(MID(SUBSTITUTE(K321," ","^",(M321-2)),1,256),FIND("^",SUBSTITUTE(K321," ","^",(M321-2))),256))-2)</f>
        <v>of</v>
      </c>
      <c r="T321" s="57" t="n">
        <v>0</v>
      </c>
      <c r="U321" s="29" t="n">
        <f aca="false">LEN(S321)</f>
        <v>2</v>
      </c>
      <c r="V321" s="29" t="n">
        <v>11</v>
      </c>
      <c r="W321" s="50" t="n">
        <v>416</v>
      </c>
      <c r="X321" s="50" t="n">
        <v>568</v>
      </c>
      <c r="Y321" s="50" t="n">
        <v>577</v>
      </c>
      <c r="Z321" s="56" t="s">
        <v>202</v>
      </c>
      <c r="AA321" s="53" t="n">
        <v>0</v>
      </c>
      <c r="AB321" s="53" t="n">
        <v>27</v>
      </c>
      <c r="AC321" s="30" t="n">
        <f aca="false">IF(ISBLANK(T321),"NA",IF(T321=" ","NA",IF(T321="-","NA",IF(T321="N","NA",T321))))</f>
        <v>0</v>
      </c>
      <c r="AD321" s="30" t="n">
        <f aca="false">IF(ISBLANK(U321),"NA",IF(U321=" ","NA",IF(U321="-","NA",IF(U321="N","NA",U321))))</f>
        <v>2</v>
      </c>
      <c r="AE321" s="30" t="n">
        <f aca="false">IF(ISBLANK(V321),"NA",IF(V321=" ","NA",IF(V321="-","NA",IF(V321="N","NA",V321))))</f>
        <v>11</v>
      </c>
      <c r="AF321" s="30" t="n">
        <f aca="false">IF(ISBLANK(W321),"NA",IF(W321=" ","NA",IF(W321="-","NA",IF(W321="N","NA",W321))))</f>
        <v>416</v>
      </c>
      <c r="AG321" s="30" t="n">
        <f aca="false">IF(ISBLANK(X321),"NA",IF(X321=" ","NA",IF(X321="-","NA",IF(X321="N","NA",X321))))</f>
        <v>568</v>
      </c>
      <c r="AH321" s="30" t="n">
        <f aca="false">IF(ISBLANK(Y321),"NA",IF(Y321=" ","NA",IF(Y321="-","NA",IF(Y321="N","NA",Y321))))</f>
        <v>577</v>
      </c>
      <c r="AI321" s="30" t="str">
        <f aca="false">IF(ISBLANK(Z321),"NA",IF(Z321=" ","NA",IF(Z321="-","NA",IF(Z321="N","NA",Z321))))</f>
        <v>NA</v>
      </c>
      <c r="AJ321" s="30" t="n">
        <f aca="false">IF(ISBLANK(AA321),"NA",IF(AA321=" ","NA",IF(AA321="-","NA",IF(AA321="N","NA",AA321))))</f>
        <v>0</v>
      </c>
      <c r="AK321" s="30" t="n">
        <f aca="false">IF(ISBLANK(AB321),"NA",IF(AB321=" ","NA",IF(AB321="-","NA",IF(AB321="N","NA",AB321))))</f>
        <v>27</v>
      </c>
      <c r="AL321" s="22" t="str">
        <f aca="false">IF(I321="BC",VLOOKUP(B321,'BC-OR_overlap'!A:J,10),"NA")</f>
        <v>NA</v>
      </c>
      <c r="AM321" s="22" t="n">
        <f aca="false">VLOOKUP(G321,Sheet2!A:Q,3)</f>
        <v>3.33159</v>
      </c>
      <c r="AN321" s="22" t="n">
        <f aca="false">VLOOKUP(G321,Sheet2!A:Q,4)</f>
        <v>0</v>
      </c>
      <c r="AO321" s="22" t="n">
        <f aca="false">VLOOKUP(G321,Sheet2!A:Q,5)</f>
        <v>0</v>
      </c>
      <c r="AP321" s="22" t="n">
        <f aca="false">VLOOKUP(G321,Sheet2!A:Q,6)</f>
        <v>2186.84</v>
      </c>
      <c r="AQ321" s="22" t="n">
        <f aca="false">VLOOKUP(G321,Sheet2!A:Q,7)</f>
        <v>687</v>
      </c>
      <c r="AR321" s="22" t="n">
        <f aca="false">VLOOKUP(G321,Sheet2!A:Q,8)</f>
        <v>961.96</v>
      </c>
      <c r="AS321" s="22" t="n">
        <f aca="false">VLOOKUP(G321,Sheet2!A:Q,9)</f>
        <v>207.33</v>
      </c>
      <c r="AT321" s="22" t="n">
        <f aca="false">VLOOKUP(G321,Sheet2!A:Q,10)</f>
        <v>598.65</v>
      </c>
      <c r="AU321" s="22" t="n">
        <f aca="false">VLOOKUP(G321,Sheet2!A:Q,11)</f>
        <v>105.88</v>
      </c>
      <c r="AV321" s="22" t="n">
        <f aca="false">VLOOKUP(G321,Sheet2!A:Q,12)</f>
        <v>268225.04</v>
      </c>
      <c r="AW321" s="22" t="n">
        <f aca="false">VLOOKUP(G321,Sheet2!A:Q,13)</f>
        <v>33829.5</v>
      </c>
      <c r="AX321" s="22" t="n">
        <f aca="false">VLOOKUP(G321,Sheet2!A:Q,14)</f>
        <v>20749.23</v>
      </c>
      <c r="AY321" s="22" t="n">
        <f aca="false">VLOOKUP(G321,Sheet2!A:Q,15)</f>
        <v>3963.44</v>
      </c>
      <c r="AZ321" s="22" t="n">
        <f aca="false">VLOOKUP(G321,Sheet2!A:Q,16)</f>
        <v>4705.77</v>
      </c>
      <c r="BA321" s="22" t="n">
        <f aca="false">VLOOKUP(G321,Sheet2!A:Q,17)</f>
        <v>1165.12</v>
      </c>
      <c r="BB321" s="22" t="n">
        <f aca="false">VLOOKUP(G321,Sheet2!A:R,18)</f>
        <v>183</v>
      </c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5" hidden="false" customHeight="false" outlineLevel="0" collapsed="false">
      <c r="A322" s="9" t="s">
        <v>46</v>
      </c>
      <c r="B322" s="9" t="n">
        <v>160</v>
      </c>
      <c r="C322" s="9" t="n">
        <v>200</v>
      </c>
      <c r="D322" s="9" t="n">
        <v>93</v>
      </c>
      <c r="E322" s="23" t="s">
        <v>737</v>
      </c>
      <c r="F322" s="11" t="s">
        <v>738</v>
      </c>
      <c r="G322" s="33" t="s">
        <v>1063</v>
      </c>
      <c r="H322" s="4" t="s">
        <v>740</v>
      </c>
      <c r="I322" s="22" t="s">
        <v>743</v>
      </c>
      <c r="J322" s="26" t="n">
        <v>4</v>
      </c>
      <c r="K322" s="11" t="s">
        <v>1064</v>
      </c>
      <c r="L322" s="2" t="n">
        <f aca="false">IF(LEN(TRIM(K322))=0,0,LEN(TRIM(K322))-LEN(SUBSTITUTE(K322," ",""))+1)</f>
        <v>10</v>
      </c>
      <c r="M322" s="2" t="n">
        <f aca="false">IF(LEN(TRIM(F322))=0,0,LEN(TRIM(F322))-LEN(SUBSTITUTE(F322," ",""))+2)</f>
        <v>8</v>
      </c>
      <c r="N322" s="22" t="s">
        <v>52</v>
      </c>
      <c r="O322" s="0"/>
      <c r="P322" s="27" t="n">
        <v>14160</v>
      </c>
      <c r="Q322" s="27" t="n">
        <v>4160</v>
      </c>
      <c r="R322" s="9" t="s">
        <v>53</v>
      </c>
      <c r="S322" s="28" t="str">
        <f aca="false">MID(MID(MID(SUBSTITUTE(K322," ","^",(M322-2)),1,256),FIND("^",SUBSTITUTE(K322," ","^",(M322-2))),256),2,FIND(" ",MID(MID(SUBSTITUTE(K322," ","^",(M322-2)),1,256),FIND("^",SUBSTITUTE(K322," ","^",(M322-2))),256))-2)</f>
        <v>the</v>
      </c>
      <c r="T322" s="57" t="n">
        <v>0</v>
      </c>
      <c r="U322" s="29" t="n">
        <f aca="false">LEN(S322)</f>
        <v>3</v>
      </c>
      <c r="V322" s="29" t="n">
        <v>135</v>
      </c>
      <c r="W322" s="50" t="n">
        <v>418</v>
      </c>
      <c r="X322" s="50" t="n">
        <v>526</v>
      </c>
      <c r="Y322" s="51" t="n">
        <v>464</v>
      </c>
      <c r="Z322" s="56" t="s">
        <v>202</v>
      </c>
      <c r="AA322" s="53" t="n">
        <v>1</v>
      </c>
      <c r="AB322" s="53" t="n">
        <v>18</v>
      </c>
      <c r="AC322" s="30" t="n">
        <f aca="false">IF(ISBLANK(T322),"NA",IF(T322=" ","NA",IF(T322="-","NA",IF(T322="N","NA",T322))))</f>
        <v>0</v>
      </c>
      <c r="AD322" s="30" t="n">
        <f aca="false">IF(ISBLANK(U322),"NA",IF(U322=" ","NA",IF(U322="-","NA",IF(U322="N","NA",U322))))</f>
        <v>3</v>
      </c>
      <c r="AE322" s="30" t="n">
        <f aca="false">IF(ISBLANK(V322),"NA",IF(V322=" ","NA",IF(V322="-","NA",IF(V322="N","NA",V322))))</f>
        <v>135</v>
      </c>
      <c r="AF322" s="30" t="n">
        <f aca="false">IF(ISBLANK(W322),"NA",IF(W322=" ","NA",IF(W322="-","NA",IF(W322="N","NA",W322))))</f>
        <v>418</v>
      </c>
      <c r="AG322" s="30" t="n">
        <f aca="false">IF(ISBLANK(X322),"NA",IF(X322=" ","NA",IF(X322="-","NA",IF(X322="N","NA",X322))))</f>
        <v>526</v>
      </c>
      <c r="AH322" s="30" t="n">
        <f aca="false">IF(ISBLANK(Y322),"NA",IF(Y322=" ","NA",IF(Y322="-","NA",IF(Y322="N","NA",Y322))))</f>
        <v>464</v>
      </c>
      <c r="AI322" s="30" t="str">
        <f aca="false">IF(ISBLANK(Z322),"NA",IF(Z322=" ","NA",IF(Z322="-","NA",IF(Z322="N","NA",Z322))))</f>
        <v>NA</v>
      </c>
      <c r="AJ322" s="30" t="n">
        <f aca="false">IF(ISBLANK(AA322),"NA",IF(AA322=" ","NA",IF(AA322="-","NA",IF(AA322="N","NA",AA322))))</f>
        <v>1</v>
      </c>
      <c r="AK322" s="30" t="n">
        <f aca="false">IF(ISBLANK(AB322),"NA",IF(AB322=" ","NA",IF(AB322="-","NA",IF(AB322="N","NA",AB322))))</f>
        <v>18</v>
      </c>
      <c r="AL322" s="22" t="str">
        <f aca="false">IF(I322="BC",VLOOKUP(B322,'BC-OR_overlap'!A:J,10),"NA")</f>
        <v>NA</v>
      </c>
      <c r="AM322" s="22" t="n">
        <f aca="false">VLOOKUP(G322,Sheet2!A:Q,3)</f>
        <v>29.2109</v>
      </c>
      <c r="AN322" s="22" t="n">
        <f aca="false">VLOOKUP(G322,Sheet2!A:Q,4)</f>
        <v>1</v>
      </c>
      <c r="AO322" s="22" t="n">
        <f aca="false">VLOOKUP(G322,Sheet2!A:Q,5)</f>
        <v>0</v>
      </c>
      <c r="AP322" s="22" t="n">
        <f aca="false">VLOOKUP(G322,Sheet2!A:Q,6)</f>
        <v>5906.3</v>
      </c>
      <c r="AQ322" s="22" t="n">
        <f aca="false">VLOOKUP(G322,Sheet2!A:Q,7)</f>
        <v>473</v>
      </c>
      <c r="AR322" s="22" t="n">
        <f aca="false">VLOOKUP(G322,Sheet2!A:Q,8)</f>
        <v>461.78</v>
      </c>
      <c r="AS322" s="22" t="n">
        <f aca="false">VLOOKUP(G322,Sheet2!A:Q,9)</f>
        <v>28.6</v>
      </c>
      <c r="AT322" s="22" t="n">
        <f aca="false">VLOOKUP(G322,Sheet2!A:Q,10)</f>
        <v>53.48</v>
      </c>
      <c r="AU322" s="22" t="n">
        <f aca="false">VLOOKUP(G322,Sheet2!A:Q,11)</f>
        <v>3.75</v>
      </c>
      <c r="AV322" s="22" t="n">
        <f aca="false">VLOOKUP(G322,Sheet2!A:Q,12)</f>
        <v>212701.27</v>
      </c>
      <c r="AW322" s="22" t="n">
        <f aca="false">VLOOKUP(G322,Sheet2!A:Q,13)</f>
        <v>27499.33</v>
      </c>
      <c r="AX322" s="22" t="n">
        <f aca="false">VLOOKUP(G322,Sheet2!A:Q,14)</f>
        <v>9127.53</v>
      </c>
      <c r="AY322" s="22" t="n">
        <f aca="false">VLOOKUP(G322,Sheet2!A:Q,15)</f>
        <v>1510.6</v>
      </c>
      <c r="AZ322" s="22" t="n">
        <f aca="false">VLOOKUP(G322,Sheet2!A:Q,16)</f>
        <v>519.59</v>
      </c>
      <c r="BA322" s="22" t="n">
        <f aca="false">VLOOKUP(G322,Sheet2!A:Q,17)</f>
        <v>120.25</v>
      </c>
      <c r="BB322" s="22" t="n">
        <f aca="false">VLOOKUP(G322,Sheet2!A:R,18)</f>
        <v>554</v>
      </c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5" hidden="false" customHeight="false" outlineLevel="0" collapsed="false">
      <c r="A323" s="22" t="s">
        <v>66</v>
      </c>
      <c r="B323" s="22" t="n">
        <v>1</v>
      </c>
      <c r="C323" s="22" t="n">
        <v>1</v>
      </c>
      <c r="D323" s="9" t="n">
        <v>86</v>
      </c>
      <c r="E323" s="23" t="n">
        <v>36</v>
      </c>
      <c r="F323" s="24" t="s">
        <v>47</v>
      </c>
      <c r="G323" s="70" t="s">
        <v>1065</v>
      </c>
      <c r="H323" s="4" t="s">
        <v>49</v>
      </c>
      <c r="I323" s="22" t="s">
        <v>1066</v>
      </c>
      <c r="J323" s="26" t="s">
        <v>1067</v>
      </c>
      <c r="K323" s="11" t="s">
        <v>1068</v>
      </c>
      <c r="L323" s="2" t="n">
        <f aca="false">IF(LEN(TRIM(K323))=0,0,LEN(TRIM(K323))-LEN(SUBSTITUTE(K323," ",""))+1)</f>
        <v>15</v>
      </c>
      <c r="M323" s="2" t="n">
        <f aca="false">IF(LEN(TRIM(F323))=0,0,LEN(TRIM(F323))-LEN(SUBSTITUTE(F323," ",""))+2)</f>
        <v>13</v>
      </c>
      <c r="N323" s="22" t="s">
        <v>52</v>
      </c>
      <c r="O323" s="22"/>
      <c r="P323" s="27" t="n">
        <v>11001</v>
      </c>
      <c r="Q323" s="27" t="n">
        <v>1001</v>
      </c>
      <c r="R323" s="22" t="s">
        <v>581</v>
      </c>
      <c r="S323" s="28" t="str">
        <f aca="false">MID(MID(MID(SUBSTITUTE(K323," ","^",(M323-2)),1,256),FIND("^",SUBSTITUTE(K323," ","^",(M323-2))),256),2,FIND(" ",MID(MID(SUBSTITUTE(K323," ","^",(M323-2)),1,256),FIND("^",SUBSTITUTE(K323," ","^",(M323-2))),256))-2)</f>
        <v>his</v>
      </c>
      <c r="T323" s="71" t="n">
        <v>0.941</v>
      </c>
      <c r="U323" s="29" t="n">
        <f aca="false">LEN(S323)</f>
        <v>3</v>
      </c>
      <c r="V323" s="58" t="n">
        <v>9</v>
      </c>
      <c r="W323" s="50" t="s">
        <v>202</v>
      </c>
      <c r="X323" s="50" t="s">
        <v>202</v>
      </c>
      <c r="Y323" s="50" t="s">
        <v>202</v>
      </c>
      <c r="Z323" s="50" t="s">
        <v>202</v>
      </c>
      <c r="AA323" s="50" t="n">
        <v>2</v>
      </c>
      <c r="AB323" s="50" t="s">
        <v>202</v>
      </c>
      <c r="AC323" s="30" t="n">
        <f aca="false">IF(ISBLANK(T323),"NA",IF(T323=" ","NA",IF(T323="-","NA",IF(T323="N","NA",T323))))</f>
        <v>0.941</v>
      </c>
      <c r="AD323" s="30" t="n">
        <f aca="false">IF(ISBLANK(U323),"NA",IF(U323=" ","NA",IF(U323="-","NA",IF(U323="N","NA",U323))))</f>
        <v>3</v>
      </c>
      <c r="AE323" s="30" t="n">
        <f aca="false">IF(ISBLANK(V323),"NA",IF(V323=" ","NA",IF(V323="-","NA",IF(V323="N","NA",V323))))</f>
        <v>9</v>
      </c>
      <c r="AF323" s="30" t="str">
        <f aca="false">IF(ISBLANK(W323),"NA",IF(W323=" ","NA",IF(W323="-","NA",IF(W323="N","NA",W323))))</f>
        <v>NA</v>
      </c>
      <c r="AG323" s="30" t="str">
        <f aca="false">IF(ISBLANK(X323),"NA",IF(X323=" ","NA",IF(X323="-","NA",IF(X323="N","NA",X323))))</f>
        <v>NA</v>
      </c>
      <c r="AH323" s="30" t="str">
        <f aca="false">IF(ISBLANK(Y323),"NA",IF(Y323=" ","NA",IF(Y323="-","NA",IF(Y323="N","NA",Y323))))</f>
        <v>NA</v>
      </c>
      <c r="AI323" s="30" t="str">
        <f aca="false">IF(ISBLANK(Z323),"NA",IF(Z323=" ","NA",IF(Z323="-","NA",IF(Z323="N","NA",Z323))))</f>
        <v>NA</v>
      </c>
      <c r="AJ323" s="30" t="n">
        <f aca="false">IF(ISBLANK(AA323),"NA",IF(AA323=" ","NA",IF(AA323="-","NA",IF(AA323="N","NA",AA323))))</f>
        <v>2</v>
      </c>
      <c r="AK323" s="30" t="str">
        <f aca="false">IF(ISBLANK(AB323),"NA",IF(AB323=" ","NA",IF(AB323="-","NA",IF(AB323="N","NA",AB323))))</f>
        <v>NA</v>
      </c>
      <c r="AL323" s="22" t="e">
        <f aca="false">IF(I323="BC",VLOOKUP(B323,'BC-OR_overlap'!A:J,10),"NA")</f>
        <v>#N/A</v>
      </c>
      <c r="AM323" s="22" t="n">
        <f aca="false">VLOOKUP(G323,Sheet2!A:Q,3)</f>
        <v>23.6781</v>
      </c>
      <c r="AN323" s="22" t="n">
        <f aca="false">VLOOKUP(G323,Sheet2!A:Q,4)</f>
        <v>2</v>
      </c>
      <c r="AO323" s="22" t="n">
        <f aca="false">VLOOKUP(G323,Sheet2!A:Q,5)</f>
        <v>50.9</v>
      </c>
      <c r="AP323" s="22" t="n">
        <f aca="false">VLOOKUP(G323,Sheet2!A:Q,6)</f>
        <v>5438.4</v>
      </c>
      <c r="AQ323" s="22" t="n">
        <f aca="false">VLOOKUP(G323,Sheet2!A:Q,7)</f>
        <v>416.67</v>
      </c>
      <c r="AR323" s="22" t="n">
        <f aca="false">VLOOKUP(G323,Sheet2!A:Q,8)</f>
        <v>755.9</v>
      </c>
      <c r="AS323" s="22" t="n">
        <f aca="false">VLOOKUP(G323,Sheet2!A:Q,9)</f>
        <v>39.8</v>
      </c>
      <c r="AT323" s="22" t="n">
        <f aca="false">VLOOKUP(G323,Sheet2!A:Q,10)</f>
        <v>336.52</v>
      </c>
      <c r="AU323" s="22" t="n">
        <f aca="false">VLOOKUP(G323,Sheet2!A:Q,11)</f>
        <v>13.5</v>
      </c>
      <c r="AV323" s="22" t="n">
        <f aca="false">VLOOKUP(G323,Sheet2!A:Q,12)</f>
        <v>302541.94</v>
      </c>
      <c r="AW323" s="22" t="n">
        <f aca="false">VLOOKUP(G323,Sheet2!A:Q,13)</f>
        <v>37954.5</v>
      </c>
      <c r="AX323" s="22" t="n">
        <f aca="false">VLOOKUP(G323,Sheet2!A:Q,14)</f>
        <v>21569.24</v>
      </c>
      <c r="AY323" s="22" t="n">
        <f aca="false">VLOOKUP(G323,Sheet2!A:Q,15)</f>
        <v>3182</v>
      </c>
      <c r="AZ323" s="22" t="n">
        <f aca="false">VLOOKUP(G323,Sheet2!A:Q,16)</f>
        <v>4700.67</v>
      </c>
      <c r="BA323" s="22" t="n">
        <f aca="false">VLOOKUP(G323,Sheet2!A:Q,17)</f>
        <v>670.25</v>
      </c>
      <c r="BB323" s="22" t="n">
        <f aca="false">VLOOKUP(G323,Sheet2!A:R,18)</f>
        <v>1</v>
      </c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5" hidden="false" customHeight="false" outlineLevel="0" collapsed="false">
      <c r="A324" s="9" t="s">
        <v>80</v>
      </c>
      <c r="B324" s="31" t="n">
        <v>2</v>
      </c>
      <c r="C324" s="9" t="n">
        <v>5</v>
      </c>
      <c r="D324" s="9" t="n">
        <v>81</v>
      </c>
      <c r="E324" s="23" t="n">
        <v>42</v>
      </c>
      <c r="F324" s="24" t="s">
        <v>57</v>
      </c>
      <c r="G324" s="27" t="s">
        <v>1069</v>
      </c>
      <c r="H324" s="4" t="s">
        <v>59</v>
      </c>
      <c r="I324" s="22" t="s">
        <v>1066</v>
      </c>
      <c r="J324" s="26" t="s">
        <v>1067</v>
      </c>
      <c r="K324" s="11" t="s">
        <v>1070</v>
      </c>
      <c r="L324" s="2" t="n">
        <f aca="false">IF(LEN(TRIM(K324))=0,0,LEN(TRIM(K324))-LEN(SUBSTITUTE(K324," ",""))+1)</f>
        <v>14</v>
      </c>
      <c r="M324" s="2" t="n">
        <f aca="false">IF(LEN(TRIM(F324))=0,0,LEN(TRIM(F324))-LEN(SUBSTITUTE(F324," ",""))+2)</f>
        <v>12</v>
      </c>
      <c r="N324" s="22" t="s">
        <v>52</v>
      </c>
      <c r="O324" s="9"/>
      <c r="P324" s="27" t="n">
        <v>11002</v>
      </c>
      <c r="Q324" s="27" t="n">
        <v>1002</v>
      </c>
      <c r="R324" s="22" t="s">
        <v>581</v>
      </c>
      <c r="S324" s="28" t="str">
        <f aca="false">MID(MID(MID(SUBSTITUTE(K324," ","^",(M324-2)),1,256),FIND("^",SUBSTITUTE(K324," ","^",(M324-2))),256),2,FIND(" ",MID(MID(SUBSTITUTE(K324," ","^",(M324-2)),1,256),FIND("^",SUBSTITUTE(K324," ","^",(M324-2))),256))-2)</f>
        <v>broken</v>
      </c>
      <c r="T324" s="71" t="n">
        <v>0.912</v>
      </c>
      <c r="U324" s="29" t="n">
        <f aca="false">LEN(S324)</f>
        <v>6</v>
      </c>
      <c r="V324" s="58" t="n">
        <v>94</v>
      </c>
      <c r="W324" s="58" t="n">
        <v>592</v>
      </c>
      <c r="X324" s="58" t="n">
        <v>608</v>
      </c>
      <c r="Y324" s="58" t="n">
        <v>593</v>
      </c>
      <c r="Z324" s="58" t="n">
        <v>428</v>
      </c>
      <c r="AA324" s="50" t="n">
        <v>5</v>
      </c>
      <c r="AB324" s="50" t="n">
        <v>6</v>
      </c>
      <c r="AC324" s="30" t="n">
        <f aca="false">IF(ISBLANK(T324),"NA",IF(T324=" ","NA",IF(T324="-","NA",IF(T324="N","NA",T324))))</f>
        <v>0.912</v>
      </c>
      <c r="AD324" s="30" t="n">
        <f aca="false">IF(ISBLANK(U324),"NA",IF(U324=" ","NA",IF(U324="-","NA",IF(U324="N","NA",U324))))</f>
        <v>6</v>
      </c>
      <c r="AE324" s="30" t="n">
        <f aca="false">IF(ISBLANK(V324),"NA",IF(V324=" ","NA",IF(V324="-","NA",IF(V324="N","NA",V324))))</f>
        <v>94</v>
      </c>
      <c r="AF324" s="30" t="n">
        <f aca="false">IF(ISBLANK(W324),"NA",IF(W324=" ","NA",IF(W324="-","NA",IF(W324="N","NA",W324))))</f>
        <v>592</v>
      </c>
      <c r="AG324" s="30" t="n">
        <f aca="false">IF(ISBLANK(X324),"NA",IF(X324=" ","NA",IF(X324="-","NA",IF(X324="N","NA",X324))))</f>
        <v>608</v>
      </c>
      <c r="AH324" s="30" t="n">
        <f aca="false">IF(ISBLANK(Y324),"NA",IF(Y324=" ","NA",IF(Y324="-","NA",IF(Y324="N","NA",Y324))))</f>
        <v>593</v>
      </c>
      <c r="AI324" s="30" t="n">
        <f aca="false">IF(ISBLANK(Z324),"NA",IF(Z324=" ","NA",IF(Z324="-","NA",IF(Z324="N","NA",Z324))))</f>
        <v>428</v>
      </c>
      <c r="AJ324" s="30" t="n">
        <f aca="false">IF(ISBLANK(AA324),"NA",IF(AA324=" ","NA",IF(AA324="-","NA",IF(AA324="N","NA",AA324))))</f>
        <v>5</v>
      </c>
      <c r="AK324" s="30" t="n">
        <f aca="false">IF(ISBLANK(AB324),"NA",IF(AB324=" ","NA",IF(AB324="-","NA",IF(AB324="N","NA",AB324))))</f>
        <v>6</v>
      </c>
      <c r="AL324" s="22" t="e">
        <f aca="false">IF(I324="BC",VLOOKUP(B324,'BC-OR_overlap'!A:J,10),"NA")</f>
        <v>#N/A</v>
      </c>
      <c r="AM324" s="22" t="n">
        <f aca="false">VLOOKUP(G324,Sheet2!A:Q,3)</f>
        <v>111.132</v>
      </c>
      <c r="AN324" s="22" t="n">
        <f aca="false">VLOOKUP(G324,Sheet2!A:Q,4)</f>
        <v>5</v>
      </c>
      <c r="AO324" s="22" t="n">
        <f aca="false">VLOOKUP(G324,Sheet2!A:Q,5)</f>
        <v>894.28</v>
      </c>
      <c r="AP324" s="22" t="n">
        <f aca="false">VLOOKUP(G324,Sheet2!A:Q,6)</f>
        <v>15938.57</v>
      </c>
      <c r="AQ324" s="22" t="n">
        <f aca="false">VLOOKUP(G324,Sheet2!A:Q,7)</f>
        <v>37.33</v>
      </c>
      <c r="AR324" s="22" t="n">
        <f aca="false">VLOOKUP(G324,Sheet2!A:Q,8)</f>
        <v>2326.11</v>
      </c>
      <c r="AS324" s="22" t="n">
        <f aca="false">VLOOKUP(G324,Sheet2!A:Q,9)</f>
        <v>3</v>
      </c>
      <c r="AT324" s="22" t="n">
        <f aca="false">VLOOKUP(G324,Sheet2!A:Q,10)</f>
        <v>111.13</v>
      </c>
      <c r="AU324" s="22" t="n">
        <f aca="false">VLOOKUP(G324,Sheet2!A:Q,11)</f>
        <v>1</v>
      </c>
      <c r="AV324" s="22" t="n">
        <f aca="false">VLOOKUP(G324,Sheet2!A:Q,12)</f>
        <v>242466.47</v>
      </c>
      <c r="AW324" s="22" t="n">
        <f aca="false">VLOOKUP(G324,Sheet2!A:Q,13)</f>
        <v>31996</v>
      </c>
      <c r="AX324" s="22" t="n">
        <f aca="false">VLOOKUP(G324,Sheet2!A:Q,14)</f>
        <v>18588.57</v>
      </c>
      <c r="AY324" s="22" t="n">
        <f aca="false">VLOOKUP(G324,Sheet2!A:Q,15)</f>
        <v>2862.5</v>
      </c>
      <c r="AZ324" s="22" t="n">
        <f aca="false">VLOOKUP(G324,Sheet2!A:Q,16)</f>
        <v>1176.65</v>
      </c>
      <c r="BA324" s="22" t="n">
        <f aca="false">VLOOKUP(G324,Sheet2!A:Q,17)</f>
        <v>220</v>
      </c>
      <c r="BB324" s="22" t="n">
        <f aca="false">VLOOKUP(G324,Sheet2!A:R,18)</f>
        <v>7</v>
      </c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5" hidden="false" customHeight="false" outlineLevel="0" collapsed="false">
      <c r="A325" s="22" t="s">
        <v>66</v>
      </c>
      <c r="B325" s="9" t="n">
        <v>3</v>
      </c>
      <c r="C325" s="9" t="n">
        <v>8</v>
      </c>
      <c r="D325" s="9" t="n">
        <v>28</v>
      </c>
      <c r="E325" s="23" t="s">
        <v>61</v>
      </c>
      <c r="F325" s="11" t="s">
        <v>62</v>
      </c>
      <c r="G325" s="9" t="s">
        <v>1071</v>
      </c>
      <c r="H325" s="4" t="s">
        <v>64</v>
      </c>
      <c r="I325" s="22" t="s">
        <v>1066</v>
      </c>
      <c r="J325" s="26" t="s">
        <v>1067</v>
      </c>
      <c r="K325" s="11" t="s">
        <v>1072</v>
      </c>
      <c r="L325" s="2" t="n">
        <f aca="false">IF(LEN(TRIM(K325))=0,0,LEN(TRIM(K325))-LEN(SUBSTITUTE(K325," ",""))+1)</f>
        <v>11</v>
      </c>
      <c r="M325" s="2" t="n">
        <f aca="false">IF(LEN(TRIM(F325))=0,0,LEN(TRIM(F325))-LEN(SUBSTITUTE(F325," ",""))+2)</f>
        <v>8</v>
      </c>
      <c r="N325" s="22" t="s">
        <v>52</v>
      </c>
      <c r="O325" s="9"/>
      <c r="P325" s="27" t="n">
        <v>11003</v>
      </c>
      <c r="Q325" s="27" t="n">
        <v>1003</v>
      </c>
      <c r="R325" s="22" t="s">
        <v>581</v>
      </c>
      <c r="S325" s="28" t="str">
        <f aca="false">MID(MID(MID(SUBSTITUTE(K325," ","^",(M325-2)),1,256),FIND("^",SUBSTITUTE(K325," ","^",(M325-2))),256),2,FIND(" ",MID(MID(SUBSTITUTE(K325," ","^",(M325-2)),1,256),FIND("^",SUBSTITUTE(K325," ","^",(M325-2))),256))-2)</f>
        <v>his</v>
      </c>
      <c r="T325" s="72" t="n">
        <v>1</v>
      </c>
      <c r="U325" s="29" t="n">
        <f aca="false">LEN(S325)</f>
        <v>3</v>
      </c>
      <c r="V325" s="53" t="n">
        <v>6</v>
      </c>
      <c r="W325" s="50" t="n">
        <v>623</v>
      </c>
      <c r="X325" s="50" t="n">
        <v>461</v>
      </c>
      <c r="Y325" s="50" t="n">
        <v>597</v>
      </c>
      <c r="Z325" s="50" t="s">
        <v>202</v>
      </c>
      <c r="AA325" s="50" t="n">
        <v>9</v>
      </c>
      <c r="AB325" s="50" t="n">
        <v>18</v>
      </c>
      <c r="AC325" s="30" t="n">
        <f aca="false">IF(ISBLANK(T325),"NA",IF(T325=" ","NA",IF(T325="-","NA",IF(T325="N","NA",T325))))</f>
        <v>1</v>
      </c>
      <c r="AD325" s="30" t="n">
        <f aca="false">IF(ISBLANK(U325),"NA",IF(U325=" ","NA",IF(U325="-","NA",IF(U325="N","NA",U325))))</f>
        <v>3</v>
      </c>
      <c r="AE325" s="30" t="n">
        <f aca="false">IF(ISBLANK(V325),"NA",IF(V325=" ","NA",IF(V325="-","NA",IF(V325="N","NA",V325))))</f>
        <v>6</v>
      </c>
      <c r="AF325" s="30" t="n">
        <f aca="false">IF(ISBLANK(W325),"NA",IF(W325=" ","NA",IF(W325="-","NA",IF(W325="N","NA",W325))))</f>
        <v>623</v>
      </c>
      <c r="AG325" s="30" t="n">
        <f aca="false">IF(ISBLANK(X325),"NA",IF(X325=" ","NA",IF(X325="-","NA",IF(X325="N","NA",X325))))</f>
        <v>461</v>
      </c>
      <c r="AH325" s="30" t="n">
        <f aca="false">IF(ISBLANK(Y325),"NA",IF(Y325=" ","NA",IF(Y325="-","NA",IF(Y325="N","NA",Y325))))</f>
        <v>597</v>
      </c>
      <c r="AI325" s="30" t="str">
        <f aca="false">IF(ISBLANK(Z325),"NA",IF(Z325=" ","NA",IF(Z325="-","NA",IF(Z325="N","NA",Z325))))</f>
        <v>NA</v>
      </c>
      <c r="AJ325" s="30" t="n">
        <f aca="false">IF(ISBLANK(AA325),"NA",IF(AA325=" ","NA",IF(AA325="-","NA",IF(AA325="N","NA",AA325))))</f>
        <v>9</v>
      </c>
      <c r="AK325" s="30" t="n">
        <f aca="false">IF(ISBLANK(AB325),"NA",IF(AB325=" ","NA",IF(AB325="-","NA",IF(AB325="N","NA",AB325))))</f>
        <v>18</v>
      </c>
      <c r="AL325" s="22" t="n">
        <f aca="false">IF(I325="BC",VLOOKUP(B325,'BC-OR_overlap'!A:J,10),"NA")</f>
        <v>1</v>
      </c>
      <c r="AM325" s="22" t="str">
        <f aca="false">VLOOKUP(G325,Sheet2!A:Q,3)</f>
        <v>NA</v>
      </c>
      <c r="AN325" s="22" t="n">
        <f aca="false">VLOOKUP(G325,Sheet2!A:Q,4)</f>
        <v>12</v>
      </c>
      <c r="AO325" s="22" t="n">
        <f aca="false">VLOOKUP(G325,Sheet2!A:Q,5)</f>
        <v>1393.28</v>
      </c>
      <c r="AP325" s="22" t="n">
        <f aca="false">VLOOKUP(G325,Sheet2!A:Q,6)</f>
        <v>8359.65</v>
      </c>
      <c r="AQ325" s="22" t="n">
        <f aca="false">VLOOKUP(G325,Sheet2!A:Q,7)</f>
        <v>6</v>
      </c>
      <c r="AR325" s="22" t="n">
        <f aca="false">VLOOKUP(G325,Sheet2!A:Q,8)</f>
        <v>0</v>
      </c>
      <c r="AS325" s="22" t="n">
        <f aca="false">VLOOKUP(G325,Sheet2!A:Q,9)</f>
        <v>0</v>
      </c>
      <c r="AT325" s="22" t="str">
        <f aca="false">VLOOKUP(G325,Sheet2!A:Q,10)</f>
        <v>NA</v>
      </c>
      <c r="AU325" s="22" t="str">
        <f aca="false">VLOOKUP(G325,Sheet2!A:Q,11)</f>
        <v>NA</v>
      </c>
      <c r="AV325" s="22" t="n">
        <f aca="false">VLOOKUP(G325,Sheet2!A:Q,12)</f>
        <v>194493.26</v>
      </c>
      <c r="AW325" s="22" t="n">
        <f aca="false">VLOOKUP(G325,Sheet2!A:Q,13)</f>
        <v>21685</v>
      </c>
      <c r="AX325" s="22" t="n">
        <f aca="false">VLOOKUP(G325,Sheet2!A:Q,14)</f>
        <v>396.52</v>
      </c>
      <c r="AY325" s="22" t="n">
        <f aca="false">VLOOKUP(G325,Sheet2!A:Q,15)</f>
        <v>139</v>
      </c>
      <c r="AZ325" s="22" t="str">
        <f aca="false">VLOOKUP(G325,Sheet2!A:Q,16)</f>
        <v>NA</v>
      </c>
      <c r="BA325" s="22" t="str">
        <f aca="false">VLOOKUP(G325,Sheet2!A:Q,17)</f>
        <v>NA</v>
      </c>
      <c r="BB325" s="22" t="n">
        <f aca="false">VLOOKUP(G325,Sheet2!A:R,18)</f>
        <v>12</v>
      </c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5" hidden="false" customHeight="false" outlineLevel="0" collapsed="false">
      <c r="A326" s="9" t="s">
        <v>46</v>
      </c>
      <c r="B326" s="32" t="n">
        <v>4</v>
      </c>
      <c r="C326" s="9" t="n">
        <v>9</v>
      </c>
      <c r="D326" s="9" t="n">
        <v>7</v>
      </c>
      <c r="E326" s="23"/>
      <c r="F326" s="9" t="s">
        <v>67</v>
      </c>
      <c r="G326" s="32" t="s">
        <v>574</v>
      </c>
      <c r="H326" s="4" t="s">
        <v>69</v>
      </c>
      <c r="I326" s="22" t="s">
        <v>1066</v>
      </c>
      <c r="J326" s="26" t="s">
        <v>1067</v>
      </c>
      <c r="K326" s="11" t="s">
        <v>1073</v>
      </c>
      <c r="L326" s="2" t="n">
        <f aca="false">IF(LEN(TRIM(K326))=0,0,LEN(TRIM(K326))-LEN(SUBSTITUTE(K326," ",""))+1)</f>
        <v>12</v>
      </c>
      <c r="M326" s="2" t="n">
        <f aca="false">IF(LEN(TRIM(F326))=0,0,LEN(TRIM(F326))-LEN(SUBSTITUTE(F326," ",""))+2)</f>
        <v>9</v>
      </c>
      <c r="N326" s="22" t="s">
        <v>52</v>
      </c>
      <c r="O326" s="9"/>
      <c r="P326" s="27" t="n">
        <v>11004</v>
      </c>
      <c r="Q326" s="27" t="n">
        <v>1004</v>
      </c>
      <c r="R326" s="63" t="s">
        <v>581</v>
      </c>
      <c r="S326" s="28" t="str">
        <f aca="false">MID(MID(MID(SUBSTITUTE(K326," ","^",(M326-2)),1,256),FIND("^",SUBSTITUTE(K326," ","^",(M326-2))),256),2,FIND(" ",MID(MID(SUBSTITUTE(K326," ","^",(M326-2)),1,256),FIND("^",SUBSTITUTE(K326," ","^",(M326-2))),256))-2)</f>
        <v>the</v>
      </c>
      <c r="T326" s="73" t="n">
        <v>0.91</v>
      </c>
      <c r="U326" s="29" t="n">
        <f aca="false">LEN(S326)</f>
        <v>3</v>
      </c>
      <c r="V326" s="58" t="n">
        <v>61</v>
      </c>
      <c r="W326" s="58" t="n">
        <v>612</v>
      </c>
      <c r="X326" s="58" t="n">
        <v>553</v>
      </c>
      <c r="Y326" s="58" t="n">
        <v>667</v>
      </c>
      <c r="Z326" s="58" t="n">
        <v>518</v>
      </c>
      <c r="AA326" s="50" t="n">
        <v>7</v>
      </c>
      <c r="AB326" s="50" t="n">
        <v>16</v>
      </c>
      <c r="AC326" s="30" t="n">
        <f aca="false">IF(ISBLANK(T326),"NA",IF(T326=" ","NA",IF(T326="-","NA",IF(T326="N","NA",T326))))</f>
        <v>0.91</v>
      </c>
      <c r="AD326" s="30" t="n">
        <f aca="false">IF(ISBLANK(U326),"NA",IF(U326=" ","NA",IF(U326="-","NA",IF(U326="N","NA",U326))))</f>
        <v>3</v>
      </c>
      <c r="AE326" s="30" t="n">
        <f aca="false">IF(ISBLANK(V326),"NA",IF(V326=" ","NA",IF(V326="-","NA",IF(V326="N","NA",V326))))</f>
        <v>61</v>
      </c>
      <c r="AF326" s="30" t="n">
        <f aca="false">IF(ISBLANK(W326),"NA",IF(W326=" ","NA",IF(W326="-","NA",IF(W326="N","NA",W326))))</f>
        <v>612</v>
      </c>
      <c r="AG326" s="30" t="n">
        <f aca="false">IF(ISBLANK(X326),"NA",IF(X326=" ","NA",IF(X326="-","NA",IF(X326="N","NA",X326))))</f>
        <v>553</v>
      </c>
      <c r="AH326" s="30" t="n">
        <f aca="false">IF(ISBLANK(Y326),"NA",IF(Y326=" ","NA",IF(Y326="-","NA",IF(Y326="N","NA",Y326))))</f>
        <v>667</v>
      </c>
      <c r="AI326" s="30" t="n">
        <f aca="false">IF(ISBLANK(Z326),"NA",IF(Z326=" ","NA",IF(Z326="-","NA",IF(Z326="N","NA",Z326))))</f>
        <v>518</v>
      </c>
      <c r="AJ326" s="30" t="n">
        <f aca="false">IF(ISBLANK(AA326),"NA",IF(AA326=" ","NA",IF(AA326="-","NA",IF(AA326="N","NA",AA326))))</f>
        <v>7</v>
      </c>
      <c r="AK326" s="30" t="n">
        <f aca="false">IF(ISBLANK(AB326),"NA",IF(AB326=" ","NA",IF(AB326="-","NA",IF(AB326="N","NA",AB326))))</f>
        <v>16</v>
      </c>
      <c r="AL326" s="22" t="e">
        <f aca="false">IF(I326="BC",VLOOKUP(B326,'BC-OR_overlap'!A:J,10),"NA")</f>
        <v>#N/A</v>
      </c>
      <c r="AM326" s="22" t="n">
        <f aca="false">VLOOKUP(G326,Sheet2!A:Q,3)</f>
        <v>62.1104</v>
      </c>
      <c r="AN326" s="22" t="n">
        <f aca="false">VLOOKUP(G326,Sheet2!A:Q,4)</f>
        <v>7</v>
      </c>
      <c r="AO326" s="22" t="n">
        <f aca="false">VLOOKUP(G326,Sheet2!A:Q,5)</f>
        <v>25.29</v>
      </c>
      <c r="AP326" s="22" t="n">
        <f aca="false">VLOOKUP(G326,Sheet2!A:Q,6)</f>
        <v>8199.02</v>
      </c>
      <c r="AQ326" s="22" t="n">
        <f aca="false">VLOOKUP(G326,Sheet2!A:Q,7)</f>
        <v>358.8</v>
      </c>
      <c r="AR326" s="22" t="n">
        <f aca="false">VLOOKUP(G326,Sheet2!A:Q,8)</f>
        <v>2903.28</v>
      </c>
      <c r="AS326" s="22" t="n">
        <f aca="false">VLOOKUP(G326,Sheet2!A:Q,9)</f>
        <v>66.75</v>
      </c>
      <c r="AT326" s="22" t="n">
        <f aca="false">VLOOKUP(G326,Sheet2!A:Q,10)</f>
        <v>238.23</v>
      </c>
      <c r="AU326" s="22" t="n">
        <f aca="false">VLOOKUP(G326,Sheet2!A:Q,11)</f>
        <v>9.33</v>
      </c>
      <c r="AV326" s="22" t="n">
        <f aca="false">VLOOKUP(G326,Sheet2!A:Q,12)</f>
        <v>266142.72</v>
      </c>
      <c r="AW326" s="22" t="n">
        <f aca="false">VLOOKUP(G326,Sheet2!A:Q,13)</f>
        <v>30195.4</v>
      </c>
      <c r="AX326" s="22" t="n">
        <f aca="false">VLOOKUP(G326,Sheet2!A:Q,14)</f>
        <v>19566.63</v>
      </c>
      <c r="AY326" s="22" t="n">
        <f aca="false">VLOOKUP(G326,Sheet2!A:Q,15)</f>
        <v>2327</v>
      </c>
      <c r="AZ326" s="22" t="n">
        <f aca="false">VLOOKUP(G326,Sheet2!A:Q,16)</f>
        <v>1497.37</v>
      </c>
      <c r="BA326" s="22" t="n">
        <f aca="false">VLOOKUP(G326,Sheet2!A:Q,17)</f>
        <v>184.33</v>
      </c>
      <c r="BB326" s="22" t="n">
        <f aca="false">VLOOKUP(G326,Sheet2!A:R,18)</f>
        <v>16</v>
      </c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" hidden="false" customHeight="false" outlineLevel="0" collapsed="false">
      <c r="A327" s="22" t="s">
        <v>66</v>
      </c>
      <c r="B327" s="32" t="n">
        <v>5</v>
      </c>
      <c r="C327" s="9" t="n">
        <v>10</v>
      </c>
      <c r="D327" s="9" t="n">
        <v>40</v>
      </c>
      <c r="E327" s="23" t="s">
        <v>71</v>
      </c>
      <c r="F327" s="11" t="s">
        <v>72</v>
      </c>
      <c r="G327" s="32" t="s">
        <v>574</v>
      </c>
      <c r="H327" s="4" t="s">
        <v>74</v>
      </c>
      <c r="I327" s="22" t="s">
        <v>1066</v>
      </c>
      <c r="J327" s="26" t="s">
        <v>1067</v>
      </c>
      <c r="K327" s="11" t="s">
        <v>1074</v>
      </c>
      <c r="L327" s="2" t="n">
        <f aca="false">IF(LEN(TRIM(K327))=0,0,LEN(TRIM(K327))-LEN(SUBSTITUTE(K327," ",""))+1)</f>
        <v>10</v>
      </c>
      <c r="M327" s="2" t="n">
        <f aca="false">IF(LEN(TRIM(F327))=0,0,LEN(TRIM(F327))-LEN(SUBSTITUTE(F327," ",""))+2)</f>
        <v>8</v>
      </c>
      <c r="N327" s="22" t="s">
        <v>52</v>
      </c>
      <c r="O327" s="9"/>
      <c r="P327" s="27" t="n">
        <v>11005</v>
      </c>
      <c r="Q327" s="27" t="n">
        <v>1005</v>
      </c>
      <c r="R327" s="63" t="s">
        <v>581</v>
      </c>
      <c r="S327" s="28" t="str">
        <f aca="false">MID(MID(MID(SUBSTITUTE(K327," ","^",(M327-2)),1,256),FIND("^",SUBSTITUTE(K327," ","^",(M327-2))),256),2,FIND(" ",MID(MID(SUBSTITUTE(K327," ","^",(M327-2)),1,256),FIND("^",SUBSTITUTE(K327," ","^",(M327-2))),256))-2)</f>
        <v>the</v>
      </c>
      <c r="T327" s="72" t="n">
        <v>0.944444444444444</v>
      </c>
      <c r="U327" s="29" t="n">
        <f aca="false">LEN(S327)</f>
        <v>3</v>
      </c>
      <c r="V327" s="53" t="n">
        <v>61</v>
      </c>
      <c r="W327" s="58" t="n">
        <v>612</v>
      </c>
      <c r="X327" s="58" t="n">
        <v>553</v>
      </c>
      <c r="Y327" s="58" t="n">
        <v>667</v>
      </c>
      <c r="Z327" s="58" t="n">
        <v>518</v>
      </c>
      <c r="AA327" s="50" t="n">
        <v>7</v>
      </c>
      <c r="AB327" s="50" t="n">
        <v>16</v>
      </c>
      <c r="AC327" s="30" t="n">
        <f aca="false">IF(ISBLANK(T327),"NA",IF(T327=" ","NA",IF(T327="-","NA",IF(T327="N","NA",T327))))</f>
        <v>0.944444444444444</v>
      </c>
      <c r="AD327" s="30" t="n">
        <f aca="false">IF(ISBLANK(U327),"NA",IF(U327=" ","NA",IF(U327="-","NA",IF(U327="N","NA",U327))))</f>
        <v>3</v>
      </c>
      <c r="AE327" s="30" t="n">
        <f aca="false">IF(ISBLANK(V327),"NA",IF(V327=" ","NA",IF(V327="-","NA",IF(V327="N","NA",V327))))</f>
        <v>61</v>
      </c>
      <c r="AF327" s="30" t="n">
        <f aca="false">IF(ISBLANK(W327),"NA",IF(W327=" ","NA",IF(W327="-","NA",IF(W327="N","NA",W327))))</f>
        <v>612</v>
      </c>
      <c r="AG327" s="30" t="n">
        <f aca="false">IF(ISBLANK(X327),"NA",IF(X327=" ","NA",IF(X327="-","NA",IF(X327="N","NA",X327))))</f>
        <v>553</v>
      </c>
      <c r="AH327" s="30" t="n">
        <f aca="false">IF(ISBLANK(Y327),"NA",IF(Y327=" ","NA",IF(Y327="-","NA",IF(Y327="N","NA",Y327))))</f>
        <v>667</v>
      </c>
      <c r="AI327" s="30" t="n">
        <f aca="false">IF(ISBLANK(Z327),"NA",IF(Z327=" ","NA",IF(Z327="-","NA",IF(Z327="N","NA",Z327))))</f>
        <v>518</v>
      </c>
      <c r="AJ327" s="30" t="n">
        <f aca="false">IF(ISBLANK(AA327),"NA",IF(AA327=" ","NA",IF(AA327="-","NA",IF(AA327="N","NA",AA327))))</f>
        <v>7</v>
      </c>
      <c r="AK327" s="30" t="n">
        <f aca="false">IF(ISBLANK(AB327),"NA",IF(AB327=" ","NA",IF(AB327="-","NA",IF(AB327="N","NA",AB327))))</f>
        <v>16</v>
      </c>
      <c r="AL327" s="22" t="n">
        <f aca="false">IF(I327="BC",VLOOKUP(B327,'BC-OR_overlap'!A:J,10),"NA")</f>
        <v>1</v>
      </c>
      <c r="AM327" s="22" t="n">
        <f aca="false">VLOOKUP(G327,Sheet2!A:Q,3)</f>
        <v>62.1104</v>
      </c>
      <c r="AN327" s="22" t="n">
        <f aca="false">VLOOKUP(G327,Sheet2!A:Q,4)</f>
        <v>7</v>
      </c>
      <c r="AO327" s="22" t="n">
        <f aca="false">VLOOKUP(G327,Sheet2!A:Q,5)</f>
        <v>25.29</v>
      </c>
      <c r="AP327" s="22" t="n">
        <f aca="false">VLOOKUP(G327,Sheet2!A:Q,6)</f>
        <v>8199.02</v>
      </c>
      <c r="AQ327" s="22" t="n">
        <f aca="false">VLOOKUP(G327,Sheet2!A:Q,7)</f>
        <v>358.8</v>
      </c>
      <c r="AR327" s="22" t="n">
        <f aca="false">VLOOKUP(G327,Sheet2!A:Q,8)</f>
        <v>2903.28</v>
      </c>
      <c r="AS327" s="22" t="n">
        <f aca="false">VLOOKUP(G327,Sheet2!A:Q,9)</f>
        <v>66.75</v>
      </c>
      <c r="AT327" s="22" t="n">
        <f aca="false">VLOOKUP(G327,Sheet2!A:Q,10)</f>
        <v>238.23</v>
      </c>
      <c r="AU327" s="22" t="n">
        <f aca="false">VLOOKUP(G327,Sheet2!A:Q,11)</f>
        <v>9.33</v>
      </c>
      <c r="AV327" s="22" t="n">
        <f aca="false">VLOOKUP(G327,Sheet2!A:Q,12)</f>
        <v>266142.72</v>
      </c>
      <c r="AW327" s="22" t="n">
        <f aca="false">VLOOKUP(G327,Sheet2!A:Q,13)</f>
        <v>30195.4</v>
      </c>
      <c r="AX327" s="22" t="n">
        <f aca="false">VLOOKUP(G327,Sheet2!A:Q,14)</f>
        <v>19566.63</v>
      </c>
      <c r="AY327" s="22" t="n">
        <f aca="false">VLOOKUP(G327,Sheet2!A:Q,15)</f>
        <v>2327</v>
      </c>
      <c r="AZ327" s="22" t="n">
        <f aca="false">VLOOKUP(G327,Sheet2!A:Q,16)</f>
        <v>1497.37</v>
      </c>
      <c r="BA327" s="22" t="n">
        <f aca="false">VLOOKUP(G327,Sheet2!A:Q,17)</f>
        <v>184.33</v>
      </c>
      <c r="BB327" s="22" t="n">
        <f aca="false">VLOOKUP(G327,Sheet2!A:R,18)</f>
        <v>16</v>
      </c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5" hidden="false" customHeight="false" outlineLevel="0" collapsed="false">
      <c r="A328" s="9" t="s">
        <v>46</v>
      </c>
      <c r="B328" s="9" t="n">
        <v>6</v>
      </c>
      <c r="C328" s="9" t="n">
        <v>11</v>
      </c>
      <c r="D328" s="9" t="n">
        <v>89</v>
      </c>
      <c r="E328" s="9"/>
      <c r="F328" s="35" t="s">
        <v>76</v>
      </c>
      <c r="G328" s="74" t="s">
        <v>692</v>
      </c>
      <c r="H328" s="4" t="s">
        <v>78</v>
      </c>
      <c r="I328" s="22" t="s">
        <v>1066</v>
      </c>
      <c r="J328" s="26" t="s">
        <v>1067</v>
      </c>
      <c r="K328" s="11" t="s">
        <v>1075</v>
      </c>
      <c r="L328" s="2" t="n">
        <f aca="false">IF(LEN(TRIM(K328))=0,0,LEN(TRIM(K328))-LEN(SUBSTITUTE(K328," ",""))+1)</f>
        <v>18</v>
      </c>
      <c r="M328" s="2" t="n">
        <f aca="false">IF(LEN(TRIM(F328))=0,0,LEN(TRIM(F328))-LEN(SUBSTITUTE(F328," ",""))+2)</f>
        <v>15</v>
      </c>
      <c r="N328" s="22" t="s">
        <v>52</v>
      </c>
      <c r="O328" s="9"/>
      <c r="P328" s="27" t="n">
        <v>11006</v>
      </c>
      <c r="Q328" s="27" t="n">
        <v>1006</v>
      </c>
      <c r="R328" s="22" t="s">
        <v>581</v>
      </c>
      <c r="S328" s="28" t="str">
        <f aca="false">MID(MID(MID(SUBSTITUTE(K328," ","^",(M328-2)),1,256),FIND("^",SUBSTITUTE(K328," ","^",(M328-2))),256),2,FIND(" ",MID(MID(SUBSTITUTE(K328," ","^",(M328-2)),1,256),FIND("^",SUBSTITUTE(K328," ","^",(M328-2))),256))-2)</f>
        <v>comfortable</v>
      </c>
      <c r="T328" s="73" t="n">
        <v>0.98</v>
      </c>
      <c r="U328" s="29" t="n">
        <f aca="false">LEN(S328)</f>
        <v>11</v>
      </c>
      <c r="V328" s="58" t="n">
        <v>127</v>
      </c>
      <c r="W328" s="58" t="n">
        <v>636</v>
      </c>
      <c r="X328" s="58" t="n">
        <v>636</v>
      </c>
      <c r="Y328" s="58" t="n">
        <v>635</v>
      </c>
      <c r="Z328" s="58" t="n">
        <v>545</v>
      </c>
      <c r="AA328" s="50" t="n">
        <v>16</v>
      </c>
      <c r="AB328" s="50" t="n">
        <v>11</v>
      </c>
      <c r="AC328" s="30" t="n">
        <f aca="false">IF(ISBLANK(T328),"NA",IF(T328=" ","NA",IF(T328="-","NA",IF(T328="N","NA",T328))))</f>
        <v>0.98</v>
      </c>
      <c r="AD328" s="30" t="n">
        <f aca="false">IF(ISBLANK(U328),"NA",IF(U328=" ","NA",IF(U328="-","NA",IF(U328="N","NA",U328))))</f>
        <v>11</v>
      </c>
      <c r="AE328" s="30" t="n">
        <f aca="false">IF(ISBLANK(V328),"NA",IF(V328=" ","NA",IF(V328="-","NA",IF(V328="N","NA",V328))))</f>
        <v>127</v>
      </c>
      <c r="AF328" s="30" t="n">
        <f aca="false">IF(ISBLANK(W328),"NA",IF(W328=" ","NA",IF(W328="-","NA",IF(W328="N","NA",W328))))</f>
        <v>636</v>
      </c>
      <c r="AG328" s="30" t="n">
        <f aca="false">IF(ISBLANK(X328),"NA",IF(X328=" ","NA",IF(X328="-","NA",IF(X328="N","NA",X328))))</f>
        <v>636</v>
      </c>
      <c r="AH328" s="30" t="n">
        <f aca="false">IF(ISBLANK(Y328),"NA",IF(Y328=" ","NA",IF(Y328="-","NA",IF(Y328="N","NA",Y328))))</f>
        <v>635</v>
      </c>
      <c r="AI328" s="30" t="n">
        <f aca="false">IF(ISBLANK(Z328),"NA",IF(Z328=" ","NA",IF(Z328="-","NA",IF(Z328="N","NA",Z328))))</f>
        <v>545</v>
      </c>
      <c r="AJ328" s="30" t="n">
        <f aca="false">IF(ISBLANK(AA328),"NA",IF(AA328=" ","NA",IF(AA328="-","NA",IF(AA328="N","NA",AA328))))</f>
        <v>16</v>
      </c>
      <c r="AK328" s="30" t="n">
        <f aca="false">IF(ISBLANK(AB328),"NA",IF(AB328=" ","NA",IF(AB328="-","NA",IF(AB328="N","NA",AB328))))</f>
        <v>11</v>
      </c>
      <c r="AL328" s="22" t="n">
        <f aca="false">IF(I328="BC",VLOOKUP(B328,'BC-OR_overlap'!A:J,10),"NA")</f>
        <v>1</v>
      </c>
      <c r="AM328" s="22" t="n">
        <f aca="false">VLOOKUP(G328,Sheet2!A:Q,3)</f>
        <v>254.391</v>
      </c>
      <c r="AN328" s="22" t="n">
        <f aca="false">VLOOKUP(G328,Sheet2!A:Q,4)</f>
        <v>16</v>
      </c>
      <c r="AO328" s="22" t="n">
        <f aca="false">VLOOKUP(G328,Sheet2!A:Q,5)</f>
        <v>42.7</v>
      </c>
      <c r="AP328" s="22" t="n">
        <f aca="false">VLOOKUP(G328,Sheet2!A:Q,6)</f>
        <v>19509.66</v>
      </c>
      <c r="AQ328" s="22" t="n">
        <f aca="false">VLOOKUP(G328,Sheet2!A:Q,7)</f>
        <v>62.67</v>
      </c>
      <c r="AR328" s="22" t="n">
        <f aca="false">VLOOKUP(G328,Sheet2!A:Q,8)</f>
        <v>484.33</v>
      </c>
      <c r="AS328" s="22" t="n">
        <f aca="false">VLOOKUP(G328,Sheet2!A:Q,9)</f>
        <v>7</v>
      </c>
      <c r="AT328" s="22" t="n">
        <f aca="false">VLOOKUP(G328,Sheet2!A:Q,10)</f>
        <v>254.39</v>
      </c>
      <c r="AU328" s="22" t="n">
        <f aca="false">VLOOKUP(G328,Sheet2!A:Q,11)</f>
        <v>1</v>
      </c>
      <c r="AV328" s="22" t="n">
        <f aca="false">VLOOKUP(G328,Sheet2!A:Q,12)</f>
        <v>251334.17</v>
      </c>
      <c r="AW328" s="22" t="n">
        <f aca="false">VLOOKUP(G328,Sheet2!A:Q,13)</f>
        <v>31750</v>
      </c>
      <c r="AX328" s="22" t="n">
        <f aca="false">VLOOKUP(G328,Sheet2!A:Q,14)</f>
        <v>30652.99</v>
      </c>
      <c r="AY328" s="22" t="n">
        <f aca="false">VLOOKUP(G328,Sheet2!A:Q,15)</f>
        <v>4385.5</v>
      </c>
      <c r="AZ328" s="22" t="n">
        <f aca="false">VLOOKUP(G328,Sheet2!A:Q,16)</f>
        <v>733.55</v>
      </c>
      <c r="BA328" s="22" t="n">
        <f aca="false">VLOOKUP(G328,Sheet2!A:Q,17)</f>
        <v>172</v>
      </c>
      <c r="BB328" s="22" t="n">
        <f aca="false">VLOOKUP(G328,Sheet2!A:R,18)</f>
        <v>18</v>
      </c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5" hidden="false" customHeight="false" outlineLevel="0" collapsed="false">
      <c r="A329" s="9" t="s">
        <v>56</v>
      </c>
      <c r="B329" s="9" t="n">
        <v>7</v>
      </c>
      <c r="C329" s="9" t="n">
        <v>12</v>
      </c>
      <c r="D329" s="9" t="n">
        <v>66</v>
      </c>
      <c r="E329" s="36" t="s">
        <v>81</v>
      </c>
      <c r="F329" s="37" t="s">
        <v>82</v>
      </c>
      <c r="G329" s="75" t="s">
        <v>1076</v>
      </c>
      <c r="H329" s="4" t="s">
        <v>84</v>
      </c>
      <c r="I329" s="22" t="s">
        <v>1066</v>
      </c>
      <c r="J329" s="26" t="s">
        <v>1067</v>
      </c>
      <c r="K329" s="11" t="s">
        <v>1077</v>
      </c>
      <c r="L329" s="2" t="n">
        <f aca="false">IF(LEN(TRIM(K329))=0,0,LEN(TRIM(K329))-LEN(SUBSTITUTE(K329," ",""))+1)</f>
        <v>12</v>
      </c>
      <c r="M329" s="2" t="n">
        <f aca="false">IF(LEN(TRIM(F329))=0,0,LEN(TRIM(F329))-LEN(SUBSTITUTE(F329," ",""))+2)</f>
        <v>8</v>
      </c>
      <c r="N329" s="22" t="s">
        <v>52</v>
      </c>
      <c r="O329" s="9"/>
      <c r="P329" s="27" t="n">
        <v>11007</v>
      </c>
      <c r="Q329" s="27" t="n">
        <v>1007</v>
      </c>
      <c r="R329" s="22" t="s">
        <v>581</v>
      </c>
      <c r="S329" s="28" t="str">
        <f aca="false">MID(MID(MID(SUBSTITUTE(K329," ","^",(M329-2)),1,256),FIND("^",SUBSTITUTE(K329," ","^",(M329-2))),256),2,FIND(" ",MID(MID(SUBSTITUTE(K329," ","^",(M329-2)),1,256),FIND("^",SUBSTITUTE(K329," ","^",(M329-2))),256))-2)</f>
        <v>a</v>
      </c>
      <c r="T329" s="76" t="n">
        <v>0.923076923076923</v>
      </c>
      <c r="U329" s="29" t="n">
        <f aca="false">LEN(S329)</f>
        <v>1</v>
      </c>
      <c r="V329" s="53" t="n">
        <v>5</v>
      </c>
      <c r="W329" s="50" t="s">
        <v>202</v>
      </c>
      <c r="X329" s="50" t="s">
        <v>202</v>
      </c>
      <c r="Y329" s="50" t="s">
        <v>202</v>
      </c>
      <c r="Z329" s="50" t="s">
        <v>202</v>
      </c>
      <c r="AA329" s="50" t="n">
        <v>0</v>
      </c>
      <c r="AB329" s="50" t="n">
        <v>15</v>
      </c>
      <c r="AC329" s="30" t="n">
        <f aca="false">IF(ISBLANK(T329),"NA",IF(T329=" ","NA",IF(T329="-","NA",IF(T329="N","NA",T329))))</f>
        <v>0.923076923076923</v>
      </c>
      <c r="AD329" s="30" t="n">
        <f aca="false">IF(ISBLANK(U329),"NA",IF(U329=" ","NA",IF(U329="-","NA",IF(U329="N","NA",U329))))</f>
        <v>1</v>
      </c>
      <c r="AE329" s="30" t="n">
        <f aca="false">IF(ISBLANK(V329),"NA",IF(V329=" ","NA",IF(V329="-","NA",IF(V329="N","NA",V329))))</f>
        <v>5</v>
      </c>
      <c r="AF329" s="30" t="str">
        <f aca="false">IF(ISBLANK(W329),"NA",IF(W329=" ","NA",IF(W329="-","NA",IF(W329="N","NA",W329))))</f>
        <v>NA</v>
      </c>
      <c r="AG329" s="30" t="str">
        <f aca="false">IF(ISBLANK(X329),"NA",IF(X329=" ","NA",IF(X329="-","NA",IF(X329="N","NA",X329))))</f>
        <v>NA</v>
      </c>
      <c r="AH329" s="30" t="str">
        <f aca="false">IF(ISBLANK(Y329),"NA",IF(Y329=" ","NA",IF(Y329="-","NA",IF(Y329="N","NA",Y329))))</f>
        <v>NA</v>
      </c>
      <c r="AI329" s="30" t="str">
        <f aca="false">IF(ISBLANK(Z329),"NA",IF(Z329=" ","NA",IF(Z329="-","NA",IF(Z329="N","NA",Z329))))</f>
        <v>NA</v>
      </c>
      <c r="AJ329" s="30" t="n">
        <f aca="false">IF(ISBLANK(AA329),"NA",IF(AA329=" ","NA",IF(AA329="-","NA",IF(AA329="N","NA",AA329))))</f>
        <v>0</v>
      </c>
      <c r="AK329" s="30" t="n">
        <f aca="false">IF(ISBLANK(AB329),"NA",IF(AB329=" ","NA",IF(AB329="-","NA",IF(AB329="N","NA",AB329))))</f>
        <v>15</v>
      </c>
      <c r="AL329" s="22" t="n">
        <f aca="false">IF(I329="BC",VLOOKUP(B329,'BC-OR_overlap'!A:J,10),"NA")</f>
        <v>1</v>
      </c>
      <c r="AM329" s="22" t="n">
        <f aca="false">VLOOKUP(G329,Sheet2!A:Q,3)</f>
        <v>8.26949</v>
      </c>
      <c r="AN329" s="22" t="n">
        <f aca="false">VLOOKUP(G329,Sheet2!A:Q,4)</f>
        <v>11</v>
      </c>
      <c r="AO329" s="22" t="n">
        <f aca="false">VLOOKUP(G329,Sheet2!A:Q,5)</f>
        <v>177.4</v>
      </c>
      <c r="AP329" s="22" t="n">
        <f aca="false">VLOOKUP(G329,Sheet2!A:Q,6)</f>
        <v>17518.91</v>
      </c>
      <c r="AQ329" s="22" t="n">
        <f aca="false">VLOOKUP(G329,Sheet2!A:Q,7)</f>
        <v>223.75</v>
      </c>
      <c r="AR329" s="22" t="n">
        <f aca="false">VLOOKUP(G329,Sheet2!A:Q,8)</f>
        <v>1975.86</v>
      </c>
      <c r="AS329" s="22" t="n">
        <f aca="false">VLOOKUP(G329,Sheet2!A:Q,9)</f>
        <v>17.33</v>
      </c>
      <c r="AT329" s="22" t="n">
        <f aca="false">VLOOKUP(G329,Sheet2!A:Q,10)</f>
        <v>970.8</v>
      </c>
      <c r="AU329" s="22" t="n">
        <f aca="false">VLOOKUP(G329,Sheet2!A:Q,11)</f>
        <v>4</v>
      </c>
      <c r="AV329" s="22" t="n">
        <f aca="false">VLOOKUP(G329,Sheet2!A:Q,12)</f>
        <v>231038.01</v>
      </c>
      <c r="AW329" s="22" t="n">
        <f aca="false">VLOOKUP(G329,Sheet2!A:Q,13)</f>
        <v>31883.75</v>
      </c>
      <c r="AX329" s="22" t="n">
        <f aca="false">VLOOKUP(G329,Sheet2!A:Q,14)</f>
        <v>5506.73</v>
      </c>
      <c r="AY329" s="22" t="n">
        <f aca="false">VLOOKUP(G329,Sheet2!A:Q,15)</f>
        <v>930.33</v>
      </c>
      <c r="AZ329" s="22" t="n">
        <f aca="false">VLOOKUP(G329,Sheet2!A:Q,16)</f>
        <v>1291.8</v>
      </c>
      <c r="BA329" s="22" t="n">
        <f aca="false">VLOOKUP(G329,Sheet2!A:Q,17)</f>
        <v>56</v>
      </c>
      <c r="BB329" s="22" t="n">
        <f aca="false">VLOOKUP(G329,Sheet2!A:R,18)</f>
        <v>21</v>
      </c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5" hidden="false" customHeight="false" outlineLevel="0" collapsed="false">
      <c r="A330" s="22" t="s">
        <v>66</v>
      </c>
      <c r="B330" s="9" t="n">
        <v>8</v>
      </c>
      <c r="C330" s="9" t="n">
        <v>13</v>
      </c>
      <c r="D330" s="9" t="n">
        <v>182</v>
      </c>
      <c r="E330" s="23"/>
      <c r="F330" s="9" t="s">
        <v>86</v>
      </c>
      <c r="G330" s="9" t="s">
        <v>1078</v>
      </c>
      <c r="H330" s="4" t="s">
        <v>88</v>
      </c>
      <c r="I330" s="22" t="s">
        <v>1066</v>
      </c>
      <c r="J330" s="26" t="s">
        <v>1067</v>
      </c>
      <c r="K330" s="11" t="s">
        <v>1079</v>
      </c>
      <c r="L330" s="2" t="n">
        <f aca="false">IF(LEN(TRIM(K330))=0,0,LEN(TRIM(K330))-LEN(SUBSTITUTE(K330," ",""))+1)</f>
        <v>16</v>
      </c>
      <c r="M330" s="2" t="n">
        <f aca="false">IF(LEN(TRIM(F330))=0,0,LEN(TRIM(F330))-LEN(SUBSTITUTE(F330," ",""))+2)</f>
        <v>13</v>
      </c>
      <c r="N330" s="22" t="s">
        <v>52</v>
      </c>
      <c r="O330" s="9"/>
      <c r="P330" s="27" t="n">
        <v>11008</v>
      </c>
      <c r="Q330" s="27" t="n">
        <v>1008</v>
      </c>
      <c r="R330" s="22" t="s">
        <v>581</v>
      </c>
      <c r="S330" s="28" t="str">
        <f aca="false">MID(MID(MID(SUBSTITUTE(K330," ","^",(M330-2)),1,256),FIND("^",SUBSTITUTE(K330," ","^",(M330-2))),256),2,FIND(" ",MID(MID(SUBSTITUTE(K330," ","^",(M330-2)),1,256),FIND("^",SUBSTITUTE(K330," ","^",(M330-2))),256))-2)</f>
        <v>the</v>
      </c>
      <c r="T330" s="73" t="n">
        <v>0.91</v>
      </c>
      <c r="U330" s="29" t="n">
        <f aca="false">LEN(S330)</f>
        <v>3</v>
      </c>
      <c r="V330" s="58" t="n">
        <v>33</v>
      </c>
      <c r="W330" s="58" t="n">
        <v>588</v>
      </c>
      <c r="X330" s="58" t="n">
        <v>541</v>
      </c>
      <c r="Y330" s="58" t="n">
        <v>567</v>
      </c>
      <c r="Z330" s="58" t="n">
        <v>418</v>
      </c>
      <c r="AA330" s="50" t="n">
        <v>16</v>
      </c>
      <c r="AB330" s="50" t="n">
        <v>19</v>
      </c>
      <c r="AC330" s="30" t="n">
        <f aca="false">IF(ISBLANK(T330),"NA",IF(T330=" ","NA",IF(T330="-","NA",IF(T330="N","NA",T330))))</f>
        <v>0.91</v>
      </c>
      <c r="AD330" s="30" t="n">
        <f aca="false">IF(ISBLANK(U330),"NA",IF(U330=" ","NA",IF(U330="-","NA",IF(U330="N","NA",U330))))</f>
        <v>3</v>
      </c>
      <c r="AE330" s="30" t="n">
        <f aca="false">IF(ISBLANK(V330),"NA",IF(V330=" ","NA",IF(V330="-","NA",IF(V330="N","NA",V330))))</f>
        <v>33</v>
      </c>
      <c r="AF330" s="30" t="n">
        <f aca="false">IF(ISBLANK(W330),"NA",IF(W330=" ","NA",IF(W330="-","NA",IF(W330="N","NA",W330))))</f>
        <v>588</v>
      </c>
      <c r="AG330" s="30" t="n">
        <f aca="false">IF(ISBLANK(X330),"NA",IF(X330=" ","NA",IF(X330="-","NA",IF(X330="N","NA",X330))))</f>
        <v>541</v>
      </c>
      <c r="AH330" s="30" t="n">
        <f aca="false">IF(ISBLANK(Y330),"NA",IF(Y330=" ","NA",IF(Y330="-","NA",IF(Y330="N","NA",Y330))))</f>
        <v>567</v>
      </c>
      <c r="AI330" s="30" t="n">
        <f aca="false">IF(ISBLANK(Z330),"NA",IF(Z330=" ","NA",IF(Z330="-","NA",IF(Z330="N","NA",Z330))))</f>
        <v>418</v>
      </c>
      <c r="AJ330" s="30" t="n">
        <f aca="false">IF(ISBLANK(AA330),"NA",IF(AA330=" ","NA",IF(AA330="-","NA",IF(AA330="N","NA",AA330))))</f>
        <v>16</v>
      </c>
      <c r="AK330" s="30" t="n">
        <f aca="false">IF(ISBLANK(AB330),"NA",IF(AB330=" ","NA",IF(AB330="-","NA",IF(AB330="N","NA",AB330))))</f>
        <v>19</v>
      </c>
      <c r="AL330" s="22" t="n">
        <f aca="false">IF(I330="BC",VLOOKUP(B330,'BC-OR_overlap'!A:J,10),"NA")</f>
        <v>1</v>
      </c>
      <c r="AM330" s="22" t="n">
        <f aca="false">VLOOKUP(G330,Sheet2!A:Q,3)</f>
        <v>28.1996</v>
      </c>
      <c r="AN330" s="22" t="n">
        <f aca="false">VLOOKUP(G330,Sheet2!A:Q,4)</f>
        <v>16</v>
      </c>
      <c r="AO330" s="22" t="n">
        <f aca="false">VLOOKUP(G330,Sheet2!A:Q,5)</f>
        <v>54.83</v>
      </c>
      <c r="AP330" s="22" t="n">
        <f aca="false">VLOOKUP(G330,Sheet2!A:Q,6)</f>
        <v>19692.35</v>
      </c>
      <c r="AQ330" s="22" t="n">
        <f aca="false">VLOOKUP(G330,Sheet2!A:Q,7)</f>
        <v>308</v>
      </c>
      <c r="AR330" s="22" t="n">
        <f aca="false">VLOOKUP(G330,Sheet2!A:Q,8)</f>
        <v>1749.34</v>
      </c>
      <c r="AS330" s="22" t="n">
        <f aca="false">VLOOKUP(G330,Sheet2!A:Q,9)</f>
        <v>36.33</v>
      </c>
      <c r="AT330" s="22" t="n">
        <f aca="false">VLOOKUP(G330,Sheet2!A:Q,10)</f>
        <v>451.55</v>
      </c>
      <c r="AU330" s="22" t="n">
        <f aca="false">VLOOKUP(G330,Sheet2!A:Q,11)</f>
        <v>6.5</v>
      </c>
      <c r="AV330" s="22" t="n">
        <f aca="false">VLOOKUP(G330,Sheet2!A:Q,12)</f>
        <v>299358.47</v>
      </c>
      <c r="AW330" s="22" t="n">
        <f aca="false">VLOOKUP(G330,Sheet2!A:Q,13)</f>
        <v>36567.5</v>
      </c>
      <c r="AX330" s="22" t="n">
        <f aca="false">VLOOKUP(G330,Sheet2!A:Q,14)</f>
        <v>25986.91</v>
      </c>
      <c r="AY330" s="22" t="n">
        <f aca="false">VLOOKUP(G330,Sheet2!A:Q,15)</f>
        <v>4175.67</v>
      </c>
      <c r="AZ330" s="22" t="n">
        <f aca="false">VLOOKUP(G330,Sheet2!A:Q,16)</f>
        <v>3525.39</v>
      </c>
      <c r="BA330" s="22" t="n">
        <f aca="false">VLOOKUP(G330,Sheet2!A:Q,17)</f>
        <v>335</v>
      </c>
      <c r="BB330" s="22" t="n">
        <f aca="false">VLOOKUP(G330,Sheet2!A:R,18)</f>
        <v>29</v>
      </c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5" hidden="false" customHeight="false" outlineLevel="0" collapsed="false">
      <c r="A331" s="22" t="s">
        <v>66</v>
      </c>
      <c r="B331" s="9" t="n">
        <v>9</v>
      </c>
      <c r="C331" s="9" t="n">
        <v>14</v>
      </c>
      <c r="D331" s="9" t="n">
        <v>120</v>
      </c>
      <c r="E331" s="23" t="s">
        <v>90</v>
      </c>
      <c r="F331" s="9" t="s">
        <v>91</v>
      </c>
      <c r="G331" s="9" t="s">
        <v>1080</v>
      </c>
      <c r="H331" s="4" t="s">
        <v>93</v>
      </c>
      <c r="I331" s="22" t="s">
        <v>1066</v>
      </c>
      <c r="J331" s="26" t="s">
        <v>1067</v>
      </c>
      <c r="K331" s="11" t="s">
        <v>1081</v>
      </c>
      <c r="L331" s="2" t="n">
        <f aca="false">IF(LEN(TRIM(K331))=0,0,LEN(TRIM(K331))-LEN(SUBSTITUTE(K331," ",""))+1)</f>
        <v>16</v>
      </c>
      <c r="M331" s="2" t="n">
        <f aca="false">IF(LEN(TRIM(F331))=0,0,LEN(TRIM(F331))-LEN(SUBSTITUTE(F331," ",""))+2)</f>
        <v>14</v>
      </c>
      <c r="N331" s="22" t="s">
        <v>52</v>
      </c>
      <c r="O331" s="9"/>
      <c r="P331" s="27" t="n">
        <v>11009</v>
      </c>
      <c r="Q331" s="27" t="n">
        <v>1009</v>
      </c>
      <c r="R331" s="22" t="s">
        <v>581</v>
      </c>
      <c r="S331" s="28" t="str">
        <f aca="false">MID(MID(MID(SUBSTITUTE(K331," ","^",(M331-2)),1,256),FIND("^",SUBSTITUTE(K331," ","^",(M331-2))),256),2,FIND(" ",MID(MID(SUBSTITUTE(K331," ","^",(M331-2)),1,256),FIND("^",SUBSTITUTE(K331," ","^",(M331-2))),256))-2)</f>
        <v>condescending</v>
      </c>
      <c r="T331" s="73" t="n">
        <v>0.909090909090909</v>
      </c>
      <c r="U331" s="29" t="n">
        <f aca="false">LEN(S331)</f>
        <v>13</v>
      </c>
      <c r="V331" s="58" t="n">
        <v>20</v>
      </c>
      <c r="W331" s="58" t="n">
        <v>552</v>
      </c>
      <c r="X331" s="58" t="n">
        <v>574</v>
      </c>
      <c r="Y331" s="58" t="n">
        <v>554</v>
      </c>
      <c r="Z331" s="58" t="s">
        <v>202</v>
      </c>
      <c r="AA331" s="50" t="n">
        <v>16</v>
      </c>
      <c r="AB331" s="50" t="n">
        <v>19</v>
      </c>
      <c r="AC331" s="30" t="n">
        <f aca="false">IF(ISBLANK(T331),"NA",IF(T331=" ","NA",IF(T331="-","NA",IF(T331="N","NA",T331))))</f>
        <v>0.909090909090909</v>
      </c>
      <c r="AD331" s="30" t="n">
        <f aca="false">IF(ISBLANK(U331),"NA",IF(U331=" ","NA",IF(U331="-","NA",IF(U331="N","NA",U331))))</f>
        <v>13</v>
      </c>
      <c r="AE331" s="30" t="n">
        <f aca="false">IF(ISBLANK(V331),"NA",IF(V331=" ","NA",IF(V331="-","NA",IF(V331="N","NA",V331))))</f>
        <v>20</v>
      </c>
      <c r="AF331" s="30" t="n">
        <f aca="false">IF(ISBLANK(W331),"NA",IF(W331=" ","NA",IF(W331="-","NA",IF(W331="N","NA",W331))))</f>
        <v>552</v>
      </c>
      <c r="AG331" s="30" t="n">
        <f aca="false">IF(ISBLANK(X331),"NA",IF(X331=" ","NA",IF(X331="-","NA",IF(X331="N","NA",X331))))</f>
        <v>574</v>
      </c>
      <c r="AH331" s="30" t="n">
        <f aca="false">IF(ISBLANK(Y331),"NA",IF(Y331=" ","NA",IF(Y331="-","NA",IF(Y331="N","NA",Y331))))</f>
        <v>554</v>
      </c>
      <c r="AI331" s="30" t="str">
        <f aca="false">IF(ISBLANK(Z331),"NA",IF(Z331=" ","NA",IF(Z331="-","NA",IF(Z331="N","NA",Z331))))</f>
        <v>NA</v>
      </c>
      <c r="AJ331" s="30" t="n">
        <f aca="false">IF(ISBLANK(AA331),"NA",IF(AA331=" ","NA",IF(AA331="-","NA",IF(AA331="N","NA",AA331))))</f>
        <v>16</v>
      </c>
      <c r="AK331" s="30" t="n">
        <f aca="false">IF(ISBLANK(AB331),"NA",IF(AB331=" ","NA",IF(AB331="-","NA",IF(AB331="N","NA",AB331))))</f>
        <v>19</v>
      </c>
      <c r="AL331" s="22" t="n">
        <f aca="false">IF(I331="BC",VLOOKUP(B331,'BC-OR_overlap'!A:J,10),"NA")</f>
        <v>1</v>
      </c>
      <c r="AM331" s="22" t="n">
        <f aca="false">VLOOKUP(G331,Sheet2!A:Q,3)</f>
        <v>23.9161</v>
      </c>
      <c r="AN331" s="22" t="n">
        <f aca="false">VLOOKUP(G331,Sheet2!A:Q,4)</f>
        <v>16</v>
      </c>
      <c r="AO331" s="22" t="n">
        <f aca="false">VLOOKUP(G331,Sheet2!A:Q,5)</f>
        <v>16.41</v>
      </c>
      <c r="AP331" s="22" t="n">
        <f aca="false">VLOOKUP(G331,Sheet2!A:Q,6)</f>
        <v>13892.21</v>
      </c>
      <c r="AQ331" s="22" t="n">
        <f aca="false">VLOOKUP(G331,Sheet2!A:Q,7)</f>
        <v>323.25</v>
      </c>
      <c r="AR331" s="22" t="n">
        <f aca="false">VLOOKUP(G331,Sheet2!A:Q,8)</f>
        <v>1652.92</v>
      </c>
      <c r="AS331" s="22" t="n">
        <f aca="false">VLOOKUP(G331,Sheet2!A:Q,9)</f>
        <v>29.67</v>
      </c>
      <c r="AT331" s="22" t="n">
        <f aca="false">VLOOKUP(G331,Sheet2!A:Q,10)</f>
        <v>71.24</v>
      </c>
      <c r="AU331" s="22" t="n">
        <f aca="false">VLOOKUP(G331,Sheet2!A:Q,11)</f>
        <v>4.5</v>
      </c>
      <c r="AV331" s="22" t="n">
        <f aca="false">VLOOKUP(G331,Sheet2!A:Q,12)</f>
        <v>229220.78</v>
      </c>
      <c r="AW331" s="22" t="n">
        <f aca="false">VLOOKUP(G331,Sheet2!A:Q,13)</f>
        <v>36411.5</v>
      </c>
      <c r="AX331" s="22" t="n">
        <f aca="false">VLOOKUP(G331,Sheet2!A:Q,14)</f>
        <v>9385.22</v>
      </c>
      <c r="AY331" s="22" t="n">
        <f aca="false">VLOOKUP(G331,Sheet2!A:Q,15)</f>
        <v>2150</v>
      </c>
      <c r="AZ331" s="22" t="n">
        <f aca="false">VLOOKUP(G331,Sheet2!A:Q,16)</f>
        <v>770.91</v>
      </c>
      <c r="BA331" s="22" t="n">
        <f aca="false">VLOOKUP(G331,Sheet2!A:Q,17)</f>
        <v>126</v>
      </c>
      <c r="BB331" s="22" t="n">
        <f aca="false">VLOOKUP(G331,Sheet2!A:R,18)</f>
        <v>31</v>
      </c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5" hidden="false" customHeight="false" outlineLevel="0" collapsed="false">
      <c r="A332" s="9" t="s">
        <v>66</v>
      </c>
      <c r="B332" s="9" t="n">
        <v>10</v>
      </c>
      <c r="C332" s="9" t="n">
        <v>15</v>
      </c>
      <c r="D332" s="9" t="n">
        <v>15</v>
      </c>
      <c r="E332" s="23" t="s">
        <v>95</v>
      </c>
      <c r="F332" s="11" t="s">
        <v>96</v>
      </c>
      <c r="G332" s="9" t="s">
        <v>1082</v>
      </c>
      <c r="H332" s="4" t="s">
        <v>98</v>
      </c>
      <c r="I332" s="22" t="s">
        <v>1066</v>
      </c>
      <c r="J332" s="26" t="s">
        <v>1067</v>
      </c>
      <c r="K332" s="11" t="s">
        <v>1083</v>
      </c>
      <c r="L332" s="2" t="n">
        <f aca="false">IF(LEN(TRIM(K332))=0,0,LEN(TRIM(K332))-LEN(SUBSTITUTE(K332," ",""))+1)</f>
        <v>10</v>
      </c>
      <c r="M332" s="2" t="n">
        <f aca="false">IF(LEN(TRIM(F332))=0,0,LEN(TRIM(F332))-LEN(SUBSTITUTE(F332," ",""))+2)</f>
        <v>8</v>
      </c>
      <c r="N332" s="22" t="s">
        <v>52</v>
      </c>
      <c r="O332" s="9"/>
      <c r="P332" s="27" t="n">
        <v>11010</v>
      </c>
      <c r="Q332" s="27" t="n">
        <v>1010</v>
      </c>
      <c r="R332" s="22" t="s">
        <v>581</v>
      </c>
      <c r="S332" s="28" t="str">
        <f aca="false">MID(MID(MID(SUBSTITUTE(K332," ","^",(M332-2)),1,256),FIND("^",SUBSTITUTE(K332," ","^",(M332-2))),256),2,FIND(" ",MID(MID(SUBSTITUTE(K332," ","^",(M332-2)),1,256),FIND("^",SUBSTITUTE(K332," ","^",(M332-2))),256))-2)</f>
        <v>the</v>
      </c>
      <c r="T332" s="72" t="n">
        <v>1</v>
      </c>
      <c r="U332" s="29" t="n">
        <f aca="false">LEN(S332)</f>
        <v>3</v>
      </c>
      <c r="V332" s="53" t="n">
        <v>23</v>
      </c>
      <c r="W332" s="50" t="n">
        <v>575</v>
      </c>
      <c r="X332" s="50" t="n">
        <v>557</v>
      </c>
      <c r="Y332" s="50" t="n">
        <v>579</v>
      </c>
      <c r="Z332" s="50" t="n">
        <v>447</v>
      </c>
      <c r="AA332" s="50" t="n">
        <v>9</v>
      </c>
      <c r="AB332" s="50" t="n">
        <v>22</v>
      </c>
      <c r="AC332" s="30" t="n">
        <f aca="false">IF(ISBLANK(T332),"NA",IF(T332=" ","NA",IF(T332="-","NA",IF(T332="N","NA",T332))))</f>
        <v>1</v>
      </c>
      <c r="AD332" s="30" t="n">
        <f aca="false">IF(ISBLANK(U332),"NA",IF(U332=" ","NA",IF(U332="-","NA",IF(U332="N","NA",U332))))</f>
        <v>3</v>
      </c>
      <c r="AE332" s="30" t="n">
        <f aca="false">IF(ISBLANK(V332),"NA",IF(V332=" ","NA",IF(V332="-","NA",IF(V332="N","NA",V332))))</f>
        <v>23</v>
      </c>
      <c r="AF332" s="30" t="n">
        <f aca="false">IF(ISBLANK(W332),"NA",IF(W332=" ","NA",IF(W332="-","NA",IF(W332="N","NA",W332))))</f>
        <v>575</v>
      </c>
      <c r="AG332" s="30" t="n">
        <f aca="false">IF(ISBLANK(X332),"NA",IF(X332=" ","NA",IF(X332="-","NA",IF(X332="N","NA",X332))))</f>
        <v>557</v>
      </c>
      <c r="AH332" s="30" t="n">
        <f aca="false">IF(ISBLANK(Y332),"NA",IF(Y332=" ","NA",IF(Y332="-","NA",IF(Y332="N","NA",Y332))))</f>
        <v>579</v>
      </c>
      <c r="AI332" s="30" t="n">
        <f aca="false">IF(ISBLANK(Z332),"NA",IF(Z332=" ","NA",IF(Z332="-","NA",IF(Z332="N","NA",Z332))))</f>
        <v>447</v>
      </c>
      <c r="AJ332" s="30" t="n">
        <f aca="false">IF(ISBLANK(AA332),"NA",IF(AA332=" ","NA",IF(AA332="-","NA",IF(AA332="N","NA",AA332))))</f>
        <v>9</v>
      </c>
      <c r="AK332" s="30" t="n">
        <f aca="false">IF(ISBLANK(AB332),"NA",IF(AB332=" ","NA",IF(AB332="-","NA",IF(AB332="N","NA",AB332))))</f>
        <v>22</v>
      </c>
      <c r="AL332" s="22" t="n">
        <f aca="false">IF(I332="BC",VLOOKUP(B332,'BC-OR_overlap'!A:J,10),"NA")</f>
        <v>1</v>
      </c>
      <c r="AM332" s="22" t="n">
        <f aca="false">VLOOKUP(G332,Sheet2!A:Q,3)</f>
        <v>30.6983</v>
      </c>
      <c r="AN332" s="22" t="n">
        <f aca="false">VLOOKUP(G332,Sheet2!A:Q,4)</f>
        <v>9</v>
      </c>
      <c r="AO332" s="22" t="n">
        <f aca="false">VLOOKUP(G332,Sheet2!A:Q,5)</f>
        <v>3.73</v>
      </c>
      <c r="AP332" s="22" t="n">
        <f aca="false">VLOOKUP(G332,Sheet2!A:Q,6)</f>
        <v>10836.79</v>
      </c>
      <c r="AQ332" s="22" t="n">
        <f aca="false">VLOOKUP(G332,Sheet2!A:Q,7)</f>
        <v>208.5</v>
      </c>
      <c r="AR332" s="22" t="n">
        <f aca="false">VLOOKUP(G332,Sheet2!A:Q,8)</f>
        <v>1110.26</v>
      </c>
      <c r="AS332" s="22" t="n">
        <f aca="false">VLOOKUP(G332,Sheet2!A:Q,9)</f>
        <v>21.67</v>
      </c>
      <c r="AT332" s="22" t="n">
        <f aca="false">VLOOKUP(G332,Sheet2!A:Q,10)</f>
        <v>36.62</v>
      </c>
      <c r="AU332" s="22" t="n">
        <f aca="false">VLOOKUP(G332,Sheet2!A:Q,11)</f>
        <v>4</v>
      </c>
      <c r="AV332" s="22" t="n">
        <f aca="false">VLOOKUP(G332,Sheet2!A:Q,12)</f>
        <v>162947.22</v>
      </c>
      <c r="AW332" s="22" t="n">
        <f aca="false">VLOOKUP(G332,Sheet2!A:Q,13)</f>
        <v>19548.25</v>
      </c>
      <c r="AX332" s="22" t="n">
        <f aca="false">VLOOKUP(G332,Sheet2!A:Q,14)</f>
        <v>7313.25</v>
      </c>
      <c r="AY332" s="22" t="n">
        <f aca="false">VLOOKUP(G332,Sheet2!A:Q,15)</f>
        <v>879.33</v>
      </c>
      <c r="AZ332" s="22" t="n">
        <f aca="false">VLOOKUP(G332,Sheet2!A:Q,16)</f>
        <v>315.25</v>
      </c>
      <c r="BA332" s="22" t="n">
        <f aca="false">VLOOKUP(G332,Sheet2!A:Q,17)</f>
        <v>82</v>
      </c>
      <c r="BB332" s="22" t="n">
        <f aca="false">VLOOKUP(G332,Sheet2!A:R,18)</f>
        <v>33</v>
      </c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5" hidden="false" customHeight="false" outlineLevel="0" collapsed="false">
      <c r="A333" s="22" t="s">
        <v>66</v>
      </c>
      <c r="B333" s="9" t="n">
        <v>11</v>
      </c>
      <c r="C333" s="9" t="n">
        <v>16</v>
      </c>
      <c r="D333" s="9" t="n">
        <v>11</v>
      </c>
      <c r="E333" s="23" t="s">
        <v>100</v>
      </c>
      <c r="F333" s="11" t="s">
        <v>101</v>
      </c>
      <c r="G333" s="9" t="s">
        <v>1084</v>
      </c>
      <c r="H333" s="4" t="s">
        <v>103</v>
      </c>
      <c r="I333" s="22" t="s">
        <v>1066</v>
      </c>
      <c r="J333" s="26" t="s">
        <v>1067</v>
      </c>
      <c r="K333" s="11" t="s">
        <v>1085</v>
      </c>
      <c r="L333" s="2" t="n">
        <f aca="false">IF(LEN(TRIM(K333))=0,0,LEN(TRIM(K333))-LEN(SUBSTITUTE(K333," ",""))+1)</f>
        <v>10</v>
      </c>
      <c r="M333" s="2" t="n">
        <f aca="false">IF(LEN(TRIM(F333))=0,0,LEN(TRIM(F333))-LEN(SUBSTITUTE(F333," ",""))+2)</f>
        <v>8</v>
      </c>
      <c r="N333" s="22" t="s">
        <v>52</v>
      </c>
      <c r="O333" s="9"/>
      <c r="P333" s="27" t="n">
        <v>11011</v>
      </c>
      <c r="Q333" s="27" t="n">
        <v>1011</v>
      </c>
      <c r="R333" s="22" t="s">
        <v>581</v>
      </c>
      <c r="S333" s="28" t="str">
        <f aca="false">MID(MID(MID(SUBSTITUTE(K333," ","^",(M333-2)),1,256),FIND("^",SUBSTITUTE(K333," ","^",(M333-2))),256),2,FIND(" ",MID(MID(SUBSTITUTE(K333," ","^",(M333-2)),1,256),FIND("^",SUBSTITUTE(K333," ","^",(M333-2))),256))-2)</f>
        <v>the</v>
      </c>
      <c r="T333" s="72" t="n">
        <v>0.9375</v>
      </c>
      <c r="U333" s="29" t="n">
        <f aca="false">LEN(S333)</f>
        <v>3</v>
      </c>
      <c r="V333" s="53" t="n">
        <v>14</v>
      </c>
      <c r="W333" s="58" t="s">
        <v>202</v>
      </c>
      <c r="X333" s="58" t="s">
        <v>202</v>
      </c>
      <c r="Y333" s="58" t="s">
        <v>202</v>
      </c>
      <c r="Z333" s="58" t="s">
        <v>202</v>
      </c>
      <c r="AA333" s="50" t="n">
        <v>16</v>
      </c>
      <c r="AB333" s="50" t="n">
        <v>9</v>
      </c>
      <c r="AC333" s="30" t="n">
        <f aca="false">IF(ISBLANK(T333),"NA",IF(T333=" ","NA",IF(T333="-","NA",IF(T333="N","NA",T333))))</f>
        <v>0.9375</v>
      </c>
      <c r="AD333" s="30" t="n">
        <f aca="false">IF(ISBLANK(U333),"NA",IF(U333=" ","NA",IF(U333="-","NA",IF(U333="N","NA",U333))))</f>
        <v>3</v>
      </c>
      <c r="AE333" s="30" t="n">
        <f aca="false">IF(ISBLANK(V333),"NA",IF(V333=" ","NA",IF(V333="-","NA",IF(V333="N","NA",V333))))</f>
        <v>14</v>
      </c>
      <c r="AF333" s="30" t="str">
        <f aca="false">IF(ISBLANK(W333),"NA",IF(W333=" ","NA",IF(W333="-","NA",IF(W333="N","NA",W333))))</f>
        <v>NA</v>
      </c>
      <c r="AG333" s="30" t="str">
        <f aca="false">IF(ISBLANK(X333),"NA",IF(X333=" ","NA",IF(X333="-","NA",IF(X333="N","NA",X333))))</f>
        <v>NA</v>
      </c>
      <c r="AH333" s="30" t="str">
        <f aca="false">IF(ISBLANK(Y333),"NA",IF(Y333=" ","NA",IF(Y333="-","NA",IF(Y333="N","NA",Y333))))</f>
        <v>NA</v>
      </c>
      <c r="AI333" s="30" t="str">
        <f aca="false">IF(ISBLANK(Z333),"NA",IF(Z333=" ","NA",IF(Z333="-","NA",IF(Z333="N","NA",Z333))))</f>
        <v>NA</v>
      </c>
      <c r="AJ333" s="30" t="n">
        <f aca="false">IF(ISBLANK(AA333),"NA",IF(AA333=" ","NA",IF(AA333="-","NA",IF(AA333="N","NA",AA333))))</f>
        <v>16</v>
      </c>
      <c r="AK333" s="30" t="n">
        <f aca="false">IF(ISBLANK(AB333),"NA",IF(AB333=" ","NA",IF(AB333="-","NA",IF(AB333="N","NA",AB333))))</f>
        <v>9</v>
      </c>
      <c r="AL333" s="22" t="n">
        <f aca="false">IF(I333="BC",VLOOKUP(B333,'BC-OR_overlap'!A:J,10),"NA")</f>
        <v>1</v>
      </c>
      <c r="AM333" s="22" t="n">
        <f aca="false">VLOOKUP(G333,Sheet2!A:Q,3)</f>
        <v>27.1882</v>
      </c>
      <c r="AN333" s="22" t="n">
        <f aca="false">VLOOKUP(G333,Sheet2!A:Q,4)</f>
        <v>16</v>
      </c>
      <c r="AO333" s="22" t="n">
        <f aca="false">VLOOKUP(G333,Sheet2!A:Q,5)</f>
        <v>36.93</v>
      </c>
      <c r="AP333" s="22" t="n">
        <f aca="false">VLOOKUP(G333,Sheet2!A:Q,6)</f>
        <v>8660.02</v>
      </c>
      <c r="AQ333" s="22" t="n">
        <f aca="false">VLOOKUP(G333,Sheet2!A:Q,7)</f>
        <v>191.75</v>
      </c>
      <c r="AR333" s="22" t="n">
        <f aca="false">VLOOKUP(G333,Sheet2!A:Q,8)</f>
        <v>2135.81</v>
      </c>
      <c r="AS333" s="22" t="n">
        <f aca="false">VLOOKUP(G333,Sheet2!A:Q,9)</f>
        <v>33.33</v>
      </c>
      <c r="AT333" s="22" t="n">
        <f aca="false">VLOOKUP(G333,Sheet2!A:Q,10)</f>
        <v>232.85</v>
      </c>
      <c r="AU333" s="22" t="n">
        <f aca="false">VLOOKUP(G333,Sheet2!A:Q,11)</f>
        <v>6.5</v>
      </c>
      <c r="AV333" s="22" t="n">
        <f aca="false">VLOOKUP(G333,Sheet2!A:Q,12)</f>
        <v>131071.85</v>
      </c>
      <c r="AW333" s="22" t="n">
        <f aca="false">VLOOKUP(G333,Sheet2!A:Q,13)</f>
        <v>21942.75</v>
      </c>
      <c r="AX333" s="22" t="n">
        <f aca="false">VLOOKUP(G333,Sheet2!A:Q,14)</f>
        <v>13687.88</v>
      </c>
      <c r="AY333" s="22" t="n">
        <f aca="false">VLOOKUP(G333,Sheet2!A:Q,15)</f>
        <v>1978</v>
      </c>
      <c r="AZ333" s="22" t="n">
        <f aca="false">VLOOKUP(G333,Sheet2!A:Q,16)</f>
        <v>658.61</v>
      </c>
      <c r="BA333" s="22" t="n">
        <f aca="false">VLOOKUP(G333,Sheet2!A:Q,17)</f>
        <v>223.5</v>
      </c>
      <c r="BB333" s="22" t="n">
        <f aca="false">VLOOKUP(G333,Sheet2!A:R,18)</f>
        <v>41</v>
      </c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5" hidden="false" customHeight="false" outlineLevel="0" collapsed="false">
      <c r="A334" s="9" t="s">
        <v>46</v>
      </c>
      <c r="B334" s="9" t="n">
        <v>12</v>
      </c>
      <c r="C334" s="9" t="n">
        <v>17</v>
      </c>
      <c r="D334" s="9" t="n">
        <v>16</v>
      </c>
      <c r="E334" s="23" t="s">
        <v>105</v>
      </c>
      <c r="F334" s="11" t="s">
        <v>106</v>
      </c>
      <c r="G334" s="46" t="s">
        <v>1086</v>
      </c>
      <c r="H334" s="4" t="s">
        <v>108</v>
      </c>
      <c r="I334" s="22" t="s">
        <v>1066</v>
      </c>
      <c r="J334" s="26" t="s">
        <v>1067</v>
      </c>
      <c r="K334" s="11" t="s">
        <v>1087</v>
      </c>
      <c r="L334" s="2" t="n">
        <f aca="false">IF(LEN(TRIM(K334))=0,0,LEN(TRIM(K334))-LEN(SUBSTITUTE(K334," ",""))+1)</f>
        <v>10</v>
      </c>
      <c r="M334" s="2" t="n">
        <f aca="false">IF(LEN(TRIM(F334))=0,0,LEN(TRIM(F334))-LEN(SUBSTITUTE(F334," ",""))+2)</f>
        <v>8</v>
      </c>
      <c r="N334" s="22" t="s">
        <v>52</v>
      </c>
      <c r="O334" s="9"/>
      <c r="P334" s="27" t="n">
        <v>11012</v>
      </c>
      <c r="Q334" s="27" t="n">
        <v>1012</v>
      </c>
      <c r="R334" s="22" t="s">
        <v>581</v>
      </c>
      <c r="S334" s="28" t="str">
        <f aca="false">MID(MID(MID(SUBSTITUTE(K334," ","^",(M334-2)),1,256),FIND("^",SUBSTITUTE(K334," ","^",(M334-2))),256),2,FIND(" ",MID(MID(SUBSTITUTE(K334," ","^",(M334-2)),1,256),FIND("^",SUBSTITUTE(K334," ","^",(M334-2))),256))-2)</f>
        <v>the</v>
      </c>
      <c r="T334" s="72" t="n">
        <v>0.96875</v>
      </c>
      <c r="U334" s="29" t="n">
        <f aca="false">LEN(S334)</f>
        <v>3</v>
      </c>
      <c r="V334" s="53" t="n">
        <v>34</v>
      </c>
      <c r="W334" s="50" t="s">
        <v>202</v>
      </c>
      <c r="X334" s="50" t="s">
        <v>202</v>
      </c>
      <c r="Y334" s="50" t="s">
        <v>202</v>
      </c>
      <c r="Z334" s="50" t="s">
        <v>202</v>
      </c>
      <c r="AA334" s="50" t="n">
        <v>9</v>
      </c>
      <c r="AB334" s="50" t="n">
        <v>17</v>
      </c>
      <c r="AC334" s="30" t="n">
        <f aca="false">IF(ISBLANK(T334),"NA",IF(T334=" ","NA",IF(T334="-","NA",IF(T334="N","NA",T334))))</f>
        <v>0.96875</v>
      </c>
      <c r="AD334" s="30" t="n">
        <f aca="false">IF(ISBLANK(U334),"NA",IF(U334=" ","NA",IF(U334="-","NA",IF(U334="N","NA",U334))))</f>
        <v>3</v>
      </c>
      <c r="AE334" s="30" t="n">
        <f aca="false">IF(ISBLANK(V334),"NA",IF(V334=" ","NA",IF(V334="-","NA",IF(V334="N","NA",V334))))</f>
        <v>34</v>
      </c>
      <c r="AF334" s="30" t="str">
        <f aca="false">IF(ISBLANK(W334),"NA",IF(W334=" ","NA",IF(W334="-","NA",IF(W334="N","NA",W334))))</f>
        <v>NA</v>
      </c>
      <c r="AG334" s="30" t="str">
        <f aca="false">IF(ISBLANK(X334),"NA",IF(X334=" ","NA",IF(X334="-","NA",IF(X334="N","NA",X334))))</f>
        <v>NA</v>
      </c>
      <c r="AH334" s="30" t="str">
        <f aca="false">IF(ISBLANK(Y334),"NA",IF(Y334=" ","NA",IF(Y334="-","NA",IF(Y334="N","NA",Y334))))</f>
        <v>NA</v>
      </c>
      <c r="AI334" s="30" t="str">
        <f aca="false">IF(ISBLANK(Z334),"NA",IF(Z334=" ","NA",IF(Z334="-","NA",IF(Z334="N","NA",Z334))))</f>
        <v>NA</v>
      </c>
      <c r="AJ334" s="30" t="n">
        <f aca="false">IF(ISBLANK(AA334),"NA",IF(AA334=" ","NA",IF(AA334="-","NA",IF(AA334="N","NA",AA334))))</f>
        <v>9</v>
      </c>
      <c r="AK334" s="30" t="n">
        <f aca="false">IF(ISBLANK(AB334),"NA",IF(AB334=" ","NA",IF(AB334="-","NA",IF(AB334="N","NA",AB334))))</f>
        <v>17</v>
      </c>
      <c r="AL334" s="22" t="n">
        <f aca="false">IF(I334="BC",VLOOKUP(B334,'BC-OR_overlap'!A:J,10),"NA")</f>
        <v>1</v>
      </c>
      <c r="AM334" s="22" t="n">
        <f aca="false">VLOOKUP(G334,Sheet2!A:Q,3)</f>
        <v>65.0851</v>
      </c>
      <c r="AN334" s="22" t="n">
        <f aca="false">VLOOKUP(G334,Sheet2!A:Q,4)</f>
        <v>9</v>
      </c>
      <c r="AO334" s="22" t="n">
        <f aca="false">VLOOKUP(G334,Sheet2!A:Q,5)</f>
        <v>597.93</v>
      </c>
      <c r="AP334" s="22" t="n">
        <f aca="false">VLOOKUP(G334,Sheet2!A:Q,6)</f>
        <v>13199.56</v>
      </c>
      <c r="AQ334" s="22" t="n">
        <f aca="false">VLOOKUP(G334,Sheet2!A:Q,7)</f>
        <v>48</v>
      </c>
      <c r="AR334" s="22" t="n">
        <f aca="false">VLOOKUP(G334,Sheet2!A:Q,8)</f>
        <v>2755.76</v>
      </c>
      <c r="AS334" s="22" t="n">
        <f aca="false">VLOOKUP(G334,Sheet2!A:Q,9)</f>
        <v>5.5</v>
      </c>
      <c r="AT334" s="22" t="n">
        <f aca="false">VLOOKUP(G334,Sheet2!A:Q,10)</f>
        <v>65.09</v>
      </c>
      <c r="AU334" s="22" t="n">
        <f aca="false">VLOOKUP(G334,Sheet2!A:Q,11)</f>
        <v>1</v>
      </c>
      <c r="AV334" s="22" t="n">
        <f aca="false">VLOOKUP(G334,Sheet2!A:Q,12)</f>
        <v>149311.76</v>
      </c>
      <c r="AW334" s="22" t="n">
        <f aca="false">VLOOKUP(G334,Sheet2!A:Q,13)</f>
        <v>26648.33</v>
      </c>
      <c r="AX334" s="22" t="n">
        <f aca="false">VLOOKUP(G334,Sheet2!A:Q,14)</f>
        <v>11975.27</v>
      </c>
      <c r="AY334" s="22" t="n">
        <f aca="false">VLOOKUP(G334,Sheet2!A:Q,15)</f>
        <v>1755</v>
      </c>
      <c r="AZ334" s="22" t="n">
        <f aca="false">VLOOKUP(G334,Sheet2!A:Q,16)</f>
        <v>580.23</v>
      </c>
      <c r="BA334" s="22" t="n">
        <f aca="false">VLOOKUP(G334,Sheet2!A:Q,17)</f>
        <v>130</v>
      </c>
      <c r="BB334" s="22" t="n">
        <f aca="false">VLOOKUP(G334,Sheet2!A:R,18)</f>
        <v>45</v>
      </c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5" hidden="false" customHeight="false" outlineLevel="0" collapsed="false">
      <c r="A335" s="9" t="s">
        <v>56</v>
      </c>
      <c r="B335" s="9" t="n">
        <v>13</v>
      </c>
      <c r="C335" s="9" t="n">
        <v>18</v>
      </c>
      <c r="D335" s="9" t="n">
        <v>90</v>
      </c>
      <c r="E335" s="23"/>
      <c r="F335" s="9" t="s">
        <v>110</v>
      </c>
      <c r="G335" s="46" t="s">
        <v>1086</v>
      </c>
      <c r="H335" s="4" t="s">
        <v>112</v>
      </c>
      <c r="I335" s="22" t="s">
        <v>1066</v>
      </c>
      <c r="J335" s="26" t="s">
        <v>1067</v>
      </c>
      <c r="K335" s="11" t="s">
        <v>1088</v>
      </c>
      <c r="L335" s="2" t="n">
        <f aca="false">IF(LEN(TRIM(K335))=0,0,LEN(TRIM(K335))-LEN(SUBSTITUTE(K335," ",""))+1)</f>
        <v>21</v>
      </c>
      <c r="M335" s="2" t="n">
        <f aca="false">IF(LEN(TRIM(F335))=0,0,LEN(TRIM(F335))-LEN(SUBSTITUTE(F335," ",""))+2)</f>
        <v>18</v>
      </c>
      <c r="N335" s="22" t="s">
        <v>52</v>
      </c>
      <c r="O335" s="9"/>
      <c r="P335" s="27" t="n">
        <v>11013</v>
      </c>
      <c r="Q335" s="27" t="n">
        <v>1013</v>
      </c>
      <c r="R335" s="22" t="s">
        <v>581</v>
      </c>
      <c r="S335" s="28" t="str">
        <f aca="false">MID(MID(MID(SUBSTITUTE(K335," ","^",(M335-2)),1,256),FIND("^",SUBSTITUTE(K335," ","^",(M335-2))),256),2,FIND(" ",MID(MID(SUBSTITUTE(K335," ","^",(M335-2)),1,256),FIND("^",SUBSTITUTE(K335," ","^",(M335-2))),256))-2)</f>
        <v>tour</v>
      </c>
      <c r="T335" s="77" t="n">
        <v>0.9</v>
      </c>
      <c r="U335" s="29" t="n">
        <f aca="false">LEN(S335)</f>
        <v>4</v>
      </c>
      <c r="V335" s="58" t="n">
        <v>34</v>
      </c>
      <c r="W335" s="50" t="s">
        <v>202</v>
      </c>
      <c r="X335" s="50" t="s">
        <v>202</v>
      </c>
      <c r="Y335" s="50" t="s">
        <v>202</v>
      </c>
      <c r="Z335" s="50" t="s">
        <v>202</v>
      </c>
      <c r="AA335" s="50" t="n">
        <v>9</v>
      </c>
      <c r="AB335" s="50" t="n">
        <v>17</v>
      </c>
      <c r="AC335" s="30" t="n">
        <f aca="false">IF(ISBLANK(T335),"NA",IF(T335=" ","NA",IF(T335="-","NA",IF(T335="N","NA",T335))))</f>
        <v>0.9</v>
      </c>
      <c r="AD335" s="30" t="n">
        <f aca="false">IF(ISBLANK(U335),"NA",IF(U335=" ","NA",IF(U335="-","NA",IF(U335="N","NA",U335))))</f>
        <v>4</v>
      </c>
      <c r="AE335" s="30" t="n">
        <f aca="false">IF(ISBLANK(V335),"NA",IF(V335=" ","NA",IF(V335="-","NA",IF(V335="N","NA",V335))))</f>
        <v>34</v>
      </c>
      <c r="AF335" s="30" t="str">
        <f aca="false">IF(ISBLANK(W335),"NA",IF(W335=" ","NA",IF(W335="-","NA",IF(W335="N","NA",W335))))</f>
        <v>NA</v>
      </c>
      <c r="AG335" s="30" t="str">
        <f aca="false">IF(ISBLANK(X335),"NA",IF(X335=" ","NA",IF(X335="-","NA",IF(X335="N","NA",X335))))</f>
        <v>NA</v>
      </c>
      <c r="AH335" s="30" t="str">
        <f aca="false">IF(ISBLANK(Y335),"NA",IF(Y335=" ","NA",IF(Y335="-","NA",IF(Y335="N","NA",Y335))))</f>
        <v>NA</v>
      </c>
      <c r="AI335" s="30" t="str">
        <f aca="false">IF(ISBLANK(Z335),"NA",IF(Z335=" ","NA",IF(Z335="-","NA",IF(Z335="N","NA",Z335))))</f>
        <v>NA</v>
      </c>
      <c r="AJ335" s="30" t="n">
        <f aca="false">IF(ISBLANK(AA335),"NA",IF(AA335=" ","NA",IF(AA335="-","NA",IF(AA335="N","NA",AA335))))</f>
        <v>9</v>
      </c>
      <c r="AK335" s="30" t="n">
        <f aca="false">IF(ISBLANK(AB335),"NA",IF(AB335=" ","NA",IF(AB335="-","NA",IF(AB335="N","NA",AB335))))</f>
        <v>17</v>
      </c>
      <c r="AL335" s="22" t="n">
        <f aca="false">IF(I335="BC",VLOOKUP(B335,'BC-OR_overlap'!A:J,10),"NA")</f>
        <v>1</v>
      </c>
      <c r="AM335" s="22" t="n">
        <f aca="false">VLOOKUP(G335,Sheet2!A:Q,3)</f>
        <v>65.0851</v>
      </c>
      <c r="AN335" s="22" t="n">
        <f aca="false">VLOOKUP(G335,Sheet2!A:Q,4)</f>
        <v>9</v>
      </c>
      <c r="AO335" s="22" t="n">
        <f aca="false">VLOOKUP(G335,Sheet2!A:Q,5)</f>
        <v>597.93</v>
      </c>
      <c r="AP335" s="22" t="n">
        <f aca="false">VLOOKUP(G335,Sheet2!A:Q,6)</f>
        <v>13199.56</v>
      </c>
      <c r="AQ335" s="22" t="n">
        <f aca="false">VLOOKUP(G335,Sheet2!A:Q,7)</f>
        <v>48</v>
      </c>
      <c r="AR335" s="22" t="n">
        <f aca="false">VLOOKUP(G335,Sheet2!A:Q,8)</f>
        <v>2755.76</v>
      </c>
      <c r="AS335" s="22" t="n">
        <f aca="false">VLOOKUP(G335,Sheet2!A:Q,9)</f>
        <v>5.5</v>
      </c>
      <c r="AT335" s="22" t="n">
        <f aca="false">VLOOKUP(G335,Sheet2!A:Q,10)</f>
        <v>65.09</v>
      </c>
      <c r="AU335" s="22" t="n">
        <f aca="false">VLOOKUP(G335,Sheet2!A:Q,11)</f>
        <v>1</v>
      </c>
      <c r="AV335" s="22" t="n">
        <f aca="false">VLOOKUP(G335,Sheet2!A:Q,12)</f>
        <v>149311.76</v>
      </c>
      <c r="AW335" s="22" t="n">
        <f aca="false">VLOOKUP(G335,Sheet2!A:Q,13)</f>
        <v>26648.33</v>
      </c>
      <c r="AX335" s="22" t="n">
        <f aca="false">VLOOKUP(G335,Sheet2!A:Q,14)</f>
        <v>11975.27</v>
      </c>
      <c r="AY335" s="22" t="n">
        <f aca="false">VLOOKUP(G335,Sheet2!A:Q,15)</f>
        <v>1755</v>
      </c>
      <c r="AZ335" s="22" t="n">
        <f aca="false">VLOOKUP(G335,Sheet2!A:Q,16)</f>
        <v>580.23</v>
      </c>
      <c r="BA335" s="22" t="n">
        <f aca="false">VLOOKUP(G335,Sheet2!A:Q,17)</f>
        <v>130</v>
      </c>
      <c r="BB335" s="22" t="n">
        <f aca="false">VLOOKUP(G335,Sheet2!A:R,18)</f>
        <v>45</v>
      </c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5" hidden="false" customHeight="false" outlineLevel="0" collapsed="false">
      <c r="A336" s="22" t="s">
        <v>66</v>
      </c>
      <c r="B336" s="9" t="n">
        <v>14</v>
      </c>
      <c r="C336" s="9" t="n">
        <v>19</v>
      </c>
      <c r="D336" s="9" t="n">
        <v>196</v>
      </c>
      <c r="E336" s="23"/>
      <c r="F336" s="9" t="s">
        <v>114</v>
      </c>
      <c r="G336" s="9" t="s">
        <v>1089</v>
      </c>
      <c r="H336" s="4" t="s">
        <v>116</v>
      </c>
      <c r="I336" s="22" t="s">
        <v>1066</v>
      </c>
      <c r="J336" s="26" t="s">
        <v>1067</v>
      </c>
      <c r="K336" s="11" t="s">
        <v>1090</v>
      </c>
      <c r="L336" s="2" t="n">
        <f aca="false">IF(LEN(TRIM(K336))=0,0,LEN(TRIM(K336))-LEN(SUBSTITUTE(K336," ",""))+1)</f>
        <v>20</v>
      </c>
      <c r="M336" s="2" t="n">
        <f aca="false">IF(LEN(TRIM(F336))=0,0,LEN(TRIM(F336))-LEN(SUBSTITUTE(F336," ",""))+2)</f>
        <v>18</v>
      </c>
      <c r="N336" s="22" t="s">
        <v>52</v>
      </c>
      <c r="O336" s="9"/>
      <c r="P336" s="27" t="n">
        <v>11014</v>
      </c>
      <c r="Q336" s="27" t="n">
        <v>1014</v>
      </c>
      <c r="R336" s="22" t="s">
        <v>581</v>
      </c>
      <c r="S336" s="28" t="str">
        <f aca="false">MID(MID(MID(SUBSTITUTE(K336," ","^",(M336-2)),1,256),FIND("^",SUBSTITUTE(K336," ","^",(M336-2))),256),2,FIND(" ",MID(MID(SUBSTITUTE(K336," ","^",(M336-2)),1,256),FIND("^",SUBSTITUTE(K336," ","^",(M336-2))),256))-2)</f>
        <v>chocolate</v>
      </c>
      <c r="T336" s="77" t="n">
        <v>0.94</v>
      </c>
      <c r="U336" s="29" t="n">
        <f aca="false">LEN(S336)</f>
        <v>9</v>
      </c>
      <c r="V336" s="58" t="n">
        <v>13</v>
      </c>
      <c r="W336" s="58" t="n">
        <v>624</v>
      </c>
      <c r="X336" s="58" t="n">
        <v>594</v>
      </c>
      <c r="Y336" s="58" t="n">
        <v>624</v>
      </c>
      <c r="Z336" s="58" t="n">
        <v>473</v>
      </c>
      <c r="AA336" s="50" t="n">
        <v>18</v>
      </c>
      <c r="AB336" s="50" t="n">
        <v>19</v>
      </c>
      <c r="AC336" s="30" t="n">
        <f aca="false">IF(ISBLANK(T336),"NA",IF(T336=" ","NA",IF(T336="-","NA",IF(T336="N","NA",T336))))</f>
        <v>0.94</v>
      </c>
      <c r="AD336" s="30" t="n">
        <f aca="false">IF(ISBLANK(U336),"NA",IF(U336=" ","NA",IF(U336="-","NA",IF(U336="N","NA",U336))))</f>
        <v>9</v>
      </c>
      <c r="AE336" s="30" t="n">
        <f aca="false">IF(ISBLANK(V336),"NA",IF(V336=" ","NA",IF(V336="-","NA",IF(V336="N","NA",V336))))</f>
        <v>13</v>
      </c>
      <c r="AF336" s="30" t="n">
        <f aca="false">IF(ISBLANK(W336),"NA",IF(W336=" ","NA",IF(W336="-","NA",IF(W336="N","NA",W336))))</f>
        <v>624</v>
      </c>
      <c r="AG336" s="30" t="n">
        <f aca="false">IF(ISBLANK(X336),"NA",IF(X336=" ","NA",IF(X336="-","NA",IF(X336="N","NA",X336))))</f>
        <v>594</v>
      </c>
      <c r="AH336" s="30" t="n">
        <f aca="false">IF(ISBLANK(Y336),"NA",IF(Y336=" ","NA",IF(Y336="-","NA",IF(Y336="N","NA",Y336))))</f>
        <v>624</v>
      </c>
      <c r="AI336" s="30" t="n">
        <f aca="false">IF(ISBLANK(Z336),"NA",IF(Z336=" ","NA",IF(Z336="-","NA",IF(Z336="N","NA",Z336))))</f>
        <v>473</v>
      </c>
      <c r="AJ336" s="30" t="n">
        <f aca="false">IF(ISBLANK(AA336),"NA",IF(AA336=" ","NA",IF(AA336="-","NA",IF(AA336="N","NA",AA336))))</f>
        <v>18</v>
      </c>
      <c r="AK336" s="30" t="n">
        <f aca="false">IF(ISBLANK(AB336),"NA",IF(AB336=" ","NA",IF(AB336="-","NA",IF(AB336="N","NA",AB336))))</f>
        <v>19</v>
      </c>
      <c r="AL336" s="22" t="n">
        <f aca="false">IF(I336="BC",VLOOKUP(B336,'BC-OR_overlap'!A:J,10),"NA")</f>
        <v>1</v>
      </c>
      <c r="AM336" s="22" t="n">
        <f aca="false">VLOOKUP(G336,Sheet2!A:Q,3)</f>
        <v>22.4288</v>
      </c>
      <c r="AN336" s="22" t="n">
        <f aca="false">VLOOKUP(G336,Sheet2!A:Q,4)</f>
        <v>18</v>
      </c>
      <c r="AO336" s="22" t="n">
        <f aca="false">VLOOKUP(G336,Sheet2!A:Q,5)</f>
        <v>172.36</v>
      </c>
      <c r="AP336" s="22" t="n">
        <f aca="false">VLOOKUP(G336,Sheet2!A:Q,6)</f>
        <v>18350.63</v>
      </c>
      <c r="AQ336" s="22" t="n">
        <f aca="false">VLOOKUP(G336,Sheet2!A:Q,7)</f>
        <v>262.75</v>
      </c>
      <c r="AR336" s="22" t="n">
        <f aca="false">VLOOKUP(G336,Sheet2!A:Q,8)</f>
        <v>2536.14</v>
      </c>
      <c r="AS336" s="22" t="n">
        <f aca="false">VLOOKUP(G336,Sheet2!A:Q,9)</f>
        <v>24</v>
      </c>
      <c r="AT336" s="22" t="n">
        <f aca="false">VLOOKUP(G336,Sheet2!A:Q,10)</f>
        <v>896.41</v>
      </c>
      <c r="AU336" s="22" t="n">
        <f aca="false">VLOOKUP(G336,Sheet2!A:Q,11)</f>
        <v>5.5</v>
      </c>
      <c r="AV336" s="22" t="n">
        <f aca="false">VLOOKUP(G336,Sheet2!A:Q,12)</f>
        <v>262710.53</v>
      </c>
      <c r="AW336" s="22" t="n">
        <f aca="false">VLOOKUP(G336,Sheet2!A:Q,13)</f>
        <v>33265.75</v>
      </c>
      <c r="AX336" s="22" t="n">
        <f aca="false">VLOOKUP(G336,Sheet2!A:Q,14)</f>
        <v>10261.39</v>
      </c>
      <c r="AY336" s="22" t="n">
        <f aca="false">VLOOKUP(G336,Sheet2!A:Q,15)</f>
        <v>1783.67</v>
      </c>
      <c r="AZ336" s="22" t="n">
        <f aca="false">VLOOKUP(G336,Sheet2!A:Q,16)</f>
        <v>1532.06</v>
      </c>
      <c r="BA336" s="22" t="n">
        <f aca="false">VLOOKUP(G336,Sheet2!A:Q,17)</f>
        <v>159</v>
      </c>
      <c r="BB336" s="22" t="n">
        <f aca="false">VLOOKUP(G336,Sheet2!A:R,18)</f>
        <v>48</v>
      </c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5" hidden="false" customHeight="false" outlineLevel="0" collapsed="false">
      <c r="A337" s="9" t="s">
        <v>46</v>
      </c>
      <c r="B337" s="9" t="n">
        <v>15</v>
      </c>
      <c r="C337" s="9" t="n">
        <v>20</v>
      </c>
      <c r="D337" s="9" t="n">
        <v>43</v>
      </c>
      <c r="E337" s="23" t="s">
        <v>118</v>
      </c>
      <c r="F337" s="11" t="s">
        <v>119</v>
      </c>
      <c r="G337" s="46" t="s">
        <v>1091</v>
      </c>
      <c r="H337" s="4" t="s">
        <v>121</v>
      </c>
      <c r="I337" s="22" t="s">
        <v>1066</v>
      </c>
      <c r="J337" s="26" t="s">
        <v>1067</v>
      </c>
      <c r="K337" s="11" t="s">
        <v>1092</v>
      </c>
      <c r="L337" s="2" t="n">
        <f aca="false">IF(LEN(TRIM(K337))=0,0,LEN(TRIM(K337))-LEN(SUBSTITUTE(K337," ",""))+1)</f>
        <v>10</v>
      </c>
      <c r="M337" s="2" t="n">
        <f aca="false">IF(LEN(TRIM(F337))=0,0,LEN(TRIM(F337))-LEN(SUBSTITUTE(F337," ",""))+2)</f>
        <v>8</v>
      </c>
      <c r="N337" s="22" t="s">
        <v>52</v>
      </c>
      <c r="O337" s="9"/>
      <c r="P337" s="27" t="n">
        <v>11015</v>
      </c>
      <c r="Q337" s="27" t="n">
        <v>1015</v>
      </c>
      <c r="R337" s="22" t="s">
        <v>581</v>
      </c>
      <c r="S337" s="28" t="str">
        <f aca="false">MID(MID(MID(SUBSTITUTE(K337," ","^",(M337-2)),1,256),FIND("^",SUBSTITUTE(K337," ","^",(M337-2))),256),2,FIND(" ",MID(MID(SUBSTITUTE(K337," ","^",(M337-2)),1,256),FIND("^",SUBSTITUTE(K337," ","^",(M337-2))),256))-2)</f>
        <v>her</v>
      </c>
      <c r="T337" s="72" t="n">
        <v>0.90625</v>
      </c>
      <c r="U337" s="29" t="n">
        <f aca="false">LEN(S337)</f>
        <v>3</v>
      </c>
      <c r="V337" s="53" t="n">
        <v>274</v>
      </c>
      <c r="W337" s="58" t="n">
        <v>622</v>
      </c>
      <c r="X337" s="58" t="n">
        <v>634</v>
      </c>
      <c r="Y337" s="58" t="n">
        <v>638</v>
      </c>
      <c r="Z337" s="58" t="n">
        <v>553</v>
      </c>
      <c r="AA337" s="50" t="n">
        <v>18</v>
      </c>
      <c r="AB337" s="50" t="n">
        <v>25</v>
      </c>
      <c r="AC337" s="30" t="n">
        <f aca="false">IF(ISBLANK(T337),"NA",IF(T337=" ","NA",IF(T337="-","NA",IF(T337="N","NA",T337))))</f>
        <v>0.90625</v>
      </c>
      <c r="AD337" s="30" t="n">
        <f aca="false">IF(ISBLANK(U337),"NA",IF(U337=" ","NA",IF(U337="-","NA",IF(U337="N","NA",U337))))</f>
        <v>3</v>
      </c>
      <c r="AE337" s="30" t="n">
        <f aca="false">IF(ISBLANK(V337),"NA",IF(V337=" ","NA",IF(V337="-","NA",IF(V337="N","NA",V337))))</f>
        <v>274</v>
      </c>
      <c r="AF337" s="30" t="n">
        <f aca="false">IF(ISBLANK(W337),"NA",IF(W337=" ","NA",IF(W337="-","NA",IF(W337="N","NA",W337))))</f>
        <v>622</v>
      </c>
      <c r="AG337" s="30" t="n">
        <f aca="false">IF(ISBLANK(X337),"NA",IF(X337=" ","NA",IF(X337="-","NA",IF(X337="N","NA",X337))))</f>
        <v>634</v>
      </c>
      <c r="AH337" s="30" t="n">
        <f aca="false">IF(ISBLANK(Y337),"NA",IF(Y337=" ","NA",IF(Y337="-","NA",IF(Y337="N","NA",Y337))))</f>
        <v>638</v>
      </c>
      <c r="AI337" s="30" t="n">
        <f aca="false">IF(ISBLANK(Z337),"NA",IF(Z337=" ","NA",IF(Z337="-","NA",IF(Z337="N","NA",Z337))))</f>
        <v>553</v>
      </c>
      <c r="AJ337" s="30" t="n">
        <f aca="false">IF(ISBLANK(AA337),"NA",IF(AA337=" ","NA",IF(AA337="-","NA",IF(AA337="N","NA",AA337))))</f>
        <v>18</v>
      </c>
      <c r="AK337" s="30" t="n">
        <f aca="false">IF(ISBLANK(AB337),"NA",IF(AB337=" ","NA",IF(AB337="-","NA",IF(AB337="N","NA",AB337))))</f>
        <v>25</v>
      </c>
      <c r="AL337" s="22" t="n">
        <f aca="false">IF(I337="BC",VLOOKUP(B337,'BC-OR_overlap'!A:J,10),"NA")</f>
        <v>1</v>
      </c>
      <c r="AM337" s="22" t="n">
        <f aca="false">VLOOKUP(G337,Sheet2!A:Q,3)</f>
        <v>274.916</v>
      </c>
      <c r="AN337" s="22" t="n">
        <f aca="false">VLOOKUP(G337,Sheet2!A:Q,4)</f>
        <v>18</v>
      </c>
      <c r="AO337" s="22" t="n">
        <f aca="false">VLOOKUP(G337,Sheet2!A:Q,5)</f>
        <v>168.04</v>
      </c>
      <c r="AP337" s="22" t="n">
        <f aca="false">VLOOKUP(G337,Sheet2!A:Q,6)</f>
        <v>16318.28</v>
      </c>
      <c r="AQ337" s="22" t="n">
        <f aca="false">VLOOKUP(G337,Sheet2!A:Q,7)</f>
        <v>66</v>
      </c>
      <c r="AR337" s="22" t="n">
        <f aca="false">VLOOKUP(G337,Sheet2!A:Q,8)</f>
        <v>1786.54</v>
      </c>
      <c r="AS337" s="22" t="n">
        <f aca="false">VLOOKUP(G337,Sheet2!A:Q,9)</f>
        <v>9</v>
      </c>
      <c r="AT337" s="22" t="n">
        <f aca="false">VLOOKUP(G337,Sheet2!A:Q,10)</f>
        <v>274.92</v>
      </c>
      <c r="AU337" s="22" t="n">
        <f aca="false">VLOOKUP(G337,Sheet2!A:Q,11)</f>
        <v>1</v>
      </c>
      <c r="AV337" s="22" t="n">
        <f aca="false">VLOOKUP(G337,Sheet2!A:Q,12)</f>
        <v>247106.5</v>
      </c>
      <c r="AW337" s="22" t="n">
        <f aca="false">VLOOKUP(G337,Sheet2!A:Q,13)</f>
        <v>34623.67</v>
      </c>
      <c r="AX337" s="22" t="n">
        <f aca="false">VLOOKUP(G337,Sheet2!A:Q,14)</f>
        <v>24278.37</v>
      </c>
      <c r="AY337" s="22" t="n">
        <f aca="false">VLOOKUP(G337,Sheet2!A:Q,15)</f>
        <v>4080.5</v>
      </c>
      <c r="AZ337" s="22" t="n">
        <f aca="false">VLOOKUP(G337,Sheet2!A:Q,16)</f>
        <v>1746.11</v>
      </c>
      <c r="BA337" s="22" t="n">
        <f aca="false">VLOOKUP(G337,Sheet2!A:Q,17)</f>
        <v>403</v>
      </c>
      <c r="BB337" s="22" t="n">
        <f aca="false">VLOOKUP(G337,Sheet2!A:R,18)</f>
        <v>55</v>
      </c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5" hidden="false" customHeight="false" outlineLevel="0" collapsed="false">
      <c r="A338" s="9" t="s">
        <v>56</v>
      </c>
      <c r="B338" s="9" t="n">
        <v>16</v>
      </c>
      <c r="C338" s="9" t="n">
        <v>21</v>
      </c>
      <c r="D338" s="9" t="n">
        <v>96</v>
      </c>
      <c r="E338" s="23"/>
      <c r="F338" s="9" t="s">
        <v>123</v>
      </c>
      <c r="G338" s="46" t="s">
        <v>1091</v>
      </c>
      <c r="H338" s="4" t="s">
        <v>125</v>
      </c>
      <c r="I338" s="22" t="s">
        <v>1066</v>
      </c>
      <c r="J338" s="26" t="s">
        <v>1067</v>
      </c>
      <c r="K338" s="11" t="s">
        <v>1093</v>
      </c>
      <c r="L338" s="2" t="n">
        <f aca="false">IF(LEN(TRIM(K338))=0,0,LEN(TRIM(K338))-LEN(SUBSTITUTE(K338," ",""))+1)</f>
        <v>19</v>
      </c>
      <c r="M338" s="2" t="n">
        <f aca="false">IF(LEN(TRIM(F338))=0,0,LEN(TRIM(F338))-LEN(SUBSTITUTE(F338," ",""))+2)</f>
        <v>17</v>
      </c>
      <c r="N338" s="22" t="s">
        <v>52</v>
      </c>
      <c r="O338" s="9"/>
      <c r="P338" s="27" t="n">
        <v>11016</v>
      </c>
      <c r="Q338" s="27" t="n">
        <v>1016</v>
      </c>
      <c r="R338" s="22" t="s">
        <v>581</v>
      </c>
      <c r="S338" s="28" t="str">
        <f aca="false">MID(MID(MID(SUBSTITUTE(K338," ","^",(M338-2)),1,256),FIND("^",SUBSTITUTE(K338," ","^",(M338-2))),256),2,FIND(" ",MID(MID(SUBSTITUTE(K338," ","^",(M338-2)),1,256),FIND("^",SUBSTITUTE(K338," ","^",(M338-2))),256))-2)</f>
        <v>the</v>
      </c>
      <c r="T338" s="77" t="n">
        <v>0.91</v>
      </c>
      <c r="U338" s="29" t="n">
        <f aca="false">LEN(S338)</f>
        <v>3</v>
      </c>
      <c r="V338" s="58" t="n">
        <v>274</v>
      </c>
      <c r="W338" s="58" t="n">
        <v>622</v>
      </c>
      <c r="X338" s="58" t="n">
        <v>634</v>
      </c>
      <c r="Y338" s="58" t="n">
        <v>638</v>
      </c>
      <c r="Z338" s="58" t="n">
        <v>553</v>
      </c>
      <c r="AA338" s="50" t="n">
        <v>18</v>
      </c>
      <c r="AB338" s="50" t="n">
        <v>25</v>
      </c>
      <c r="AC338" s="30" t="n">
        <f aca="false">IF(ISBLANK(T338),"NA",IF(T338=" ","NA",IF(T338="-","NA",IF(T338="N","NA",T338))))</f>
        <v>0.91</v>
      </c>
      <c r="AD338" s="30" t="n">
        <f aca="false">IF(ISBLANK(U338),"NA",IF(U338=" ","NA",IF(U338="-","NA",IF(U338="N","NA",U338))))</f>
        <v>3</v>
      </c>
      <c r="AE338" s="30" t="n">
        <f aca="false">IF(ISBLANK(V338),"NA",IF(V338=" ","NA",IF(V338="-","NA",IF(V338="N","NA",V338))))</f>
        <v>274</v>
      </c>
      <c r="AF338" s="30" t="n">
        <f aca="false">IF(ISBLANK(W338),"NA",IF(W338=" ","NA",IF(W338="-","NA",IF(W338="N","NA",W338))))</f>
        <v>622</v>
      </c>
      <c r="AG338" s="30" t="n">
        <f aca="false">IF(ISBLANK(X338),"NA",IF(X338=" ","NA",IF(X338="-","NA",IF(X338="N","NA",X338))))</f>
        <v>634</v>
      </c>
      <c r="AH338" s="30" t="n">
        <f aca="false">IF(ISBLANK(Y338),"NA",IF(Y338=" ","NA",IF(Y338="-","NA",IF(Y338="N","NA",Y338))))</f>
        <v>638</v>
      </c>
      <c r="AI338" s="30" t="n">
        <f aca="false">IF(ISBLANK(Z338),"NA",IF(Z338=" ","NA",IF(Z338="-","NA",IF(Z338="N","NA",Z338))))</f>
        <v>553</v>
      </c>
      <c r="AJ338" s="30" t="n">
        <f aca="false">IF(ISBLANK(AA338),"NA",IF(AA338=" ","NA",IF(AA338="-","NA",IF(AA338="N","NA",AA338))))</f>
        <v>18</v>
      </c>
      <c r="AK338" s="30" t="n">
        <f aca="false">IF(ISBLANK(AB338),"NA",IF(AB338=" ","NA",IF(AB338="-","NA",IF(AB338="N","NA",AB338))))</f>
        <v>25</v>
      </c>
      <c r="AL338" s="22" t="n">
        <f aca="false">IF(I338="BC",VLOOKUP(B338,'BC-OR_overlap'!A:J,10),"NA")</f>
        <v>1</v>
      </c>
      <c r="AM338" s="22" t="n">
        <f aca="false">VLOOKUP(G338,Sheet2!A:Q,3)</f>
        <v>274.916</v>
      </c>
      <c r="AN338" s="22" t="n">
        <f aca="false">VLOOKUP(G338,Sheet2!A:Q,4)</f>
        <v>18</v>
      </c>
      <c r="AO338" s="22" t="n">
        <f aca="false">VLOOKUP(G338,Sheet2!A:Q,5)</f>
        <v>168.04</v>
      </c>
      <c r="AP338" s="22" t="n">
        <f aca="false">VLOOKUP(G338,Sheet2!A:Q,6)</f>
        <v>16318.28</v>
      </c>
      <c r="AQ338" s="22" t="n">
        <f aca="false">VLOOKUP(G338,Sheet2!A:Q,7)</f>
        <v>66</v>
      </c>
      <c r="AR338" s="22" t="n">
        <f aca="false">VLOOKUP(G338,Sheet2!A:Q,8)</f>
        <v>1786.54</v>
      </c>
      <c r="AS338" s="22" t="n">
        <f aca="false">VLOOKUP(G338,Sheet2!A:Q,9)</f>
        <v>9</v>
      </c>
      <c r="AT338" s="22" t="n">
        <f aca="false">VLOOKUP(G338,Sheet2!A:Q,10)</f>
        <v>274.92</v>
      </c>
      <c r="AU338" s="22" t="n">
        <f aca="false">VLOOKUP(G338,Sheet2!A:Q,11)</f>
        <v>1</v>
      </c>
      <c r="AV338" s="22" t="n">
        <f aca="false">VLOOKUP(G338,Sheet2!A:Q,12)</f>
        <v>247106.5</v>
      </c>
      <c r="AW338" s="22" t="n">
        <f aca="false">VLOOKUP(G338,Sheet2!A:Q,13)</f>
        <v>34623.67</v>
      </c>
      <c r="AX338" s="22" t="n">
        <f aca="false">VLOOKUP(G338,Sheet2!A:Q,14)</f>
        <v>24278.37</v>
      </c>
      <c r="AY338" s="22" t="n">
        <f aca="false">VLOOKUP(G338,Sheet2!A:Q,15)</f>
        <v>4080.5</v>
      </c>
      <c r="AZ338" s="22" t="n">
        <f aca="false">VLOOKUP(G338,Sheet2!A:Q,16)</f>
        <v>1746.11</v>
      </c>
      <c r="BA338" s="22" t="n">
        <f aca="false">VLOOKUP(G338,Sheet2!A:Q,17)</f>
        <v>403</v>
      </c>
      <c r="BB338" s="22" t="n">
        <f aca="false">VLOOKUP(G338,Sheet2!A:R,18)</f>
        <v>55</v>
      </c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5" hidden="false" customHeight="false" outlineLevel="0" collapsed="false">
      <c r="A339" s="9" t="s">
        <v>66</v>
      </c>
      <c r="B339" s="9" t="n">
        <v>17</v>
      </c>
      <c r="C339" s="9" t="n">
        <v>22</v>
      </c>
      <c r="D339" s="9" t="n">
        <v>111</v>
      </c>
      <c r="E339" s="23" t="n">
        <v>24</v>
      </c>
      <c r="F339" s="24" t="s">
        <v>127</v>
      </c>
      <c r="G339" s="78" t="s">
        <v>1091</v>
      </c>
      <c r="H339" s="4" t="s">
        <v>129</v>
      </c>
      <c r="I339" s="22" t="s">
        <v>1066</v>
      </c>
      <c r="J339" s="26" t="s">
        <v>1067</v>
      </c>
      <c r="K339" s="11" t="s">
        <v>1094</v>
      </c>
      <c r="L339" s="2" t="n">
        <f aca="false">IF(LEN(TRIM(K339))=0,0,LEN(TRIM(K339))-LEN(SUBSTITUTE(K339," ",""))+1)</f>
        <v>13</v>
      </c>
      <c r="M339" s="2" t="n">
        <f aca="false">IF(LEN(TRIM(F339))=0,0,LEN(TRIM(F339))-LEN(SUBSTITUTE(F339," ",""))+2)</f>
        <v>11</v>
      </c>
      <c r="N339" s="22" t="s">
        <v>52</v>
      </c>
      <c r="O339" s="9"/>
      <c r="P339" s="27" t="n">
        <v>11017</v>
      </c>
      <c r="Q339" s="27" t="n">
        <v>1017</v>
      </c>
      <c r="R339" s="22" t="s">
        <v>581</v>
      </c>
      <c r="S339" s="28" t="str">
        <f aca="false">MID(MID(MID(SUBSTITUTE(K339," ","^",(M339-2)),1,256),FIND("^",SUBSTITUTE(K339," ","^",(M339-2))),256),2,FIND(" ",MID(MID(SUBSTITUTE(K339," ","^",(M339-2)),1,256),FIND("^",SUBSTITUTE(K339," ","^",(M339-2))),256))-2)</f>
        <v>his</v>
      </c>
      <c r="T339" s="71" t="n">
        <v>0.941</v>
      </c>
      <c r="U339" s="29" t="n">
        <f aca="false">LEN(S339)</f>
        <v>3</v>
      </c>
      <c r="V339" s="58" t="n">
        <v>274</v>
      </c>
      <c r="W339" s="58" t="n">
        <v>622</v>
      </c>
      <c r="X339" s="58" t="n">
        <v>634</v>
      </c>
      <c r="Y339" s="58" t="n">
        <v>638</v>
      </c>
      <c r="Z339" s="58" t="n">
        <v>553</v>
      </c>
      <c r="AA339" s="50" t="n">
        <v>18</v>
      </c>
      <c r="AB339" s="50" t="n">
        <v>25</v>
      </c>
      <c r="AC339" s="30" t="n">
        <f aca="false">IF(ISBLANK(T339),"NA",IF(T339=" ","NA",IF(T339="-","NA",IF(T339="N","NA",T339))))</f>
        <v>0.941</v>
      </c>
      <c r="AD339" s="30" t="n">
        <f aca="false">IF(ISBLANK(U339),"NA",IF(U339=" ","NA",IF(U339="-","NA",IF(U339="N","NA",U339))))</f>
        <v>3</v>
      </c>
      <c r="AE339" s="30" t="n">
        <f aca="false">IF(ISBLANK(V339),"NA",IF(V339=" ","NA",IF(V339="-","NA",IF(V339="N","NA",V339))))</f>
        <v>274</v>
      </c>
      <c r="AF339" s="30" t="n">
        <f aca="false">IF(ISBLANK(W339),"NA",IF(W339=" ","NA",IF(W339="-","NA",IF(W339="N","NA",W339))))</f>
        <v>622</v>
      </c>
      <c r="AG339" s="30" t="n">
        <f aca="false">IF(ISBLANK(X339),"NA",IF(X339=" ","NA",IF(X339="-","NA",IF(X339="N","NA",X339))))</f>
        <v>634</v>
      </c>
      <c r="AH339" s="30" t="n">
        <f aca="false">IF(ISBLANK(Y339),"NA",IF(Y339=" ","NA",IF(Y339="-","NA",IF(Y339="N","NA",Y339))))</f>
        <v>638</v>
      </c>
      <c r="AI339" s="30" t="n">
        <f aca="false">IF(ISBLANK(Z339),"NA",IF(Z339=" ","NA",IF(Z339="-","NA",IF(Z339="N","NA",Z339))))</f>
        <v>553</v>
      </c>
      <c r="AJ339" s="30" t="n">
        <f aca="false">IF(ISBLANK(AA339),"NA",IF(AA339=" ","NA",IF(AA339="-","NA",IF(AA339="N","NA",AA339))))</f>
        <v>18</v>
      </c>
      <c r="AK339" s="30" t="n">
        <f aca="false">IF(ISBLANK(AB339),"NA",IF(AB339=" ","NA",IF(AB339="-","NA",IF(AB339="N","NA",AB339))))</f>
        <v>25</v>
      </c>
      <c r="AL339" s="22" t="n">
        <f aca="false">IF(I339="BC",VLOOKUP(B339,'BC-OR_overlap'!A:J,10),"NA")</f>
        <v>1</v>
      </c>
      <c r="AM339" s="22" t="n">
        <f aca="false">VLOOKUP(G339,Sheet2!A:Q,3)</f>
        <v>274.916</v>
      </c>
      <c r="AN339" s="22" t="n">
        <f aca="false">VLOOKUP(G339,Sheet2!A:Q,4)</f>
        <v>18</v>
      </c>
      <c r="AO339" s="22" t="n">
        <f aca="false">VLOOKUP(G339,Sheet2!A:Q,5)</f>
        <v>168.04</v>
      </c>
      <c r="AP339" s="22" t="n">
        <f aca="false">VLOOKUP(G339,Sheet2!A:Q,6)</f>
        <v>16318.28</v>
      </c>
      <c r="AQ339" s="22" t="n">
        <f aca="false">VLOOKUP(G339,Sheet2!A:Q,7)</f>
        <v>66</v>
      </c>
      <c r="AR339" s="22" t="n">
        <f aca="false">VLOOKUP(G339,Sheet2!A:Q,8)</f>
        <v>1786.54</v>
      </c>
      <c r="AS339" s="22" t="n">
        <f aca="false">VLOOKUP(G339,Sheet2!A:Q,9)</f>
        <v>9</v>
      </c>
      <c r="AT339" s="22" t="n">
        <f aca="false">VLOOKUP(G339,Sheet2!A:Q,10)</f>
        <v>274.92</v>
      </c>
      <c r="AU339" s="22" t="n">
        <f aca="false">VLOOKUP(G339,Sheet2!A:Q,11)</f>
        <v>1</v>
      </c>
      <c r="AV339" s="22" t="n">
        <f aca="false">VLOOKUP(G339,Sheet2!A:Q,12)</f>
        <v>247106.5</v>
      </c>
      <c r="AW339" s="22" t="n">
        <f aca="false">VLOOKUP(G339,Sheet2!A:Q,13)</f>
        <v>34623.67</v>
      </c>
      <c r="AX339" s="22" t="n">
        <f aca="false">VLOOKUP(G339,Sheet2!A:Q,14)</f>
        <v>24278.37</v>
      </c>
      <c r="AY339" s="22" t="n">
        <f aca="false">VLOOKUP(G339,Sheet2!A:Q,15)</f>
        <v>4080.5</v>
      </c>
      <c r="AZ339" s="22" t="n">
        <f aca="false">VLOOKUP(G339,Sheet2!A:Q,16)</f>
        <v>1746.11</v>
      </c>
      <c r="BA339" s="22" t="n">
        <f aca="false">VLOOKUP(G339,Sheet2!A:Q,17)</f>
        <v>403</v>
      </c>
      <c r="BB339" s="22" t="n">
        <f aca="false">VLOOKUP(G339,Sheet2!A:R,18)</f>
        <v>55</v>
      </c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5" hidden="false" customHeight="false" outlineLevel="0" collapsed="false">
      <c r="A340" s="22" t="s">
        <v>66</v>
      </c>
      <c r="B340" s="9" t="n">
        <v>18</v>
      </c>
      <c r="C340" s="9" t="n">
        <v>23</v>
      </c>
      <c r="D340" s="9" t="n">
        <v>53</v>
      </c>
      <c r="E340" s="36" t="s">
        <v>131</v>
      </c>
      <c r="F340" s="37" t="s">
        <v>132</v>
      </c>
      <c r="G340" s="75" t="s">
        <v>1095</v>
      </c>
      <c r="H340" s="4" t="s">
        <v>134</v>
      </c>
      <c r="I340" s="22" t="s">
        <v>1066</v>
      </c>
      <c r="J340" s="26" t="s">
        <v>1067</v>
      </c>
      <c r="K340" s="11" t="s">
        <v>1096</v>
      </c>
      <c r="L340" s="2" t="n">
        <f aca="false">IF(LEN(TRIM(K340))=0,0,LEN(TRIM(K340))-LEN(SUBSTITUTE(K340," ",""))+1)</f>
        <v>22</v>
      </c>
      <c r="M340" s="2" t="n">
        <f aca="false">IF(LEN(TRIM(F340))=0,0,LEN(TRIM(F340))-LEN(SUBSTITUTE(F340," ",""))+2)</f>
        <v>19</v>
      </c>
      <c r="N340" s="22" t="s">
        <v>52</v>
      </c>
      <c r="O340" s="9"/>
      <c r="P340" s="27" t="n">
        <v>11018</v>
      </c>
      <c r="Q340" s="27" t="n">
        <v>1018</v>
      </c>
      <c r="R340" s="22" t="s">
        <v>581</v>
      </c>
      <c r="S340" s="28" t="str">
        <f aca="false">MID(MID(MID(SUBSTITUTE(K340," ","^",(M340-2)),1,256),FIND("^",SUBSTITUTE(K340," ","^",(M340-2))),256),2,FIND(" ",MID(MID(SUBSTITUTE(K340," ","^",(M340-2)),1,256),FIND("^",SUBSTITUTE(K340," ","^",(M340-2))),256))-2)</f>
        <v>a</v>
      </c>
      <c r="T340" s="76" t="n">
        <v>0.92</v>
      </c>
      <c r="U340" s="29" t="n">
        <f aca="false">LEN(S340)</f>
        <v>1</v>
      </c>
      <c r="V340" s="53" t="n">
        <v>1</v>
      </c>
      <c r="W340" s="50" t="n">
        <v>622</v>
      </c>
      <c r="X340" s="50" t="n">
        <v>539</v>
      </c>
      <c r="Y340" s="50" t="n">
        <v>577</v>
      </c>
      <c r="Z340" s="50" t="n">
        <v>425</v>
      </c>
      <c r="AA340" s="50" t="n">
        <v>1</v>
      </c>
      <c r="AB340" s="50" t="n">
        <v>16</v>
      </c>
      <c r="AC340" s="30" t="n">
        <f aca="false">IF(ISBLANK(T340),"NA",IF(T340=" ","NA",IF(T340="-","NA",IF(T340="N","NA",T340))))</f>
        <v>0.92</v>
      </c>
      <c r="AD340" s="30" t="n">
        <f aca="false">IF(ISBLANK(U340),"NA",IF(U340=" ","NA",IF(U340="-","NA",IF(U340="N","NA",U340))))</f>
        <v>1</v>
      </c>
      <c r="AE340" s="30" t="n">
        <f aca="false">IF(ISBLANK(V340),"NA",IF(V340=" ","NA",IF(V340="-","NA",IF(V340="N","NA",V340))))</f>
        <v>1</v>
      </c>
      <c r="AF340" s="30" t="n">
        <f aca="false">IF(ISBLANK(W340),"NA",IF(W340=" ","NA",IF(W340="-","NA",IF(W340="N","NA",W340))))</f>
        <v>622</v>
      </c>
      <c r="AG340" s="30" t="n">
        <f aca="false">IF(ISBLANK(X340),"NA",IF(X340=" ","NA",IF(X340="-","NA",IF(X340="N","NA",X340))))</f>
        <v>539</v>
      </c>
      <c r="AH340" s="30" t="n">
        <f aca="false">IF(ISBLANK(Y340),"NA",IF(Y340=" ","NA",IF(Y340="-","NA",IF(Y340="N","NA",Y340))))</f>
        <v>577</v>
      </c>
      <c r="AI340" s="30" t="n">
        <f aca="false">IF(ISBLANK(Z340),"NA",IF(Z340=" ","NA",IF(Z340="-","NA",IF(Z340="N","NA",Z340))))</f>
        <v>425</v>
      </c>
      <c r="AJ340" s="30" t="n">
        <f aca="false">IF(ISBLANK(AA340),"NA",IF(AA340=" ","NA",IF(AA340="-","NA",IF(AA340="N","NA",AA340))))</f>
        <v>1</v>
      </c>
      <c r="AK340" s="30" t="n">
        <f aca="false">IF(ISBLANK(AB340),"NA",IF(AB340=" ","NA",IF(AB340="-","NA",IF(AB340="N","NA",AB340))))</f>
        <v>16</v>
      </c>
      <c r="AL340" s="22" t="n">
        <f aca="false">IF(I340="BC",VLOOKUP(B340,'BC-OR_overlap'!A:J,10),"NA")</f>
        <v>1</v>
      </c>
      <c r="AM340" s="22" t="n">
        <f aca="false">VLOOKUP(G340,Sheet2!A:Q,3)</f>
        <v>2.61768</v>
      </c>
      <c r="AN340" s="22" t="n">
        <f aca="false">VLOOKUP(G340,Sheet2!A:Q,4)</f>
        <v>1</v>
      </c>
      <c r="AO340" s="22" t="n">
        <f aca="false">VLOOKUP(G340,Sheet2!A:Q,5)</f>
        <v>2.56</v>
      </c>
      <c r="AP340" s="22" t="n">
        <f aca="false">VLOOKUP(G340,Sheet2!A:Q,6)</f>
        <v>6567.54</v>
      </c>
      <c r="AQ340" s="22" t="n">
        <f aca="false">VLOOKUP(G340,Sheet2!A:Q,7)</f>
        <v>639.83</v>
      </c>
      <c r="AR340" s="22" t="n">
        <f aca="false">VLOOKUP(G340,Sheet2!A:Q,8)</f>
        <v>779.43</v>
      </c>
      <c r="AS340" s="22" t="n">
        <f aca="false">VLOOKUP(G340,Sheet2!A:Q,9)</f>
        <v>85</v>
      </c>
      <c r="AT340" s="22" t="n">
        <f aca="false">VLOOKUP(G340,Sheet2!A:Q,10)</f>
        <v>119.67</v>
      </c>
      <c r="AU340" s="22" t="n">
        <f aca="false">VLOOKUP(G340,Sheet2!A:Q,11)</f>
        <v>16</v>
      </c>
      <c r="AV340" s="22" t="n">
        <f aca="false">VLOOKUP(G340,Sheet2!A:Q,12)</f>
        <v>283255.64</v>
      </c>
      <c r="AW340" s="22" t="n">
        <f aca="false">VLOOKUP(G340,Sheet2!A:Q,13)</f>
        <v>35794</v>
      </c>
      <c r="AX340" s="22" t="n">
        <f aca="false">VLOOKUP(G340,Sheet2!A:Q,14)</f>
        <v>17964.72</v>
      </c>
      <c r="AY340" s="22" t="n">
        <f aca="false">VLOOKUP(G340,Sheet2!A:Q,15)</f>
        <v>2858.8</v>
      </c>
      <c r="AZ340" s="22" t="n">
        <f aca="false">VLOOKUP(G340,Sheet2!A:Q,16)</f>
        <v>1160.08</v>
      </c>
      <c r="BA340" s="22" t="n">
        <f aca="false">VLOOKUP(G340,Sheet2!A:Q,17)</f>
        <v>266.5</v>
      </c>
      <c r="BB340" s="22" t="n">
        <f aca="false">VLOOKUP(G340,Sheet2!A:R,18)</f>
        <v>56</v>
      </c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5" hidden="false" customHeight="false" outlineLevel="0" collapsed="false">
      <c r="A341" s="22" t="s">
        <v>66</v>
      </c>
      <c r="B341" s="9" t="n">
        <v>19</v>
      </c>
      <c r="C341" s="9" t="n">
        <v>24</v>
      </c>
      <c r="D341" s="9" t="n">
        <v>100</v>
      </c>
      <c r="E341" s="23"/>
      <c r="F341" s="9" t="s">
        <v>136</v>
      </c>
      <c r="G341" s="9" t="s">
        <v>1097</v>
      </c>
      <c r="H341" s="4" t="s">
        <v>138</v>
      </c>
      <c r="I341" s="22" t="s">
        <v>1066</v>
      </c>
      <c r="J341" s="26" t="s">
        <v>1067</v>
      </c>
      <c r="K341" s="11" t="s">
        <v>1098</v>
      </c>
      <c r="L341" s="2" t="n">
        <f aca="false">IF(LEN(TRIM(K341))=0,0,LEN(TRIM(K341))-LEN(SUBSTITUTE(K341," ",""))+1)</f>
        <v>14</v>
      </c>
      <c r="M341" s="2" t="n">
        <f aca="false">IF(LEN(TRIM(F341))=0,0,LEN(TRIM(F341))-LEN(SUBSTITUTE(F341," ",""))+2)</f>
        <v>12</v>
      </c>
      <c r="N341" s="22" t="s">
        <v>52</v>
      </c>
      <c r="O341" s="9"/>
      <c r="P341" s="27" t="n">
        <v>11019</v>
      </c>
      <c r="Q341" s="27" t="n">
        <v>1019</v>
      </c>
      <c r="R341" s="22" t="s">
        <v>581</v>
      </c>
      <c r="S341" s="28" t="str">
        <f aca="false">MID(MID(MID(SUBSTITUTE(K341," ","^",(M341-2)),1,256),FIND("^",SUBSTITUTE(K341," ","^",(M341-2))),256),2,FIND(" ",MID(MID(SUBSTITUTE(K341," ","^",(M341-2)),1,256),FIND("^",SUBSTITUTE(K341," ","^",(M341-2))),256))-2)</f>
        <v>than</v>
      </c>
      <c r="T341" s="77" t="n">
        <v>0.91</v>
      </c>
      <c r="U341" s="29" t="n">
        <f aca="false">LEN(S341)</f>
        <v>4</v>
      </c>
      <c r="V341" s="58" t="n">
        <v>23</v>
      </c>
      <c r="W341" s="58" t="n">
        <v>615</v>
      </c>
      <c r="X341" s="58" t="n">
        <v>582</v>
      </c>
      <c r="Y341" s="58" t="n">
        <v>617</v>
      </c>
      <c r="Z341" s="58" t="n">
        <v>487</v>
      </c>
      <c r="AA341" s="50" t="n">
        <v>20</v>
      </c>
      <c r="AB341" s="45" t="n">
        <v>3</v>
      </c>
      <c r="AC341" s="30" t="n">
        <f aca="false">IF(ISBLANK(T341),"NA",IF(T341=" ","NA",IF(T341="-","NA",IF(T341="N","NA",T341))))</f>
        <v>0.91</v>
      </c>
      <c r="AD341" s="30" t="n">
        <f aca="false">IF(ISBLANK(U341),"NA",IF(U341=" ","NA",IF(U341="-","NA",IF(U341="N","NA",U341))))</f>
        <v>4</v>
      </c>
      <c r="AE341" s="30" t="n">
        <f aca="false">IF(ISBLANK(V341),"NA",IF(V341=" ","NA",IF(V341="-","NA",IF(V341="N","NA",V341))))</f>
        <v>23</v>
      </c>
      <c r="AF341" s="30" t="n">
        <f aca="false">IF(ISBLANK(W341),"NA",IF(W341=" ","NA",IF(W341="-","NA",IF(W341="N","NA",W341))))</f>
        <v>615</v>
      </c>
      <c r="AG341" s="30" t="n">
        <f aca="false">IF(ISBLANK(X341),"NA",IF(X341=" ","NA",IF(X341="-","NA",IF(X341="N","NA",X341))))</f>
        <v>582</v>
      </c>
      <c r="AH341" s="30" t="n">
        <f aca="false">IF(ISBLANK(Y341),"NA",IF(Y341=" ","NA",IF(Y341="-","NA",IF(Y341="N","NA",Y341))))</f>
        <v>617</v>
      </c>
      <c r="AI341" s="30" t="n">
        <f aca="false">IF(ISBLANK(Z341),"NA",IF(Z341=" ","NA",IF(Z341="-","NA",IF(Z341="N","NA",Z341))))</f>
        <v>487</v>
      </c>
      <c r="AJ341" s="30" t="n">
        <f aca="false">IF(ISBLANK(AA341),"NA",IF(AA341=" ","NA",IF(AA341="-","NA",IF(AA341="N","NA",AA341))))</f>
        <v>20</v>
      </c>
      <c r="AK341" s="30" t="n">
        <f aca="false">IF(ISBLANK(AB341),"NA",IF(AB341=" ","NA",IF(AB341="-","NA",IF(AB341="N","NA",AB341))))</f>
        <v>3</v>
      </c>
      <c r="AL341" s="22" t="n">
        <f aca="false">IF(I341="BC",VLOOKUP(B341,'BC-OR_overlap'!A:J,10),"NA")</f>
        <v>1</v>
      </c>
      <c r="AM341" s="22" t="n">
        <f aca="false">VLOOKUP(G341,Sheet2!A:Q,3)</f>
        <v>26.3553</v>
      </c>
      <c r="AN341" s="22" t="n">
        <f aca="false">VLOOKUP(G341,Sheet2!A:Q,4)</f>
        <v>20</v>
      </c>
      <c r="AO341" s="22" t="n">
        <f aca="false">VLOOKUP(G341,Sheet2!A:Q,5)</f>
        <v>9.51</v>
      </c>
      <c r="AP341" s="22" t="n">
        <f aca="false">VLOOKUP(G341,Sheet2!A:Q,6)</f>
        <v>14268.89</v>
      </c>
      <c r="AQ341" s="22" t="n">
        <f aca="false">VLOOKUP(G341,Sheet2!A:Q,7)</f>
        <v>316.75</v>
      </c>
      <c r="AR341" s="22" t="n">
        <f aca="false">VLOOKUP(G341,Sheet2!A:Q,8)</f>
        <v>1161.62</v>
      </c>
      <c r="AS341" s="22" t="n">
        <f aca="false">VLOOKUP(G341,Sheet2!A:Q,9)</f>
        <v>38</v>
      </c>
      <c r="AT341" s="22" t="n">
        <f aca="false">VLOOKUP(G341,Sheet2!A:Q,10)</f>
        <v>58.09</v>
      </c>
      <c r="AU341" s="22" t="n">
        <f aca="false">VLOOKUP(G341,Sheet2!A:Q,11)</f>
        <v>6.5</v>
      </c>
      <c r="AV341" s="22" t="n">
        <f aca="false">VLOOKUP(G341,Sheet2!A:Q,12)</f>
        <v>288583.71</v>
      </c>
      <c r="AW341" s="22" t="n">
        <f aca="false">VLOOKUP(G341,Sheet2!A:Q,13)</f>
        <v>38401</v>
      </c>
      <c r="AX341" s="22" t="n">
        <f aca="false">VLOOKUP(G341,Sheet2!A:Q,14)</f>
        <v>23476.97</v>
      </c>
      <c r="AY341" s="22" t="n">
        <f aca="false">VLOOKUP(G341,Sheet2!A:Q,15)</f>
        <v>4417.67</v>
      </c>
      <c r="AZ341" s="22" t="n">
        <f aca="false">VLOOKUP(G341,Sheet2!A:Q,16)</f>
        <v>958.25</v>
      </c>
      <c r="BA341" s="22" t="n">
        <f aca="false">VLOOKUP(G341,Sheet2!A:Q,17)</f>
        <v>455</v>
      </c>
      <c r="BB341" s="22" t="n">
        <f aca="false">VLOOKUP(G341,Sheet2!A:R,18)</f>
        <v>57</v>
      </c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5" hidden="false" customHeight="false" outlineLevel="0" collapsed="false">
      <c r="A342" s="9" t="s">
        <v>46</v>
      </c>
      <c r="B342" s="9" t="n">
        <v>20</v>
      </c>
      <c r="C342" s="9" t="n">
        <v>25</v>
      </c>
      <c r="D342" s="9" t="n">
        <v>119</v>
      </c>
      <c r="E342" s="23" t="s">
        <v>140</v>
      </c>
      <c r="F342" s="11" t="s">
        <v>141</v>
      </c>
      <c r="G342" s="46" t="s">
        <v>1099</v>
      </c>
      <c r="H342" s="4" t="s">
        <v>143</v>
      </c>
      <c r="I342" s="22" t="s">
        <v>1066</v>
      </c>
      <c r="J342" s="26" t="s">
        <v>1067</v>
      </c>
      <c r="K342" s="11" t="s">
        <v>1100</v>
      </c>
      <c r="L342" s="2" t="n">
        <f aca="false">IF(LEN(TRIM(K342))=0,0,LEN(TRIM(K342))-LEN(SUBSTITUTE(K342," ",""))+1)</f>
        <v>10</v>
      </c>
      <c r="M342" s="2" t="n">
        <f aca="false">IF(LEN(TRIM(F342))=0,0,LEN(TRIM(F342))-LEN(SUBSTITUTE(F342," ",""))+2)</f>
        <v>8</v>
      </c>
      <c r="N342" s="22" t="s">
        <v>52</v>
      </c>
      <c r="O342" s="9"/>
      <c r="P342" s="27" t="n">
        <v>11020</v>
      </c>
      <c r="Q342" s="27" t="n">
        <v>1020</v>
      </c>
      <c r="R342" s="22" t="s">
        <v>581</v>
      </c>
      <c r="S342" s="28" t="str">
        <f aca="false">MID(MID(MID(SUBSTITUTE(K342," ","^",(M342-2)),1,256),FIND("^",SUBSTITUTE(K342," ","^",(M342-2))),256),2,FIND(" ",MID(MID(SUBSTITUTE(K342," ","^",(M342-2)),1,256),FIND("^",SUBSTITUTE(K342," ","^",(M342-2))),256))-2)</f>
        <v>its</v>
      </c>
      <c r="T342" s="72" t="n">
        <v>0.90625</v>
      </c>
      <c r="U342" s="29" t="n">
        <f aca="false">LEN(S342)</f>
        <v>3</v>
      </c>
      <c r="V342" s="53" t="n">
        <v>9</v>
      </c>
      <c r="W342" s="58" t="n">
        <v>592</v>
      </c>
      <c r="X342" s="58" t="n">
        <v>526</v>
      </c>
      <c r="Y342" s="58" t="n">
        <v>601</v>
      </c>
      <c r="Z342" s="58" t="n">
        <v>478</v>
      </c>
      <c r="AA342" s="50" t="n">
        <v>17</v>
      </c>
      <c r="AB342" s="50" t="n">
        <v>11</v>
      </c>
      <c r="AC342" s="30" t="n">
        <f aca="false">IF(ISBLANK(T342),"NA",IF(T342=" ","NA",IF(T342="-","NA",IF(T342="N","NA",T342))))</f>
        <v>0.90625</v>
      </c>
      <c r="AD342" s="30" t="n">
        <f aca="false">IF(ISBLANK(U342),"NA",IF(U342=" ","NA",IF(U342="-","NA",IF(U342="N","NA",U342))))</f>
        <v>3</v>
      </c>
      <c r="AE342" s="30" t="n">
        <f aca="false">IF(ISBLANK(V342),"NA",IF(V342=" ","NA",IF(V342="-","NA",IF(V342="N","NA",V342))))</f>
        <v>9</v>
      </c>
      <c r="AF342" s="30" t="n">
        <f aca="false">IF(ISBLANK(W342),"NA",IF(W342=" ","NA",IF(W342="-","NA",IF(W342="N","NA",W342))))</f>
        <v>592</v>
      </c>
      <c r="AG342" s="30" t="n">
        <f aca="false">IF(ISBLANK(X342),"NA",IF(X342=" ","NA",IF(X342="-","NA",IF(X342="N","NA",X342))))</f>
        <v>526</v>
      </c>
      <c r="AH342" s="30" t="n">
        <f aca="false">IF(ISBLANK(Y342),"NA",IF(Y342=" ","NA",IF(Y342="-","NA",IF(Y342="N","NA",Y342))))</f>
        <v>601</v>
      </c>
      <c r="AI342" s="30" t="n">
        <f aca="false">IF(ISBLANK(Z342),"NA",IF(Z342=" ","NA",IF(Z342="-","NA",IF(Z342="N","NA",Z342))))</f>
        <v>478</v>
      </c>
      <c r="AJ342" s="30" t="n">
        <f aca="false">IF(ISBLANK(AA342),"NA",IF(AA342=" ","NA",IF(AA342="-","NA",IF(AA342="N","NA",AA342))))</f>
        <v>17</v>
      </c>
      <c r="AK342" s="30" t="n">
        <f aca="false">IF(ISBLANK(AB342),"NA",IF(AB342=" ","NA",IF(AB342="-","NA",IF(AB342="N","NA",AB342))))</f>
        <v>11</v>
      </c>
      <c r="AL342" s="22" t="n">
        <f aca="false">IF(I342="BC",VLOOKUP(B342,'BC-OR_overlap'!A:J,10),"NA")</f>
        <v>1</v>
      </c>
      <c r="AM342" s="22" t="n">
        <f aca="false">VLOOKUP(G342,Sheet2!A:Q,3)</f>
        <v>29.2109</v>
      </c>
      <c r="AN342" s="22" t="n">
        <f aca="false">VLOOKUP(G342,Sheet2!A:Q,4)</f>
        <v>17</v>
      </c>
      <c r="AO342" s="22" t="n">
        <f aca="false">VLOOKUP(G342,Sheet2!A:Q,5)</f>
        <v>369.79</v>
      </c>
      <c r="AP342" s="22" t="n">
        <f aca="false">VLOOKUP(G342,Sheet2!A:Q,6)</f>
        <v>19026.17</v>
      </c>
      <c r="AQ342" s="22" t="n">
        <f aca="false">VLOOKUP(G342,Sheet2!A:Q,7)</f>
        <v>262.75</v>
      </c>
      <c r="AR342" s="22" t="n">
        <f aca="false">VLOOKUP(G342,Sheet2!A:Q,8)</f>
        <v>4510.56</v>
      </c>
      <c r="AS342" s="22" t="n">
        <f aca="false">VLOOKUP(G342,Sheet2!A:Q,9)</f>
        <v>24</v>
      </c>
      <c r="AT342" s="22" t="n">
        <f aca="false">VLOOKUP(G342,Sheet2!A:Q,10)</f>
        <v>2500.51</v>
      </c>
      <c r="AU342" s="22" t="n">
        <f aca="false">VLOOKUP(G342,Sheet2!A:Q,11)</f>
        <v>5</v>
      </c>
      <c r="AV342" s="22" t="n">
        <f aca="false">VLOOKUP(G342,Sheet2!A:Q,12)</f>
        <v>265209.41</v>
      </c>
      <c r="AW342" s="22" t="n">
        <f aca="false">VLOOKUP(G342,Sheet2!A:Q,13)</f>
        <v>33405.25</v>
      </c>
      <c r="AX342" s="22" t="n">
        <f aca="false">VLOOKUP(G342,Sheet2!A:Q,14)</f>
        <v>17387.35</v>
      </c>
      <c r="AY342" s="22" t="n">
        <f aca="false">VLOOKUP(G342,Sheet2!A:Q,15)</f>
        <v>2329.33</v>
      </c>
      <c r="AZ342" s="22" t="n">
        <f aca="false">VLOOKUP(G342,Sheet2!A:Q,16)</f>
        <v>3139.19</v>
      </c>
      <c r="BA342" s="22" t="n">
        <f aca="false">VLOOKUP(G342,Sheet2!A:Q,17)</f>
        <v>181</v>
      </c>
      <c r="BB342" s="22" t="n">
        <f aca="false">VLOOKUP(G342,Sheet2!A:R,18)</f>
        <v>58</v>
      </c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" hidden="false" customHeight="false" outlineLevel="0" collapsed="false">
      <c r="A343" s="22" t="s">
        <v>66</v>
      </c>
      <c r="B343" s="9" t="n">
        <v>21</v>
      </c>
      <c r="C343" s="9" t="n">
        <v>26</v>
      </c>
      <c r="D343" s="9" t="n">
        <v>184</v>
      </c>
      <c r="E343" s="23"/>
      <c r="F343" s="9" t="s">
        <v>145</v>
      </c>
      <c r="G343" s="9" t="s">
        <v>1101</v>
      </c>
      <c r="H343" s="4" t="s">
        <v>147</v>
      </c>
      <c r="I343" s="22" t="s">
        <v>1066</v>
      </c>
      <c r="J343" s="26" t="s">
        <v>1067</v>
      </c>
      <c r="K343" s="11" t="s">
        <v>1102</v>
      </c>
      <c r="L343" s="2" t="n">
        <f aca="false">IF(LEN(TRIM(K343))=0,0,LEN(TRIM(K343))-LEN(SUBSTITUTE(K343," ",""))+1)</f>
        <v>12</v>
      </c>
      <c r="M343" s="2" t="n">
        <f aca="false">IF(LEN(TRIM(F343))=0,0,LEN(TRIM(F343))-LEN(SUBSTITUTE(F343," ",""))+2)</f>
        <v>10</v>
      </c>
      <c r="N343" s="22" t="s">
        <v>52</v>
      </c>
      <c r="O343" s="9"/>
      <c r="P343" s="27" t="n">
        <v>11021</v>
      </c>
      <c r="Q343" s="27" t="n">
        <v>1021</v>
      </c>
      <c r="R343" s="22" t="s">
        <v>581</v>
      </c>
      <c r="S343" s="28" t="str">
        <f aca="false">MID(MID(MID(SUBSTITUTE(K343," ","^",(M343-2)),1,256),FIND("^",SUBSTITUTE(K343," ","^",(M343-2))),256),2,FIND(" ",MID(MID(SUBSTITUTE(K343," ","^",(M343-2)),1,256),FIND("^",SUBSTITUTE(K343," ","^",(M343-2))),256))-2)</f>
        <v>to</v>
      </c>
      <c r="T343" s="77" t="n">
        <v>0.91</v>
      </c>
      <c r="U343" s="29" t="n">
        <f aca="false">LEN(S343)</f>
        <v>2</v>
      </c>
      <c r="V343" s="58" t="n">
        <v>31</v>
      </c>
      <c r="W343" s="58" t="n">
        <v>606</v>
      </c>
      <c r="X343" s="58" t="n">
        <v>531</v>
      </c>
      <c r="Y343" s="58" t="n">
        <v>557</v>
      </c>
      <c r="Z343" s="58" t="n">
        <v>439</v>
      </c>
      <c r="AA343" s="50" t="n">
        <v>2</v>
      </c>
      <c r="AB343" s="50" t="n">
        <v>10</v>
      </c>
      <c r="AC343" s="30" t="n">
        <f aca="false">IF(ISBLANK(T343),"NA",IF(T343=" ","NA",IF(T343="-","NA",IF(T343="N","NA",T343))))</f>
        <v>0.91</v>
      </c>
      <c r="AD343" s="30" t="n">
        <f aca="false">IF(ISBLANK(U343),"NA",IF(U343=" ","NA",IF(U343="-","NA",IF(U343="N","NA",U343))))</f>
        <v>2</v>
      </c>
      <c r="AE343" s="30" t="n">
        <f aca="false">IF(ISBLANK(V343),"NA",IF(V343=" ","NA",IF(V343="-","NA",IF(V343="N","NA",V343))))</f>
        <v>31</v>
      </c>
      <c r="AF343" s="30" t="n">
        <f aca="false">IF(ISBLANK(W343),"NA",IF(W343=" ","NA",IF(W343="-","NA",IF(W343="N","NA",W343))))</f>
        <v>606</v>
      </c>
      <c r="AG343" s="30" t="n">
        <f aca="false">IF(ISBLANK(X343),"NA",IF(X343=" ","NA",IF(X343="-","NA",IF(X343="N","NA",X343))))</f>
        <v>531</v>
      </c>
      <c r="AH343" s="30" t="n">
        <f aca="false">IF(ISBLANK(Y343),"NA",IF(Y343=" ","NA",IF(Y343="-","NA",IF(Y343="N","NA",Y343))))</f>
        <v>557</v>
      </c>
      <c r="AI343" s="30" t="n">
        <f aca="false">IF(ISBLANK(Z343),"NA",IF(Z343=" ","NA",IF(Z343="-","NA",IF(Z343="N","NA",Z343))))</f>
        <v>439</v>
      </c>
      <c r="AJ343" s="30" t="n">
        <f aca="false">IF(ISBLANK(AA343),"NA",IF(AA343=" ","NA",IF(AA343="-","NA",IF(AA343="N","NA",AA343))))</f>
        <v>2</v>
      </c>
      <c r="AK343" s="30" t="n">
        <f aca="false">IF(ISBLANK(AB343),"NA",IF(AB343=" ","NA",IF(AB343="-","NA",IF(AB343="N","NA",AB343))))</f>
        <v>10</v>
      </c>
      <c r="AL343" s="22" t="n">
        <f aca="false">IF(I343="BC",VLOOKUP(B343,'BC-OR_overlap'!A:J,10),"NA")</f>
        <v>1</v>
      </c>
      <c r="AM343" s="22" t="n">
        <f aca="false">VLOOKUP(G343,Sheet2!A:Q,3)</f>
        <v>26.9502</v>
      </c>
      <c r="AN343" s="22" t="n">
        <f aca="false">VLOOKUP(G343,Sheet2!A:Q,4)</f>
        <v>2</v>
      </c>
      <c r="AO343" s="22" t="n">
        <f aca="false">VLOOKUP(G343,Sheet2!A:Q,5)</f>
        <v>1.13</v>
      </c>
      <c r="AP343" s="22" t="n">
        <f aca="false">VLOOKUP(G343,Sheet2!A:Q,6)</f>
        <v>9360.35</v>
      </c>
      <c r="AQ343" s="22" t="n">
        <f aca="false">VLOOKUP(G343,Sheet2!A:Q,7)</f>
        <v>1244.29</v>
      </c>
      <c r="AR343" s="22" t="n">
        <f aca="false">VLOOKUP(G343,Sheet2!A:Q,8)</f>
        <v>3520.73</v>
      </c>
      <c r="AS343" s="22" t="n">
        <f aca="false">VLOOKUP(G343,Sheet2!A:Q,9)</f>
        <v>405.83</v>
      </c>
      <c r="AT343" s="22" t="n">
        <f aca="false">VLOOKUP(G343,Sheet2!A:Q,10)</f>
        <v>1953.25</v>
      </c>
      <c r="AU343" s="22" t="n">
        <f aca="false">VLOOKUP(G343,Sheet2!A:Q,11)</f>
        <v>223.8</v>
      </c>
      <c r="AV343" s="22" t="n">
        <f aca="false">VLOOKUP(G343,Sheet2!A:Q,12)</f>
        <v>255649.79</v>
      </c>
      <c r="AW343" s="22" t="n">
        <f aca="false">VLOOKUP(G343,Sheet2!A:Q,13)</f>
        <v>38259.14</v>
      </c>
      <c r="AX343" s="22" t="n">
        <f aca="false">VLOOKUP(G343,Sheet2!A:Q,14)</f>
        <v>29132.76</v>
      </c>
      <c r="AY343" s="22" t="n">
        <f aca="false">VLOOKUP(G343,Sheet2!A:Q,15)</f>
        <v>5201.83</v>
      </c>
      <c r="AZ343" s="22" t="n">
        <f aca="false">VLOOKUP(G343,Sheet2!A:Q,16)</f>
        <v>6924.2</v>
      </c>
      <c r="BA343" s="22" t="n">
        <f aca="false">VLOOKUP(G343,Sheet2!A:Q,17)</f>
        <v>1764.2</v>
      </c>
      <c r="BB343" s="22" t="n">
        <f aca="false">VLOOKUP(G343,Sheet2!A:R,18)</f>
        <v>61</v>
      </c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" hidden="false" customHeight="false" outlineLevel="0" collapsed="false">
      <c r="A344" s="22" t="s">
        <v>66</v>
      </c>
      <c r="B344" s="9" t="n">
        <v>22</v>
      </c>
      <c r="C344" s="9" t="n">
        <v>27</v>
      </c>
      <c r="D344" s="9" t="n">
        <v>70</v>
      </c>
      <c r="E344" s="23"/>
      <c r="F344" s="9" t="s">
        <v>149</v>
      </c>
      <c r="G344" s="9" t="s">
        <v>1103</v>
      </c>
      <c r="H344" s="4" t="s">
        <v>151</v>
      </c>
      <c r="I344" s="22" t="s">
        <v>1066</v>
      </c>
      <c r="J344" s="26" t="s">
        <v>1067</v>
      </c>
      <c r="K344" s="11" t="s">
        <v>1104</v>
      </c>
      <c r="L344" s="2" t="n">
        <f aca="false">IF(LEN(TRIM(K344))=0,0,LEN(TRIM(K344))-LEN(SUBSTITUTE(K344," ",""))+1)</f>
        <v>10</v>
      </c>
      <c r="M344" s="2" t="n">
        <f aca="false">IF(LEN(TRIM(F344))=0,0,LEN(TRIM(F344))-LEN(SUBSTITUTE(F344," ",""))+2)</f>
        <v>8</v>
      </c>
      <c r="N344" s="22" t="s">
        <v>52</v>
      </c>
      <c r="O344" s="9"/>
      <c r="P344" s="27" t="n">
        <v>11022</v>
      </c>
      <c r="Q344" s="27" t="n">
        <v>1022</v>
      </c>
      <c r="R344" s="22" t="s">
        <v>581</v>
      </c>
      <c r="S344" s="28" t="str">
        <f aca="false">MID(MID(MID(SUBSTITUTE(K344," ","^",(M344-2)),1,256),FIND("^",SUBSTITUTE(K344," ","^",(M344-2))),256),2,FIND(" ",MID(MID(SUBSTITUTE(K344," ","^",(M344-2)),1,256),FIND("^",SUBSTITUTE(K344," ","^",(M344-2))),256))-2)</f>
        <v>correct</v>
      </c>
      <c r="T344" s="73" t="n">
        <v>1</v>
      </c>
      <c r="U344" s="29" t="n">
        <f aca="false">LEN(S344)</f>
        <v>7</v>
      </c>
      <c r="V344" s="58" t="n">
        <v>240</v>
      </c>
      <c r="W344" s="50" t="s">
        <v>202</v>
      </c>
      <c r="X344" s="50" t="s">
        <v>202</v>
      </c>
      <c r="Y344" s="50" t="s">
        <v>202</v>
      </c>
      <c r="Z344" s="50" t="s">
        <v>202</v>
      </c>
      <c r="AA344" s="50" t="n">
        <v>2</v>
      </c>
      <c r="AB344" s="50" t="n">
        <v>15</v>
      </c>
      <c r="AC344" s="30" t="n">
        <f aca="false">IF(ISBLANK(T344),"NA",IF(T344=" ","NA",IF(T344="-","NA",IF(T344="N","NA",T344))))</f>
        <v>1</v>
      </c>
      <c r="AD344" s="30" t="n">
        <f aca="false">IF(ISBLANK(U344),"NA",IF(U344=" ","NA",IF(U344="-","NA",IF(U344="N","NA",U344))))</f>
        <v>7</v>
      </c>
      <c r="AE344" s="30" t="n">
        <f aca="false">IF(ISBLANK(V344),"NA",IF(V344=" ","NA",IF(V344="-","NA",IF(V344="N","NA",V344))))</f>
        <v>240</v>
      </c>
      <c r="AF344" s="30" t="str">
        <f aca="false">IF(ISBLANK(W344),"NA",IF(W344=" ","NA",IF(W344="-","NA",IF(W344="N","NA",W344))))</f>
        <v>NA</v>
      </c>
      <c r="AG344" s="30" t="str">
        <f aca="false">IF(ISBLANK(X344),"NA",IF(X344=" ","NA",IF(X344="-","NA",IF(X344="N","NA",X344))))</f>
        <v>NA</v>
      </c>
      <c r="AH344" s="30" t="str">
        <f aca="false">IF(ISBLANK(Y344),"NA",IF(Y344=" ","NA",IF(Y344="-","NA",IF(Y344="N","NA",Y344))))</f>
        <v>NA</v>
      </c>
      <c r="AI344" s="30" t="str">
        <f aca="false">IF(ISBLANK(Z344),"NA",IF(Z344=" ","NA",IF(Z344="-","NA",IF(Z344="N","NA",Z344))))</f>
        <v>NA</v>
      </c>
      <c r="AJ344" s="30" t="n">
        <f aca="false">IF(ISBLANK(AA344),"NA",IF(AA344=" ","NA",IF(AA344="-","NA",IF(AA344="N","NA",AA344))))</f>
        <v>2</v>
      </c>
      <c r="AK344" s="30" t="n">
        <f aca="false">IF(ISBLANK(AB344),"NA",IF(AB344=" ","NA",IF(AB344="-","NA",IF(AB344="N","NA",AB344))))</f>
        <v>15</v>
      </c>
      <c r="AL344" s="22" t="n">
        <f aca="false">IF(I344="BC",VLOOKUP(B344,'BC-OR_overlap'!A:J,10),"NA")</f>
        <v>1</v>
      </c>
      <c r="AM344" s="22" t="n">
        <f aca="false">VLOOKUP(G344,Sheet2!A:Q,3)</f>
        <v>266.587</v>
      </c>
      <c r="AN344" s="22" t="n">
        <f aca="false">VLOOKUP(G344,Sheet2!A:Q,4)</f>
        <v>2</v>
      </c>
      <c r="AO344" s="22" t="n">
        <f aca="false">VLOOKUP(G344,Sheet2!A:Q,5)</f>
        <v>111.52</v>
      </c>
      <c r="AP344" s="22" t="n">
        <f aca="false">VLOOKUP(G344,Sheet2!A:Q,6)</f>
        <v>6230.02</v>
      </c>
      <c r="AQ344" s="22" t="n">
        <f aca="false">VLOOKUP(G344,Sheet2!A:Q,7)</f>
        <v>502.67</v>
      </c>
      <c r="AR344" s="22" t="n">
        <f aca="false">VLOOKUP(G344,Sheet2!A:Q,8)</f>
        <v>974.6</v>
      </c>
      <c r="AS344" s="22" t="n">
        <f aca="false">VLOOKUP(G344,Sheet2!A:Q,9)</f>
        <v>68.6</v>
      </c>
      <c r="AT344" s="22" t="n">
        <f aca="false">VLOOKUP(G344,Sheet2!A:Q,10)</f>
        <v>425.64</v>
      </c>
      <c r="AU344" s="22" t="n">
        <f aca="false">VLOOKUP(G344,Sheet2!A:Q,11)</f>
        <v>15</v>
      </c>
      <c r="AV344" s="22" t="n">
        <f aca="false">VLOOKUP(G344,Sheet2!A:Q,12)</f>
        <v>272523.63</v>
      </c>
      <c r="AW344" s="22" t="n">
        <f aca="false">VLOOKUP(G344,Sheet2!A:Q,13)</f>
        <v>32661</v>
      </c>
      <c r="AX344" s="22" t="n">
        <f aca="false">VLOOKUP(G344,Sheet2!A:Q,14)</f>
        <v>33899.38</v>
      </c>
      <c r="AY344" s="22" t="n">
        <f aca="false">VLOOKUP(G344,Sheet2!A:Q,15)</f>
        <v>4058.2</v>
      </c>
      <c r="AZ344" s="22" t="n">
        <f aca="false">VLOOKUP(G344,Sheet2!A:Q,16)</f>
        <v>2906.79</v>
      </c>
      <c r="BA344" s="22" t="n">
        <f aca="false">VLOOKUP(G344,Sheet2!A:Q,17)</f>
        <v>438.25</v>
      </c>
      <c r="BB344" s="22" t="n">
        <f aca="false">VLOOKUP(G344,Sheet2!A:R,18)</f>
        <v>66</v>
      </c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5" hidden="false" customHeight="false" outlineLevel="0" collapsed="false">
      <c r="A345" s="22" t="s">
        <v>66</v>
      </c>
      <c r="B345" s="9" t="n">
        <v>23</v>
      </c>
      <c r="C345" s="9" t="n">
        <v>29</v>
      </c>
      <c r="D345" s="9" t="n">
        <v>12</v>
      </c>
      <c r="E345" s="23" t="s">
        <v>153</v>
      </c>
      <c r="F345" s="9" t="s">
        <v>154</v>
      </c>
      <c r="G345" s="9" t="s">
        <v>1105</v>
      </c>
      <c r="H345" s="4" t="s">
        <v>156</v>
      </c>
      <c r="I345" s="22" t="s">
        <v>1066</v>
      </c>
      <c r="J345" s="26" t="s">
        <v>1067</v>
      </c>
      <c r="K345" s="11" t="s">
        <v>1106</v>
      </c>
      <c r="L345" s="2" t="n">
        <f aca="false">IF(LEN(TRIM(K345))=0,0,LEN(TRIM(K345))-LEN(SUBSTITUTE(K345," ",""))+1)</f>
        <v>12</v>
      </c>
      <c r="M345" s="2" t="n">
        <f aca="false">IF(LEN(TRIM(F345))=0,0,LEN(TRIM(F345))-LEN(SUBSTITUTE(F345," ",""))+2)</f>
        <v>9</v>
      </c>
      <c r="N345" s="22" t="s">
        <v>52</v>
      </c>
      <c r="O345" s="9"/>
      <c r="P345" s="27" t="n">
        <v>11023</v>
      </c>
      <c r="Q345" s="27" t="n">
        <v>1023</v>
      </c>
      <c r="R345" s="22" t="s">
        <v>581</v>
      </c>
      <c r="S345" s="28" t="str">
        <f aca="false">MID(MID(MID(SUBSTITUTE(K345," ","^",(M345-2)),1,256),FIND("^",SUBSTITUTE(K345," ","^",(M345-2))),256),2,FIND(" ",MID(MID(SUBSTITUTE(K345," ","^",(M345-2)),1,256),FIND("^",SUBSTITUTE(K345," ","^",(M345-2))),256))-2)</f>
        <v>utter</v>
      </c>
      <c r="T345" s="73" t="n">
        <v>0.947368421052632</v>
      </c>
      <c r="U345" s="29" t="n">
        <f aca="false">LEN(S345)</f>
        <v>5</v>
      </c>
      <c r="V345" s="58" t="n">
        <v>17</v>
      </c>
      <c r="W345" s="58" t="n">
        <v>299</v>
      </c>
      <c r="X345" s="58" t="n">
        <v>450</v>
      </c>
      <c r="Y345" s="58" t="n">
        <v>464</v>
      </c>
      <c r="Z345" s="58" t="s">
        <v>202</v>
      </c>
      <c r="AA345" s="50" t="n">
        <v>4</v>
      </c>
      <c r="AB345" s="50" t="n">
        <v>29</v>
      </c>
      <c r="AC345" s="30" t="n">
        <f aca="false">IF(ISBLANK(T345),"NA",IF(T345=" ","NA",IF(T345="-","NA",IF(T345="N","NA",T345))))</f>
        <v>0.947368421052632</v>
      </c>
      <c r="AD345" s="30" t="n">
        <f aca="false">IF(ISBLANK(U345),"NA",IF(U345=" ","NA",IF(U345="-","NA",IF(U345="N","NA",U345))))</f>
        <v>5</v>
      </c>
      <c r="AE345" s="30" t="n">
        <f aca="false">IF(ISBLANK(V345),"NA",IF(V345=" ","NA",IF(V345="-","NA",IF(V345="N","NA",V345))))</f>
        <v>17</v>
      </c>
      <c r="AF345" s="30" t="n">
        <f aca="false">IF(ISBLANK(W345),"NA",IF(W345=" ","NA",IF(W345="-","NA",IF(W345="N","NA",W345))))</f>
        <v>299</v>
      </c>
      <c r="AG345" s="30" t="n">
        <f aca="false">IF(ISBLANK(X345),"NA",IF(X345=" ","NA",IF(X345="-","NA",IF(X345="N","NA",X345))))</f>
        <v>450</v>
      </c>
      <c r="AH345" s="30" t="n">
        <f aca="false">IF(ISBLANK(Y345),"NA",IF(Y345=" ","NA",IF(Y345="-","NA",IF(Y345="N","NA",Y345))))</f>
        <v>464</v>
      </c>
      <c r="AI345" s="30" t="str">
        <f aca="false">IF(ISBLANK(Z345),"NA",IF(Z345=" ","NA",IF(Z345="-","NA",IF(Z345="N","NA",Z345))))</f>
        <v>NA</v>
      </c>
      <c r="AJ345" s="30" t="n">
        <f aca="false">IF(ISBLANK(AA345),"NA",IF(AA345=" ","NA",IF(AA345="-","NA",IF(AA345="N","NA",AA345))))</f>
        <v>4</v>
      </c>
      <c r="AK345" s="30" t="n">
        <f aca="false">IF(ISBLANK(AB345),"NA",IF(AB345=" ","NA",IF(AB345="-","NA",IF(AB345="N","NA",AB345))))</f>
        <v>29</v>
      </c>
      <c r="AL345" s="22" t="n">
        <f aca="false">IF(I345="BC",VLOOKUP(B345,'BC-OR_overlap'!A:J,10),"NA")</f>
        <v>1</v>
      </c>
      <c r="AM345" s="22" t="n">
        <f aca="false">VLOOKUP(G345,Sheet2!A:Q,3)</f>
        <v>16.063</v>
      </c>
      <c r="AN345" s="22" t="n">
        <f aca="false">VLOOKUP(G345,Sheet2!A:Q,4)</f>
        <v>4</v>
      </c>
      <c r="AO345" s="22" t="n">
        <f aca="false">VLOOKUP(G345,Sheet2!A:Q,5)</f>
        <v>1.83</v>
      </c>
      <c r="AP345" s="22" t="n">
        <f aca="false">VLOOKUP(G345,Sheet2!A:Q,6)</f>
        <v>10847.94</v>
      </c>
      <c r="AQ345" s="22" t="n">
        <f aca="false">VLOOKUP(G345,Sheet2!A:Q,7)</f>
        <v>577.2</v>
      </c>
      <c r="AR345" s="22" t="n">
        <f aca="false">VLOOKUP(G345,Sheet2!A:Q,8)</f>
        <v>525.54</v>
      </c>
      <c r="AS345" s="22" t="n">
        <f aca="false">VLOOKUP(G345,Sheet2!A:Q,9)</f>
        <v>39.25</v>
      </c>
      <c r="AT345" s="22" t="n">
        <f aca="false">VLOOKUP(G345,Sheet2!A:Q,10)</f>
        <v>86.5</v>
      </c>
      <c r="AU345" s="22" t="n">
        <f aca="false">VLOOKUP(G345,Sheet2!A:Q,11)</f>
        <v>6.67</v>
      </c>
      <c r="AV345" s="22" t="n">
        <f aca="false">VLOOKUP(G345,Sheet2!A:Q,12)</f>
        <v>265995.35</v>
      </c>
      <c r="AW345" s="22" t="n">
        <f aca="false">VLOOKUP(G345,Sheet2!A:Q,13)</f>
        <v>32218.2</v>
      </c>
      <c r="AX345" s="22" t="n">
        <f aca="false">VLOOKUP(G345,Sheet2!A:Q,14)</f>
        <v>16372.36</v>
      </c>
      <c r="AY345" s="22" t="n">
        <f aca="false">VLOOKUP(G345,Sheet2!A:Q,15)</f>
        <v>1569.25</v>
      </c>
      <c r="AZ345" s="22" t="n">
        <f aca="false">VLOOKUP(G345,Sheet2!A:Q,16)</f>
        <v>891.98</v>
      </c>
      <c r="BA345" s="22" t="n">
        <f aca="false">VLOOKUP(G345,Sheet2!A:Q,17)</f>
        <v>167</v>
      </c>
      <c r="BB345" s="22" t="n">
        <f aca="false">VLOOKUP(G345,Sheet2!A:R,18)</f>
        <v>67</v>
      </c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5" hidden="false" customHeight="false" outlineLevel="0" collapsed="false">
      <c r="A346" s="22" t="s">
        <v>66</v>
      </c>
      <c r="B346" s="9" t="n">
        <v>24</v>
      </c>
      <c r="C346" s="9" t="n">
        <v>30</v>
      </c>
      <c r="D346" s="9" t="n">
        <v>61</v>
      </c>
      <c r="E346" s="36" t="s">
        <v>158</v>
      </c>
      <c r="F346" s="37" t="s">
        <v>159</v>
      </c>
      <c r="G346" s="75" t="s">
        <v>1107</v>
      </c>
      <c r="H346" s="4" t="s">
        <v>161</v>
      </c>
      <c r="I346" s="22" t="s">
        <v>1066</v>
      </c>
      <c r="J346" s="26" t="s">
        <v>1067</v>
      </c>
      <c r="K346" s="11" t="s">
        <v>1108</v>
      </c>
      <c r="L346" s="2" t="n">
        <f aca="false">IF(LEN(TRIM(K346))=0,0,LEN(TRIM(K346))-LEN(SUBSTITUTE(K346," ",""))+1)</f>
        <v>18</v>
      </c>
      <c r="M346" s="2" t="n">
        <f aca="false">IF(LEN(TRIM(F346))=0,0,LEN(TRIM(F346))-LEN(SUBSTITUTE(F346," ",""))+2)</f>
        <v>15</v>
      </c>
      <c r="N346" s="22" t="s">
        <v>52</v>
      </c>
      <c r="O346" s="9"/>
      <c r="P346" s="27" t="n">
        <v>11024</v>
      </c>
      <c r="Q346" s="27" t="n">
        <v>1024</v>
      </c>
      <c r="R346" s="22" t="s">
        <v>581</v>
      </c>
      <c r="S346" s="28" t="str">
        <f aca="false">MID(MID(MID(SUBSTITUTE(K346," ","^",(M346-2)),1,256),FIND("^",SUBSTITUTE(K346," ","^",(M346-2))),256),2,FIND(" ",MID(MID(SUBSTITUTE(K346," ","^",(M346-2)),1,256),FIND("^",SUBSTITUTE(K346," ","^",(M346-2))),256))-2)</f>
        <v>a</v>
      </c>
      <c r="T346" s="76" t="n">
        <v>1</v>
      </c>
      <c r="U346" s="29" t="n">
        <f aca="false">LEN(S346)</f>
        <v>1</v>
      </c>
      <c r="V346" s="53" t="n">
        <v>88</v>
      </c>
      <c r="W346" s="50" t="s">
        <v>202</v>
      </c>
      <c r="X346" s="50" t="s">
        <v>202</v>
      </c>
      <c r="Y346" s="50" t="s">
        <v>202</v>
      </c>
      <c r="Z346" s="50" t="s">
        <v>202</v>
      </c>
      <c r="AA346" s="50" t="n">
        <v>4</v>
      </c>
      <c r="AB346" s="50" t="n">
        <v>13</v>
      </c>
      <c r="AC346" s="30" t="n">
        <f aca="false">IF(ISBLANK(T346),"NA",IF(T346=" ","NA",IF(T346="-","NA",IF(T346="N","NA",T346))))</f>
        <v>1</v>
      </c>
      <c r="AD346" s="30" t="n">
        <f aca="false">IF(ISBLANK(U346),"NA",IF(U346=" ","NA",IF(U346="-","NA",IF(U346="N","NA",U346))))</f>
        <v>1</v>
      </c>
      <c r="AE346" s="30" t="n">
        <f aca="false">IF(ISBLANK(V346),"NA",IF(V346=" ","NA",IF(V346="-","NA",IF(V346="N","NA",V346))))</f>
        <v>88</v>
      </c>
      <c r="AF346" s="30" t="str">
        <f aca="false">IF(ISBLANK(W346),"NA",IF(W346=" ","NA",IF(W346="-","NA",IF(W346="N","NA",W346))))</f>
        <v>NA</v>
      </c>
      <c r="AG346" s="30" t="str">
        <f aca="false">IF(ISBLANK(X346),"NA",IF(X346=" ","NA",IF(X346="-","NA",IF(X346="N","NA",X346))))</f>
        <v>NA</v>
      </c>
      <c r="AH346" s="30" t="str">
        <f aca="false">IF(ISBLANK(Y346),"NA",IF(Y346=" ","NA",IF(Y346="-","NA",IF(Y346="N","NA",Y346))))</f>
        <v>NA</v>
      </c>
      <c r="AI346" s="30" t="str">
        <f aca="false">IF(ISBLANK(Z346),"NA",IF(Z346=" ","NA",IF(Z346="-","NA",IF(Z346="N","NA",Z346))))</f>
        <v>NA</v>
      </c>
      <c r="AJ346" s="30" t="n">
        <f aca="false">IF(ISBLANK(AA346),"NA",IF(AA346=" ","NA",IF(AA346="-","NA",IF(AA346="N","NA",AA346))))</f>
        <v>4</v>
      </c>
      <c r="AK346" s="30" t="n">
        <f aca="false">IF(ISBLANK(AB346),"NA",IF(AB346=" ","NA",IF(AB346="-","NA",IF(AB346="N","NA",AB346))))</f>
        <v>13</v>
      </c>
      <c r="AL346" s="22" t="n">
        <f aca="false">IF(I346="BC",VLOOKUP(B346,'BC-OR_overlap'!A:J,10),"NA")</f>
        <v>1</v>
      </c>
      <c r="AM346" s="22" t="n">
        <f aca="false">VLOOKUP(G346,Sheet2!A:Q,3)</f>
        <v>58.0054</v>
      </c>
      <c r="AN346" s="22" t="n">
        <f aca="false">VLOOKUP(G346,Sheet2!A:Q,4)</f>
        <v>4</v>
      </c>
      <c r="AO346" s="22" t="n">
        <f aca="false">VLOOKUP(G346,Sheet2!A:Q,5)</f>
        <v>7.63</v>
      </c>
      <c r="AP346" s="22" t="n">
        <f aca="false">VLOOKUP(G346,Sheet2!A:Q,6)</f>
        <v>10432.08</v>
      </c>
      <c r="AQ346" s="22" t="n">
        <f aca="false">VLOOKUP(G346,Sheet2!A:Q,7)</f>
        <v>252.8</v>
      </c>
      <c r="AR346" s="22" t="n">
        <f aca="false">VLOOKUP(G346,Sheet2!A:Q,8)</f>
        <v>2860.66</v>
      </c>
      <c r="AS346" s="22" t="n">
        <f aca="false">VLOOKUP(G346,Sheet2!A:Q,9)</f>
        <v>41.25</v>
      </c>
      <c r="AT346" s="22" t="n">
        <f aca="false">VLOOKUP(G346,Sheet2!A:Q,10)</f>
        <v>110.3</v>
      </c>
      <c r="AU346" s="22" t="n">
        <f aca="false">VLOOKUP(G346,Sheet2!A:Q,11)</f>
        <v>5</v>
      </c>
      <c r="AV346" s="22" t="n">
        <f aca="false">VLOOKUP(G346,Sheet2!A:Q,12)</f>
        <v>206081.08</v>
      </c>
      <c r="AW346" s="22" t="n">
        <f aca="false">VLOOKUP(G346,Sheet2!A:Q,13)</f>
        <v>25241.2</v>
      </c>
      <c r="AX346" s="22" t="n">
        <f aca="false">VLOOKUP(G346,Sheet2!A:Q,14)</f>
        <v>38382.46</v>
      </c>
      <c r="AY346" s="22" t="n">
        <f aca="false">VLOOKUP(G346,Sheet2!A:Q,15)</f>
        <v>2337.75</v>
      </c>
      <c r="AZ346" s="22" t="n">
        <f aca="false">VLOOKUP(G346,Sheet2!A:Q,16)</f>
        <v>976.99</v>
      </c>
      <c r="BA346" s="22" t="n">
        <f aca="false">VLOOKUP(G346,Sheet2!A:Q,17)</f>
        <v>319</v>
      </c>
      <c r="BB346" s="22" t="n">
        <f aca="false">VLOOKUP(G346,Sheet2!A:R,18)</f>
        <v>69</v>
      </c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5" hidden="false" customHeight="false" outlineLevel="0" collapsed="false">
      <c r="A347" s="9" t="s">
        <v>80</v>
      </c>
      <c r="B347" s="31" t="n">
        <v>25</v>
      </c>
      <c r="C347" s="9" t="n">
        <v>33</v>
      </c>
      <c r="D347" s="9" t="n">
        <v>137</v>
      </c>
      <c r="E347" s="23" t="s">
        <v>163</v>
      </c>
      <c r="F347" s="11" t="s">
        <v>164</v>
      </c>
      <c r="G347" s="9" t="s">
        <v>1109</v>
      </c>
      <c r="H347" s="4" t="s">
        <v>166</v>
      </c>
      <c r="I347" s="22" t="s">
        <v>1066</v>
      </c>
      <c r="J347" s="26" t="s">
        <v>1067</v>
      </c>
      <c r="K347" s="11" t="s">
        <v>1110</v>
      </c>
      <c r="L347" s="2" t="n">
        <f aca="false">IF(LEN(TRIM(K347))=0,0,LEN(TRIM(K347))-LEN(SUBSTITUTE(K347," ",""))+1)</f>
        <v>10</v>
      </c>
      <c r="M347" s="2" t="n">
        <f aca="false">IF(LEN(TRIM(F347))=0,0,LEN(TRIM(F347))-LEN(SUBSTITUTE(F347," ",""))+2)</f>
        <v>8</v>
      </c>
      <c r="N347" s="22" t="s">
        <v>52</v>
      </c>
      <c r="O347" s="9"/>
      <c r="P347" s="27" t="n">
        <v>11025</v>
      </c>
      <c r="Q347" s="27" t="n">
        <v>1025</v>
      </c>
      <c r="R347" s="22" t="s">
        <v>581</v>
      </c>
      <c r="S347" s="28" t="str">
        <f aca="false">MID(MID(MID(SUBSTITUTE(K347," ","^",(M347-2)),1,256),FIND("^",SUBSTITUTE(K347," ","^",(M347-2))),256),2,FIND(" ",MID(MID(SUBSTITUTE(K347," ","^",(M347-2)),1,256),FIND("^",SUBSTITUTE(K347," ","^",(M347-2))),256))-2)</f>
        <v>of</v>
      </c>
      <c r="T347" s="72" t="n">
        <v>0.96875</v>
      </c>
      <c r="U347" s="29" t="n">
        <f aca="false">LEN(S347)</f>
        <v>2</v>
      </c>
      <c r="V347" s="53" t="n">
        <v>100</v>
      </c>
      <c r="W347" s="50" t="n">
        <v>606</v>
      </c>
      <c r="X347" s="50" t="n">
        <v>455</v>
      </c>
      <c r="Y347" s="50" t="n">
        <v>575</v>
      </c>
      <c r="Z347" s="50" t="s">
        <v>202</v>
      </c>
      <c r="AA347" s="50" t="n">
        <v>9</v>
      </c>
      <c r="AB347" s="50" t="n">
        <v>24</v>
      </c>
      <c r="AC347" s="30" t="n">
        <f aca="false">IF(ISBLANK(T347),"NA",IF(T347=" ","NA",IF(T347="-","NA",IF(T347="N","NA",T347))))</f>
        <v>0.96875</v>
      </c>
      <c r="AD347" s="30" t="n">
        <f aca="false">IF(ISBLANK(U347),"NA",IF(U347=" ","NA",IF(U347="-","NA",IF(U347="N","NA",U347))))</f>
        <v>2</v>
      </c>
      <c r="AE347" s="30" t="n">
        <f aca="false">IF(ISBLANK(V347),"NA",IF(V347=" ","NA",IF(V347="-","NA",IF(V347="N","NA",V347))))</f>
        <v>100</v>
      </c>
      <c r="AF347" s="30" t="n">
        <f aca="false">IF(ISBLANK(W347),"NA",IF(W347=" ","NA",IF(W347="-","NA",IF(W347="N","NA",W347))))</f>
        <v>606</v>
      </c>
      <c r="AG347" s="30" t="n">
        <f aca="false">IF(ISBLANK(X347),"NA",IF(X347=" ","NA",IF(X347="-","NA",IF(X347="N","NA",X347))))</f>
        <v>455</v>
      </c>
      <c r="AH347" s="30" t="n">
        <f aca="false">IF(ISBLANK(Y347),"NA",IF(Y347=" ","NA",IF(Y347="-","NA",IF(Y347="N","NA",Y347))))</f>
        <v>575</v>
      </c>
      <c r="AI347" s="30" t="str">
        <f aca="false">IF(ISBLANK(Z347),"NA",IF(Z347=" ","NA",IF(Z347="-","NA",IF(Z347="N","NA",Z347))))</f>
        <v>NA</v>
      </c>
      <c r="AJ347" s="30" t="n">
        <f aca="false">IF(ISBLANK(AA347),"NA",IF(AA347=" ","NA",IF(AA347="-","NA",IF(AA347="N","NA",AA347))))</f>
        <v>9</v>
      </c>
      <c r="AK347" s="30" t="n">
        <f aca="false">IF(ISBLANK(AB347),"NA",IF(AB347=" ","NA",IF(AB347="-","NA",IF(AB347="N","NA",AB347))))</f>
        <v>24</v>
      </c>
      <c r="AL347" s="22" t="n">
        <f aca="false">IF(I347="BC",VLOOKUP(B347,'BC-OR_overlap'!A:J,10),"NA")</f>
        <v>4</v>
      </c>
      <c r="AM347" s="22" t="n">
        <f aca="false">VLOOKUP(G347,Sheet2!A:Q,3)</f>
        <v>21.0009</v>
      </c>
      <c r="AN347" s="22" t="n">
        <f aca="false">VLOOKUP(G347,Sheet2!A:Q,4)</f>
        <v>9</v>
      </c>
      <c r="AO347" s="22" t="n">
        <f aca="false">VLOOKUP(G347,Sheet2!A:Q,5)</f>
        <v>32.14</v>
      </c>
      <c r="AP347" s="22" t="n">
        <f aca="false">VLOOKUP(G347,Sheet2!A:Q,6)</f>
        <v>10479.56</v>
      </c>
      <c r="AQ347" s="22" t="n">
        <f aca="false">VLOOKUP(G347,Sheet2!A:Q,7)</f>
        <v>154.25</v>
      </c>
      <c r="AR347" s="22" t="n">
        <f aca="false">VLOOKUP(G347,Sheet2!A:Q,8)</f>
        <v>680.89</v>
      </c>
      <c r="AS347" s="22" t="n">
        <f aca="false">VLOOKUP(G347,Sheet2!A:Q,9)</f>
        <v>20.67</v>
      </c>
      <c r="AT347" s="22" t="n">
        <f aca="false">VLOOKUP(G347,Sheet2!A:Q,10)</f>
        <v>165.51</v>
      </c>
      <c r="AU347" s="22" t="n">
        <f aca="false">VLOOKUP(G347,Sheet2!A:Q,11)</f>
        <v>5</v>
      </c>
      <c r="AV347" s="22" t="n">
        <f aca="false">VLOOKUP(G347,Sheet2!A:Q,12)</f>
        <v>187051.89</v>
      </c>
      <c r="AW347" s="22" t="n">
        <f aca="false">VLOOKUP(G347,Sheet2!A:Q,13)</f>
        <v>25731.5</v>
      </c>
      <c r="AX347" s="22" t="n">
        <f aca="false">VLOOKUP(G347,Sheet2!A:Q,14)</f>
        <v>9465.44</v>
      </c>
      <c r="AY347" s="22" t="n">
        <f aca="false">VLOOKUP(G347,Sheet2!A:Q,15)</f>
        <v>1697</v>
      </c>
      <c r="AZ347" s="22" t="n">
        <f aca="false">VLOOKUP(G347,Sheet2!A:Q,16)</f>
        <v>971.7</v>
      </c>
      <c r="BA347" s="22" t="n">
        <f aca="false">VLOOKUP(G347,Sheet2!A:Q,17)</f>
        <v>202.5</v>
      </c>
      <c r="BB347" s="22" t="n">
        <f aca="false">VLOOKUP(G347,Sheet2!A:R,18)</f>
        <v>76</v>
      </c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5" hidden="false" customHeight="false" outlineLevel="0" collapsed="false">
      <c r="A348" s="22" t="s">
        <v>66</v>
      </c>
      <c r="B348" s="9" t="n">
        <v>26</v>
      </c>
      <c r="C348" s="9" t="n">
        <v>34</v>
      </c>
      <c r="D348" s="9" t="n">
        <v>192</v>
      </c>
      <c r="E348" s="23"/>
      <c r="F348" s="9" t="s">
        <v>168</v>
      </c>
      <c r="G348" s="9" t="s">
        <v>1111</v>
      </c>
      <c r="H348" s="4" t="s">
        <v>170</v>
      </c>
      <c r="I348" s="22" t="s">
        <v>1066</v>
      </c>
      <c r="J348" s="26" t="s">
        <v>1067</v>
      </c>
      <c r="K348" s="11" t="s">
        <v>1112</v>
      </c>
      <c r="L348" s="2" t="n">
        <f aca="false">IF(LEN(TRIM(K348))=0,0,LEN(TRIM(K348))-LEN(SUBSTITUTE(K348," ",""))+1)</f>
        <v>14</v>
      </c>
      <c r="M348" s="2" t="n">
        <f aca="false">IF(LEN(TRIM(F348))=0,0,LEN(TRIM(F348))-LEN(SUBSTITUTE(F348," ",""))+2)</f>
        <v>11</v>
      </c>
      <c r="N348" s="22" t="s">
        <v>52</v>
      </c>
      <c r="O348" s="9"/>
      <c r="P348" s="27" t="n">
        <v>11026</v>
      </c>
      <c r="Q348" s="27" t="n">
        <v>1026</v>
      </c>
      <c r="R348" s="22" t="s">
        <v>581</v>
      </c>
      <c r="S348" s="28" t="str">
        <f aca="false">MID(MID(MID(SUBSTITUTE(K348," ","^",(M348-2)),1,256),FIND("^",SUBSTITUTE(K348," ","^",(M348-2))),256),2,FIND(" ",MID(MID(SUBSTITUTE(K348," ","^",(M348-2)),1,256),FIND("^",SUBSTITUTE(K348," ","^",(M348-2))),256))-2)</f>
        <v>California</v>
      </c>
      <c r="T348" s="73" t="n">
        <v>0.96</v>
      </c>
      <c r="U348" s="29" t="n">
        <f aca="false">LEN(S348)</f>
        <v>10</v>
      </c>
      <c r="V348" s="58" t="n">
        <v>61</v>
      </c>
      <c r="W348" s="58" t="n">
        <v>562</v>
      </c>
      <c r="X348" s="58" t="n">
        <v>541</v>
      </c>
      <c r="Y348" s="58" t="n">
        <v>588</v>
      </c>
      <c r="Z348" s="58" t="n">
        <v>493</v>
      </c>
      <c r="AA348" s="50" t="n">
        <v>3</v>
      </c>
      <c r="AB348" s="50" t="n">
        <v>22</v>
      </c>
      <c r="AC348" s="30" t="n">
        <f aca="false">IF(ISBLANK(T348),"NA",IF(T348=" ","NA",IF(T348="-","NA",IF(T348="N","NA",T348))))</f>
        <v>0.96</v>
      </c>
      <c r="AD348" s="30" t="n">
        <f aca="false">IF(ISBLANK(U348),"NA",IF(U348=" ","NA",IF(U348="-","NA",IF(U348="N","NA",U348))))</f>
        <v>10</v>
      </c>
      <c r="AE348" s="30" t="n">
        <f aca="false">IF(ISBLANK(V348),"NA",IF(V348=" ","NA",IF(V348="-","NA",IF(V348="N","NA",V348))))</f>
        <v>61</v>
      </c>
      <c r="AF348" s="30" t="n">
        <f aca="false">IF(ISBLANK(W348),"NA",IF(W348=" ","NA",IF(W348="-","NA",IF(W348="N","NA",W348))))</f>
        <v>562</v>
      </c>
      <c r="AG348" s="30" t="n">
        <f aca="false">IF(ISBLANK(X348),"NA",IF(X348=" ","NA",IF(X348="-","NA",IF(X348="N","NA",X348))))</f>
        <v>541</v>
      </c>
      <c r="AH348" s="30" t="n">
        <f aca="false">IF(ISBLANK(Y348),"NA",IF(Y348=" ","NA",IF(Y348="-","NA",IF(Y348="N","NA",Y348))))</f>
        <v>588</v>
      </c>
      <c r="AI348" s="30" t="n">
        <f aca="false">IF(ISBLANK(Z348),"NA",IF(Z348=" ","NA",IF(Z348="-","NA",IF(Z348="N","NA",Z348))))</f>
        <v>493</v>
      </c>
      <c r="AJ348" s="30" t="n">
        <f aca="false">IF(ISBLANK(AA348),"NA",IF(AA348=" ","NA",IF(AA348="-","NA",IF(AA348="N","NA",AA348))))</f>
        <v>3</v>
      </c>
      <c r="AK348" s="30" t="n">
        <f aca="false">IF(ISBLANK(AB348),"NA",IF(AB348=" ","NA",IF(AB348="-","NA",IF(AB348="N","NA",AB348))))</f>
        <v>22</v>
      </c>
      <c r="AL348" s="22" t="n">
        <f aca="false">IF(I348="BC",VLOOKUP(B348,'BC-OR_overlap'!A:J,10),"NA")</f>
        <v>4</v>
      </c>
      <c r="AM348" s="22" t="n">
        <f aca="false">VLOOKUP(G348,Sheet2!A:Q,3)</f>
        <v>48.1296</v>
      </c>
      <c r="AN348" s="22" t="n">
        <f aca="false">VLOOKUP(G348,Sheet2!A:Q,4)</f>
        <v>3</v>
      </c>
      <c r="AO348" s="22" t="n">
        <f aca="false">VLOOKUP(G348,Sheet2!A:Q,5)</f>
        <v>9.82</v>
      </c>
      <c r="AP348" s="22" t="n">
        <f aca="false">VLOOKUP(G348,Sheet2!A:Q,6)</f>
        <v>11402.95</v>
      </c>
      <c r="AQ348" s="22" t="n">
        <f aca="false">VLOOKUP(G348,Sheet2!A:Q,7)</f>
        <v>437.6</v>
      </c>
      <c r="AR348" s="22" t="n">
        <f aca="false">VLOOKUP(G348,Sheet2!A:Q,8)</f>
        <v>1583.12</v>
      </c>
      <c r="AS348" s="22" t="n">
        <f aca="false">VLOOKUP(G348,Sheet2!A:Q,9)</f>
        <v>54.75</v>
      </c>
      <c r="AT348" s="22" t="n">
        <f aca="false">VLOOKUP(G348,Sheet2!A:Q,10)</f>
        <v>219.11</v>
      </c>
      <c r="AU348" s="22" t="n">
        <f aca="false">VLOOKUP(G348,Sheet2!A:Q,11)</f>
        <v>6</v>
      </c>
      <c r="AV348" s="22" t="n">
        <f aca="false">VLOOKUP(G348,Sheet2!A:Q,12)</f>
        <v>295492.17</v>
      </c>
      <c r="AW348" s="22" t="n">
        <f aca="false">VLOOKUP(G348,Sheet2!A:Q,13)</f>
        <v>37383.2</v>
      </c>
      <c r="AX348" s="22" t="n">
        <f aca="false">VLOOKUP(G348,Sheet2!A:Q,14)</f>
        <v>22399.1</v>
      </c>
      <c r="AY348" s="22" t="n">
        <f aca="false">VLOOKUP(G348,Sheet2!A:Q,15)</f>
        <v>3495.25</v>
      </c>
      <c r="AZ348" s="22" t="n">
        <f aca="false">VLOOKUP(G348,Sheet2!A:Q,16)</f>
        <v>1223.73</v>
      </c>
      <c r="BA348" s="22" t="n">
        <f aca="false">VLOOKUP(G348,Sheet2!A:Q,17)</f>
        <v>278.33</v>
      </c>
      <c r="BB348" s="22" t="n">
        <f aca="false">VLOOKUP(G348,Sheet2!A:R,18)</f>
        <v>81</v>
      </c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5" hidden="false" customHeight="false" outlineLevel="0" collapsed="false">
      <c r="A349" s="22" t="s">
        <v>66</v>
      </c>
      <c r="B349" s="9" t="n">
        <v>27</v>
      </c>
      <c r="C349" s="9" t="n">
        <v>35</v>
      </c>
      <c r="D349" s="9" t="n">
        <v>193</v>
      </c>
      <c r="E349" s="23" t="n">
        <v>68</v>
      </c>
      <c r="F349" s="24" t="s">
        <v>172</v>
      </c>
      <c r="G349" s="27" t="s">
        <v>1113</v>
      </c>
      <c r="H349" s="4" t="s">
        <v>174</v>
      </c>
      <c r="I349" s="22" t="s">
        <v>1066</v>
      </c>
      <c r="J349" s="26" t="s">
        <v>1067</v>
      </c>
      <c r="K349" s="11" t="s">
        <v>1114</v>
      </c>
      <c r="L349" s="2" t="n">
        <f aca="false">IF(LEN(TRIM(K349))=0,0,LEN(TRIM(K349))-LEN(SUBSTITUTE(K349," ",""))+1)</f>
        <v>19</v>
      </c>
      <c r="M349" s="2" t="n">
        <f aca="false">IF(LEN(TRIM(F349))=0,0,LEN(TRIM(F349))-LEN(SUBSTITUTE(F349," ",""))+2)</f>
        <v>17</v>
      </c>
      <c r="N349" s="22" t="s">
        <v>52</v>
      </c>
      <c r="O349" s="9"/>
      <c r="P349" s="27" t="n">
        <v>11027</v>
      </c>
      <c r="Q349" s="27" t="n">
        <v>1027</v>
      </c>
      <c r="R349" s="22" t="s">
        <v>581</v>
      </c>
      <c r="S349" s="28" t="str">
        <f aca="false">MID(MID(MID(SUBSTITUTE(K349," ","^",(M349-2)),1,256),FIND("^",SUBSTITUTE(K349," ","^",(M349-2))),256),2,FIND(" ",MID(MID(SUBSTITUTE(K349," ","^",(M349-2)),1,256),FIND("^",SUBSTITUTE(K349," ","^",(M349-2))),256))-2)</f>
        <v>winter</v>
      </c>
      <c r="T349" s="71" t="n">
        <v>0.882</v>
      </c>
      <c r="U349" s="29" t="n">
        <f aca="false">LEN(S349)</f>
        <v>6</v>
      </c>
      <c r="V349" s="58" t="n">
        <v>43</v>
      </c>
      <c r="W349" s="58" t="n">
        <v>601</v>
      </c>
      <c r="X349" s="58" t="n">
        <v>610</v>
      </c>
      <c r="Y349" s="58" t="n">
        <v>572</v>
      </c>
      <c r="Z349" s="58" t="n">
        <v>455</v>
      </c>
      <c r="AA349" s="50" t="n">
        <v>10</v>
      </c>
      <c r="AB349" s="50" t="n">
        <v>17</v>
      </c>
      <c r="AC349" s="30" t="n">
        <f aca="false">IF(ISBLANK(T349),"NA",IF(T349=" ","NA",IF(T349="-","NA",IF(T349="N","NA",T349))))</f>
        <v>0.882</v>
      </c>
      <c r="AD349" s="30" t="n">
        <f aca="false">IF(ISBLANK(U349),"NA",IF(U349=" ","NA",IF(U349="-","NA",IF(U349="N","NA",U349))))</f>
        <v>6</v>
      </c>
      <c r="AE349" s="30" t="n">
        <f aca="false">IF(ISBLANK(V349),"NA",IF(V349=" ","NA",IF(V349="-","NA",IF(V349="N","NA",V349))))</f>
        <v>43</v>
      </c>
      <c r="AF349" s="30" t="n">
        <f aca="false">IF(ISBLANK(W349),"NA",IF(W349=" ","NA",IF(W349="-","NA",IF(W349="N","NA",W349))))</f>
        <v>601</v>
      </c>
      <c r="AG349" s="30" t="n">
        <f aca="false">IF(ISBLANK(X349),"NA",IF(X349=" ","NA",IF(X349="-","NA",IF(X349="N","NA",X349))))</f>
        <v>610</v>
      </c>
      <c r="AH349" s="30" t="n">
        <f aca="false">IF(ISBLANK(Y349),"NA",IF(Y349=" ","NA",IF(Y349="-","NA",IF(Y349="N","NA",Y349))))</f>
        <v>572</v>
      </c>
      <c r="AI349" s="30" t="n">
        <f aca="false">IF(ISBLANK(Z349),"NA",IF(Z349=" ","NA",IF(Z349="-","NA",IF(Z349="N","NA",Z349))))</f>
        <v>455</v>
      </c>
      <c r="AJ349" s="30" t="n">
        <f aca="false">IF(ISBLANK(AA349),"NA",IF(AA349=" ","NA",IF(AA349="-","NA",IF(AA349="N","NA",AA349))))</f>
        <v>10</v>
      </c>
      <c r="AK349" s="30" t="n">
        <f aca="false">IF(ISBLANK(AB349),"NA",IF(AB349=" ","NA",IF(AB349="-","NA",IF(AB349="N","NA",AB349))))</f>
        <v>17</v>
      </c>
      <c r="AL349" s="22" t="n">
        <f aca="false">IF(I349="BC",VLOOKUP(B349,'BC-OR_overlap'!A:J,10),"NA")</f>
        <v>4</v>
      </c>
      <c r="AM349" s="22" t="n">
        <f aca="false">VLOOKUP(G349,Sheet2!A:Q,3)</f>
        <v>54.6738</v>
      </c>
      <c r="AN349" s="22" t="n">
        <f aca="false">VLOOKUP(G349,Sheet2!A:Q,4)</f>
        <v>10</v>
      </c>
      <c r="AO349" s="22" t="n">
        <f aca="false">VLOOKUP(G349,Sheet2!A:Q,5)</f>
        <v>26.61</v>
      </c>
      <c r="AP349" s="22" t="n">
        <f aca="false">VLOOKUP(G349,Sheet2!A:Q,6)</f>
        <v>20220.93</v>
      </c>
      <c r="AQ349" s="22" t="n">
        <f aca="false">VLOOKUP(G349,Sheet2!A:Q,7)</f>
        <v>278.75</v>
      </c>
      <c r="AR349" s="22" t="n">
        <f aca="false">VLOOKUP(G349,Sheet2!A:Q,8)</f>
        <v>5597.24</v>
      </c>
      <c r="AS349" s="22" t="n">
        <f aca="false">VLOOKUP(G349,Sheet2!A:Q,9)</f>
        <v>37.33</v>
      </c>
      <c r="AT349" s="22" t="n">
        <f aca="false">VLOOKUP(G349,Sheet2!A:Q,10)</f>
        <v>109.41</v>
      </c>
      <c r="AU349" s="22" t="n">
        <f aca="false">VLOOKUP(G349,Sheet2!A:Q,11)</f>
        <v>3.5</v>
      </c>
      <c r="AV349" s="22" t="n">
        <f aca="false">VLOOKUP(G349,Sheet2!A:Q,12)</f>
        <v>303433.5</v>
      </c>
      <c r="AW349" s="22" t="n">
        <f aca="false">VLOOKUP(G349,Sheet2!A:Q,13)</f>
        <v>34011.5</v>
      </c>
      <c r="AX349" s="22" t="n">
        <f aca="false">VLOOKUP(G349,Sheet2!A:Q,14)</f>
        <v>22887.28</v>
      </c>
      <c r="AY349" s="22" t="n">
        <f aca="false">VLOOKUP(G349,Sheet2!A:Q,15)</f>
        <v>4047.67</v>
      </c>
      <c r="AZ349" s="22" t="n">
        <f aca="false">VLOOKUP(G349,Sheet2!A:Q,16)</f>
        <v>339.08</v>
      </c>
      <c r="BA349" s="22" t="n">
        <f aca="false">VLOOKUP(G349,Sheet2!A:Q,17)</f>
        <v>140</v>
      </c>
      <c r="BB349" s="22" t="n">
        <f aca="false">VLOOKUP(G349,Sheet2!A:R,18)</f>
        <v>82</v>
      </c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5" hidden="false" customHeight="false" outlineLevel="0" collapsed="false">
      <c r="A350" s="22" t="s">
        <v>80</v>
      </c>
      <c r="B350" s="9" t="n">
        <v>28</v>
      </c>
      <c r="C350" s="9" t="n">
        <v>36</v>
      </c>
      <c r="D350" s="9" t="n">
        <v>99</v>
      </c>
      <c r="E350" s="23" t="n">
        <v>48</v>
      </c>
      <c r="F350" s="24" t="s">
        <v>176</v>
      </c>
      <c r="G350" s="70" t="s">
        <v>1115</v>
      </c>
      <c r="H350" s="4" t="s">
        <v>178</v>
      </c>
      <c r="I350" s="22" t="s">
        <v>1066</v>
      </c>
      <c r="J350" s="26" t="s">
        <v>1067</v>
      </c>
      <c r="K350" s="11" t="s">
        <v>1116</v>
      </c>
      <c r="L350" s="2" t="n">
        <f aca="false">IF(LEN(TRIM(K350))=0,0,LEN(TRIM(K350))-LEN(SUBSTITUTE(K350," ",""))+1)</f>
        <v>17</v>
      </c>
      <c r="M350" s="2" t="n">
        <f aca="false">IF(LEN(TRIM(F350))=0,0,LEN(TRIM(F350))-LEN(SUBSTITUTE(F350," ",""))+2)</f>
        <v>15</v>
      </c>
      <c r="N350" s="22" t="s">
        <v>52</v>
      </c>
      <c r="O350" s="9"/>
      <c r="P350" s="27" t="n">
        <v>11028</v>
      </c>
      <c r="Q350" s="27" t="n">
        <v>1028</v>
      </c>
      <c r="R350" s="22" t="s">
        <v>581</v>
      </c>
      <c r="S350" s="28" t="str">
        <f aca="false">MID(MID(MID(SUBSTITUTE(K350," ","^",(M350-2)),1,256),FIND("^",SUBSTITUTE(K350," ","^",(M350-2))),256),2,FIND(" ",MID(MID(SUBSTITUTE(K350," ","^",(M350-2)),1,256),FIND("^",SUBSTITUTE(K350," ","^",(M350-2))),256))-2)</f>
        <v>of</v>
      </c>
      <c r="T350" s="71" t="n">
        <v>0.912</v>
      </c>
      <c r="U350" s="29" t="n">
        <f aca="false">LEN(S350)</f>
        <v>2</v>
      </c>
      <c r="V350" s="58" t="n">
        <v>78</v>
      </c>
      <c r="W350" s="58" t="n">
        <v>613</v>
      </c>
      <c r="X350" s="58" t="n">
        <v>625</v>
      </c>
      <c r="Y350" s="58" t="n">
        <v>618</v>
      </c>
      <c r="Z350" s="58" t="n">
        <v>440</v>
      </c>
      <c r="AA350" s="50" t="n">
        <v>2</v>
      </c>
      <c r="AB350" s="50" t="n">
        <v>13</v>
      </c>
      <c r="AC350" s="30" t="n">
        <f aca="false">IF(ISBLANK(T350),"NA",IF(T350=" ","NA",IF(T350="-","NA",IF(T350="N","NA",T350))))</f>
        <v>0.912</v>
      </c>
      <c r="AD350" s="30" t="n">
        <f aca="false">IF(ISBLANK(U350),"NA",IF(U350=" ","NA",IF(U350="-","NA",IF(U350="N","NA",U350))))</f>
        <v>2</v>
      </c>
      <c r="AE350" s="30" t="n">
        <f aca="false">IF(ISBLANK(V350),"NA",IF(V350=" ","NA",IF(V350="-","NA",IF(V350="N","NA",V350))))</f>
        <v>78</v>
      </c>
      <c r="AF350" s="30" t="n">
        <f aca="false">IF(ISBLANK(W350),"NA",IF(W350=" ","NA",IF(W350="-","NA",IF(W350="N","NA",W350))))</f>
        <v>613</v>
      </c>
      <c r="AG350" s="30" t="n">
        <f aca="false">IF(ISBLANK(X350),"NA",IF(X350=" ","NA",IF(X350="-","NA",IF(X350="N","NA",X350))))</f>
        <v>625</v>
      </c>
      <c r="AH350" s="30" t="n">
        <f aca="false">IF(ISBLANK(Y350),"NA",IF(Y350=" ","NA",IF(Y350="-","NA",IF(Y350="N","NA",Y350))))</f>
        <v>618</v>
      </c>
      <c r="AI350" s="30" t="n">
        <f aca="false">IF(ISBLANK(Z350),"NA",IF(Z350=" ","NA",IF(Z350="-","NA",IF(Z350="N","NA",Z350))))</f>
        <v>440</v>
      </c>
      <c r="AJ350" s="30" t="n">
        <f aca="false">IF(ISBLANK(AA350),"NA",IF(AA350=" ","NA",IF(AA350="-","NA",IF(AA350="N","NA",AA350))))</f>
        <v>2</v>
      </c>
      <c r="AK350" s="30" t="n">
        <f aca="false">IF(ISBLANK(AB350),"NA",IF(AB350=" ","NA",IF(AB350="-","NA",IF(AB350="N","NA",AB350))))</f>
        <v>13</v>
      </c>
      <c r="AL350" s="22" t="n">
        <f aca="false">IF(I350="BC",VLOOKUP(B350,'BC-OR_overlap'!A:J,10),"NA")</f>
        <v>4</v>
      </c>
      <c r="AM350" s="22" t="n">
        <f aca="false">VLOOKUP(G350,Sheet2!A:Q,3)</f>
        <v>91.3809</v>
      </c>
      <c r="AN350" s="22" t="n">
        <f aca="false">VLOOKUP(G350,Sheet2!A:Q,4)</f>
        <v>2</v>
      </c>
      <c r="AO350" s="22" t="n">
        <f aca="false">VLOOKUP(G350,Sheet2!A:Q,5)</f>
        <v>0.77</v>
      </c>
      <c r="AP350" s="22" t="n">
        <f aca="false">VLOOKUP(G350,Sheet2!A:Q,6)</f>
        <v>9235.64</v>
      </c>
      <c r="AQ350" s="22" t="n">
        <f aca="false">VLOOKUP(G350,Sheet2!A:Q,7)</f>
        <v>884.33</v>
      </c>
      <c r="AR350" s="22" t="n">
        <f aca="false">VLOOKUP(G350,Sheet2!A:Q,8)</f>
        <v>535.88</v>
      </c>
      <c r="AS350" s="22" t="n">
        <f aca="false">VLOOKUP(G350,Sheet2!A:Q,9)</f>
        <v>59.2</v>
      </c>
      <c r="AT350" s="22" t="n">
        <f aca="false">VLOOKUP(G350,Sheet2!A:Q,10)</f>
        <v>113.93</v>
      </c>
      <c r="AU350" s="22" t="n">
        <f aca="false">VLOOKUP(G350,Sheet2!A:Q,11)</f>
        <v>8.5</v>
      </c>
      <c r="AV350" s="22" t="n">
        <f aca="false">VLOOKUP(G350,Sheet2!A:Q,12)</f>
        <v>278667.7</v>
      </c>
      <c r="AW350" s="22" t="n">
        <f aca="false">VLOOKUP(G350,Sheet2!A:Q,13)</f>
        <v>33103.83</v>
      </c>
      <c r="AX350" s="22" t="n">
        <f aca="false">VLOOKUP(G350,Sheet2!A:Q,14)</f>
        <v>16459.68</v>
      </c>
      <c r="AY350" s="22" t="n">
        <f aca="false">VLOOKUP(G350,Sheet2!A:Q,15)</f>
        <v>1513.8</v>
      </c>
      <c r="AZ350" s="22" t="n">
        <f aca="false">VLOOKUP(G350,Sheet2!A:Q,16)</f>
        <v>1225.13</v>
      </c>
      <c r="BA350" s="22" t="n">
        <f aca="false">VLOOKUP(G350,Sheet2!A:Q,17)</f>
        <v>95.25</v>
      </c>
      <c r="BB350" s="22" t="n">
        <f aca="false">VLOOKUP(G350,Sheet2!A:R,18)</f>
        <v>84</v>
      </c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5" hidden="false" customHeight="false" outlineLevel="0" collapsed="false">
      <c r="A351" s="22" t="s">
        <v>80</v>
      </c>
      <c r="B351" s="9" t="n">
        <v>29</v>
      </c>
      <c r="C351" s="9" t="n">
        <v>38</v>
      </c>
      <c r="D351" s="9" t="n">
        <v>132</v>
      </c>
      <c r="E351" s="23" t="s">
        <v>180</v>
      </c>
      <c r="F351" s="11" t="s">
        <v>181</v>
      </c>
      <c r="G351" s="9" t="s">
        <v>1117</v>
      </c>
      <c r="H351" s="4" t="s">
        <v>183</v>
      </c>
      <c r="I351" s="22" t="s">
        <v>1066</v>
      </c>
      <c r="J351" s="26" t="s">
        <v>1067</v>
      </c>
      <c r="K351" s="11" t="s">
        <v>1118</v>
      </c>
      <c r="L351" s="2" t="n">
        <f aca="false">IF(LEN(TRIM(K351))=0,0,LEN(TRIM(K351))-LEN(SUBSTITUTE(K351," ",""))+1)</f>
        <v>11</v>
      </c>
      <c r="M351" s="2" t="n">
        <f aca="false">IF(LEN(TRIM(F351))=0,0,LEN(TRIM(F351))-LEN(SUBSTITUTE(F351," ",""))+2)</f>
        <v>8</v>
      </c>
      <c r="N351" s="22" t="s">
        <v>52</v>
      </c>
      <c r="O351" s="9"/>
      <c r="P351" s="27" t="n">
        <v>11029</v>
      </c>
      <c r="Q351" s="27" t="n">
        <v>1029</v>
      </c>
      <c r="R351" s="22" t="s">
        <v>581</v>
      </c>
      <c r="S351" s="28" t="str">
        <f aca="false">MID(MID(MID(SUBSTITUTE(K351," ","^",(M351-2)),1,256),FIND("^",SUBSTITUTE(K351," ","^",(M351-2))),256),2,FIND(" ",MID(MID(SUBSTITUTE(K351," ","^",(M351-2)),1,256),FIND("^",SUBSTITUTE(K351," ","^",(M351-2))),256))-2)</f>
        <v>a</v>
      </c>
      <c r="T351" s="72" t="n">
        <v>0.96875</v>
      </c>
      <c r="U351" s="29" t="n">
        <f aca="false">LEN(S351)</f>
        <v>1</v>
      </c>
      <c r="V351" s="53" t="n">
        <v>6</v>
      </c>
      <c r="W351" s="50" t="s">
        <v>202</v>
      </c>
      <c r="X351" s="50" t="s">
        <v>202</v>
      </c>
      <c r="Y351" s="50" t="s">
        <v>202</v>
      </c>
      <c r="Z351" s="50" t="s">
        <v>202</v>
      </c>
      <c r="AA351" s="50" t="n">
        <v>6</v>
      </c>
      <c r="AB351" s="50" t="n">
        <v>2</v>
      </c>
      <c r="AC351" s="30" t="n">
        <f aca="false">IF(ISBLANK(T351),"NA",IF(T351=" ","NA",IF(T351="-","NA",IF(T351="N","NA",T351))))</f>
        <v>0.96875</v>
      </c>
      <c r="AD351" s="30" t="n">
        <f aca="false">IF(ISBLANK(U351),"NA",IF(U351=" ","NA",IF(U351="-","NA",IF(U351="N","NA",U351))))</f>
        <v>1</v>
      </c>
      <c r="AE351" s="30" t="n">
        <f aca="false">IF(ISBLANK(V351),"NA",IF(V351=" ","NA",IF(V351="-","NA",IF(V351="N","NA",V351))))</f>
        <v>6</v>
      </c>
      <c r="AF351" s="30" t="str">
        <f aca="false">IF(ISBLANK(W351),"NA",IF(W351=" ","NA",IF(W351="-","NA",IF(W351="N","NA",W351))))</f>
        <v>NA</v>
      </c>
      <c r="AG351" s="30" t="str">
        <f aca="false">IF(ISBLANK(X351),"NA",IF(X351=" ","NA",IF(X351="-","NA",IF(X351="N","NA",X351))))</f>
        <v>NA</v>
      </c>
      <c r="AH351" s="30" t="str">
        <f aca="false">IF(ISBLANK(Y351),"NA",IF(Y351=" ","NA",IF(Y351="-","NA",IF(Y351="N","NA",Y351))))</f>
        <v>NA</v>
      </c>
      <c r="AI351" s="30" t="str">
        <f aca="false">IF(ISBLANK(Z351),"NA",IF(Z351=" ","NA",IF(Z351="-","NA",IF(Z351="N","NA",Z351))))</f>
        <v>NA</v>
      </c>
      <c r="AJ351" s="30" t="n">
        <f aca="false">IF(ISBLANK(AA351),"NA",IF(AA351=" ","NA",IF(AA351="-","NA",IF(AA351="N","NA",AA351))))</f>
        <v>6</v>
      </c>
      <c r="AK351" s="30" t="n">
        <f aca="false">IF(ISBLANK(AB351),"NA",IF(AB351=" ","NA",IF(AB351="-","NA",IF(AB351="N","NA",AB351))))</f>
        <v>2</v>
      </c>
      <c r="AL351" s="22" t="n">
        <f aca="false">IF(I351="BC",VLOOKUP(B351,'BC-OR_overlap'!A:J,10),"NA")</f>
        <v>4</v>
      </c>
      <c r="AM351" s="22" t="n">
        <f aca="false">VLOOKUP(G351,Sheet2!A:Q,3)</f>
        <v>5.7113</v>
      </c>
      <c r="AN351" s="22" t="n">
        <f aca="false">VLOOKUP(G351,Sheet2!A:Q,4)</f>
        <v>6</v>
      </c>
      <c r="AO351" s="22" t="n">
        <f aca="false">VLOOKUP(G351,Sheet2!A:Q,5)</f>
        <v>150.19</v>
      </c>
      <c r="AP351" s="22" t="n">
        <f aca="false">VLOOKUP(G351,Sheet2!A:Q,6)</f>
        <v>9703.65</v>
      </c>
      <c r="AQ351" s="22" t="n">
        <f aca="false">VLOOKUP(G351,Sheet2!A:Q,7)</f>
        <v>193.25</v>
      </c>
      <c r="AR351" s="22" t="n">
        <f aca="false">VLOOKUP(G351,Sheet2!A:Q,8)</f>
        <v>1677.67</v>
      </c>
      <c r="AS351" s="22" t="n">
        <f aca="false">VLOOKUP(G351,Sheet2!A:Q,9)</f>
        <v>27.67</v>
      </c>
      <c r="AT351" s="22" t="n">
        <f aca="false">VLOOKUP(G351,Sheet2!A:Q,10)</f>
        <v>456.28</v>
      </c>
      <c r="AU351" s="22" t="n">
        <f aca="false">VLOOKUP(G351,Sheet2!A:Q,11)</f>
        <v>4</v>
      </c>
      <c r="AV351" s="22" t="n">
        <f aca="false">VLOOKUP(G351,Sheet2!A:Q,12)</f>
        <v>152196.97</v>
      </c>
      <c r="AW351" s="22" t="n">
        <f aca="false">VLOOKUP(G351,Sheet2!A:Q,13)</f>
        <v>20320.25</v>
      </c>
      <c r="AX351" s="22" t="n">
        <f aca="false">VLOOKUP(G351,Sheet2!A:Q,14)</f>
        <v>14304.18</v>
      </c>
      <c r="AY351" s="22" t="n">
        <f aca="false">VLOOKUP(G351,Sheet2!A:Q,15)</f>
        <v>2246.33</v>
      </c>
      <c r="AZ351" s="22" t="n">
        <f aca="false">VLOOKUP(G351,Sheet2!A:Q,16)</f>
        <v>2974.46</v>
      </c>
      <c r="BA351" s="22" t="n">
        <f aca="false">VLOOKUP(G351,Sheet2!A:Q,17)</f>
        <v>405</v>
      </c>
      <c r="BB351" s="22" t="n">
        <f aca="false">VLOOKUP(G351,Sheet2!A:R,18)</f>
        <v>88</v>
      </c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5" hidden="false" customHeight="false" outlineLevel="0" collapsed="false">
      <c r="A352" s="9" t="s">
        <v>66</v>
      </c>
      <c r="B352" s="31" t="n">
        <v>30</v>
      </c>
      <c r="C352" s="9" t="n">
        <v>39</v>
      </c>
      <c r="D352" s="9" t="n">
        <v>199</v>
      </c>
      <c r="E352" s="23"/>
      <c r="F352" s="9" t="s">
        <v>185</v>
      </c>
      <c r="G352" s="9" t="s">
        <v>1119</v>
      </c>
      <c r="H352" s="4" t="s">
        <v>187</v>
      </c>
      <c r="I352" s="22" t="s">
        <v>1066</v>
      </c>
      <c r="J352" s="26" t="s">
        <v>1067</v>
      </c>
      <c r="K352" s="11" t="s">
        <v>1120</v>
      </c>
      <c r="L352" s="2" t="n">
        <f aca="false">IF(LEN(TRIM(K352))=0,0,LEN(TRIM(K352))-LEN(SUBSTITUTE(K352," ",""))+1)</f>
        <v>20</v>
      </c>
      <c r="M352" s="2" t="n">
        <f aca="false">IF(LEN(TRIM(F352))=0,0,LEN(TRIM(F352))-LEN(SUBSTITUTE(F352," ",""))+2)</f>
        <v>18</v>
      </c>
      <c r="N352" s="22" t="s">
        <v>52</v>
      </c>
      <c r="O352" s="9"/>
      <c r="P352" s="27" t="n">
        <v>11030</v>
      </c>
      <c r="Q352" s="27" t="n">
        <v>1030</v>
      </c>
      <c r="R352" s="22" t="s">
        <v>581</v>
      </c>
      <c r="S352" s="28" t="str">
        <f aca="false">MID(MID(MID(SUBSTITUTE(K352," ","^",(M352-2)),1,256),FIND("^",SUBSTITUTE(K352," ","^",(M352-2))),256),2,FIND(" ",MID(MID(SUBSTITUTE(K352," ","^",(M352-2)),1,256),FIND("^",SUBSTITUTE(K352," ","^",(M352-2))),256))-2)</f>
        <v>of</v>
      </c>
      <c r="T352" s="77" t="n">
        <v>0.94</v>
      </c>
      <c r="U352" s="29" t="n">
        <f aca="false">LEN(S352)</f>
        <v>2</v>
      </c>
      <c r="V352" s="58" t="n">
        <v>13</v>
      </c>
      <c r="W352" s="58" t="n">
        <v>547</v>
      </c>
      <c r="X352" s="58" t="n">
        <v>491</v>
      </c>
      <c r="Y352" s="58" t="n">
        <v>548</v>
      </c>
      <c r="Z352" s="58" t="n">
        <v>350</v>
      </c>
      <c r="AA352" s="50" t="n">
        <v>7</v>
      </c>
      <c r="AB352" s="50" t="n">
        <v>17</v>
      </c>
      <c r="AC352" s="30" t="n">
        <f aca="false">IF(ISBLANK(T352),"NA",IF(T352=" ","NA",IF(T352="-","NA",IF(T352="N","NA",T352))))</f>
        <v>0.94</v>
      </c>
      <c r="AD352" s="30" t="n">
        <f aca="false">IF(ISBLANK(U352),"NA",IF(U352=" ","NA",IF(U352="-","NA",IF(U352="N","NA",U352))))</f>
        <v>2</v>
      </c>
      <c r="AE352" s="30" t="n">
        <f aca="false">IF(ISBLANK(V352),"NA",IF(V352=" ","NA",IF(V352="-","NA",IF(V352="N","NA",V352))))</f>
        <v>13</v>
      </c>
      <c r="AF352" s="30" t="n">
        <f aca="false">IF(ISBLANK(W352),"NA",IF(W352=" ","NA",IF(W352="-","NA",IF(W352="N","NA",W352))))</f>
        <v>547</v>
      </c>
      <c r="AG352" s="30" t="n">
        <f aca="false">IF(ISBLANK(X352),"NA",IF(X352=" ","NA",IF(X352="-","NA",IF(X352="N","NA",X352))))</f>
        <v>491</v>
      </c>
      <c r="AH352" s="30" t="n">
        <f aca="false">IF(ISBLANK(Y352),"NA",IF(Y352=" ","NA",IF(Y352="-","NA",IF(Y352="N","NA",Y352))))</f>
        <v>548</v>
      </c>
      <c r="AI352" s="30" t="n">
        <f aca="false">IF(ISBLANK(Z352),"NA",IF(Z352=" ","NA",IF(Z352="-","NA",IF(Z352="N","NA",Z352))))</f>
        <v>350</v>
      </c>
      <c r="AJ352" s="30" t="n">
        <f aca="false">IF(ISBLANK(AA352),"NA",IF(AA352=" ","NA",IF(AA352="-","NA",IF(AA352="N","NA",AA352))))</f>
        <v>7</v>
      </c>
      <c r="AK352" s="30" t="n">
        <f aca="false">IF(ISBLANK(AB352),"NA",IF(AB352=" ","NA",IF(AB352="-","NA",IF(AB352="N","NA",AB352))))</f>
        <v>17</v>
      </c>
      <c r="AL352" s="22" t="n">
        <f aca="false">IF(I352="BC",VLOOKUP(B352,'BC-OR_overlap'!A:J,10),"NA")</f>
        <v>4</v>
      </c>
      <c r="AM352" s="22" t="n">
        <f aca="false">VLOOKUP(G352,Sheet2!A:Q,3)</f>
        <v>17.9073</v>
      </c>
      <c r="AN352" s="22" t="n">
        <f aca="false">VLOOKUP(G352,Sheet2!A:Q,4)</f>
        <v>7</v>
      </c>
      <c r="AO352" s="22" t="n">
        <f aca="false">VLOOKUP(G352,Sheet2!A:Q,5)</f>
        <v>1.41</v>
      </c>
      <c r="AP352" s="22" t="n">
        <f aca="false">VLOOKUP(G352,Sheet2!A:Q,6)</f>
        <v>8666.99</v>
      </c>
      <c r="AQ352" s="22" t="n">
        <f aca="false">VLOOKUP(G352,Sheet2!A:Q,7)</f>
        <v>911.17</v>
      </c>
      <c r="AR352" s="22" t="n">
        <f aca="false">VLOOKUP(G352,Sheet2!A:Q,8)</f>
        <v>1975.43</v>
      </c>
      <c r="AS352" s="22" t="n">
        <f aca="false">VLOOKUP(G352,Sheet2!A:Q,9)</f>
        <v>208.6</v>
      </c>
      <c r="AT352" s="22" t="n">
        <f aca="false">VLOOKUP(G352,Sheet2!A:Q,10)</f>
        <v>139.09</v>
      </c>
      <c r="AU352" s="22" t="n">
        <f aca="false">VLOOKUP(G352,Sheet2!A:Q,11)</f>
        <v>29</v>
      </c>
      <c r="AV352" s="22" t="n">
        <f aca="false">VLOOKUP(G352,Sheet2!A:Q,12)</f>
        <v>226850.66</v>
      </c>
      <c r="AW352" s="22" t="n">
        <f aca="false">VLOOKUP(G352,Sheet2!A:Q,13)</f>
        <v>31871.33</v>
      </c>
      <c r="AX352" s="22" t="n">
        <f aca="false">VLOOKUP(G352,Sheet2!A:Q,14)</f>
        <v>22569.88</v>
      </c>
      <c r="AY352" s="22" t="n">
        <f aca="false">VLOOKUP(G352,Sheet2!A:Q,15)</f>
        <v>4012.6</v>
      </c>
      <c r="AZ352" s="22" t="n">
        <f aca="false">VLOOKUP(G352,Sheet2!A:Q,16)</f>
        <v>1900.9</v>
      </c>
      <c r="BA352" s="22" t="n">
        <f aca="false">VLOOKUP(G352,Sheet2!A:Q,17)</f>
        <v>424.75</v>
      </c>
      <c r="BB352" s="22" t="n">
        <f aca="false">VLOOKUP(G352,Sheet2!A:R,18)</f>
        <v>90</v>
      </c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5" hidden="false" customHeight="false" outlineLevel="0" collapsed="false">
      <c r="A353" s="22" t="s">
        <v>80</v>
      </c>
      <c r="B353" s="9" t="n">
        <v>31</v>
      </c>
      <c r="C353" s="9" t="n">
        <v>40</v>
      </c>
      <c r="D353" s="9" t="n">
        <v>183</v>
      </c>
      <c r="E353" s="23"/>
      <c r="F353" s="9" t="s">
        <v>189</v>
      </c>
      <c r="G353" s="9" t="s">
        <v>1121</v>
      </c>
      <c r="H353" s="4" t="s">
        <v>191</v>
      </c>
      <c r="I353" s="22" t="s">
        <v>1066</v>
      </c>
      <c r="J353" s="26" t="s">
        <v>1067</v>
      </c>
      <c r="K353" s="11" t="s">
        <v>1122</v>
      </c>
      <c r="L353" s="2" t="n">
        <f aca="false">IF(LEN(TRIM(K353))=0,0,LEN(TRIM(K353))-LEN(SUBSTITUTE(K353," ",""))+1)</f>
        <v>15</v>
      </c>
      <c r="M353" s="2" t="n">
        <f aca="false">IF(LEN(TRIM(F353))=0,0,LEN(TRIM(F353))-LEN(SUBSTITUTE(F353," ",""))+2)</f>
        <v>12</v>
      </c>
      <c r="N353" s="22" t="s">
        <v>52</v>
      </c>
      <c r="O353" s="9"/>
      <c r="P353" s="27" t="n">
        <v>11031</v>
      </c>
      <c r="Q353" s="27" t="n">
        <v>1031</v>
      </c>
      <c r="R353" s="22" t="s">
        <v>581</v>
      </c>
      <c r="S353" s="28" t="str">
        <f aca="false">MID(MID(MID(SUBSTITUTE(K353," ","^",(M353-2)),1,256),FIND("^",SUBSTITUTE(K353," ","^",(M353-2))),256),2,FIND(" ",MID(MID(SUBSTITUTE(K353," ","^",(M353-2)),1,256),FIND("^",SUBSTITUTE(K353," ","^",(M353-2))),256))-2)</f>
        <v>strange</v>
      </c>
      <c r="T353" s="73" t="n">
        <v>0.91</v>
      </c>
      <c r="U353" s="29" t="n">
        <f aca="false">LEN(S353)</f>
        <v>7</v>
      </c>
      <c r="V353" s="58" t="n">
        <v>11</v>
      </c>
      <c r="W353" s="58" t="n">
        <v>349</v>
      </c>
      <c r="X353" s="58" t="n">
        <v>437</v>
      </c>
      <c r="Y353" s="58" t="n">
        <v>386</v>
      </c>
      <c r="Z353" s="58" t="s">
        <v>202</v>
      </c>
      <c r="AA353" s="50" t="n">
        <v>5</v>
      </c>
      <c r="AB353" s="50" t="s">
        <v>202</v>
      </c>
      <c r="AC353" s="30" t="n">
        <f aca="false">IF(ISBLANK(T353),"NA",IF(T353=" ","NA",IF(T353="-","NA",IF(T353="N","NA",T353))))</f>
        <v>0.91</v>
      </c>
      <c r="AD353" s="30" t="n">
        <f aca="false">IF(ISBLANK(U353),"NA",IF(U353=" ","NA",IF(U353="-","NA",IF(U353="N","NA",U353))))</f>
        <v>7</v>
      </c>
      <c r="AE353" s="30" t="n">
        <f aca="false">IF(ISBLANK(V353),"NA",IF(V353=" ","NA",IF(V353="-","NA",IF(V353="N","NA",V353))))</f>
        <v>11</v>
      </c>
      <c r="AF353" s="30" t="n">
        <f aca="false">IF(ISBLANK(W353),"NA",IF(W353=" ","NA",IF(W353="-","NA",IF(W353="N","NA",W353))))</f>
        <v>349</v>
      </c>
      <c r="AG353" s="30" t="n">
        <f aca="false">IF(ISBLANK(X353),"NA",IF(X353=" ","NA",IF(X353="-","NA",IF(X353="N","NA",X353))))</f>
        <v>437</v>
      </c>
      <c r="AH353" s="30" t="n">
        <f aca="false">IF(ISBLANK(Y353),"NA",IF(Y353=" ","NA",IF(Y353="-","NA",IF(Y353="N","NA",Y353))))</f>
        <v>386</v>
      </c>
      <c r="AI353" s="30" t="str">
        <f aca="false">IF(ISBLANK(Z353),"NA",IF(Z353=" ","NA",IF(Z353="-","NA",IF(Z353="N","NA",Z353))))</f>
        <v>NA</v>
      </c>
      <c r="AJ353" s="30" t="n">
        <f aca="false">IF(ISBLANK(AA353),"NA",IF(AA353=" ","NA",IF(AA353="-","NA",IF(AA353="N","NA",AA353))))</f>
        <v>5</v>
      </c>
      <c r="AK353" s="30" t="str">
        <f aca="false">IF(ISBLANK(AB353),"NA",IF(AB353=" ","NA",IF(AB353="-","NA",IF(AB353="N","NA",AB353))))</f>
        <v>NA</v>
      </c>
      <c r="AL353" s="22" t="n">
        <f aca="false">IF(I353="BC",VLOOKUP(B353,'BC-OR_overlap'!A:J,10),"NA")</f>
        <v>4</v>
      </c>
      <c r="AM353" s="22" t="n">
        <f aca="false">VLOOKUP(G353,Sheet2!A:Q,3)</f>
        <v>9.28087</v>
      </c>
      <c r="AN353" s="22" t="n">
        <f aca="false">VLOOKUP(G353,Sheet2!A:Q,4)</f>
        <v>5</v>
      </c>
      <c r="AO353" s="22" t="n">
        <f aca="false">VLOOKUP(G353,Sheet2!A:Q,5)</f>
        <v>1.59</v>
      </c>
      <c r="AP353" s="22" t="n">
        <f aca="false">VLOOKUP(G353,Sheet2!A:Q,6)</f>
        <v>12938.2</v>
      </c>
      <c r="AQ353" s="22" t="n">
        <f aca="false">VLOOKUP(G353,Sheet2!A:Q,7)</f>
        <v>216.75</v>
      </c>
      <c r="AR353" s="22" t="n">
        <f aca="false">VLOOKUP(G353,Sheet2!A:Q,8)</f>
        <v>432.02</v>
      </c>
      <c r="AS353" s="22" t="n">
        <f aca="false">VLOOKUP(G353,Sheet2!A:Q,9)</f>
        <v>22.67</v>
      </c>
      <c r="AT353" s="22" t="n">
        <f aca="false">VLOOKUP(G353,Sheet2!A:Q,10)</f>
        <v>9.61</v>
      </c>
      <c r="AU353" s="22" t="n">
        <f aca="false">VLOOKUP(G353,Sheet2!A:Q,11)</f>
        <v>1.5</v>
      </c>
      <c r="AV353" s="22" t="n">
        <f aca="false">VLOOKUP(G353,Sheet2!A:Q,12)</f>
        <v>199193.03</v>
      </c>
      <c r="AW353" s="22" t="n">
        <f aca="false">VLOOKUP(G353,Sheet2!A:Q,13)</f>
        <v>27170</v>
      </c>
      <c r="AX353" s="22" t="n">
        <f aca="false">VLOOKUP(G353,Sheet2!A:Q,14)</f>
        <v>6431.88</v>
      </c>
      <c r="AY353" s="22" t="n">
        <f aca="false">VLOOKUP(G353,Sheet2!A:Q,15)</f>
        <v>1227.33</v>
      </c>
      <c r="AZ353" s="22" t="n">
        <f aca="false">VLOOKUP(G353,Sheet2!A:Q,16)</f>
        <v>1383.41</v>
      </c>
      <c r="BA353" s="22" t="n">
        <f aca="false">VLOOKUP(G353,Sheet2!A:Q,17)</f>
        <v>259</v>
      </c>
      <c r="BB353" s="22" t="n">
        <f aca="false">VLOOKUP(G353,Sheet2!A:R,18)</f>
        <v>93</v>
      </c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5" hidden="false" customHeight="false" outlineLevel="0" collapsed="false">
      <c r="A354" s="9" t="s">
        <v>66</v>
      </c>
      <c r="B354" s="9" t="n">
        <v>32</v>
      </c>
      <c r="C354" s="9" t="n">
        <v>41</v>
      </c>
      <c r="D354" s="9" t="n">
        <v>10</v>
      </c>
      <c r="E354" s="23" t="s">
        <v>193</v>
      </c>
      <c r="F354" s="11" t="s">
        <v>194</v>
      </c>
      <c r="G354" s="9" t="s">
        <v>1123</v>
      </c>
      <c r="H354" s="4" t="s">
        <v>196</v>
      </c>
      <c r="I354" s="22" t="s">
        <v>1066</v>
      </c>
      <c r="J354" s="26" t="s">
        <v>1067</v>
      </c>
      <c r="K354" s="11" t="s">
        <v>1124</v>
      </c>
      <c r="L354" s="2" t="n">
        <f aca="false">IF(LEN(TRIM(K354))=0,0,LEN(TRIM(K354))-LEN(SUBSTITUTE(K354," ",""))+1)</f>
        <v>10</v>
      </c>
      <c r="M354" s="2" t="n">
        <f aca="false">IF(LEN(TRIM(F354))=0,0,LEN(TRIM(F354))-LEN(SUBSTITUTE(F354," ",""))+2)</f>
        <v>8</v>
      </c>
      <c r="N354" s="22" t="s">
        <v>52</v>
      </c>
      <c r="O354" s="9"/>
      <c r="P354" s="27" t="n">
        <v>11032</v>
      </c>
      <c r="Q354" s="27" t="n">
        <v>1032</v>
      </c>
      <c r="R354" s="22" t="s">
        <v>581</v>
      </c>
      <c r="S354" s="28" t="str">
        <f aca="false">MID(MID(MID(SUBSTITUTE(K354," ","^",(M354-2)),1,256),FIND("^",SUBSTITUTE(K354," ","^",(M354-2))),256),2,FIND(" ",MID(MID(SUBSTITUTE(K354," ","^",(M354-2)),1,256),FIND("^",SUBSTITUTE(K354," ","^",(M354-2))),256))-2)</f>
        <v>a</v>
      </c>
      <c r="T354" s="72" t="n">
        <v>0.972222222222222</v>
      </c>
      <c r="U354" s="29" t="n">
        <f aca="false">LEN(S354)</f>
        <v>1</v>
      </c>
      <c r="V354" s="53" t="n">
        <v>103</v>
      </c>
      <c r="W354" s="50" t="n">
        <v>514</v>
      </c>
      <c r="X354" s="50" t="n">
        <v>613</v>
      </c>
      <c r="Y354" s="50" t="n">
        <v>501</v>
      </c>
      <c r="Z354" s="50" t="n">
        <v>502</v>
      </c>
      <c r="AA354" s="50" t="n">
        <v>16</v>
      </c>
      <c r="AB354" s="50" t="n">
        <v>20</v>
      </c>
      <c r="AC354" s="30" t="n">
        <f aca="false">IF(ISBLANK(T354),"NA",IF(T354=" ","NA",IF(T354="-","NA",IF(T354="N","NA",T354))))</f>
        <v>0.972222222222222</v>
      </c>
      <c r="AD354" s="30" t="n">
        <f aca="false">IF(ISBLANK(U354),"NA",IF(U354=" ","NA",IF(U354="-","NA",IF(U354="N","NA",U354))))</f>
        <v>1</v>
      </c>
      <c r="AE354" s="30" t="n">
        <f aca="false">IF(ISBLANK(V354),"NA",IF(V354=" ","NA",IF(V354="-","NA",IF(V354="N","NA",V354))))</f>
        <v>103</v>
      </c>
      <c r="AF354" s="30" t="n">
        <f aca="false">IF(ISBLANK(W354),"NA",IF(W354=" ","NA",IF(W354="-","NA",IF(W354="N","NA",W354))))</f>
        <v>514</v>
      </c>
      <c r="AG354" s="30" t="n">
        <f aca="false">IF(ISBLANK(X354),"NA",IF(X354=" ","NA",IF(X354="-","NA",IF(X354="N","NA",X354))))</f>
        <v>613</v>
      </c>
      <c r="AH354" s="30" t="n">
        <f aca="false">IF(ISBLANK(Y354),"NA",IF(Y354=" ","NA",IF(Y354="-","NA",IF(Y354="N","NA",Y354))))</f>
        <v>501</v>
      </c>
      <c r="AI354" s="30" t="n">
        <f aca="false">IF(ISBLANK(Z354),"NA",IF(Z354=" ","NA",IF(Z354="-","NA",IF(Z354="N","NA",Z354))))</f>
        <v>502</v>
      </c>
      <c r="AJ354" s="30" t="n">
        <f aca="false">IF(ISBLANK(AA354),"NA",IF(AA354=" ","NA",IF(AA354="-","NA",IF(AA354="N","NA",AA354))))</f>
        <v>16</v>
      </c>
      <c r="AK354" s="30" t="n">
        <f aca="false">IF(ISBLANK(AB354),"NA",IF(AB354=" ","NA",IF(AB354="-","NA",IF(AB354="N","NA",AB354))))</f>
        <v>20</v>
      </c>
      <c r="AL354" s="22" t="n">
        <f aca="false">IF(I354="BC",VLOOKUP(B354,'BC-OR_overlap'!A:J,10),"NA")</f>
        <v>4</v>
      </c>
      <c r="AM354" s="22" t="n">
        <f aca="false">VLOOKUP(G354,Sheet2!A:Q,3)</f>
        <v>58.3624</v>
      </c>
      <c r="AN354" s="22" t="n">
        <f aca="false">VLOOKUP(G354,Sheet2!A:Q,4)</f>
        <v>16</v>
      </c>
      <c r="AO354" s="22" t="n">
        <f aca="false">VLOOKUP(G354,Sheet2!A:Q,5)</f>
        <v>37.26</v>
      </c>
      <c r="AP354" s="22" t="n">
        <f aca="false">VLOOKUP(G354,Sheet2!A:Q,6)</f>
        <v>20352.65</v>
      </c>
      <c r="AQ354" s="22" t="n">
        <f aca="false">VLOOKUP(G354,Sheet2!A:Q,7)</f>
        <v>278</v>
      </c>
      <c r="AR354" s="22" t="n">
        <f aca="false">VLOOKUP(G354,Sheet2!A:Q,8)</f>
        <v>849.04</v>
      </c>
      <c r="AS354" s="22" t="n">
        <f aca="false">VLOOKUP(G354,Sheet2!A:Q,9)</f>
        <v>29</v>
      </c>
      <c r="AT354" s="22" t="n">
        <f aca="false">VLOOKUP(G354,Sheet2!A:Q,10)</f>
        <v>334.38</v>
      </c>
      <c r="AU354" s="22" t="n">
        <f aca="false">VLOOKUP(G354,Sheet2!A:Q,11)</f>
        <v>6</v>
      </c>
      <c r="AV354" s="22" t="n">
        <f aca="false">VLOOKUP(G354,Sheet2!A:Q,12)</f>
        <v>365416.95</v>
      </c>
      <c r="AW354" s="22" t="n">
        <f aca="false">VLOOKUP(G354,Sheet2!A:Q,13)</f>
        <v>41190.25</v>
      </c>
      <c r="AX354" s="22" t="n">
        <f aca="false">VLOOKUP(G354,Sheet2!A:Q,14)</f>
        <v>27784.05</v>
      </c>
      <c r="AY354" s="22" t="n">
        <f aca="false">VLOOKUP(G354,Sheet2!A:Q,15)</f>
        <v>5269.33</v>
      </c>
      <c r="AZ354" s="22" t="n">
        <f aca="false">VLOOKUP(G354,Sheet2!A:Q,16)</f>
        <v>4018.05</v>
      </c>
      <c r="BA354" s="22" t="n">
        <f aca="false">VLOOKUP(G354,Sheet2!A:Q,17)</f>
        <v>1306</v>
      </c>
      <c r="BB354" s="22" t="n">
        <f aca="false">VLOOKUP(G354,Sheet2!A:R,18)</f>
        <v>99</v>
      </c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5" hidden="false" customHeight="false" outlineLevel="0" collapsed="false">
      <c r="A355" s="22" t="s">
        <v>80</v>
      </c>
      <c r="B355" s="9" t="n">
        <v>33</v>
      </c>
      <c r="C355" s="9" t="n">
        <v>42</v>
      </c>
      <c r="D355" s="9" t="n">
        <v>198</v>
      </c>
      <c r="E355" s="23"/>
      <c r="F355" s="9" t="s">
        <v>198</v>
      </c>
      <c r="G355" s="9" t="s">
        <v>1125</v>
      </c>
      <c r="H355" s="4" t="s">
        <v>200</v>
      </c>
      <c r="I355" s="22" t="s">
        <v>1066</v>
      </c>
      <c r="J355" s="26" t="s">
        <v>1067</v>
      </c>
      <c r="K355" s="11" t="s">
        <v>1126</v>
      </c>
      <c r="L355" s="2" t="n">
        <f aca="false">IF(LEN(TRIM(K355))=0,0,LEN(TRIM(K355))-LEN(SUBSTITUTE(K355," ",""))+1)</f>
        <v>19</v>
      </c>
      <c r="M355" s="2" t="n">
        <f aca="false">IF(LEN(TRIM(F355))=0,0,LEN(TRIM(F355))-LEN(SUBSTITUTE(F355," ",""))+2)</f>
        <v>17</v>
      </c>
      <c r="N355" s="22" t="s">
        <v>52</v>
      </c>
      <c r="O355" s="9"/>
      <c r="P355" s="27" t="n">
        <v>11033</v>
      </c>
      <c r="Q355" s="27" t="n">
        <v>1033</v>
      </c>
      <c r="R355" s="22" t="s">
        <v>581</v>
      </c>
      <c r="S355" s="28" t="str">
        <f aca="false">MID(MID(MID(SUBSTITUTE(K355," ","^",(M355-2)),1,256),FIND("^",SUBSTITUTE(K355," ","^",(M355-2))),256),2,FIND(" ",MID(MID(SUBSTITUTE(K355," ","^",(M355-2)),1,256),FIND("^",SUBSTITUTE(K355," ","^",(M355-2))),256))-2)</f>
        <v>and</v>
      </c>
      <c r="T355" s="73" t="n">
        <v>0.89</v>
      </c>
      <c r="U355" s="29" t="n">
        <f aca="false">LEN(S355)</f>
        <v>3</v>
      </c>
      <c r="V355" s="58" t="n">
        <v>277</v>
      </c>
      <c r="W355" s="58" t="n">
        <v>365</v>
      </c>
      <c r="X355" s="58" t="n">
        <v>581</v>
      </c>
      <c r="Y355" s="58" t="n">
        <v>498</v>
      </c>
      <c r="Z355" s="58" t="n">
        <v>510</v>
      </c>
      <c r="AA355" s="50" t="n">
        <v>2</v>
      </c>
      <c r="AB355" s="50" t="n">
        <v>15</v>
      </c>
      <c r="AC355" s="30" t="n">
        <f aca="false">IF(ISBLANK(T355),"NA",IF(T355=" ","NA",IF(T355="-","NA",IF(T355="N","NA",T355))))</f>
        <v>0.89</v>
      </c>
      <c r="AD355" s="30" t="n">
        <f aca="false">IF(ISBLANK(U355),"NA",IF(U355=" ","NA",IF(U355="-","NA",IF(U355="N","NA",U355))))</f>
        <v>3</v>
      </c>
      <c r="AE355" s="30" t="n">
        <f aca="false">IF(ISBLANK(V355),"NA",IF(V355=" ","NA",IF(V355="-","NA",IF(V355="N","NA",V355))))</f>
        <v>277</v>
      </c>
      <c r="AF355" s="30" t="n">
        <f aca="false">IF(ISBLANK(W355),"NA",IF(W355=" ","NA",IF(W355="-","NA",IF(W355="N","NA",W355))))</f>
        <v>365</v>
      </c>
      <c r="AG355" s="30" t="n">
        <f aca="false">IF(ISBLANK(X355),"NA",IF(X355=" ","NA",IF(X355="-","NA",IF(X355="N","NA",X355))))</f>
        <v>581</v>
      </c>
      <c r="AH355" s="30" t="n">
        <f aca="false">IF(ISBLANK(Y355),"NA",IF(Y355=" ","NA",IF(Y355="-","NA",IF(Y355="N","NA",Y355))))</f>
        <v>498</v>
      </c>
      <c r="AI355" s="30" t="n">
        <f aca="false">IF(ISBLANK(Z355),"NA",IF(Z355=" ","NA",IF(Z355="-","NA",IF(Z355="N","NA",Z355))))</f>
        <v>510</v>
      </c>
      <c r="AJ355" s="30" t="n">
        <f aca="false">IF(ISBLANK(AA355),"NA",IF(AA355=" ","NA",IF(AA355="-","NA",IF(AA355="N","NA",AA355))))</f>
        <v>2</v>
      </c>
      <c r="AK355" s="30" t="n">
        <f aca="false">IF(ISBLANK(AB355),"NA",IF(AB355=" ","NA",IF(AB355="-","NA",IF(AB355="N","NA",AB355))))</f>
        <v>15</v>
      </c>
      <c r="AL355" s="22" t="n">
        <f aca="false">IF(I355="BC",VLOOKUP(B355,'BC-OR_overlap'!A:J,10),"NA")</f>
        <v>4</v>
      </c>
      <c r="AM355" s="22" t="n">
        <f aca="false">VLOOKUP(G355,Sheet2!A:Q,3)</f>
        <v>233.152</v>
      </c>
      <c r="AN355" s="22" t="n">
        <f aca="false">VLOOKUP(G355,Sheet2!A:Q,4)</f>
        <v>2</v>
      </c>
      <c r="AO355" s="22" t="n">
        <f aca="false">VLOOKUP(G355,Sheet2!A:Q,5)</f>
        <v>19.19</v>
      </c>
      <c r="AP355" s="22" t="n">
        <f aca="false">VLOOKUP(G355,Sheet2!A:Q,6)</f>
        <v>7176.54</v>
      </c>
      <c r="AQ355" s="22" t="n">
        <f aca="false">VLOOKUP(G355,Sheet2!A:Q,7)</f>
        <v>371.6</v>
      </c>
      <c r="AR355" s="22" t="n">
        <f aca="false">VLOOKUP(G355,Sheet2!A:Q,8)</f>
        <v>1708.54</v>
      </c>
      <c r="AS355" s="22" t="n">
        <f aca="false">VLOOKUP(G355,Sheet2!A:Q,9)</f>
        <v>56.25</v>
      </c>
      <c r="AT355" s="22" t="n">
        <f aca="false">VLOOKUP(G355,Sheet2!A:Q,10)</f>
        <v>274.48</v>
      </c>
      <c r="AU355" s="22" t="n">
        <f aca="false">VLOOKUP(G355,Sheet2!A:Q,11)</f>
        <v>7</v>
      </c>
      <c r="AV355" s="22" t="n">
        <f aca="false">VLOOKUP(G355,Sheet2!A:Q,12)</f>
        <v>341274.43</v>
      </c>
      <c r="AW355" s="22" t="n">
        <f aca="false">VLOOKUP(G355,Sheet2!A:Q,13)</f>
        <v>35431.6</v>
      </c>
      <c r="AX355" s="22" t="n">
        <f aca="false">VLOOKUP(G355,Sheet2!A:Q,14)</f>
        <v>54524.09</v>
      </c>
      <c r="AY355" s="22" t="n">
        <f aca="false">VLOOKUP(G355,Sheet2!A:Q,15)</f>
        <v>4067</v>
      </c>
      <c r="AZ355" s="22" t="n">
        <f aca="false">VLOOKUP(G355,Sheet2!A:Q,16)</f>
        <v>2374.89</v>
      </c>
      <c r="BA355" s="22" t="n">
        <f aca="false">VLOOKUP(G355,Sheet2!A:Q,17)</f>
        <v>274.67</v>
      </c>
      <c r="BB355" s="22" t="n">
        <f aca="false">VLOOKUP(G355,Sheet2!A:R,18)</f>
        <v>101</v>
      </c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5" hidden="false" customHeight="false" outlineLevel="0" collapsed="false">
      <c r="A356" s="22" t="s">
        <v>80</v>
      </c>
      <c r="B356" s="9" t="n">
        <v>34</v>
      </c>
      <c r="C356" s="9" t="n">
        <v>44</v>
      </c>
      <c r="D356" s="9" t="n">
        <v>144</v>
      </c>
      <c r="E356" s="23" t="s">
        <v>153</v>
      </c>
      <c r="F356" s="9" t="s">
        <v>203</v>
      </c>
      <c r="G356" s="9" t="s">
        <v>1127</v>
      </c>
      <c r="H356" s="4" t="s">
        <v>205</v>
      </c>
      <c r="I356" s="22" t="s">
        <v>1066</v>
      </c>
      <c r="J356" s="26" t="s">
        <v>1067</v>
      </c>
      <c r="K356" s="11" t="s">
        <v>1128</v>
      </c>
      <c r="L356" s="2" t="n">
        <f aca="false">IF(LEN(TRIM(K356))=0,0,LEN(TRIM(K356))-LEN(SUBSTITUTE(K356," ",""))+1)</f>
        <v>15</v>
      </c>
      <c r="M356" s="2" t="n">
        <f aca="false">IF(LEN(TRIM(F356))=0,0,LEN(TRIM(F356))-LEN(SUBSTITUTE(F356," ",""))+2)</f>
        <v>12</v>
      </c>
      <c r="N356" s="22" t="s">
        <v>52</v>
      </c>
      <c r="O356" s="9"/>
      <c r="P356" s="27" t="n">
        <v>11034</v>
      </c>
      <c r="Q356" s="27" t="n">
        <v>1034</v>
      </c>
      <c r="R356" s="22" t="s">
        <v>581</v>
      </c>
      <c r="S356" s="28" t="str">
        <f aca="false">MID(MID(MID(SUBSTITUTE(K356," ","^",(M356-2)),1,256),FIND("^",SUBSTITUTE(K356," ","^",(M356-2))),256),2,FIND(" ",MID(MID(SUBSTITUTE(K356," ","^",(M356-2)),1,256),FIND("^",SUBSTITUTE(K356," ","^",(M356-2))),256))-2)</f>
        <v>for</v>
      </c>
      <c r="T356" s="73" t="n">
        <v>0.894736842105263</v>
      </c>
      <c r="U356" s="29" t="n">
        <f aca="false">LEN(S356)</f>
        <v>3</v>
      </c>
      <c r="V356" s="58" t="n">
        <v>91</v>
      </c>
      <c r="W356" s="58" t="n">
        <v>542</v>
      </c>
      <c r="X356" s="58" t="n">
        <v>621</v>
      </c>
      <c r="Y356" s="58" t="n">
        <v>570</v>
      </c>
      <c r="Z356" s="58" t="n">
        <v>539</v>
      </c>
      <c r="AA356" s="50" t="n">
        <v>4</v>
      </c>
      <c r="AB356" s="50" t="n">
        <v>5</v>
      </c>
      <c r="AC356" s="30" t="n">
        <f aca="false">IF(ISBLANK(T356),"NA",IF(T356=" ","NA",IF(T356="-","NA",IF(T356="N","NA",T356))))</f>
        <v>0.894736842105263</v>
      </c>
      <c r="AD356" s="30" t="n">
        <f aca="false">IF(ISBLANK(U356),"NA",IF(U356=" ","NA",IF(U356="-","NA",IF(U356="N","NA",U356))))</f>
        <v>3</v>
      </c>
      <c r="AE356" s="30" t="n">
        <f aca="false">IF(ISBLANK(V356),"NA",IF(V356=" ","NA",IF(V356="-","NA",IF(V356="N","NA",V356))))</f>
        <v>91</v>
      </c>
      <c r="AF356" s="30" t="n">
        <f aca="false">IF(ISBLANK(W356),"NA",IF(W356=" ","NA",IF(W356="-","NA",IF(W356="N","NA",W356))))</f>
        <v>542</v>
      </c>
      <c r="AG356" s="30" t="n">
        <f aca="false">IF(ISBLANK(X356),"NA",IF(X356=" ","NA",IF(X356="-","NA",IF(X356="N","NA",X356))))</f>
        <v>621</v>
      </c>
      <c r="AH356" s="30" t="n">
        <f aca="false">IF(ISBLANK(Y356),"NA",IF(Y356=" ","NA",IF(Y356="-","NA",IF(Y356="N","NA",Y356))))</f>
        <v>570</v>
      </c>
      <c r="AI356" s="30" t="n">
        <f aca="false">IF(ISBLANK(Z356),"NA",IF(Z356=" ","NA",IF(Z356="-","NA",IF(Z356="N","NA",Z356))))</f>
        <v>539</v>
      </c>
      <c r="AJ356" s="30" t="n">
        <f aca="false">IF(ISBLANK(AA356),"NA",IF(AA356=" ","NA",IF(AA356="-","NA",IF(AA356="N","NA",AA356))))</f>
        <v>4</v>
      </c>
      <c r="AK356" s="30" t="n">
        <f aca="false">IF(ISBLANK(AB356),"NA",IF(AB356=" ","NA",IF(AB356="-","NA",IF(AB356="N","NA",AB356))))</f>
        <v>5</v>
      </c>
      <c r="AL356" s="22" t="n">
        <f aca="false">IF(I356="BC",VLOOKUP(B356,'BC-OR_overlap'!A:J,10),"NA")</f>
        <v>4</v>
      </c>
      <c r="AM356" s="22" t="n">
        <f aca="false">VLOOKUP(G356,Sheet2!A:Q,3)</f>
        <v>94.3555</v>
      </c>
      <c r="AN356" s="22" t="n">
        <f aca="false">VLOOKUP(G356,Sheet2!A:Q,4)</f>
        <v>4</v>
      </c>
      <c r="AO356" s="22" t="n">
        <f aca="false">VLOOKUP(G356,Sheet2!A:Q,5)</f>
        <v>3.12</v>
      </c>
      <c r="AP356" s="22" t="n">
        <f aca="false">VLOOKUP(G356,Sheet2!A:Q,6)</f>
        <v>8380.64</v>
      </c>
      <c r="AQ356" s="22" t="n">
        <f aca="false">VLOOKUP(G356,Sheet2!A:Q,7)</f>
        <v>904.67</v>
      </c>
      <c r="AR356" s="22" t="n">
        <f aca="false">VLOOKUP(G356,Sheet2!A:Q,8)</f>
        <v>2002.74</v>
      </c>
      <c r="AS356" s="22" t="n">
        <f aca="false">VLOOKUP(G356,Sheet2!A:Q,9)</f>
        <v>202.8</v>
      </c>
      <c r="AT356" s="22" t="n">
        <f aca="false">VLOOKUP(G356,Sheet2!A:Q,10)</f>
        <v>225.12</v>
      </c>
      <c r="AU356" s="22" t="n">
        <f aca="false">VLOOKUP(G356,Sheet2!A:Q,11)</f>
        <v>23.25</v>
      </c>
      <c r="AV356" s="22" t="n">
        <f aca="false">VLOOKUP(G356,Sheet2!A:Q,12)</f>
        <v>301576.89</v>
      </c>
      <c r="AW356" s="22" t="n">
        <f aca="false">VLOOKUP(G356,Sheet2!A:Q,13)</f>
        <v>41697.5</v>
      </c>
      <c r="AX356" s="22" t="n">
        <f aca="false">VLOOKUP(G356,Sheet2!A:Q,14)</f>
        <v>36555.82</v>
      </c>
      <c r="AY356" s="22" t="n">
        <f aca="false">VLOOKUP(G356,Sheet2!A:Q,15)</f>
        <v>6432</v>
      </c>
      <c r="AZ356" s="22" t="n">
        <f aca="false">VLOOKUP(G356,Sheet2!A:Q,16)</f>
        <v>1538.32</v>
      </c>
      <c r="BA356" s="22" t="n">
        <f aca="false">VLOOKUP(G356,Sheet2!A:Q,17)</f>
        <v>339.75</v>
      </c>
      <c r="BB356" s="22" t="n">
        <f aca="false">VLOOKUP(G356,Sheet2!A:R,18)</f>
        <v>108</v>
      </c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5" hidden="false" customHeight="false" outlineLevel="0" collapsed="false">
      <c r="A357" s="9" t="s">
        <v>46</v>
      </c>
      <c r="B357" s="9" t="n">
        <v>35</v>
      </c>
      <c r="C357" s="9" t="n">
        <v>45</v>
      </c>
      <c r="D357" s="9" t="n">
        <v>33</v>
      </c>
      <c r="E357" s="23" t="n">
        <v>14</v>
      </c>
      <c r="F357" s="24" t="s">
        <v>207</v>
      </c>
      <c r="G357" s="78" t="s">
        <v>1129</v>
      </c>
      <c r="H357" s="4" t="s">
        <v>209</v>
      </c>
      <c r="I357" s="22" t="s">
        <v>1066</v>
      </c>
      <c r="J357" s="26" t="s">
        <v>1067</v>
      </c>
      <c r="K357" s="11" t="s">
        <v>1130</v>
      </c>
      <c r="L357" s="2" t="n">
        <f aca="false">IF(LEN(TRIM(K357))=0,0,LEN(TRIM(K357))-LEN(SUBSTITUTE(K357," ",""))+1)</f>
        <v>13</v>
      </c>
      <c r="M357" s="2" t="n">
        <f aca="false">IF(LEN(TRIM(F357))=0,0,LEN(TRIM(F357))-LEN(SUBSTITUTE(F357," ",""))+2)</f>
        <v>10</v>
      </c>
      <c r="N357" s="22" t="s">
        <v>52</v>
      </c>
      <c r="O357" s="9"/>
      <c r="P357" s="27" t="n">
        <v>11035</v>
      </c>
      <c r="Q357" s="27" t="n">
        <v>1035</v>
      </c>
      <c r="R357" s="22" t="s">
        <v>581</v>
      </c>
      <c r="S357" s="28" t="str">
        <f aca="false">MID(MID(MID(SUBSTITUTE(K357," ","^",(M357-2)),1,256),FIND("^",SUBSTITUTE(K357," ","^",(M357-2))),256),2,FIND(" ",MID(MID(SUBSTITUTE(K357," ","^",(M357-2)),1,256),FIND("^",SUBSTITUTE(K357," ","^",(M357-2))),256))-2)</f>
        <v>huge</v>
      </c>
      <c r="T357" s="71" t="n">
        <v>0.97</v>
      </c>
      <c r="U357" s="29" t="n">
        <f aca="false">LEN(S357)</f>
        <v>4</v>
      </c>
      <c r="V357" s="58" t="n">
        <v>75</v>
      </c>
      <c r="W357" s="58" t="n">
        <v>610</v>
      </c>
      <c r="X357" s="58" t="n">
        <v>598</v>
      </c>
      <c r="Y357" s="58" t="n">
        <v>636</v>
      </c>
      <c r="Z357" s="58" t="n">
        <v>553</v>
      </c>
      <c r="AA357" s="50" t="n">
        <v>15</v>
      </c>
      <c r="AB357" s="50" t="n">
        <v>5</v>
      </c>
      <c r="AC357" s="30" t="n">
        <f aca="false">IF(ISBLANK(T357),"NA",IF(T357=" ","NA",IF(T357="-","NA",IF(T357="N","NA",T357))))</f>
        <v>0.97</v>
      </c>
      <c r="AD357" s="30" t="n">
        <f aca="false">IF(ISBLANK(U357),"NA",IF(U357=" ","NA",IF(U357="-","NA",IF(U357="N","NA",U357))))</f>
        <v>4</v>
      </c>
      <c r="AE357" s="30" t="n">
        <f aca="false">IF(ISBLANK(V357),"NA",IF(V357=" ","NA",IF(V357="-","NA",IF(V357="N","NA",V357))))</f>
        <v>75</v>
      </c>
      <c r="AF357" s="30" t="n">
        <f aca="false">IF(ISBLANK(W357),"NA",IF(W357=" ","NA",IF(W357="-","NA",IF(W357="N","NA",W357))))</f>
        <v>610</v>
      </c>
      <c r="AG357" s="30" t="n">
        <f aca="false">IF(ISBLANK(X357),"NA",IF(X357=" ","NA",IF(X357="-","NA",IF(X357="N","NA",X357))))</f>
        <v>598</v>
      </c>
      <c r="AH357" s="30" t="n">
        <f aca="false">IF(ISBLANK(Y357),"NA",IF(Y357=" ","NA",IF(Y357="-","NA",IF(Y357="N","NA",Y357))))</f>
        <v>636</v>
      </c>
      <c r="AI357" s="30" t="n">
        <f aca="false">IF(ISBLANK(Z357),"NA",IF(Z357=" ","NA",IF(Z357="-","NA",IF(Z357="N","NA",Z357))))</f>
        <v>553</v>
      </c>
      <c r="AJ357" s="30" t="n">
        <f aca="false">IF(ISBLANK(AA357),"NA",IF(AA357=" ","NA",IF(AA357="-","NA",IF(AA357="N","NA",AA357))))</f>
        <v>15</v>
      </c>
      <c r="AK357" s="30" t="n">
        <f aca="false">IF(ISBLANK(AB357),"NA",IF(AB357=" ","NA",IF(AB357="-","NA",IF(AB357="N","NA",AB357))))</f>
        <v>5</v>
      </c>
      <c r="AL357" s="22" t="n">
        <f aca="false">IF(I357="BC",VLOOKUP(B357,'BC-OR_overlap'!A:J,10),"NA")</f>
        <v>4</v>
      </c>
      <c r="AM357" s="22" t="n">
        <f aca="false">VLOOKUP(G357,Sheet2!A:Q,3)</f>
        <v>73.2356</v>
      </c>
      <c r="AN357" s="22" t="n">
        <f aca="false">VLOOKUP(G357,Sheet2!A:Q,4)</f>
        <v>15</v>
      </c>
      <c r="AO357" s="22" t="n">
        <f aca="false">VLOOKUP(G357,Sheet2!A:Q,5)</f>
        <v>8.58</v>
      </c>
      <c r="AP357" s="22" t="n">
        <f aca="false">VLOOKUP(G357,Sheet2!A:Q,6)</f>
        <v>10095.71</v>
      </c>
      <c r="AQ357" s="22" t="n">
        <f aca="false">VLOOKUP(G357,Sheet2!A:Q,7)</f>
        <v>69.33</v>
      </c>
      <c r="AR357" s="22" t="n">
        <f aca="false">VLOOKUP(G357,Sheet2!A:Q,8)</f>
        <v>120.92</v>
      </c>
      <c r="AS357" s="22" t="n">
        <f aca="false">VLOOKUP(G357,Sheet2!A:Q,9)</f>
        <v>7.5</v>
      </c>
      <c r="AT357" s="22" t="n">
        <f aca="false">VLOOKUP(G357,Sheet2!A:Q,10)</f>
        <v>73.24</v>
      </c>
      <c r="AU357" s="22" t="n">
        <f aca="false">VLOOKUP(G357,Sheet2!A:Q,11)</f>
        <v>1</v>
      </c>
      <c r="AV357" s="22" t="n">
        <f aca="false">VLOOKUP(G357,Sheet2!A:Q,12)</f>
        <v>191184.09</v>
      </c>
      <c r="AW357" s="22" t="n">
        <f aca="false">VLOOKUP(G357,Sheet2!A:Q,13)</f>
        <v>23729</v>
      </c>
      <c r="AX357" s="22" t="n">
        <f aca="false">VLOOKUP(G357,Sheet2!A:Q,14)</f>
        <v>4928.62</v>
      </c>
      <c r="AY357" s="22" t="n">
        <f aca="false">VLOOKUP(G357,Sheet2!A:Q,15)</f>
        <v>995.5</v>
      </c>
      <c r="AZ357" s="22" t="n">
        <f aca="false">VLOOKUP(G357,Sheet2!A:Q,16)</f>
        <v>149.56</v>
      </c>
      <c r="BA357" s="22" t="n">
        <f aca="false">VLOOKUP(G357,Sheet2!A:Q,17)</f>
        <v>66</v>
      </c>
      <c r="BB357" s="22" t="n">
        <f aca="false">VLOOKUP(G357,Sheet2!A:R,18)</f>
        <v>114</v>
      </c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5" hidden="false" customHeight="false" outlineLevel="0" collapsed="false">
      <c r="A358" s="9" t="s">
        <v>46</v>
      </c>
      <c r="B358" s="9" t="n">
        <v>36</v>
      </c>
      <c r="C358" s="9" t="n">
        <v>46</v>
      </c>
      <c r="D358" s="9" t="n">
        <v>136</v>
      </c>
      <c r="E358" s="23" t="n">
        <v>27</v>
      </c>
      <c r="F358" s="24" t="s">
        <v>211</v>
      </c>
      <c r="G358" s="78" t="s">
        <v>1131</v>
      </c>
      <c r="H358" s="4" t="s">
        <v>213</v>
      </c>
      <c r="I358" s="22" t="s">
        <v>1066</v>
      </c>
      <c r="J358" s="26" t="s">
        <v>1067</v>
      </c>
      <c r="K358" s="11" t="s">
        <v>1132</v>
      </c>
      <c r="L358" s="2" t="n">
        <f aca="false">IF(LEN(TRIM(K358))=0,0,LEN(TRIM(K358))-LEN(SUBSTITUTE(K358," ",""))+1)</f>
        <v>10</v>
      </c>
      <c r="M358" s="2" t="n">
        <f aca="false">IF(LEN(TRIM(F358))=0,0,LEN(TRIM(F358))-LEN(SUBSTITUTE(F358," ",""))+2)</f>
        <v>8</v>
      </c>
      <c r="N358" s="22" t="s">
        <v>52</v>
      </c>
      <c r="O358" s="9"/>
      <c r="P358" s="27" t="n">
        <v>11036</v>
      </c>
      <c r="Q358" s="27" t="n">
        <v>1036</v>
      </c>
      <c r="R358" s="22" t="s">
        <v>581</v>
      </c>
      <c r="S358" s="28" t="str">
        <f aca="false">MID(MID(MID(SUBSTITUTE(K358," ","^",(M358-2)),1,256),FIND("^",SUBSTITUTE(K358," ","^",(M358-2))),256),2,FIND(" ",MID(MID(SUBSTITUTE(K358," ","^",(M358-2)),1,256),FIND("^",SUBSTITUTE(K358," ","^",(M358-2))),256))-2)</f>
        <v>the</v>
      </c>
      <c r="T358" s="71" t="n">
        <v>0.941</v>
      </c>
      <c r="U358" s="29" t="n">
        <f aca="false">LEN(S358)</f>
        <v>3</v>
      </c>
      <c r="V358" s="58" t="n">
        <v>312</v>
      </c>
      <c r="W358" s="58" t="n">
        <v>606</v>
      </c>
      <c r="X358" s="58" t="n">
        <v>545</v>
      </c>
      <c r="Y358" s="58" t="n">
        <v>587</v>
      </c>
      <c r="Z358" s="58" t="n">
        <v>460</v>
      </c>
      <c r="AA358" s="50" t="n">
        <v>6</v>
      </c>
      <c r="AB358" s="50" t="n">
        <v>23</v>
      </c>
      <c r="AC358" s="30" t="n">
        <f aca="false">IF(ISBLANK(T358),"NA",IF(T358=" ","NA",IF(T358="-","NA",IF(T358="N","NA",T358))))</f>
        <v>0.941</v>
      </c>
      <c r="AD358" s="30" t="n">
        <f aca="false">IF(ISBLANK(U358),"NA",IF(U358=" ","NA",IF(U358="-","NA",IF(U358="N","NA",U358))))</f>
        <v>3</v>
      </c>
      <c r="AE358" s="30" t="n">
        <f aca="false">IF(ISBLANK(V358),"NA",IF(V358=" ","NA",IF(V358="-","NA",IF(V358="N","NA",V358))))</f>
        <v>312</v>
      </c>
      <c r="AF358" s="30" t="n">
        <f aca="false">IF(ISBLANK(W358),"NA",IF(W358=" ","NA",IF(W358="-","NA",IF(W358="N","NA",W358))))</f>
        <v>606</v>
      </c>
      <c r="AG358" s="30" t="n">
        <f aca="false">IF(ISBLANK(X358),"NA",IF(X358=" ","NA",IF(X358="-","NA",IF(X358="N","NA",X358))))</f>
        <v>545</v>
      </c>
      <c r="AH358" s="30" t="n">
        <f aca="false">IF(ISBLANK(Y358),"NA",IF(Y358=" ","NA",IF(Y358="-","NA",IF(Y358="N","NA",Y358))))</f>
        <v>587</v>
      </c>
      <c r="AI358" s="30" t="n">
        <f aca="false">IF(ISBLANK(Z358),"NA",IF(Z358=" ","NA",IF(Z358="-","NA",IF(Z358="N","NA",Z358))))</f>
        <v>460</v>
      </c>
      <c r="AJ358" s="30" t="n">
        <f aca="false">IF(ISBLANK(AA358),"NA",IF(AA358=" ","NA",IF(AA358="-","NA",IF(AA358="N","NA",AA358))))</f>
        <v>6</v>
      </c>
      <c r="AK358" s="30" t="n">
        <f aca="false">IF(ISBLANK(AB358),"NA",IF(AB358=" ","NA",IF(AB358="-","NA",IF(AB358="N","NA",AB358))))</f>
        <v>23</v>
      </c>
      <c r="AL358" s="22" t="n">
        <f aca="false">IF(I358="BC",VLOOKUP(B358,'BC-OR_overlap'!A:J,10),"NA")</f>
        <v>4</v>
      </c>
      <c r="AM358" s="22" t="n">
        <f aca="false">VLOOKUP(G358,Sheet2!A:Q,3)</f>
        <v>343.868</v>
      </c>
      <c r="AN358" s="22" t="n">
        <f aca="false">VLOOKUP(G358,Sheet2!A:Q,4)</f>
        <v>6</v>
      </c>
      <c r="AO358" s="22" t="n">
        <f aca="false">VLOOKUP(G358,Sheet2!A:Q,5)</f>
        <v>40.28</v>
      </c>
      <c r="AP358" s="22" t="n">
        <f aca="false">VLOOKUP(G358,Sheet2!A:Q,6)</f>
        <v>12302.34</v>
      </c>
      <c r="AQ358" s="22" t="n">
        <f aca="false">VLOOKUP(G358,Sheet2!A:Q,7)</f>
        <v>214</v>
      </c>
      <c r="AR358" s="22" t="n">
        <f aca="false">VLOOKUP(G358,Sheet2!A:Q,8)</f>
        <v>2543.71</v>
      </c>
      <c r="AS358" s="22" t="n">
        <f aca="false">VLOOKUP(G358,Sheet2!A:Q,9)</f>
        <v>30.67</v>
      </c>
      <c r="AT358" s="22" t="n">
        <f aca="false">VLOOKUP(G358,Sheet2!A:Q,10)</f>
        <v>463.63</v>
      </c>
      <c r="AU358" s="22" t="n">
        <f aca="false">VLOOKUP(G358,Sheet2!A:Q,11)</f>
        <v>3</v>
      </c>
      <c r="AV358" s="22" t="n">
        <f aca="false">VLOOKUP(G358,Sheet2!A:Q,12)</f>
        <v>263891.18</v>
      </c>
      <c r="AW358" s="22" t="n">
        <f aca="false">VLOOKUP(G358,Sheet2!A:Q,13)</f>
        <v>31791.25</v>
      </c>
      <c r="AX358" s="22" t="n">
        <f aca="false">VLOOKUP(G358,Sheet2!A:Q,14)</f>
        <v>18588.22</v>
      </c>
      <c r="AY358" s="22" t="n">
        <f aca="false">VLOOKUP(G358,Sheet2!A:Q,15)</f>
        <v>2256.33</v>
      </c>
      <c r="AZ358" s="22" t="n">
        <f aca="false">VLOOKUP(G358,Sheet2!A:Q,16)</f>
        <v>720.31</v>
      </c>
      <c r="BA358" s="22" t="n">
        <f aca="false">VLOOKUP(G358,Sheet2!A:Q,17)</f>
        <v>76</v>
      </c>
      <c r="BB358" s="22" t="n">
        <f aca="false">VLOOKUP(G358,Sheet2!A:R,18)</f>
        <v>116</v>
      </c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5" hidden="false" customHeight="false" outlineLevel="0" collapsed="false">
      <c r="A359" s="9" t="s">
        <v>56</v>
      </c>
      <c r="B359" s="9" t="n">
        <v>37</v>
      </c>
      <c r="C359" s="9" t="n">
        <v>47</v>
      </c>
      <c r="D359" s="9" t="n">
        <v>151</v>
      </c>
      <c r="E359" s="23" t="n">
        <v>20</v>
      </c>
      <c r="F359" s="24" t="s">
        <v>215</v>
      </c>
      <c r="G359" s="78" t="s">
        <v>1131</v>
      </c>
      <c r="H359" s="4" t="s">
        <v>217</v>
      </c>
      <c r="I359" s="22" t="s">
        <v>1066</v>
      </c>
      <c r="J359" s="26" t="s">
        <v>1067</v>
      </c>
      <c r="K359" s="11" t="s">
        <v>1133</v>
      </c>
      <c r="L359" s="2" t="n">
        <f aca="false">IF(LEN(TRIM(K359))=0,0,LEN(TRIM(K359))-LEN(SUBSTITUTE(K359," ",""))+1)</f>
        <v>14</v>
      </c>
      <c r="M359" s="2" t="n">
        <f aca="false">IF(LEN(TRIM(F359))=0,0,LEN(TRIM(F359))-LEN(SUBSTITUTE(F359," ",""))+2)</f>
        <v>12</v>
      </c>
      <c r="N359" s="22" t="s">
        <v>52</v>
      </c>
      <c r="O359" s="9"/>
      <c r="P359" s="27" t="n">
        <v>11037</v>
      </c>
      <c r="Q359" s="27" t="n">
        <v>1037</v>
      </c>
      <c r="R359" s="22" t="s">
        <v>581</v>
      </c>
      <c r="S359" s="28" t="str">
        <f aca="false">MID(MID(MID(SUBSTITUTE(K359," ","^",(M359-2)),1,256),FIND("^",SUBSTITUTE(K359," ","^",(M359-2))),256),2,FIND(" ",MID(MID(SUBSTITUTE(K359," ","^",(M359-2)),1,256),FIND("^",SUBSTITUTE(K359," ","^",(M359-2))),256))-2)</f>
        <v>back</v>
      </c>
      <c r="T359" s="71" t="n">
        <v>0.943</v>
      </c>
      <c r="U359" s="29" t="n">
        <f aca="false">LEN(S359)</f>
        <v>4</v>
      </c>
      <c r="V359" s="58" t="n">
        <v>312</v>
      </c>
      <c r="W359" s="58" t="n">
        <v>606</v>
      </c>
      <c r="X359" s="58" t="n">
        <v>630</v>
      </c>
      <c r="Y359" s="58" t="n">
        <v>599</v>
      </c>
      <c r="Z359" s="58" t="n">
        <v>487</v>
      </c>
      <c r="AA359" s="50" t="n">
        <v>6</v>
      </c>
      <c r="AB359" s="50" t="n">
        <v>23</v>
      </c>
      <c r="AC359" s="30" t="n">
        <f aca="false">IF(ISBLANK(T359),"NA",IF(T359=" ","NA",IF(T359="-","NA",IF(T359="N","NA",T359))))</f>
        <v>0.943</v>
      </c>
      <c r="AD359" s="30" t="n">
        <f aca="false">IF(ISBLANK(U359),"NA",IF(U359=" ","NA",IF(U359="-","NA",IF(U359="N","NA",U359))))</f>
        <v>4</v>
      </c>
      <c r="AE359" s="30" t="n">
        <f aca="false">IF(ISBLANK(V359),"NA",IF(V359=" ","NA",IF(V359="-","NA",IF(V359="N","NA",V359))))</f>
        <v>312</v>
      </c>
      <c r="AF359" s="30" t="n">
        <f aca="false">IF(ISBLANK(W359),"NA",IF(W359=" ","NA",IF(W359="-","NA",IF(W359="N","NA",W359))))</f>
        <v>606</v>
      </c>
      <c r="AG359" s="30" t="n">
        <f aca="false">IF(ISBLANK(X359),"NA",IF(X359=" ","NA",IF(X359="-","NA",IF(X359="N","NA",X359))))</f>
        <v>630</v>
      </c>
      <c r="AH359" s="30" t="n">
        <f aca="false">IF(ISBLANK(Y359),"NA",IF(Y359=" ","NA",IF(Y359="-","NA",IF(Y359="N","NA",Y359))))</f>
        <v>599</v>
      </c>
      <c r="AI359" s="30" t="n">
        <f aca="false">IF(ISBLANK(Z359),"NA",IF(Z359=" ","NA",IF(Z359="-","NA",IF(Z359="N","NA",Z359))))</f>
        <v>487</v>
      </c>
      <c r="AJ359" s="30" t="n">
        <f aca="false">IF(ISBLANK(AA359),"NA",IF(AA359=" ","NA",IF(AA359="-","NA",IF(AA359="N","NA",AA359))))</f>
        <v>6</v>
      </c>
      <c r="AK359" s="30" t="n">
        <f aca="false">IF(ISBLANK(AB359),"NA",IF(AB359=" ","NA",IF(AB359="-","NA",IF(AB359="N","NA",AB359))))</f>
        <v>23</v>
      </c>
      <c r="AL359" s="22" t="n">
        <f aca="false">IF(I359="BC",VLOOKUP(B359,'BC-OR_overlap'!A:J,10),"NA")</f>
        <v>4</v>
      </c>
      <c r="AM359" s="22" t="n">
        <f aca="false">VLOOKUP(G359,Sheet2!A:Q,3)</f>
        <v>343.868</v>
      </c>
      <c r="AN359" s="22" t="n">
        <f aca="false">VLOOKUP(G359,Sheet2!A:Q,4)</f>
        <v>6</v>
      </c>
      <c r="AO359" s="22" t="n">
        <f aca="false">VLOOKUP(G359,Sheet2!A:Q,5)</f>
        <v>40.28</v>
      </c>
      <c r="AP359" s="22" t="n">
        <f aca="false">VLOOKUP(G359,Sheet2!A:Q,6)</f>
        <v>12302.34</v>
      </c>
      <c r="AQ359" s="22" t="n">
        <f aca="false">VLOOKUP(G359,Sheet2!A:Q,7)</f>
        <v>214</v>
      </c>
      <c r="AR359" s="22" t="n">
        <f aca="false">VLOOKUP(G359,Sheet2!A:Q,8)</f>
        <v>2543.71</v>
      </c>
      <c r="AS359" s="22" t="n">
        <f aca="false">VLOOKUP(G359,Sheet2!A:Q,9)</f>
        <v>30.67</v>
      </c>
      <c r="AT359" s="22" t="n">
        <f aca="false">VLOOKUP(G359,Sheet2!A:Q,10)</f>
        <v>463.63</v>
      </c>
      <c r="AU359" s="22" t="n">
        <f aca="false">VLOOKUP(G359,Sheet2!A:Q,11)</f>
        <v>3</v>
      </c>
      <c r="AV359" s="22" t="n">
        <f aca="false">VLOOKUP(G359,Sheet2!A:Q,12)</f>
        <v>263891.18</v>
      </c>
      <c r="AW359" s="22" t="n">
        <f aca="false">VLOOKUP(G359,Sheet2!A:Q,13)</f>
        <v>31791.25</v>
      </c>
      <c r="AX359" s="22" t="n">
        <f aca="false">VLOOKUP(G359,Sheet2!A:Q,14)</f>
        <v>18588.22</v>
      </c>
      <c r="AY359" s="22" t="n">
        <f aca="false">VLOOKUP(G359,Sheet2!A:Q,15)</f>
        <v>2256.33</v>
      </c>
      <c r="AZ359" s="22" t="n">
        <f aca="false">VLOOKUP(G359,Sheet2!A:Q,16)</f>
        <v>720.31</v>
      </c>
      <c r="BA359" s="22" t="n">
        <f aca="false">VLOOKUP(G359,Sheet2!A:Q,17)</f>
        <v>76</v>
      </c>
      <c r="BB359" s="22" t="n">
        <f aca="false">VLOOKUP(G359,Sheet2!A:R,18)</f>
        <v>116</v>
      </c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5" hidden="false" customHeight="false" outlineLevel="0" collapsed="false">
      <c r="A360" s="22" t="s">
        <v>80</v>
      </c>
      <c r="B360" s="9" t="n">
        <v>38</v>
      </c>
      <c r="C360" s="9" t="n">
        <v>48</v>
      </c>
      <c r="D360" s="9" t="n">
        <v>185</v>
      </c>
      <c r="E360" s="23" t="s">
        <v>153</v>
      </c>
      <c r="F360" s="9" t="s">
        <v>219</v>
      </c>
      <c r="G360" s="9" t="s">
        <v>1134</v>
      </c>
      <c r="H360" s="4" t="s">
        <v>221</v>
      </c>
      <c r="I360" s="22" t="s">
        <v>1066</v>
      </c>
      <c r="J360" s="26" t="s">
        <v>1067</v>
      </c>
      <c r="K360" s="11" t="s">
        <v>1135</v>
      </c>
      <c r="L360" s="2" t="n">
        <f aca="false">IF(LEN(TRIM(K360))=0,0,LEN(TRIM(K360))-LEN(SUBSTITUTE(K360," ",""))+1)</f>
        <v>13</v>
      </c>
      <c r="M360" s="2" t="n">
        <f aca="false">IF(LEN(TRIM(F360))=0,0,LEN(TRIM(F360))-LEN(SUBSTITUTE(F360," ",""))+2)</f>
        <v>11</v>
      </c>
      <c r="N360" s="22" t="s">
        <v>52</v>
      </c>
      <c r="O360" s="9"/>
      <c r="P360" s="27" t="n">
        <v>11038</v>
      </c>
      <c r="Q360" s="27" t="n">
        <v>1038</v>
      </c>
      <c r="R360" s="22" t="s">
        <v>581</v>
      </c>
      <c r="S360" s="28" t="str">
        <f aca="false">MID(MID(MID(SUBSTITUTE(K360," ","^",(M360-2)),1,256),FIND("^",SUBSTITUTE(K360," ","^",(M360-2))),256),2,FIND(" ",MID(MID(SUBSTITUTE(K360," ","^",(M360-2)),1,256),FIND("^",SUBSTITUTE(K360," ","^",(M360-2))),256))-2)</f>
        <v>sworn</v>
      </c>
      <c r="T360" s="73" t="n">
        <v>0.894736842105263</v>
      </c>
      <c r="U360" s="29" t="n">
        <f aca="false">LEN(S360)</f>
        <v>5</v>
      </c>
      <c r="V360" s="58" t="n">
        <v>88</v>
      </c>
      <c r="W360" s="58" t="n">
        <v>434</v>
      </c>
      <c r="X360" s="58" t="n">
        <v>523</v>
      </c>
      <c r="Y360" s="58" t="n">
        <v>497</v>
      </c>
      <c r="Z360" s="58" t="s">
        <v>202</v>
      </c>
      <c r="AA360" s="50" t="n">
        <v>1</v>
      </c>
      <c r="AB360" s="50" t="n">
        <v>17</v>
      </c>
      <c r="AC360" s="30" t="n">
        <f aca="false">IF(ISBLANK(T360),"NA",IF(T360=" ","NA",IF(T360="-","NA",IF(T360="N","NA",T360))))</f>
        <v>0.894736842105263</v>
      </c>
      <c r="AD360" s="30" t="n">
        <f aca="false">IF(ISBLANK(U360),"NA",IF(U360=" ","NA",IF(U360="-","NA",IF(U360="N","NA",U360))))</f>
        <v>5</v>
      </c>
      <c r="AE360" s="30" t="n">
        <f aca="false">IF(ISBLANK(V360),"NA",IF(V360=" ","NA",IF(V360="-","NA",IF(V360="N","NA",V360))))</f>
        <v>88</v>
      </c>
      <c r="AF360" s="30" t="n">
        <f aca="false">IF(ISBLANK(W360),"NA",IF(W360=" ","NA",IF(W360="-","NA",IF(W360="N","NA",W360))))</f>
        <v>434</v>
      </c>
      <c r="AG360" s="30" t="n">
        <f aca="false">IF(ISBLANK(X360),"NA",IF(X360=" ","NA",IF(X360="-","NA",IF(X360="N","NA",X360))))</f>
        <v>523</v>
      </c>
      <c r="AH360" s="30" t="n">
        <f aca="false">IF(ISBLANK(Y360),"NA",IF(Y360=" ","NA",IF(Y360="-","NA",IF(Y360="N","NA",Y360))))</f>
        <v>497</v>
      </c>
      <c r="AI360" s="30" t="str">
        <f aca="false">IF(ISBLANK(Z360),"NA",IF(Z360=" ","NA",IF(Z360="-","NA",IF(Z360="N","NA",Z360))))</f>
        <v>NA</v>
      </c>
      <c r="AJ360" s="30" t="n">
        <f aca="false">IF(ISBLANK(AA360),"NA",IF(AA360=" ","NA",IF(AA360="-","NA",IF(AA360="N","NA",AA360))))</f>
        <v>1</v>
      </c>
      <c r="AK360" s="30" t="n">
        <f aca="false">IF(ISBLANK(AB360),"NA",IF(AB360=" ","NA",IF(AB360="-","NA",IF(AB360="N","NA",AB360))))</f>
        <v>17</v>
      </c>
      <c r="AL360" s="22" t="n">
        <f aca="false">IF(I360="BC",VLOOKUP(B360,'BC-OR_overlap'!A:J,10),"NA")</f>
        <v>4</v>
      </c>
      <c r="AM360" s="22" t="n">
        <f aca="false">VLOOKUP(G360,Sheet2!A:Q,3)</f>
        <v>52.0562</v>
      </c>
      <c r="AN360" s="22" t="n">
        <f aca="false">VLOOKUP(G360,Sheet2!A:Q,4)</f>
        <v>1</v>
      </c>
      <c r="AO360" s="22" t="n">
        <f aca="false">VLOOKUP(G360,Sheet2!A:Q,5)</f>
        <v>0.48</v>
      </c>
      <c r="AP360" s="22" t="n">
        <f aca="false">VLOOKUP(G360,Sheet2!A:Q,6)</f>
        <v>5355.23</v>
      </c>
      <c r="AQ360" s="22" t="n">
        <f aca="false">VLOOKUP(G360,Sheet2!A:Q,7)</f>
        <v>243.8</v>
      </c>
      <c r="AR360" s="22" t="n">
        <f aca="false">VLOOKUP(G360,Sheet2!A:Q,8)</f>
        <v>216.52</v>
      </c>
      <c r="AS360" s="22" t="n">
        <f aca="false">VLOOKUP(G360,Sheet2!A:Q,9)</f>
        <v>15.25</v>
      </c>
      <c r="AT360" s="22" t="n">
        <f aca="false">VLOOKUP(G360,Sheet2!A:Q,10)</f>
        <v>52.37</v>
      </c>
      <c r="AU360" s="22" t="n">
        <f aca="false">VLOOKUP(G360,Sheet2!A:Q,11)</f>
        <v>1.67</v>
      </c>
      <c r="AV360" s="22" t="n">
        <f aca="false">VLOOKUP(G360,Sheet2!A:Q,12)</f>
        <v>302351.65</v>
      </c>
      <c r="AW360" s="22" t="n">
        <f aca="false">VLOOKUP(G360,Sheet2!A:Q,13)</f>
        <v>37930</v>
      </c>
      <c r="AX360" s="22" t="n">
        <f aca="false">VLOOKUP(G360,Sheet2!A:Q,14)</f>
        <v>20708.21</v>
      </c>
      <c r="AY360" s="22" t="n">
        <f aca="false">VLOOKUP(G360,Sheet2!A:Q,15)</f>
        <v>3033.5</v>
      </c>
      <c r="AZ360" s="22" t="n">
        <f aca="false">VLOOKUP(G360,Sheet2!A:Q,16)</f>
        <v>854.18</v>
      </c>
      <c r="BA360" s="22" t="n">
        <f aca="false">VLOOKUP(G360,Sheet2!A:Q,17)</f>
        <v>211.33</v>
      </c>
      <c r="BB360" s="22" t="n">
        <f aca="false">VLOOKUP(G360,Sheet2!A:R,18)</f>
        <v>129</v>
      </c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5" hidden="false" customHeight="false" outlineLevel="0" collapsed="false">
      <c r="A361" s="22" t="s">
        <v>80</v>
      </c>
      <c r="B361" s="9" t="n">
        <v>39</v>
      </c>
      <c r="C361" s="9" t="n">
        <v>52</v>
      </c>
      <c r="D361" s="9" t="n">
        <v>148</v>
      </c>
      <c r="E361" s="23"/>
      <c r="F361" s="9" t="s">
        <v>223</v>
      </c>
      <c r="G361" s="9" t="s">
        <v>1136</v>
      </c>
      <c r="H361" s="4" t="s">
        <v>225</v>
      </c>
      <c r="I361" s="22" t="s">
        <v>1066</v>
      </c>
      <c r="J361" s="26" t="s">
        <v>1067</v>
      </c>
      <c r="K361" s="11" t="s">
        <v>1137</v>
      </c>
      <c r="L361" s="2" t="n">
        <f aca="false">IF(LEN(TRIM(K361))=0,0,LEN(TRIM(K361))-LEN(SUBSTITUTE(K361," ",""))+1)</f>
        <v>15</v>
      </c>
      <c r="M361" s="2" t="n">
        <f aca="false">IF(LEN(TRIM(F361))=0,0,LEN(TRIM(F361))-LEN(SUBSTITUTE(F361," ",""))+2)</f>
        <v>13</v>
      </c>
      <c r="N361" s="22" t="s">
        <v>52</v>
      </c>
      <c r="O361" s="9"/>
      <c r="P361" s="27" t="n">
        <v>11039</v>
      </c>
      <c r="Q361" s="27" t="n">
        <v>1039</v>
      </c>
      <c r="R361" s="22" t="s">
        <v>581</v>
      </c>
      <c r="S361" s="28" t="str">
        <f aca="false">MID(MID(MID(SUBSTITUTE(K361," ","^",(M361-2)),1,256),FIND("^",SUBSTITUTE(K361," ","^",(M361-2))),256),2,FIND(" ",MID(MID(SUBSTITUTE(K361," ","^",(M361-2)),1,256),FIND("^",SUBSTITUTE(K361," ","^",(M361-2))),256))-2)</f>
        <v>picket</v>
      </c>
      <c r="T361" s="77" t="n">
        <v>1</v>
      </c>
      <c r="U361" s="29" t="n">
        <f aca="false">LEN(S361)</f>
        <v>6</v>
      </c>
      <c r="V361" s="58" t="n">
        <v>30</v>
      </c>
      <c r="W361" s="58" t="n">
        <v>597</v>
      </c>
      <c r="X361" s="58" t="n">
        <v>526</v>
      </c>
      <c r="Y361" s="58" t="n">
        <v>611</v>
      </c>
      <c r="Z361" s="58" t="n">
        <v>431</v>
      </c>
      <c r="AA361" s="50" t="n">
        <v>2</v>
      </c>
      <c r="AB361" s="50" t="n">
        <v>20</v>
      </c>
      <c r="AC361" s="30" t="n">
        <f aca="false">IF(ISBLANK(T361),"NA",IF(T361=" ","NA",IF(T361="-","NA",IF(T361="N","NA",T361))))</f>
        <v>1</v>
      </c>
      <c r="AD361" s="30" t="n">
        <f aca="false">IF(ISBLANK(U361),"NA",IF(U361=" ","NA",IF(U361="-","NA",IF(U361="N","NA",U361))))</f>
        <v>6</v>
      </c>
      <c r="AE361" s="30" t="n">
        <f aca="false">IF(ISBLANK(V361),"NA",IF(V361=" ","NA",IF(V361="-","NA",IF(V361="N","NA",V361))))</f>
        <v>30</v>
      </c>
      <c r="AF361" s="30" t="n">
        <f aca="false">IF(ISBLANK(W361),"NA",IF(W361=" ","NA",IF(W361="-","NA",IF(W361="N","NA",W361))))</f>
        <v>597</v>
      </c>
      <c r="AG361" s="30" t="n">
        <f aca="false">IF(ISBLANK(X361),"NA",IF(X361=" ","NA",IF(X361="-","NA",IF(X361="N","NA",X361))))</f>
        <v>526</v>
      </c>
      <c r="AH361" s="30" t="n">
        <f aca="false">IF(ISBLANK(Y361),"NA",IF(Y361=" ","NA",IF(Y361="-","NA",IF(Y361="N","NA",Y361))))</f>
        <v>611</v>
      </c>
      <c r="AI361" s="30" t="n">
        <f aca="false">IF(ISBLANK(Z361),"NA",IF(Z361=" ","NA",IF(Z361="-","NA",IF(Z361="N","NA",Z361))))</f>
        <v>431</v>
      </c>
      <c r="AJ361" s="30" t="n">
        <f aca="false">IF(ISBLANK(AA361),"NA",IF(AA361=" ","NA",IF(AA361="-","NA",IF(AA361="N","NA",AA361))))</f>
        <v>2</v>
      </c>
      <c r="AK361" s="30" t="n">
        <f aca="false">IF(ISBLANK(AB361),"NA",IF(AB361=" ","NA",IF(AB361="-","NA",IF(AB361="N","NA",AB361))))</f>
        <v>20</v>
      </c>
      <c r="AL361" s="22" t="n">
        <f aca="false">IF(I361="BC",VLOOKUP(B361,'BC-OR_overlap'!A:J,10),"NA")</f>
        <v>4</v>
      </c>
      <c r="AM361" s="22" t="n">
        <f aca="false">VLOOKUP(G361,Sheet2!A:Q,3)</f>
        <v>23.2022</v>
      </c>
      <c r="AN361" s="22" t="n">
        <f aca="false">VLOOKUP(G361,Sheet2!A:Q,4)</f>
        <v>2</v>
      </c>
      <c r="AO361" s="22" t="n">
        <f aca="false">VLOOKUP(G361,Sheet2!A:Q,5)</f>
        <v>19.04</v>
      </c>
      <c r="AP361" s="22" t="n">
        <f aca="false">VLOOKUP(G361,Sheet2!A:Q,6)</f>
        <v>9214.58</v>
      </c>
      <c r="AQ361" s="22" t="n">
        <f aca="false">VLOOKUP(G361,Sheet2!A:Q,7)</f>
        <v>372.4</v>
      </c>
      <c r="AR361" s="22" t="n">
        <f aca="false">VLOOKUP(G361,Sheet2!A:Q,8)</f>
        <v>969.6</v>
      </c>
      <c r="AS361" s="22" t="n">
        <f aca="false">VLOOKUP(G361,Sheet2!A:Q,9)</f>
        <v>36.25</v>
      </c>
      <c r="AT361" s="22" t="n">
        <f aca="false">VLOOKUP(G361,Sheet2!A:Q,10)</f>
        <v>246.72</v>
      </c>
      <c r="AU361" s="22" t="n">
        <f aca="false">VLOOKUP(G361,Sheet2!A:Q,11)</f>
        <v>6.33</v>
      </c>
      <c r="AV361" s="22" t="n">
        <f aca="false">VLOOKUP(G361,Sheet2!A:Q,12)</f>
        <v>308152.82</v>
      </c>
      <c r="AW361" s="22" t="n">
        <f aca="false">VLOOKUP(G361,Sheet2!A:Q,13)</f>
        <v>39266.8</v>
      </c>
      <c r="AX361" s="22" t="n">
        <f aca="false">VLOOKUP(G361,Sheet2!A:Q,14)</f>
        <v>20365.5</v>
      </c>
      <c r="AY361" s="22" t="n">
        <f aca="false">VLOOKUP(G361,Sheet2!A:Q,15)</f>
        <v>2901</v>
      </c>
      <c r="AZ361" s="22" t="n">
        <f aca="false">VLOOKUP(G361,Sheet2!A:Q,16)</f>
        <v>3448.36</v>
      </c>
      <c r="BA361" s="22" t="n">
        <f aca="false">VLOOKUP(G361,Sheet2!A:Q,17)</f>
        <v>518.33</v>
      </c>
      <c r="BB361" s="22" t="n">
        <f aca="false">VLOOKUP(G361,Sheet2!A:R,18)</f>
        <v>141</v>
      </c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5" hidden="false" customHeight="false" outlineLevel="0" collapsed="false">
      <c r="A362" s="22" t="s">
        <v>80</v>
      </c>
      <c r="B362" s="9" t="n">
        <v>40</v>
      </c>
      <c r="C362" s="9" t="n">
        <v>55</v>
      </c>
      <c r="D362" s="9" t="n">
        <v>1</v>
      </c>
      <c r="E362" s="23" t="s">
        <v>227</v>
      </c>
      <c r="F362" s="11" t="s">
        <v>228</v>
      </c>
      <c r="G362" s="9" t="s">
        <v>1138</v>
      </c>
      <c r="H362" s="4" t="s">
        <v>230</v>
      </c>
      <c r="I362" s="22" t="s">
        <v>1066</v>
      </c>
      <c r="J362" s="26" t="s">
        <v>1067</v>
      </c>
      <c r="K362" s="11" t="s">
        <v>1139</v>
      </c>
      <c r="L362" s="2" t="n">
        <f aca="false">IF(LEN(TRIM(K362))=0,0,LEN(TRIM(K362))-LEN(SUBSTITUTE(K362," ",""))+1)</f>
        <v>10</v>
      </c>
      <c r="M362" s="2" t="n">
        <f aca="false">IF(LEN(TRIM(F362))=0,0,LEN(TRIM(F362))-LEN(SUBSTITUTE(F362," ",""))+2)</f>
        <v>8</v>
      </c>
      <c r="N362" s="22" t="s">
        <v>52</v>
      </c>
      <c r="O362" s="9"/>
      <c r="P362" s="27" t="n">
        <v>11040</v>
      </c>
      <c r="Q362" s="27" t="n">
        <v>1040</v>
      </c>
      <c r="R362" s="22" t="s">
        <v>581</v>
      </c>
      <c r="S362" s="28" t="str">
        <f aca="false">MID(MID(MID(SUBSTITUTE(K362," ","^",(M362-2)),1,256),FIND("^",SUBSTITUTE(K362," ","^",(M362-2))),256),2,FIND(" ",MID(MID(SUBSTITUTE(K362," ","^",(M362-2)),1,256),FIND("^",SUBSTITUTE(K362," ","^",(M362-2))),256))-2)</f>
        <v>the</v>
      </c>
      <c r="T362" s="72" t="n">
        <v>0.90625</v>
      </c>
      <c r="U362" s="29" t="n">
        <f aca="false">LEN(S362)</f>
        <v>3</v>
      </c>
      <c r="V362" s="53" t="n">
        <v>274</v>
      </c>
      <c r="W362" s="58" t="s">
        <v>202</v>
      </c>
      <c r="X362" s="58" t="s">
        <v>202</v>
      </c>
      <c r="Y362" s="58" t="s">
        <v>202</v>
      </c>
      <c r="Z362" s="58" t="s">
        <v>202</v>
      </c>
      <c r="AA362" s="50" t="n">
        <v>3</v>
      </c>
      <c r="AB362" s="50" t="n">
        <v>34</v>
      </c>
      <c r="AC362" s="30" t="n">
        <f aca="false">IF(ISBLANK(T362),"NA",IF(T362=" ","NA",IF(T362="-","NA",IF(T362="N","NA",T362))))</f>
        <v>0.90625</v>
      </c>
      <c r="AD362" s="30" t="n">
        <f aca="false">IF(ISBLANK(U362),"NA",IF(U362=" ","NA",IF(U362="-","NA",IF(U362="N","NA",U362))))</f>
        <v>3</v>
      </c>
      <c r="AE362" s="30" t="n">
        <f aca="false">IF(ISBLANK(V362),"NA",IF(V362=" ","NA",IF(V362="-","NA",IF(V362="N","NA",V362))))</f>
        <v>274</v>
      </c>
      <c r="AF362" s="30" t="str">
        <f aca="false">IF(ISBLANK(W362),"NA",IF(W362=" ","NA",IF(W362="-","NA",IF(W362="N","NA",W362))))</f>
        <v>NA</v>
      </c>
      <c r="AG362" s="30" t="str">
        <f aca="false">IF(ISBLANK(X362),"NA",IF(X362=" ","NA",IF(X362="-","NA",IF(X362="N","NA",X362))))</f>
        <v>NA</v>
      </c>
      <c r="AH362" s="30" t="str">
        <f aca="false">IF(ISBLANK(Y362),"NA",IF(Y362=" ","NA",IF(Y362="-","NA",IF(Y362="N","NA",Y362))))</f>
        <v>NA</v>
      </c>
      <c r="AI362" s="30" t="str">
        <f aca="false">IF(ISBLANK(Z362),"NA",IF(Z362=" ","NA",IF(Z362="-","NA",IF(Z362="N","NA",Z362))))</f>
        <v>NA</v>
      </c>
      <c r="AJ362" s="30" t="n">
        <f aca="false">IF(ISBLANK(AA362),"NA",IF(AA362=" ","NA",IF(AA362="-","NA",IF(AA362="N","NA",AA362))))</f>
        <v>3</v>
      </c>
      <c r="AK362" s="30" t="n">
        <f aca="false">IF(ISBLANK(AB362),"NA",IF(AB362=" ","NA",IF(AB362="-","NA",IF(AB362="N","NA",AB362))))</f>
        <v>34</v>
      </c>
      <c r="AL362" s="22" t="n">
        <f aca="false">IF(I362="BC",VLOOKUP(B362,'BC-OR_overlap'!A:J,10),"NA")</f>
        <v>4</v>
      </c>
      <c r="AM362" s="22" t="n">
        <f aca="false">VLOOKUP(G362,Sheet2!A:Q,3)</f>
        <v>129.516</v>
      </c>
      <c r="AN362" s="22" t="n">
        <f aca="false">VLOOKUP(G362,Sheet2!A:Q,4)</f>
        <v>3</v>
      </c>
      <c r="AO362" s="22" t="n">
        <f aca="false">VLOOKUP(G362,Sheet2!A:Q,5)</f>
        <v>6.78</v>
      </c>
      <c r="AP362" s="22" t="n">
        <f aca="false">VLOOKUP(G362,Sheet2!A:Q,6)</f>
        <v>10852.89</v>
      </c>
      <c r="AQ362" s="22" t="n">
        <f aca="false">VLOOKUP(G362,Sheet2!A:Q,7)</f>
        <v>353.6</v>
      </c>
      <c r="AR362" s="22" t="n">
        <f aca="false">VLOOKUP(G362,Sheet2!A:Q,8)</f>
        <v>2229.54</v>
      </c>
      <c r="AS362" s="22" t="n">
        <f aca="false">VLOOKUP(G362,Sheet2!A:Q,9)</f>
        <v>25.75</v>
      </c>
      <c r="AT362" s="22" t="n">
        <f aca="false">VLOOKUP(G362,Sheet2!A:Q,10)</f>
        <v>144.53</v>
      </c>
      <c r="AU362" s="22" t="n">
        <f aca="false">VLOOKUP(G362,Sheet2!A:Q,11)</f>
        <v>3.33</v>
      </c>
      <c r="AV362" s="22" t="n">
        <f aca="false">VLOOKUP(G362,Sheet2!A:Q,12)</f>
        <v>251599.75</v>
      </c>
      <c r="AW362" s="22" t="n">
        <f aca="false">VLOOKUP(G362,Sheet2!A:Q,13)</f>
        <v>34052.2</v>
      </c>
      <c r="AX362" s="22" t="n">
        <f aca="false">VLOOKUP(G362,Sheet2!A:Q,14)</f>
        <v>11964.13</v>
      </c>
      <c r="AY362" s="22" t="n">
        <f aca="false">VLOOKUP(G362,Sheet2!A:Q,15)</f>
        <v>2093.25</v>
      </c>
      <c r="AZ362" s="22" t="n">
        <f aca="false">VLOOKUP(G362,Sheet2!A:Q,16)</f>
        <v>511.26</v>
      </c>
      <c r="BA362" s="22" t="n">
        <f aca="false">VLOOKUP(G362,Sheet2!A:Q,17)</f>
        <v>152</v>
      </c>
      <c r="BB362" s="22" t="n">
        <f aca="false">VLOOKUP(G362,Sheet2!A:R,18)</f>
        <v>142</v>
      </c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5" hidden="false" customHeight="false" outlineLevel="0" collapsed="false">
      <c r="A363" s="22" t="s">
        <v>80</v>
      </c>
      <c r="B363" s="9" t="n">
        <v>41</v>
      </c>
      <c r="C363" s="9" t="n">
        <v>56</v>
      </c>
      <c r="D363" s="9" t="n">
        <v>102</v>
      </c>
      <c r="E363" s="23" t="n">
        <v>13</v>
      </c>
      <c r="F363" s="24" t="s">
        <v>232</v>
      </c>
      <c r="G363" s="27" t="s">
        <v>1140</v>
      </c>
      <c r="H363" s="4" t="s">
        <v>234</v>
      </c>
      <c r="I363" s="22" t="s">
        <v>1066</v>
      </c>
      <c r="J363" s="26" t="s">
        <v>1067</v>
      </c>
      <c r="K363" s="11" t="s">
        <v>1141</v>
      </c>
      <c r="L363" s="2" t="n">
        <f aca="false">IF(LEN(TRIM(K363))=0,0,LEN(TRIM(K363))-LEN(SUBSTITUTE(K363," ",""))+1)</f>
        <v>15</v>
      </c>
      <c r="M363" s="2" t="n">
        <f aca="false">IF(LEN(TRIM(F363))=0,0,LEN(TRIM(F363))-LEN(SUBSTITUTE(F363," ",""))+2)</f>
        <v>13</v>
      </c>
      <c r="N363" s="22" t="s">
        <v>52</v>
      </c>
      <c r="O363" s="9"/>
      <c r="P363" s="27" t="n">
        <v>11041</v>
      </c>
      <c r="Q363" s="27" t="n">
        <v>1041</v>
      </c>
      <c r="R363" s="9" t="s">
        <v>53</v>
      </c>
      <c r="S363" s="28" t="str">
        <f aca="false">MID(MID(MID(SUBSTITUTE(K363," ","^",(M363-2)),1,256),FIND("^",SUBSTITUTE(K363," ","^",(M363-2))),256),2,FIND(" ",MID(MID(SUBSTITUTE(K363," ","^",(M363-2)),1,256),FIND("^",SUBSTITUTE(K363," ","^",(M363-2))),256))-2)</f>
        <v>her</v>
      </c>
      <c r="T363" s="71" t="n">
        <v>0.97</v>
      </c>
      <c r="U363" s="29" t="n">
        <f aca="false">LEN(S363)</f>
        <v>3</v>
      </c>
      <c r="V363" s="58" t="n">
        <v>40</v>
      </c>
      <c r="W363" s="50" t="s">
        <v>202</v>
      </c>
      <c r="X363" s="50" t="s">
        <v>202</v>
      </c>
      <c r="Y363" s="50" t="s">
        <v>202</v>
      </c>
      <c r="Z363" s="50" t="s">
        <v>202</v>
      </c>
      <c r="AA363" s="50" t="n">
        <v>6</v>
      </c>
      <c r="AB363" s="50" t="n">
        <v>12</v>
      </c>
      <c r="AC363" s="30" t="n">
        <f aca="false">IF(ISBLANK(T363),"NA",IF(T363=" ","NA",IF(T363="-","NA",IF(T363="N","NA",T363))))</f>
        <v>0.97</v>
      </c>
      <c r="AD363" s="30" t="n">
        <f aca="false">IF(ISBLANK(U363),"NA",IF(U363=" ","NA",IF(U363="-","NA",IF(U363="N","NA",U363))))</f>
        <v>3</v>
      </c>
      <c r="AE363" s="30" t="n">
        <f aca="false">IF(ISBLANK(V363),"NA",IF(V363=" ","NA",IF(V363="-","NA",IF(V363="N","NA",V363))))</f>
        <v>40</v>
      </c>
      <c r="AF363" s="30" t="str">
        <f aca="false">IF(ISBLANK(W363),"NA",IF(W363=" ","NA",IF(W363="-","NA",IF(W363="N","NA",W363))))</f>
        <v>NA</v>
      </c>
      <c r="AG363" s="30" t="str">
        <f aca="false">IF(ISBLANK(X363),"NA",IF(X363=" ","NA",IF(X363="-","NA",IF(X363="N","NA",X363))))</f>
        <v>NA</v>
      </c>
      <c r="AH363" s="30" t="str">
        <f aca="false">IF(ISBLANK(Y363),"NA",IF(Y363=" ","NA",IF(Y363="-","NA",IF(Y363="N","NA",Y363))))</f>
        <v>NA</v>
      </c>
      <c r="AI363" s="30" t="str">
        <f aca="false">IF(ISBLANK(Z363),"NA",IF(Z363=" ","NA",IF(Z363="-","NA",IF(Z363="N","NA",Z363))))</f>
        <v>NA</v>
      </c>
      <c r="AJ363" s="30" t="n">
        <f aca="false">IF(ISBLANK(AA363),"NA",IF(AA363=" ","NA",IF(AA363="-","NA",IF(AA363="N","NA",AA363))))</f>
        <v>6</v>
      </c>
      <c r="AK363" s="30" t="n">
        <f aca="false">IF(ISBLANK(AB363),"NA",IF(AB363=" ","NA",IF(AB363="-","NA",IF(AB363="N","NA",AB363))))</f>
        <v>12</v>
      </c>
      <c r="AL363" s="22" t="n">
        <f aca="false">IF(I363="BC",VLOOKUP(B363,'BC-OR_overlap'!A:J,10),"NA")</f>
        <v>4</v>
      </c>
      <c r="AM363" s="22" t="n">
        <f aca="false">VLOOKUP(G363,Sheet2!A:Q,3)</f>
        <v>51.8182</v>
      </c>
      <c r="AN363" s="22" t="n">
        <f aca="false">VLOOKUP(G363,Sheet2!A:Q,4)</f>
        <v>6</v>
      </c>
      <c r="AO363" s="22" t="n">
        <f aca="false">VLOOKUP(G363,Sheet2!A:Q,5)</f>
        <v>2.94</v>
      </c>
      <c r="AP363" s="22" t="n">
        <f aca="false">VLOOKUP(G363,Sheet2!A:Q,6)</f>
        <v>8189.21</v>
      </c>
      <c r="AQ363" s="22" t="n">
        <f aca="false">VLOOKUP(G363,Sheet2!A:Q,7)</f>
        <v>879.67</v>
      </c>
      <c r="AR363" s="22" t="n">
        <f aca="false">VLOOKUP(G363,Sheet2!A:Q,8)</f>
        <v>2021.84</v>
      </c>
      <c r="AS363" s="22" t="n">
        <f aca="false">VLOOKUP(G363,Sheet2!A:Q,9)</f>
        <v>209.2</v>
      </c>
      <c r="AT363" s="22" t="n">
        <f aca="false">VLOOKUP(G363,Sheet2!A:Q,10)</f>
        <v>347.18</v>
      </c>
      <c r="AU363" s="22" t="n">
        <f aca="false">VLOOKUP(G363,Sheet2!A:Q,11)</f>
        <v>30</v>
      </c>
      <c r="AV363" s="22" t="n">
        <f aca="false">VLOOKUP(G363,Sheet2!A:Q,12)</f>
        <v>255863.01</v>
      </c>
      <c r="AW363" s="22" t="n">
        <f aca="false">VLOOKUP(G363,Sheet2!A:Q,13)</f>
        <v>35778.83</v>
      </c>
      <c r="AX363" s="22" t="n">
        <f aca="false">VLOOKUP(G363,Sheet2!A:Q,14)</f>
        <v>40430.63</v>
      </c>
      <c r="AY363" s="22" t="n">
        <f aca="false">VLOOKUP(G363,Sheet2!A:Q,15)</f>
        <v>7063.2</v>
      </c>
      <c r="AZ363" s="22" t="n">
        <f aca="false">VLOOKUP(G363,Sheet2!A:Q,16)</f>
        <v>8952.98</v>
      </c>
      <c r="BA363" s="22" t="n">
        <f aca="false">VLOOKUP(G363,Sheet2!A:Q,17)</f>
        <v>2016.25</v>
      </c>
      <c r="BB363" s="22" t="n">
        <f aca="false">VLOOKUP(G363,Sheet2!A:R,18)</f>
        <v>144</v>
      </c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5" hidden="false" customHeight="false" outlineLevel="0" collapsed="false">
      <c r="A364" s="22" t="s">
        <v>80</v>
      </c>
      <c r="B364" s="9" t="n">
        <v>42</v>
      </c>
      <c r="C364" s="9" t="n">
        <v>57</v>
      </c>
      <c r="D364" s="9" t="n">
        <v>56</v>
      </c>
      <c r="E364" s="36" t="s">
        <v>237</v>
      </c>
      <c r="F364" s="37" t="s">
        <v>238</v>
      </c>
      <c r="G364" s="75" t="s">
        <v>1142</v>
      </c>
      <c r="H364" s="4" t="s">
        <v>240</v>
      </c>
      <c r="I364" s="22" t="s">
        <v>1066</v>
      </c>
      <c r="J364" s="26" t="s">
        <v>1067</v>
      </c>
      <c r="K364" s="11" t="s">
        <v>1143</v>
      </c>
      <c r="L364" s="2" t="n">
        <f aca="false">IF(LEN(TRIM(K364))=0,0,LEN(TRIM(K364))-LEN(SUBSTITUTE(K364," ",""))+1)</f>
        <v>22</v>
      </c>
      <c r="M364" s="2" t="n">
        <f aca="false">IF(LEN(TRIM(F364))=0,0,LEN(TRIM(F364))-LEN(SUBSTITUTE(F364," ",""))+2)</f>
        <v>19</v>
      </c>
      <c r="N364" s="22" t="s">
        <v>52</v>
      </c>
      <c r="O364" s="9"/>
      <c r="P364" s="27" t="n">
        <v>11042</v>
      </c>
      <c r="Q364" s="27" t="n">
        <v>1042</v>
      </c>
      <c r="R364" s="9" t="s">
        <v>53</v>
      </c>
      <c r="S364" s="28" t="str">
        <f aca="false">MID(MID(MID(SUBSTITUTE(K364," ","^",(M364-2)),1,256),FIND("^",SUBSTITUTE(K364," ","^",(M364-2))),256),2,FIND(" ",MID(MID(SUBSTITUTE(K364," ","^",(M364-2)),1,256),FIND("^",SUBSTITUTE(K364," ","^",(M364-2))),256))-2)</f>
        <v>a</v>
      </c>
      <c r="T364" s="76" t="n">
        <v>0.92</v>
      </c>
      <c r="U364" s="29" t="n">
        <f aca="false">LEN(S364)</f>
        <v>1</v>
      </c>
      <c r="V364" s="53" t="n">
        <v>187</v>
      </c>
      <c r="W364" s="50" t="n">
        <v>595</v>
      </c>
      <c r="X364" s="50" t="n">
        <v>580</v>
      </c>
      <c r="Y364" s="50" t="n">
        <v>634</v>
      </c>
      <c r="Z364" s="50" t="n">
        <v>533</v>
      </c>
      <c r="AA364" s="50" t="n">
        <v>15</v>
      </c>
      <c r="AB364" s="50" t="n">
        <v>18</v>
      </c>
      <c r="AC364" s="30" t="n">
        <f aca="false">IF(ISBLANK(T364),"NA",IF(T364=" ","NA",IF(T364="-","NA",IF(T364="N","NA",T364))))</f>
        <v>0.92</v>
      </c>
      <c r="AD364" s="30" t="n">
        <f aca="false">IF(ISBLANK(U364),"NA",IF(U364=" ","NA",IF(U364="-","NA",IF(U364="N","NA",U364))))</f>
        <v>1</v>
      </c>
      <c r="AE364" s="30" t="n">
        <f aca="false">IF(ISBLANK(V364),"NA",IF(V364=" ","NA",IF(V364="-","NA",IF(V364="N","NA",V364))))</f>
        <v>187</v>
      </c>
      <c r="AF364" s="30" t="n">
        <f aca="false">IF(ISBLANK(W364),"NA",IF(W364=" ","NA",IF(W364="-","NA",IF(W364="N","NA",W364))))</f>
        <v>595</v>
      </c>
      <c r="AG364" s="30" t="n">
        <f aca="false">IF(ISBLANK(X364),"NA",IF(X364=" ","NA",IF(X364="-","NA",IF(X364="N","NA",X364))))</f>
        <v>580</v>
      </c>
      <c r="AH364" s="30" t="n">
        <f aca="false">IF(ISBLANK(Y364),"NA",IF(Y364=" ","NA",IF(Y364="-","NA",IF(Y364="N","NA",Y364))))</f>
        <v>634</v>
      </c>
      <c r="AI364" s="30" t="n">
        <f aca="false">IF(ISBLANK(Z364),"NA",IF(Z364=" ","NA",IF(Z364="-","NA",IF(Z364="N","NA",Z364))))</f>
        <v>533</v>
      </c>
      <c r="AJ364" s="30" t="n">
        <f aca="false">IF(ISBLANK(AA364),"NA",IF(AA364=" ","NA",IF(AA364="-","NA",IF(AA364="N","NA",AA364))))</f>
        <v>15</v>
      </c>
      <c r="AK364" s="30" t="n">
        <f aca="false">IF(ISBLANK(AB364),"NA",IF(AB364=" ","NA",IF(AB364="-","NA",IF(AB364="N","NA",AB364))))</f>
        <v>18</v>
      </c>
      <c r="AL364" s="22" t="n">
        <f aca="false">IF(I364="BC",VLOOKUP(B364,'BC-OR_overlap'!A:J,10),"NA")</f>
        <v>4</v>
      </c>
      <c r="AM364" s="22" t="n">
        <f aca="false">VLOOKUP(G364,Sheet2!A:Q,3)</f>
        <v>157.894</v>
      </c>
      <c r="AN364" s="22" t="n">
        <f aca="false">VLOOKUP(G364,Sheet2!A:Q,4)</f>
        <v>15</v>
      </c>
      <c r="AO364" s="22" t="n">
        <f aca="false">VLOOKUP(G364,Sheet2!A:Q,5)</f>
        <v>39.89</v>
      </c>
      <c r="AP364" s="22" t="n">
        <f aca="false">VLOOKUP(G364,Sheet2!A:Q,6)</f>
        <v>20782.78</v>
      </c>
      <c r="AQ364" s="22" t="n">
        <f aca="false">VLOOKUP(G364,Sheet2!A:Q,7)</f>
        <v>253.75</v>
      </c>
      <c r="AR364" s="22" t="n">
        <f aca="false">VLOOKUP(G364,Sheet2!A:Q,8)</f>
        <v>3351.24</v>
      </c>
      <c r="AS364" s="22" t="n">
        <f aca="false">VLOOKUP(G364,Sheet2!A:Q,9)</f>
        <v>29.67</v>
      </c>
      <c r="AT364" s="22" t="n">
        <f aca="false">VLOOKUP(G364,Sheet2!A:Q,10)</f>
        <v>226.85</v>
      </c>
      <c r="AU364" s="22" t="n">
        <f aca="false">VLOOKUP(G364,Sheet2!A:Q,11)</f>
        <v>5.5</v>
      </c>
      <c r="AV364" s="22" t="n">
        <f aca="false">VLOOKUP(G364,Sheet2!A:Q,12)</f>
        <v>291111.6</v>
      </c>
      <c r="AW364" s="22" t="n">
        <f aca="false">VLOOKUP(G364,Sheet2!A:Q,13)</f>
        <v>39772.5</v>
      </c>
      <c r="AX364" s="22" t="n">
        <f aca="false">VLOOKUP(G364,Sheet2!A:Q,14)</f>
        <v>25512.18</v>
      </c>
      <c r="AY364" s="22" t="n">
        <f aca="false">VLOOKUP(G364,Sheet2!A:Q,15)</f>
        <v>3314.67</v>
      </c>
      <c r="AZ364" s="22" t="n">
        <f aca="false">VLOOKUP(G364,Sheet2!A:Q,16)</f>
        <v>1763.9</v>
      </c>
      <c r="BA364" s="22" t="n">
        <f aca="false">VLOOKUP(G364,Sheet2!A:Q,17)</f>
        <v>212.5</v>
      </c>
      <c r="BB364" s="22" t="n">
        <f aca="false">VLOOKUP(G364,Sheet2!A:R,18)</f>
        <v>145</v>
      </c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5" hidden="false" customHeight="false" outlineLevel="0" collapsed="false">
      <c r="A365" s="22" t="s">
        <v>80</v>
      </c>
      <c r="B365" s="9" t="n">
        <v>43</v>
      </c>
      <c r="C365" s="9" t="n">
        <v>58</v>
      </c>
      <c r="D365" s="9" t="n">
        <v>62</v>
      </c>
      <c r="E365" s="36" t="s">
        <v>242</v>
      </c>
      <c r="F365" s="37" t="s">
        <v>243</v>
      </c>
      <c r="G365" s="75" t="s">
        <v>1144</v>
      </c>
      <c r="H365" s="4" t="s">
        <v>245</v>
      </c>
      <c r="I365" s="22" t="s">
        <v>1066</v>
      </c>
      <c r="J365" s="26" t="s">
        <v>1067</v>
      </c>
      <c r="K365" s="11" t="s">
        <v>1145</v>
      </c>
      <c r="L365" s="2" t="n">
        <f aca="false">IF(LEN(TRIM(K365))=0,0,LEN(TRIM(K365))-LEN(SUBSTITUTE(K365," ",""))+1)</f>
        <v>20</v>
      </c>
      <c r="M365" s="2" t="n">
        <f aca="false">IF(LEN(TRIM(F365))=0,0,LEN(TRIM(F365))-LEN(SUBSTITUTE(F365," ",""))+2)</f>
        <v>18</v>
      </c>
      <c r="N365" s="22" t="s">
        <v>52</v>
      </c>
      <c r="O365" s="9"/>
      <c r="P365" s="27" t="n">
        <v>11043</v>
      </c>
      <c r="Q365" s="27" t="n">
        <v>1043</v>
      </c>
      <c r="R365" s="9" t="s">
        <v>53</v>
      </c>
      <c r="S365" s="28" t="str">
        <f aca="false">MID(MID(MID(SUBSTITUTE(K365," ","^",(M365-2)),1,256),FIND("^",SUBSTITUTE(K365," ","^",(M365-2))),256),2,FIND(" ",MID(MID(SUBSTITUTE(K365," ","^",(M365-2)),1,256),FIND("^",SUBSTITUTE(K365," ","^",(M365-2))),256))-2)</f>
        <v>a</v>
      </c>
      <c r="T365" s="76" t="n">
        <v>0.92</v>
      </c>
      <c r="U365" s="29" t="n">
        <f aca="false">LEN(S365)</f>
        <v>1</v>
      </c>
      <c r="V365" s="53" t="n">
        <v>35</v>
      </c>
      <c r="W365" s="50" t="n">
        <v>597</v>
      </c>
      <c r="X365" s="50" t="n">
        <v>548</v>
      </c>
      <c r="Y365" s="50" t="n">
        <v>615</v>
      </c>
      <c r="Z365" s="50" t="n">
        <v>473</v>
      </c>
      <c r="AA365" s="50" t="n">
        <v>4</v>
      </c>
      <c r="AB365" s="50" t="n">
        <v>24</v>
      </c>
      <c r="AC365" s="30" t="n">
        <f aca="false">IF(ISBLANK(T365),"NA",IF(T365=" ","NA",IF(T365="-","NA",IF(T365="N","NA",T365))))</f>
        <v>0.92</v>
      </c>
      <c r="AD365" s="30" t="n">
        <f aca="false">IF(ISBLANK(U365),"NA",IF(U365=" ","NA",IF(U365="-","NA",IF(U365="N","NA",U365))))</f>
        <v>1</v>
      </c>
      <c r="AE365" s="30" t="n">
        <f aca="false">IF(ISBLANK(V365),"NA",IF(V365=" ","NA",IF(V365="-","NA",IF(V365="N","NA",V365))))</f>
        <v>35</v>
      </c>
      <c r="AF365" s="30" t="n">
        <f aca="false">IF(ISBLANK(W365),"NA",IF(W365=" ","NA",IF(W365="-","NA",IF(W365="N","NA",W365))))</f>
        <v>597</v>
      </c>
      <c r="AG365" s="30" t="n">
        <f aca="false">IF(ISBLANK(X365),"NA",IF(X365=" ","NA",IF(X365="-","NA",IF(X365="N","NA",X365))))</f>
        <v>548</v>
      </c>
      <c r="AH365" s="30" t="n">
        <f aca="false">IF(ISBLANK(Y365),"NA",IF(Y365=" ","NA",IF(Y365="-","NA",IF(Y365="N","NA",Y365))))</f>
        <v>615</v>
      </c>
      <c r="AI365" s="30" t="n">
        <f aca="false">IF(ISBLANK(Z365),"NA",IF(Z365=" ","NA",IF(Z365="-","NA",IF(Z365="N","NA",Z365))))</f>
        <v>473</v>
      </c>
      <c r="AJ365" s="30" t="n">
        <f aca="false">IF(ISBLANK(AA365),"NA",IF(AA365=" ","NA",IF(AA365="-","NA",IF(AA365="N","NA",AA365))))</f>
        <v>4</v>
      </c>
      <c r="AK365" s="30" t="n">
        <f aca="false">IF(ISBLANK(AB365),"NA",IF(AB365=" ","NA",IF(AB365="-","NA",IF(AB365="N","NA",AB365))))</f>
        <v>24</v>
      </c>
      <c r="AL365" s="22" t="n">
        <f aca="false">IF(I365="BC",VLOOKUP(B365,'BC-OR_overlap'!A:J,10),"NA")</f>
        <v>4</v>
      </c>
      <c r="AM365" s="22" t="n">
        <f aca="false">VLOOKUP(G365,Sheet2!A:Q,3)</f>
        <v>178.359</v>
      </c>
      <c r="AN365" s="22" t="n">
        <f aca="false">VLOOKUP(G365,Sheet2!A:Q,4)</f>
        <v>4</v>
      </c>
      <c r="AO365" s="22" t="n">
        <f aca="false">VLOOKUP(G365,Sheet2!A:Q,5)</f>
        <v>41.81</v>
      </c>
      <c r="AP365" s="22" t="n">
        <f aca="false">VLOOKUP(G365,Sheet2!A:Q,6)</f>
        <v>13882.8</v>
      </c>
      <c r="AQ365" s="22" t="n">
        <f aca="false">VLOOKUP(G365,Sheet2!A:Q,7)</f>
        <v>163.25</v>
      </c>
      <c r="AR365" s="22" t="n">
        <f aca="false">VLOOKUP(G365,Sheet2!A:Q,8)</f>
        <v>1007.13</v>
      </c>
      <c r="AS365" s="22" t="n">
        <f aca="false">VLOOKUP(G365,Sheet2!A:Q,9)</f>
        <v>24</v>
      </c>
      <c r="AT365" s="22" t="n">
        <f aca="false">VLOOKUP(G365,Sheet2!A:Q,10)</f>
        <v>261.98</v>
      </c>
      <c r="AU365" s="22" t="n">
        <f aca="false">VLOOKUP(G365,Sheet2!A:Q,11)</f>
        <v>3</v>
      </c>
      <c r="AV365" s="22" t="n">
        <f aca="false">VLOOKUP(G365,Sheet2!A:Q,12)</f>
        <v>227172.87</v>
      </c>
      <c r="AW365" s="22" t="n">
        <f aca="false">VLOOKUP(G365,Sheet2!A:Q,13)</f>
        <v>29881</v>
      </c>
      <c r="AX365" s="22" t="n">
        <f aca="false">VLOOKUP(G365,Sheet2!A:Q,14)</f>
        <v>18700.62</v>
      </c>
      <c r="AY365" s="22" t="n">
        <f aca="false">VLOOKUP(G365,Sheet2!A:Q,15)</f>
        <v>2813</v>
      </c>
      <c r="AZ365" s="22" t="n">
        <f aca="false">VLOOKUP(G365,Sheet2!A:Q,16)</f>
        <v>1404.33</v>
      </c>
      <c r="BA365" s="22" t="n">
        <f aca="false">VLOOKUP(G365,Sheet2!A:Q,17)</f>
        <v>388.5</v>
      </c>
      <c r="BB365" s="22" t="n">
        <f aca="false">VLOOKUP(G365,Sheet2!A:R,18)</f>
        <v>147</v>
      </c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5" hidden="false" customHeight="false" outlineLevel="0" collapsed="false">
      <c r="A366" s="22" t="s">
        <v>56</v>
      </c>
      <c r="B366" s="9" t="n">
        <v>44</v>
      </c>
      <c r="C366" s="9" t="n">
        <v>59</v>
      </c>
      <c r="D366" s="9" t="n">
        <v>168</v>
      </c>
      <c r="E366" s="36" t="s">
        <v>247</v>
      </c>
      <c r="F366" s="37" t="s">
        <v>248</v>
      </c>
      <c r="G366" s="75" t="s">
        <v>1146</v>
      </c>
      <c r="H366" s="4" t="s">
        <v>250</v>
      </c>
      <c r="I366" s="22" t="s">
        <v>1066</v>
      </c>
      <c r="J366" s="26" t="s">
        <v>1067</v>
      </c>
      <c r="K366" s="11" t="s">
        <v>1147</v>
      </c>
      <c r="L366" s="2" t="n">
        <f aca="false">IF(LEN(TRIM(K366))=0,0,LEN(TRIM(K366))-LEN(SUBSTITUTE(K366," ",""))+1)</f>
        <v>17</v>
      </c>
      <c r="M366" s="2" t="n">
        <f aca="false">IF(LEN(TRIM(F366))=0,0,LEN(TRIM(F366))-LEN(SUBSTITUTE(F366," ",""))+2)</f>
        <v>15</v>
      </c>
      <c r="N366" s="22" t="s">
        <v>52</v>
      </c>
      <c r="O366" s="9"/>
      <c r="P366" s="27" t="n">
        <v>11044</v>
      </c>
      <c r="Q366" s="27" t="n">
        <v>1044</v>
      </c>
      <c r="R366" s="9" t="s">
        <v>53</v>
      </c>
      <c r="S366" s="28" t="str">
        <f aca="false">MID(MID(MID(SUBSTITUTE(K366," ","^",(M366-2)),1,256),FIND("^",SUBSTITUTE(K366," ","^",(M366-2))),256),2,FIND(" ",MID(MID(SUBSTITUTE(K366," ","^",(M366-2)),1,256),FIND("^",SUBSTITUTE(K366," ","^",(M366-2))),256))-2)</f>
        <v>a</v>
      </c>
      <c r="T366" s="76" t="n">
        <v>0.92</v>
      </c>
      <c r="U366" s="29" t="n">
        <f aca="false">LEN(S366)</f>
        <v>1</v>
      </c>
      <c r="V366" s="53" t="n">
        <v>23</v>
      </c>
      <c r="W366" s="50" t="n">
        <v>584</v>
      </c>
      <c r="X366" s="50" t="n">
        <v>566</v>
      </c>
      <c r="Y366" s="50" t="n">
        <v>618</v>
      </c>
      <c r="Z366" s="50" t="n">
        <v>529</v>
      </c>
      <c r="AA366" s="50" t="n">
        <v>4</v>
      </c>
      <c r="AB366" s="50" t="n">
        <v>21</v>
      </c>
      <c r="AC366" s="30" t="n">
        <f aca="false">IF(ISBLANK(T366),"NA",IF(T366=" ","NA",IF(T366="-","NA",IF(T366="N","NA",T366))))</f>
        <v>0.92</v>
      </c>
      <c r="AD366" s="30" t="n">
        <f aca="false">IF(ISBLANK(U366),"NA",IF(U366=" ","NA",IF(U366="-","NA",IF(U366="N","NA",U366))))</f>
        <v>1</v>
      </c>
      <c r="AE366" s="30" t="n">
        <f aca="false">IF(ISBLANK(V366),"NA",IF(V366=" ","NA",IF(V366="-","NA",IF(V366="N","NA",V366))))</f>
        <v>23</v>
      </c>
      <c r="AF366" s="30" t="n">
        <f aca="false">IF(ISBLANK(W366),"NA",IF(W366=" ","NA",IF(W366="-","NA",IF(W366="N","NA",W366))))</f>
        <v>584</v>
      </c>
      <c r="AG366" s="30" t="n">
        <f aca="false">IF(ISBLANK(X366),"NA",IF(X366=" ","NA",IF(X366="-","NA",IF(X366="N","NA",X366))))</f>
        <v>566</v>
      </c>
      <c r="AH366" s="30" t="n">
        <f aca="false">IF(ISBLANK(Y366),"NA",IF(Y366=" ","NA",IF(Y366="-","NA",IF(Y366="N","NA",Y366))))</f>
        <v>618</v>
      </c>
      <c r="AI366" s="30" t="n">
        <f aca="false">IF(ISBLANK(Z366),"NA",IF(Z366=" ","NA",IF(Z366="-","NA",IF(Z366="N","NA",Z366))))</f>
        <v>529</v>
      </c>
      <c r="AJ366" s="30" t="n">
        <f aca="false">IF(ISBLANK(AA366),"NA",IF(AA366=" ","NA",IF(AA366="-","NA",IF(AA366="N","NA",AA366))))</f>
        <v>4</v>
      </c>
      <c r="AK366" s="30" t="n">
        <f aca="false">IF(ISBLANK(AB366),"NA",IF(AB366=" ","NA",IF(AB366="-","NA",IF(AB366="N","NA",AB366))))</f>
        <v>21</v>
      </c>
      <c r="AL366" s="22" t="n">
        <f aca="false">IF(I366="BC",VLOOKUP(B366,'BC-OR_overlap'!A:J,10),"NA")</f>
        <v>4</v>
      </c>
      <c r="AM366" s="22" t="n">
        <f aca="false">VLOOKUP(G366,Sheet2!A:Q,3)</f>
        <v>27.9616</v>
      </c>
      <c r="AN366" s="22" t="n">
        <f aca="false">VLOOKUP(G366,Sheet2!A:Q,4)</f>
        <v>4</v>
      </c>
      <c r="AO366" s="22" t="n">
        <f aca="false">VLOOKUP(G366,Sheet2!A:Q,5)</f>
        <v>5.61</v>
      </c>
      <c r="AP366" s="22" t="n">
        <f aca="false">VLOOKUP(G366,Sheet2!A:Q,6)</f>
        <v>7789.52</v>
      </c>
      <c r="AQ366" s="22" t="n">
        <f aca="false">VLOOKUP(G366,Sheet2!A:Q,7)</f>
        <v>766.33</v>
      </c>
      <c r="AR366" s="22" t="n">
        <f aca="false">VLOOKUP(G366,Sheet2!A:Q,8)</f>
        <v>1716.41</v>
      </c>
      <c r="AS366" s="22" t="n">
        <f aca="false">VLOOKUP(G366,Sheet2!A:Q,9)</f>
        <v>166.2</v>
      </c>
      <c r="AT366" s="22" t="n">
        <f aca="false">VLOOKUP(G366,Sheet2!A:Q,10)</f>
        <v>180.03</v>
      </c>
      <c r="AU366" s="22" t="n">
        <f aca="false">VLOOKUP(G366,Sheet2!A:Q,11)</f>
        <v>13</v>
      </c>
      <c r="AV366" s="22" t="n">
        <f aca="false">VLOOKUP(G366,Sheet2!A:Q,12)</f>
        <v>240750.97</v>
      </c>
      <c r="AW366" s="22" t="n">
        <f aca="false">VLOOKUP(G366,Sheet2!A:Q,13)</f>
        <v>29716.5</v>
      </c>
      <c r="AX366" s="22" t="n">
        <f aca="false">VLOOKUP(G366,Sheet2!A:Q,14)</f>
        <v>21795.69</v>
      </c>
      <c r="AY366" s="22" t="n">
        <f aca="false">VLOOKUP(G366,Sheet2!A:Q,15)</f>
        <v>3242.2</v>
      </c>
      <c r="AZ366" s="22" t="n">
        <f aca="false">VLOOKUP(G366,Sheet2!A:Q,16)</f>
        <v>2374.92</v>
      </c>
      <c r="BA366" s="22" t="n">
        <f aca="false">VLOOKUP(G366,Sheet2!A:Q,17)</f>
        <v>203.5</v>
      </c>
      <c r="BB366" s="22" t="n">
        <f aca="false">VLOOKUP(G366,Sheet2!A:R,18)</f>
        <v>149</v>
      </c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5" hidden="false" customHeight="false" outlineLevel="0" collapsed="false">
      <c r="A367" s="9" t="s">
        <v>46</v>
      </c>
      <c r="B367" s="9" t="n">
        <v>45</v>
      </c>
      <c r="C367" s="9" t="n">
        <v>60</v>
      </c>
      <c r="D367" s="9" t="n">
        <v>41</v>
      </c>
      <c r="E367" s="23" t="n">
        <v>66</v>
      </c>
      <c r="F367" s="24" t="s">
        <v>252</v>
      </c>
      <c r="G367" s="27" t="s">
        <v>1148</v>
      </c>
      <c r="H367" s="4" t="s">
        <v>254</v>
      </c>
      <c r="I367" s="22" t="s">
        <v>1066</v>
      </c>
      <c r="J367" s="26" t="s">
        <v>1067</v>
      </c>
      <c r="K367" s="11" t="s">
        <v>1149</v>
      </c>
      <c r="L367" s="2" t="n">
        <f aca="false">IF(LEN(TRIM(K367))=0,0,LEN(TRIM(K367))-LEN(SUBSTITUTE(K367," ",""))+1)</f>
        <v>9</v>
      </c>
      <c r="M367" s="2" t="n">
        <f aca="false">IF(LEN(TRIM(F367))=0,0,LEN(TRIM(F367))-LEN(SUBSTITUTE(F367," ",""))+2)</f>
        <v>7</v>
      </c>
      <c r="N367" s="22" t="s">
        <v>52</v>
      </c>
      <c r="O367" s="9"/>
      <c r="P367" s="27" t="n">
        <v>11045</v>
      </c>
      <c r="Q367" s="27" t="n">
        <v>1045</v>
      </c>
      <c r="R367" s="9" t="s">
        <v>53</v>
      </c>
      <c r="S367" s="28" t="str">
        <f aca="false">MID(MID(MID(SUBSTITUTE(K367," ","^",(M367-2)),1,256),FIND("^",SUBSTITUTE(K367," ","^",(M367-2))),256),2,FIND(" ",MID(MID(SUBSTITUTE(K367," ","^",(M367-2)),1,256),FIND("^",SUBSTITUTE(K367," ","^",(M367-2))),256))-2)</f>
        <v>thick</v>
      </c>
      <c r="T367" s="71" t="n">
        <v>0.882</v>
      </c>
      <c r="U367" s="29" t="n">
        <f aca="false">LEN(S367)</f>
        <v>5</v>
      </c>
      <c r="V367" s="58" t="n">
        <v>25</v>
      </c>
      <c r="W367" s="58" t="n">
        <v>556</v>
      </c>
      <c r="X367" s="58" t="n">
        <v>546</v>
      </c>
      <c r="Y367" s="58" t="n">
        <v>606</v>
      </c>
      <c r="Z367" s="58" t="n">
        <v>485</v>
      </c>
      <c r="AA367" s="50" t="n">
        <v>16</v>
      </c>
      <c r="AB367" s="50" t="n">
        <v>25</v>
      </c>
      <c r="AC367" s="30" t="n">
        <f aca="false">IF(ISBLANK(T367),"NA",IF(T367=" ","NA",IF(T367="-","NA",IF(T367="N","NA",T367))))</f>
        <v>0.882</v>
      </c>
      <c r="AD367" s="30" t="n">
        <f aca="false">IF(ISBLANK(U367),"NA",IF(U367=" ","NA",IF(U367="-","NA",IF(U367="N","NA",U367))))</f>
        <v>5</v>
      </c>
      <c r="AE367" s="30" t="n">
        <f aca="false">IF(ISBLANK(V367),"NA",IF(V367=" ","NA",IF(V367="-","NA",IF(V367="N","NA",V367))))</f>
        <v>25</v>
      </c>
      <c r="AF367" s="30" t="n">
        <f aca="false">IF(ISBLANK(W367),"NA",IF(W367=" ","NA",IF(W367="-","NA",IF(W367="N","NA",W367))))</f>
        <v>556</v>
      </c>
      <c r="AG367" s="30" t="n">
        <f aca="false">IF(ISBLANK(X367),"NA",IF(X367=" ","NA",IF(X367="-","NA",IF(X367="N","NA",X367))))</f>
        <v>546</v>
      </c>
      <c r="AH367" s="30" t="n">
        <f aca="false">IF(ISBLANK(Y367),"NA",IF(Y367=" ","NA",IF(Y367="-","NA",IF(Y367="N","NA",Y367))))</f>
        <v>606</v>
      </c>
      <c r="AI367" s="30" t="n">
        <f aca="false">IF(ISBLANK(Z367),"NA",IF(Z367=" ","NA",IF(Z367="-","NA",IF(Z367="N","NA",Z367))))</f>
        <v>485</v>
      </c>
      <c r="AJ367" s="30" t="n">
        <f aca="false">IF(ISBLANK(AA367),"NA",IF(AA367=" ","NA",IF(AA367="-","NA",IF(AA367="N","NA",AA367))))</f>
        <v>16</v>
      </c>
      <c r="AK367" s="30" t="n">
        <f aca="false">IF(ISBLANK(AB367),"NA",IF(AB367=" ","NA",IF(AB367="-","NA",IF(AB367="N","NA",AB367))))</f>
        <v>25</v>
      </c>
      <c r="AL367" s="22" t="n">
        <f aca="false">IF(I367="BC",VLOOKUP(B367,'BC-OR_overlap'!A:J,10),"NA")</f>
        <v>4</v>
      </c>
      <c r="AM367" s="22" t="n">
        <f aca="false">VLOOKUP(G367,Sheet2!A:Q,3)</f>
        <v>9.51884</v>
      </c>
      <c r="AN367" s="22" t="n">
        <f aca="false">VLOOKUP(G367,Sheet2!A:Q,4)</f>
        <v>16</v>
      </c>
      <c r="AO367" s="22" t="n">
        <f aca="false">VLOOKUP(G367,Sheet2!A:Q,5)</f>
        <v>527.69</v>
      </c>
      <c r="AP367" s="22" t="n">
        <f aca="false">VLOOKUP(G367,Sheet2!A:Q,6)</f>
        <v>12559.86</v>
      </c>
      <c r="AQ367" s="22" t="n">
        <f aca="false">VLOOKUP(G367,Sheet2!A:Q,7)</f>
        <v>70</v>
      </c>
      <c r="AR367" s="22" t="n">
        <f aca="false">VLOOKUP(G367,Sheet2!A:Q,8)</f>
        <v>4228.45</v>
      </c>
      <c r="AS367" s="22" t="n">
        <f aca="false">VLOOKUP(G367,Sheet2!A:Q,9)</f>
        <v>7.5</v>
      </c>
      <c r="AT367" s="22" t="n">
        <f aca="false">VLOOKUP(G367,Sheet2!A:Q,10)</f>
        <v>9.52</v>
      </c>
      <c r="AU367" s="22" t="n">
        <f aca="false">VLOOKUP(G367,Sheet2!A:Q,11)</f>
        <v>1</v>
      </c>
      <c r="AV367" s="22" t="n">
        <f aca="false">VLOOKUP(G367,Sheet2!A:Q,12)</f>
        <v>167324.58</v>
      </c>
      <c r="AW367" s="22" t="n">
        <f aca="false">VLOOKUP(G367,Sheet2!A:Q,13)</f>
        <v>19290.67</v>
      </c>
      <c r="AX367" s="22" t="n">
        <f aca="false">VLOOKUP(G367,Sheet2!A:Q,14)</f>
        <v>8807.4</v>
      </c>
      <c r="AY367" s="22" t="n">
        <f aca="false">VLOOKUP(G367,Sheet2!A:Q,15)</f>
        <v>988.5</v>
      </c>
      <c r="AZ367" s="22" t="n">
        <f aca="false">VLOOKUP(G367,Sheet2!A:Q,16)</f>
        <v>13.74</v>
      </c>
      <c r="BA367" s="22" t="n">
        <f aca="false">VLOOKUP(G367,Sheet2!A:Q,17)</f>
        <v>28</v>
      </c>
      <c r="BB367" s="22" t="n">
        <f aca="false">VLOOKUP(G367,Sheet2!A:R,18)</f>
        <v>150</v>
      </c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5" hidden="false" customHeight="false" outlineLevel="0" collapsed="false">
      <c r="A368" s="9" t="s">
        <v>80</v>
      </c>
      <c r="B368" s="9" t="n">
        <v>46</v>
      </c>
      <c r="C368" s="9" t="n">
        <v>61</v>
      </c>
      <c r="D368" s="9" t="n">
        <v>80</v>
      </c>
      <c r="E368" s="23" t="n">
        <v>3</v>
      </c>
      <c r="F368" s="24" t="s">
        <v>256</v>
      </c>
      <c r="G368" s="27" t="s">
        <v>1150</v>
      </c>
      <c r="H368" s="4" t="s">
        <v>258</v>
      </c>
      <c r="I368" s="22" t="s">
        <v>1066</v>
      </c>
      <c r="J368" s="26" t="s">
        <v>1067</v>
      </c>
      <c r="K368" s="11" t="s">
        <v>1151</v>
      </c>
      <c r="L368" s="2" t="n">
        <f aca="false">IF(LEN(TRIM(K368))=0,0,LEN(TRIM(K368))-LEN(SUBSTITUTE(K368," ",""))+1)</f>
        <v>19</v>
      </c>
      <c r="M368" s="2" t="n">
        <f aca="false">IF(LEN(TRIM(F368))=0,0,LEN(TRIM(F368))-LEN(SUBSTITUTE(F368," ",""))+2)</f>
        <v>17</v>
      </c>
      <c r="N368" s="22" t="s">
        <v>52</v>
      </c>
      <c r="O368" s="9"/>
      <c r="P368" s="27" t="n">
        <v>11046</v>
      </c>
      <c r="Q368" s="27" t="n">
        <v>1046</v>
      </c>
      <c r="R368" s="9" t="s">
        <v>53</v>
      </c>
      <c r="S368" s="28" t="str">
        <f aca="false">MID(MID(MID(SUBSTITUTE(K368," ","^",(M368-2)),1,256),FIND("^",SUBSTITUTE(K368," ","^",(M368-2))),256),2,FIND(" ",MID(MID(SUBSTITUTE(K368," ","^",(M368-2)),1,256),FIND("^",SUBSTITUTE(K368," ","^",(M368-2))),256))-2)</f>
        <v>a</v>
      </c>
      <c r="T368" s="71" t="n">
        <v>1</v>
      </c>
      <c r="U368" s="29" t="n">
        <f aca="false">LEN(S368)</f>
        <v>1</v>
      </c>
      <c r="V368" s="58" t="n">
        <v>14</v>
      </c>
      <c r="W368" s="58" t="n">
        <v>592</v>
      </c>
      <c r="X368" s="58" t="n">
        <v>584</v>
      </c>
      <c r="Y368" s="58" t="n">
        <v>598</v>
      </c>
      <c r="Z368" s="58" t="n">
        <v>412</v>
      </c>
      <c r="AA368" s="50" t="n">
        <v>9</v>
      </c>
      <c r="AB368" s="50" t="n">
        <v>8</v>
      </c>
      <c r="AC368" s="30" t="n">
        <f aca="false">IF(ISBLANK(T368),"NA",IF(T368=" ","NA",IF(T368="-","NA",IF(T368="N","NA",T368))))</f>
        <v>1</v>
      </c>
      <c r="AD368" s="30" t="n">
        <f aca="false">IF(ISBLANK(U368),"NA",IF(U368=" ","NA",IF(U368="-","NA",IF(U368="N","NA",U368))))</f>
        <v>1</v>
      </c>
      <c r="AE368" s="30" t="n">
        <f aca="false">IF(ISBLANK(V368),"NA",IF(V368=" ","NA",IF(V368="-","NA",IF(V368="N","NA",V368))))</f>
        <v>14</v>
      </c>
      <c r="AF368" s="30" t="n">
        <f aca="false">IF(ISBLANK(W368),"NA",IF(W368=" ","NA",IF(W368="-","NA",IF(W368="N","NA",W368))))</f>
        <v>592</v>
      </c>
      <c r="AG368" s="30" t="n">
        <f aca="false">IF(ISBLANK(X368),"NA",IF(X368=" ","NA",IF(X368="-","NA",IF(X368="N","NA",X368))))</f>
        <v>584</v>
      </c>
      <c r="AH368" s="30" t="n">
        <f aca="false">IF(ISBLANK(Y368),"NA",IF(Y368=" ","NA",IF(Y368="-","NA",IF(Y368="N","NA",Y368))))</f>
        <v>598</v>
      </c>
      <c r="AI368" s="30" t="n">
        <f aca="false">IF(ISBLANK(Z368),"NA",IF(Z368=" ","NA",IF(Z368="-","NA",IF(Z368="N","NA",Z368))))</f>
        <v>412</v>
      </c>
      <c r="AJ368" s="30" t="n">
        <f aca="false">IF(ISBLANK(AA368),"NA",IF(AA368=" ","NA",IF(AA368="-","NA",IF(AA368="N","NA",AA368))))</f>
        <v>9</v>
      </c>
      <c r="AK368" s="30" t="n">
        <f aca="false">IF(ISBLANK(AB368),"NA",IF(AB368=" ","NA",IF(AB368="-","NA",IF(AB368="N","NA",AB368))))</f>
        <v>8</v>
      </c>
      <c r="AL368" s="22" t="n">
        <f aca="false">IF(I368="BC",VLOOKUP(B368,'BC-OR_overlap'!A:J,10),"NA")</f>
        <v>4</v>
      </c>
      <c r="AM368" s="22" t="n">
        <f aca="false">VLOOKUP(G368,Sheet2!A:Q,3)</f>
        <v>14.0403</v>
      </c>
      <c r="AN368" s="22" t="n">
        <f aca="false">VLOOKUP(G368,Sheet2!A:Q,4)</f>
        <v>9</v>
      </c>
      <c r="AO368" s="22" t="n">
        <f aca="false">VLOOKUP(G368,Sheet2!A:Q,5)</f>
        <v>137.96</v>
      </c>
      <c r="AP368" s="22" t="n">
        <f aca="false">VLOOKUP(G368,Sheet2!A:Q,6)</f>
        <v>14253.81</v>
      </c>
      <c r="AQ368" s="22" t="n">
        <f aca="false">VLOOKUP(G368,Sheet2!A:Q,7)</f>
        <v>237.5</v>
      </c>
      <c r="AR368" s="22" t="n">
        <f aca="false">VLOOKUP(G368,Sheet2!A:Q,8)</f>
        <v>2370.57</v>
      </c>
      <c r="AS368" s="22" t="n">
        <f aca="false">VLOOKUP(G368,Sheet2!A:Q,9)</f>
        <v>29.67</v>
      </c>
      <c r="AT368" s="22" t="n">
        <f aca="false">VLOOKUP(G368,Sheet2!A:Q,10)</f>
        <v>626.37</v>
      </c>
      <c r="AU368" s="22" t="n">
        <f aca="false">VLOOKUP(G368,Sheet2!A:Q,11)</f>
        <v>5</v>
      </c>
      <c r="AV368" s="22" t="n">
        <f aca="false">VLOOKUP(G368,Sheet2!A:Q,12)</f>
        <v>172999.14</v>
      </c>
      <c r="AW368" s="22" t="n">
        <f aca="false">VLOOKUP(G368,Sheet2!A:Q,13)</f>
        <v>21403.75</v>
      </c>
      <c r="AX368" s="22" t="n">
        <f aca="false">VLOOKUP(G368,Sheet2!A:Q,14)</f>
        <v>18609.71</v>
      </c>
      <c r="AY368" s="22" t="n">
        <f aca="false">VLOOKUP(G368,Sheet2!A:Q,15)</f>
        <v>1859</v>
      </c>
      <c r="AZ368" s="22" t="n">
        <f aca="false">VLOOKUP(G368,Sheet2!A:Q,16)</f>
        <v>7408.72</v>
      </c>
      <c r="BA368" s="22" t="n">
        <f aca="false">VLOOKUP(G368,Sheet2!A:Q,17)</f>
        <v>349.5</v>
      </c>
      <c r="BB368" s="22" t="n">
        <f aca="false">VLOOKUP(G368,Sheet2!A:R,18)</f>
        <v>153</v>
      </c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5" hidden="false" customHeight="false" outlineLevel="0" collapsed="false">
      <c r="A369" s="9" t="s">
        <v>80</v>
      </c>
      <c r="B369" s="9" t="n">
        <v>47</v>
      </c>
      <c r="C369" s="9" t="n">
        <v>63</v>
      </c>
      <c r="D369" s="9" t="n">
        <v>19</v>
      </c>
      <c r="E369" s="23"/>
      <c r="F369" s="9" t="s">
        <v>260</v>
      </c>
      <c r="G369" s="9" t="s">
        <v>1152</v>
      </c>
      <c r="H369" s="4" t="s">
        <v>262</v>
      </c>
      <c r="I369" s="22" t="s">
        <v>1066</v>
      </c>
      <c r="J369" s="26" t="s">
        <v>1067</v>
      </c>
      <c r="K369" s="11" t="s">
        <v>1153</v>
      </c>
      <c r="L369" s="2" t="n">
        <f aca="false">IF(LEN(TRIM(K369))=0,0,LEN(TRIM(K369))-LEN(SUBSTITUTE(K369," ",""))+1)</f>
        <v>12</v>
      </c>
      <c r="M369" s="2" t="n">
        <f aca="false">IF(LEN(TRIM(F369))=0,0,LEN(TRIM(F369))-LEN(SUBSTITUTE(F369," ",""))+2)</f>
        <v>10</v>
      </c>
      <c r="N369" s="22" t="s">
        <v>52</v>
      </c>
      <c r="O369" s="9"/>
      <c r="P369" s="27" t="n">
        <v>11047</v>
      </c>
      <c r="Q369" s="27" t="n">
        <v>1047</v>
      </c>
      <c r="R369" s="9" t="s">
        <v>53</v>
      </c>
      <c r="S369" s="28" t="str">
        <f aca="false">MID(MID(MID(SUBSTITUTE(K369," ","^",(M369-2)),1,256),FIND("^",SUBSTITUTE(K369," ","^",(M369-2))),256),2,FIND(" ",MID(MID(SUBSTITUTE(K369," ","^",(M369-2)),1,256),FIND("^",SUBSTITUTE(K369," ","^",(M369-2))),256))-2)</f>
        <v>baseball</v>
      </c>
      <c r="T369" s="77" t="n">
        <v>0.95</v>
      </c>
      <c r="U369" s="29" t="n">
        <f aca="false">LEN(S369)</f>
        <v>8</v>
      </c>
      <c r="V369" s="58" t="n">
        <v>123</v>
      </c>
      <c r="W369" s="58" t="n">
        <v>477</v>
      </c>
      <c r="X369" s="58" t="n">
        <v>574</v>
      </c>
      <c r="Y369" s="58" t="n">
        <v>521</v>
      </c>
      <c r="Z369" s="58" t="n">
        <v>503</v>
      </c>
      <c r="AA369" s="50" t="n">
        <v>15</v>
      </c>
      <c r="AB369" s="50" t="n">
        <v>13</v>
      </c>
      <c r="AC369" s="30" t="n">
        <f aca="false">IF(ISBLANK(T369),"NA",IF(T369=" ","NA",IF(T369="-","NA",IF(T369="N","NA",T369))))</f>
        <v>0.95</v>
      </c>
      <c r="AD369" s="30" t="n">
        <f aca="false">IF(ISBLANK(U369),"NA",IF(U369=" ","NA",IF(U369="-","NA",IF(U369="N","NA",U369))))</f>
        <v>8</v>
      </c>
      <c r="AE369" s="30" t="n">
        <f aca="false">IF(ISBLANK(V369),"NA",IF(V369=" ","NA",IF(V369="-","NA",IF(V369="N","NA",V369))))</f>
        <v>123</v>
      </c>
      <c r="AF369" s="30" t="n">
        <f aca="false">IF(ISBLANK(W369),"NA",IF(W369=" ","NA",IF(W369="-","NA",IF(W369="N","NA",W369))))</f>
        <v>477</v>
      </c>
      <c r="AG369" s="30" t="n">
        <f aca="false">IF(ISBLANK(X369),"NA",IF(X369=" ","NA",IF(X369="-","NA",IF(X369="N","NA",X369))))</f>
        <v>574</v>
      </c>
      <c r="AH369" s="30" t="n">
        <f aca="false">IF(ISBLANK(Y369),"NA",IF(Y369=" ","NA",IF(Y369="-","NA",IF(Y369="N","NA",Y369))))</f>
        <v>521</v>
      </c>
      <c r="AI369" s="30" t="n">
        <f aca="false">IF(ISBLANK(Z369),"NA",IF(Z369=" ","NA",IF(Z369="-","NA",IF(Z369="N","NA",Z369))))</f>
        <v>503</v>
      </c>
      <c r="AJ369" s="30" t="n">
        <f aca="false">IF(ISBLANK(AA369),"NA",IF(AA369=" ","NA",IF(AA369="-","NA",IF(AA369="N","NA",AA369))))</f>
        <v>15</v>
      </c>
      <c r="AK369" s="30" t="n">
        <f aca="false">IF(ISBLANK(AB369),"NA",IF(AB369=" ","NA",IF(AB369="-","NA",IF(AB369="N","NA",AB369))))</f>
        <v>13</v>
      </c>
      <c r="AL369" s="22" t="n">
        <f aca="false">IF(I369="BC",VLOOKUP(B369,'BC-OR_overlap'!A:J,10),"NA")</f>
        <v>4</v>
      </c>
      <c r="AM369" s="22" t="n">
        <f aca="false">VLOOKUP(G369,Sheet2!A:Q,3)</f>
        <v>153.075</v>
      </c>
      <c r="AN369" s="22" t="n">
        <f aca="false">VLOOKUP(G369,Sheet2!A:Q,4)</f>
        <v>15</v>
      </c>
      <c r="AO369" s="22" t="n">
        <f aca="false">VLOOKUP(G369,Sheet2!A:Q,5)</f>
        <v>135.11</v>
      </c>
      <c r="AP369" s="22" t="n">
        <f aca="false">VLOOKUP(G369,Sheet2!A:Q,6)</f>
        <v>18937.67</v>
      </c>
      <c r="AQ369" s="22" t="n">
        <f aca="false">VLOOKUP(G369,Sheet2!A:Q,7)</f>
        <v>266.25</v>
      </c>
      <c r="AR369" s="22" t="n">
        <f aca="false">VLOOKUP(G369,Sheet2!A:Q,8)</f>
        <v>3154.25</v>
      </c>
      <c r="AS369" s="22" t="n">
        <f aca="false">VLOOKUP(G369,Sheet2!A:Q,9)</f>
        <v>27</v>
      </c>
      <c r="AT369" s="22" t="n">
        <f aca="false">VLOOKUP(G369,Sheet2!A:Q,10)</f>
        <v>978.75</v>
      </c>
      <c r="AU369" s="22" t="n">
        <f aca="false">VLOOKUP(G369,Sheet2!A:Q,11)</f>
        <v>5.5</v>
      </c>
      <c r="AV369" s="22" t="n">
        <f aca="false">VLOOKUP(G369,Sheet2!A:Q,12)</f>
        <v>272449.78</v>
      </c>
      <c r="AW369" s="22" t="n">
        <f aca="false">VLOOKUP(G369,Sheet2!A:Q,13)</f>
        <v>34199</v>
      </c>
      <c r="AX369" s="22" t="n">
        <f aca="false">VLOOKUP(G369,Sheet2!A:Q,14)</f>
        <v>13428.68</v>
      </c>
      <c r="AY369" s="22" t="n">
        <f aca="false">VLOOKUP(G369,Sheet2!A:Q,15)</f>
        <v>1820</v>
      </c>
      <c r="AZ369" s="22" t="n">
        <f aca="false">VLOOKUP(G369,Sheet2!A:Q,16)</f>
        <v>1799.03</v>
      </c>
      <c r="BA369" s="22" t="n">
        <f aca="false">VLOOKUP(G369,Sheet2!A:Q,17)</f>
        <v>181.5</v>
      </c>
      <c r="BB369" s="22" t="n">
        <f aca="false">VLOOKUP(G369,Sheet2!A:R,18)</f>
        <v>163</v>
      </c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5" hidden="false" customHeight="false" outlineLevel="0" collapsed="false">
      <c r="A370" s="22" t="s">
        <v>56</v>
      </c>
      <c r="B370" s="9" t="n">
        <v>48</v>
      </c>
      <c r="C370" s="9" t="n">
        <v>64</v>
      </c>
      <c r="D370" s="9" t="n">
        <v>57</v>
      </c>
      <c r="E370" s="23"/>
      <c r="F370" s="9" t="s">
        <v>264</v>
      </c>
      <c r="G370" s="9" t="s">
        <v>1154</v>
      </c>
      <c r="H370" s="4" t="s">
        <v>266</v>
      </c>
      <c r="I370" s="22" t="s">
        <v>1066</v>
      </c>
      <c r="J370" s="26" t="s">
        <v>1067</v>
      </c>
      <c r="K370" s="11" t="s">
        <v>1155</v>
      </c>
      <c r="L370" s="2" t="n">
        <f aca="false">IF(LEN(TRIM(K370))=0,0,LEN(TRIM(K370))-LEN(SUBSTITUTE(K370," ",""))+1)</f>
        <v>23</v>
      </c>
      <c r="M370" s="2" t="n">
        <f aca="false">IF(LEN(TRIM(F370))=0,0,LEN(TRIM(F370))-LEN(SUBSTITUTE(F370," ",""))+2)</f>
        <v>21</v>
      </c>
      <c r="N370" s="22" t="s">
        <v>52</v>
      </c>
      <c r="O370" s="9"/>
      <c r="P370" s="27" t="n">
        <v>11048</v>
      </c>
      <c r="Q370" s="27" t="n">
        <v>1048</v>
      </c>
      <c r="R370" s="9" t="s">
        <v>53</v>
      </c>
      <c r="S370" s="28" t="str">
        <f aca="false">MID(MID(MID(SUBSTITUTE(K370," ","^",(M370-2)),1,256),FIND("^",SUBSTITUTE(K370," ","^",(M370-2))),256),2,FIND(" ",MID(MID(SUBSTITUTE(K370," ","^",(M370-2)),1,256),FIND("^",SUBSTITUTE(K370," ","^",(M370-2))),256))-2)</f>
        <v>of</v>
      </c>
      <c r="T370" s="77" t="n">
        <v>0.87</v>
      </c>
      <c r="U370" s="29" t="n">
        <f aca="false">LEN(S370)</f>
        <v>2</v>
      </c>
      <c r="V370" s="58" t="n">
        <v>98</v>
      </c>
      <c r="W370" s="58" t="n">
        <v>554</v>
      </c>
      <c r="X370" s="58" t="n">
        <v>558</v>
      </c>
      <c r="Y370" s="58" t="n">
        <v>532</v>
      </c>
      <c r="Z370" s="58" t="n">
        <v>438</v>
      </c>
      <c r="AA370" s="50" t="n">
        <v>11</v>
      </c>
      <c r="AB370" s="50" t="n">
        <v>10</v>
      </c>
      <c r="AC370" s="30" t="n">
        <f aca="false">IF(ISBLANK(T370),"NA",IF(T370=" ","NA",IF(T370="-","NA",IF(T370="N","NA",T370))))</f>
        <v>0.87</v>
      </c>
      <c r="AD370" s="30" t="n">
        <f aca="false">IF(ISBLANK(U370),"NA",IF(U370=" ","NA",IF(U370="-","NA",IF(U370="N","NA",U370))))</f>
        <v>2</v>
      </c>
      <c r="AE370" s="30" t="n">
        <f aca="false">IF(ISBLANK(V370),"NA",IF(V370=" ","NA",IF(V370="-","NA",IF(V370="N","NA",V370))))</f>
        <v>98</v>
      </c>
      <c r="AF370" s="30" t="n">
        <f aca="false">IF(ISBLANK(W370),"NA",IF(W370=" ","NA",IF(W370="-","NA",IF(W370="N","NA",W370))))</f>
        <v>554</v>
      </c>
      <c r="AG370" s="30" t="n">
        <f aca="false">IF(ISBLANK(X370),"NA",IF(X370=" ","NA",IF(X370="-","NA",IF(X370="N","NA",X370))))</f>
        <v>558</v>
      </c>
      <c r="AH370" s="30" t="n">
        <f aca="false">IF(ISBLANK(Y370),"NA",IF(Y370=" ","NA",IF(Y370="-","NA",IF(Y370="N","NA",Y370))))</f>
        <v>532</v>
      </c>
      <c r="AI370" s="30" t="n">
        <f aca="false">IF(ISBLANK(Z370),"NA",IF(Z370=" ","NA",IF(Z370="-","NA",IF(Z370="N","NA",Z370))))</f>
        <v>438</v>
      </c>
      <c r="AJ370" s="30" t="n">
        <f aca="false">IF(ISBLANK(AA370),"NA",IF(AA370=" ","NA",IF(AA370="-","NA",IF(AA370="N","NA",AA370))))</f>
        <v>11</v>
      </c>
      <c r="AK370" s="30" t="n">
        <f aca="false">IF(ISBLANK(AB370),"NA",IF(AB370=" ","NA",IF(AB370="-","NA",IF(AB370="N","NA",AB370))))</f>
        <v>10</v>
      </c>
      <c r="AL370" s="22" t="n">
        <f aca="false">IF(I370="BC",VLOOKUP(B370,'BC-OR_overlap'!A:J,10),"NA")</f>
        <v>4</v>
      </c>
      <c r="AM370" s="22" t="n">
        <f aca="false">VLOOKUP(G370,Sheet2!A:Q,3)</f>
        <v>69.2496</v>
      </c>
      <c r="AN370" s="22" t="n">
        <f aca="false">VLOOKUP(G370,Sheet2!A:Q,4)</f>
        <v>11</v>
      </c>
      <c r="AO370" s="22" t="n">
        <f aca="false">VLOOKUP(G370,Sheet2!A:Q,5)</f>
        <v>1198.48</v>
      </c>
      <c r="AP370" s="22" t="n">
        <f aca="false">VLOOKUP(G370,Sheet2!A:Q,6)</f>
        <v>18032.74</v>
      </c>
      <c r="AQ370" s="22" t="n">
        <f aca="false">VLOOKUP(G370,Sheet2!A:Q,7)</f>
        <v>66.67</v>
      </c>
      <c r="AR370" s="22" t="n">
        <f aca="false">VLOOKUP(G370,Sheet2!A:Q,8)</f>
        <v>6658.97</v>
      </c>
      <c r="AS370" s="22" t="n">
        <f aca="false">VLOOKUP(G370,Sheet2!A:Q,9)</f>
        <v>6</v>
      </c>
      <c r="AT370" s="22" t="n">
        <f aca="false">VLOOKUP(G370,Sheet2!A:Q,10)</f>
        <v>69.25</v>
      </c>
      <c r="AU370" s="22" t="n">
        <f aca="false">VLOOKUP(G370,Sheet2!A:Q,11)</f>
        <v>1</v>
      </c>
      <c r="AV370" s="22" t="n">
        <f aca="false">VLOOKUP(G370,Sheet2!A:Q,12)</f>
        <v>243173.54</v>
      </c>
      <c r="AW370" s="22" t="n">
        <f aca="false">VLOOKUP(G370,Sheet2!A:Q,13)</f>
        <v>36482</v>
      </c>
      <c r="AX370" s="22" t="n">
        <f aca="false">VLOOKUP(G370,Sheet2!A:Q,14)</f>
        <v>18727.02</v>
      </c>
      <c r="AY370" s="22" t="n">
        <f aca="false">VLOOKUP(G370,Sheet2!A:Q,15)</f>
        <v>1870.5</v>
      </c>
      <c r="AZ370" s="22" t="n">
        <f aca="false">VLOOKUP(G370,Sheet2!A:Q,16)</f>
        <v>131.66</v>
      </c>
      <c r="BA370" s="22" t="n">
        <f aca="false">VLOOKUP(G370,Sheet2!A:Q,17)</f>
        <v>68</v>
      </c>
      <c r="BB370" s="22" t="n">
        <f aca="false">VLOOKUP(G370,Sheet2!A:R,18)</f>
        <v>168</v>
      </c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5" hidden="false" customHeight="false" outlineLevel="0" collapsed="false">
      <c r="A371" s="9" t="s">
        <v>46</v>
      </c>
      <c r="B371" s="9" t="n">
        <v>49</v>
      </c>
      <c r="C371" s="9" t="n">
        <v>65</v>
      </c>
      <c r="D371" s="9" t="n">
        <v>73</v>
      </c>
      <c r="E371" s="23" t="n">
        <v>33</v>
      </c>
      <c r="F371" s="24" t="s">
        <v>268</v>
      </c>
      <c r="G371" s="78" t="s">
        <v>1156</v>
      </c>
      <c r="H371" s="4" t="s">
        <v>270</v>
      </c>
      <c r="I371" s="22" t="s">
        <v>1066</v>
      </c>
      <c r="J371" s="26" t="s">
        <v>1067</v>
      </c>
      <c r="K371" s="11" t="s">
        <v>1157</v>
      </c>
      <c r="L371" s="2" t="n">
        <f aca="false">IF(LEN(TRIM(K371))=0,0,LEN(TRIM(K371))-LEN(SUBSTITUTE(K371," ",""))+1)</f>
        <v>15</v>
      </c>
      <c r="M371" s="2" t="n">
        <f aca="false">IF(LEN(TRIM(F371))=0,0,LEN(TRIM(F371))-LEN(SUBSTITUTE(F371," ",""))+2)</f>
        <v>13</v>
      </c>
      <c r="N371" s="22" t="s">
        <v>52</v>
      </c>
      <c r="O371" s="9"/>
      <c r="P371" s="27" t="n">
        <v>11049</v>
      </c>
      <c r="Q371" s="27" t="n">
        <v>1049</v>
      </c>
      <c r="R371" s="9" t="s">
        <v>53</v>
      </c>
      <c r="S371" s="28" t="str">
        <f aca="false">MID(MID(MID(SUBSTITUTE(K371," ","^",(M371-2)),1,256),FIND("^",SUBSTITUTE(K371," ","^",(M371-2))),256),2,FIND(" ",MID(MID(SUBSTITUTE(K371," ","^",(M371-2)),1,256),FIND("^",SUBSTITUTE(K371," ","^",(M371-2))),256))-2)</f>
        <v>broken</v>
      </c>
      <c r="T371" s="71" t="n">
        <v>0.941</v>
      </c>
      <c r="U371" s="29" t="n">
        <f aca="false">LEN(S371)</f>
        <v>6</v>
      </c>
      <c r="V371" s="58" t="n">
        <v>99</v>
      </c>
      <c r="W371" s="58" t="n">
        <v>635</v>
      </c>
      <c r="X371" s="58" t="n">
        <v>611</v>
      </c>
      <c r="Y371" s="58" t="n">
        <v>585</v>
      </c>
      <c r="Z371" s="58" t="n">
        <v>494</v>
      </c>
      <c r="AA371" s="50" t="n">
        <v>3</v>
      </c>
      <c r="AB371" s="50" t="n">
        <v>21</v>
      </c>
      <c r="AC371" s="30" t="n">
        <f aca="false">IF(ISBLANK(T371),"NA",IF(T371=" ","NA",IF(T371="-","NA",IF(T371="N","NA",T371))))</f>
        <v>0.941</v>
      </c>
      <c r="AD371" s="30" t="n">
        <f aca="false">IF(ISBLANK(U371),"NA",IF(U371=" ","NA",IF(U371="-","NA",IF(U371="N","NA",U371))))</f>
        <v>6</v>
      </c>
      <c r="AE371" s="30" t="n">
        <f aca="false">IF(ISBLANK(V371),"NA",IF(V371=" ","NA",IF(V371="-","NA",IF(V371="N","NA",V371))))</f>
        <v>99</v>
      </c>
      <c r="AF371" s="30" t="n">
        <f aca="false">IF(ISBLANK(W371),"NA",IF(W371=" ","NA",IF(W371="-","NA",IF(W371="N","NA",W371))))</f>
        <v>635</v>
      </c>
      <c r="AG371" s="30" t="n">
        <f aca="false">IF(ISBLANK(X371),"NA",IF(X371=" ","NA",IF(X371="-","NA",IF(X371="N","NA",X371))))</f>
        <v>611</v>
      </c>
      <c r="AH371" s="30" t="n">
        <f aca="false">IF(ISBLANK(Y371),"NA",IF(Y371=" ","NA",IF(Y371="-","NA",IF(Y371="N","NA",Y371))))</f>
        <v>585</v>
      </c>
      <c r="AI371" s="30" t="n">
        <f aca="false">IF(ISBLANK(Z371),"NA",IF(Z371=" ","NA",IF(Z371="-","NA",IF(Z371="N","NA",Z371))))</f>
        <v>494</v>
      </c>
      <c r="AJ371" s="30" t="n">
        <f aca="false">IF(ISBLANK(AA371),"NA",IF(AA371=" ","NA",IF(AA371="-","NA",IF(AA371="N","NA",AA371))))</f>
        <v>3</v>
      </c>
      <c r="AK371" s="30" t="n">
        <f aca="false">IF(ISBLANK(AB371),"NA",IF(AB371=" ","NA",IF(AB371="-","NA",IF(AB371="N","NA",AB371))))</f>
        <v>21</v>
      </c>
      <c r="AL371" s="22" t="n">
        <f aca="false">IF(I371="BC",VLOOKUP(B371,'BC-OR_overlap'!A:J,10),"NA")</f>
        <v>4</v>
      </c>
      <c r="AM371" s="22" t="n">
        <f aca="false">VLOOKUP(G371,Sheet2!A:Q,3)</f>
        <v>130.408</v>
      </c>
      <c r="AN371" s="22" t="n">
        <f aca="false">VLOOKUP(G371,Sheet2!A:Q,4)</f>
        <v>3</v>
      </c>
      <c r="AO371" s="22" t="n">
        <f aca="false">VLOOKUP(G371,Sheet2!A:Q,5)</f>
        <v>97.77</v>
      </c>
      <c r="AP371" s="22" t="n">
        <f aca="false">VLOOKUP(G371,Sheet2!A:Q,6)</f>
        <v>8474.98</v>
      </c>
      <c r="AQ371" s="22" t="n">
        <f aca="false">VLOOKUP(G371,Sheet2!A:Q,7)</f>
        <v>563.2</v>
      </c>
      <c r="AR371" s="22" t="n">
        <f aca="false">VLOOKUP(G371,Sheet2!A:Q,8)</f>
        <v>1031.49</v>
      </c>
      <c r="AS371" s="22" t="n">
        <f aca="false">VLOOKUP(G371,Sheet2!A:Q,9)</f>
        <v>44</v>
      </c>
      <c r="AT371" s="22" t="n">
        <f aca="false">VLOOKUP(G371,Sheet2!A:Q,10)</f>
        <v>325.33</v>
      </c>
      <c r="AU371" s="22" t="n">
        <f aca="false">VLOOKUP(G371,Sheet2!A:Q,11)</f>
        <v>8</v>
      </c>
      <c r="AV371" s="22" t="n">
        <f aca="false">VLOOKUP(G371,Sheet2!A:Q,12)</f>
        <v>232657.38</v>
      </c>
      <c r="AW371" s="22" t="n">
        <f aca="false">VLOOKUP(G371,Sheet2!A:Q,13)</f>
        <v>37932.8</v>
      </c>
      <c r="AX371" s="22" t="n">
        <f aca="false">VLOOKUP(G371,Sheet2!A:Q,14)</f>
        <v>15085.75</v>
      </c>
      <c r="AY371" s="22" t="n">
        <f aca="false">VLOOKUP(G371,Sheet2!A:Q,15)</f>
        <v>2617.75</v>
      </c>
      <c r="AZ371" s="22" t="n">
        <f aca="false">VLOOKUP(G371,Sheet2!A:Q,16)</f>
        <v>1487.56</v>
      </c>
      <c r="BA371" s="22" t="n">
        <f aca="false">VLOOKUP(G371,Sheet2!A:Q,17)</f>
        <v>289.33</v>
      </c>
      <c r="BB371" s="22" t="n">
        <f aca="false">VLOOKUP(G371,Sheet2!A:R,18)</f>
        <v>174</v>
      </c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5" hidden="false" customHeight="false" outlineLevel="0" collapsed="false">
      <c r="A372" s="9" t="s">
        <v>56</v>
      </c>
      <c r="B372" s="9" t="n">
        <v>50</v>
      </c>
      <c r="C372" s="9" t="n">
        <v>66</v>
      </c>
      <c r="D372" s="9" t="n">
        <v>142</v>
      </c>
      <c r="E372" s="23"/>
      <c r="F372" s="9" t="s">
        <v>272</v>
      </c>
      <c r="G372" s="46" t="s">
        <v>1156</v>
      </c>
      <c r="H372" s="4" t="s">
        <v>274</v>
      </c>
      <c r="I372" s="22" t="s">
        <v>1066</v>
      </c>
      <c r="J372" s="26" t="s">
        <v>1067</v>
      </c>
      <c r="K372" s="11" t="s">
        <v>1158</v>
      </c>
      <c r="L372" s="2" t="n">
        <f aca="false">IF(LEN(TRIM(K372))=0,0,LEN(TRIM(K372))-LEN(SUBSTITUTE(K372," ",""))+1)</f>
        <v>14</v>
      </c>
      <c r="M372" s="2" t="n">
        <f aca="false">IF(LEN(TRIM(F372))=0,0,LEN(TRIM(F372))-LEN(SUBSTITUTE(F372," ",""))+2)</f>
        <v>12</v>
      </c>
      <c r="N372" s="22" t="s">
        <v>52</v>
      </c>
      <c r="O372" s="9"/>
      <c r="P372" s="27" t="n">
        <v>11050</v>
      </c>
      <c r="Q372" s="27" t="n">
        <v>1050</v>
      </c>
      <c r="R372" s="9" t="s">
        <v>53</v>
      </c>
      <c r="S372" s="28" t="str">
        <f aca="false">MID(MID(MID(SUBSTITUTE(K372," ","^",(M372-2)),1,256),FIND("^",SUBSTITUTE(K372," ","^",(M372-2))),256),2,FIND(" ",MID(MID(SUBSTITUTE(K372," ","^",(M372-2)),1,256),FIND("^",SUBSTITUTE(K372," ","^",(M372-2))),256))-2)</f>
        <v>broken</v>
      </c>
      <c r="T372" s="73" t="n">
        <v>1</v>
      </c>
      <c r="U372" s="29" t="n">
        <f aca="false">LEN(S372)</f>
        <v>6</v>
      </c>
      <c r="V372" s="58" t="n">
        <v>99</v>
      </c>
      <c r="W372" s="58" t="n">
        <v>635</v>
      </c>
      <c r="X372" s="58" t="n">
        <v>611</v>
      </c>
      <c r="Y372" s="58" t="n">
        <v>585</v>
      </c>
      <c r="Z372" s="58" t="n">
        <v>494</v>
      </c>
      <c r="AA372" s="50" t="n">
        <v>3</v>
      </c>
      <c r="AB372" s="50" t="n">
        <v>21</v>
      </c>
      <c r="AC372" s="30" t="n">
        <f aca="false">IF(ISBLANK(T372),"NA",IF(T372=" ","NA",IF(T372="-","NA",IF(T372="N","NA",T372))))</f>
        <v>1</v>
      </c>
      <c r="AD372" s="30" t="n">
        <f aca="false">IF(ISBLANK(U372),"NA",IF(U372=" ","NA",IF(U372="-","NA",IF(U372="N","NA",U372))))</f>
        <v>6</v>
      </c>
      <c r="AE372" s="30" t="n">
        <f aca="false">IF(ISBLANK(V372),"NA",IF(V372=" ","NA",IF(V372="-","NA",IF(V372="N","NA",V372))))</f>
        <v>99</v>
      </c>
      <c r="AF372" s="30" t="n">
        <f aca="false">IF(ISBLANK(W372),"NA",IF(W372=" ","NA",IF(W372="-","NA",IF(W372="N","NA",W372))))</f>
        <v>635</v>
      </c>
      <c r="AG372" s="30" t="n">
        <f aca="false">IF(ISBLANK(X372),"NA",IF(X372=" ","NA",IF(X372="-","NA",IF(X372="N","NA",X372))))</f>
        <v>611</v>
      </c>
      <c r="AH372" s="30" t="n">
        <f aca="false">IF(ISBLANK(Y372),"NA",IF(Y372=" ","NA",IF(Y372="-","NA",IF(Y372="N","NA",Y372))))</f>
        <v>585</v>
      </c>
      <c r="AI372" s="30" t="n">
        <f aca="false">IF(ISBLANK(Z372),"NA",IF(Z372=" ","NA",IF(Z372="-","NA",IF(Z372="N","NA",Z372))))</f>
        <v>494</v>
      </c>
      <c r="AJ372" s="30" t="n">
        <f aca="false">IF(ISBLANK(AA372),"NA",IF(AA372=" ","NA",IF(AA372="-","NA",IF(AA372="N","NA",AA372))))</f>
        <v>3</v>
      </c>
      <c r="AK372" s="30" t="n">
        <f aca="false">IF(ISBLANK(AB372),"NA",IF(AB372=" ","NA",IF(AB372="-","NA",IF(AB372="N","NA",AB372))))</f>
        <v>21</v>
      </c>
      <c r="AL372" s="22" t="n">
        <f aca="false">IF(I372="BC",VLOOKUP(B372,'BC-OR_overlap'!A:J,10),"NA")</f>
        <v>4</v>
      </c>
      <c r="AM372" s="22" t="n">
        <f aca="false">VLOOKUP(G372,Sheet2!A:Q,3)</f>
        <v>130.408</v>
      </c>
      <c r="AN372" s="22" t="n">
        <f aca="false">VLOOKUP(G372,Sheet2!A:Q,4)</f>
        <v>3</v>
      </c>
      <c r="AO372" s="22" t="n">
        <f aca="false">VLOOKUP(G372,Sheet2!A:Q,5)</f>
        <v>97.77</v>
      </c>
      <c r="AP372" s="22" t="n">
        <f aca="false">VLOOKUP(G372,Sheet2!A:Q,6)</f>
        <v>8474.98</v>
      </c>
      <c r="AQ372" s="22" t="n">
        <f aca="false">VLOOKUP(G372,Sheet2!A:Q,7)</f>
        <v>563.2</v>
      </c>
      <c r="AR372" s="22" t="n">
        <f aca="false">VLOOKUP(G372,Sheet2!A:Q,8)</f>
        <v>1031.49</v>
      </c>
      <c r="AS372" s="22" t="n">
        <f aca="false">VLOOKUP(G372,Sheet2!A:Q,9)</f>
        <v>44</v>
      </c>
      <c r="AT372" s="22" t="n">
        <f aca="false">VLOOKUP(G372,Sheet2!A:Q,10)</f>
        <v>325.33</v>
      </c>
      <c r="AU372" s="22" t="n">
        <f aca="false">VLOOKUP(G372,Sheet2!A:Q,11)</f>
        <v>8</v>
      </c>
      <c r="AV372" s="22" t="n">
        <f aca="false">VLOOKUP(G372,Sheet2!A:Q,12)</f>
        <v>232657.38</v>
      </c>
      <c r="AW372" s="22" t="n">
        <f aca="false">VLOOKUP(G372,Sheet2!A:Q,13)</f>
        <v>37932.8</v>
      </c>
      <c r="AX372" s="22" t="n">
        <f aca="false">VLOOKUP(G372,Sheet2!A:Q,14)</f>
        <v>15085.75</v>
      </c>
      <c r="AY372" s="22" t="n">
        <f aca="false">VLOOKUP(G372,Sheet2!A:Q,15)</f>
        <v>2617.75</v>
      </c>
      <c r="AZ372" s="22" t="n">
        <f aca="false">VLOOKUP(G372,Sheet2!A:Q,16)</f>
        <v>1487.56</v>
      </c>
      <c r="BA372" s="22" t="n">
        <f aca="false">VLOOKUP(G372,Sheet2!A:Q,17)</f>
        <v>289.33</v>
      </c>
      <c r="BB372" s="22" t="n">
        <f aca="false">VLOOKUP(G372,Sheet2!A:R,18)</f>
        <v>174</v>
      </c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5" hidden="false" customHeight="false" outlineLevel="0" collapsed="false">
      <c r="A373" s="9" t="s">
        <v>56</v>
      </c>
      <c r="B373" s="9" t="n">
        <v>51</v>
      </c>
      <c r="C373" s="9" t="n">
        <v>67</v>
      </c>
      <c r="D373" s="9" t="n">
        <v>27</v>
      </c>
      <c r="E373" s="23" t="n">
        <v>52</v>
      </c>
      <c r="F373" s="24" t="s">
        <v>276</v>
      </c>
      <c r="G373" s="70" t="s">
        <v>1159</v>
      </c>
      <c r="H373" s="4" t="s">
        <v>278</v>
      </c>
      <c r="I373" s="22" t="s">
        <v>1066</v>
      </c>
      <c r="J373" s="26" t="s">
        <v>1067</v>
      </c>
      <c r="K373" s="11" t="s">
        <v>1160</v>
      </c>
      <c r="L373" s="2" t="n">
        <f aca="false">IF(LEN(TRIM(K373))=0,0,LEN(TRIM(K373))-LEN(SUBSTITUTE(K373," ",""))+1)</f>
        <v>11</v>
      </c>
      <c r="M373" s="2" t="n">
        <f aca="false">IF(LEN(TRIM(F373))=0,0,LEN(TRIM(F373))-LEN(SUBSTITUTE(F373," ",""))+2)</f>
        <v>9</v>
      </c>
      <c r="N373" s="22" t="s">
        <v>52</v>
      </c>
      <c r="O373" s="9"/>
      <c r="P373" s="27" t="n">
        <v>11051</v>
      </c>
      <c r="Q373" s="27" t="n">
        <v>1051</v>
      </c>
      <c r="R373" s="9" t="s">
        <v>53</v>
      </c>
      <c r="S373" s="28" t="str">
        <f aca="false">MID(MID(MID(SUBSTITUTE(K373," ","^",(M373-2)),1,256),FIND("^",SUBSTITUTE(K373," ","^",(M373-2))),256),2,FIND(" ",MID(MID(SUBSTITUTE(K373," ","^",(M373-2)),1,256),FIND("^",SUBSTITUTE(K373," ","^",(M373-2))),256))-2)</f>
        <v>her</v>
      </c>
      <c r="T373" s="71" t="n">
        <v>0.911</v>
      </c>
      <c r="U373" s="29" t="n">
        <f aca="false">LEN(S373)</f>
        <v>3</v>
      </c>
      <c r="V373" s="53" t="s">
        <v>202</v>
      </c>
      <c r="W373" s="50" t="s">
        <v>202</v>
      </c>
      <c r="X373" s="50" t="s">
        <v>202</v>
      </c>
      <c r="Y373" s="50" t="s">
        <v>202</v>
      </c>
      <c r="Z373" s="50" t="s">
        <v>202</v>
      </c>
      <c r="AA373" s="50" t="n">
        <v>3</v>
      </c>
      <c r="AB373" s="50" t="n">
        <v>16</v>
      </c>
      <c r="AC373" s="30" t="n">
        <f aca="false">IF(ISBLANK(T373),"NA",IF(T373=" ","NA",IF(T373="-","NA",IF(T373="N","NA",T373))))</f>
        <v>0.911</v>
      </c>
      <c r="AD373" s="30" t="n">
        <f aca="false">IF(ISBLANK(U373),"NA",IF(U373=" ","NA",IF(U373="-","NA",IF(U373="N","NA",U373))))</f>
        <v>3</v>
      </c>
      <c r="AE373" s="30" t="str">
        <f aca="false">IF(ISBLANK(V373),"NA",IF(V373=" ","NA",IF(V373="-","NA",IF(V373="N","NA",V373))))</f>
        <v>NA</v>
      </c>
      <c r="AF373" s="30" t="str">
        <f aca="false">IF(ISBLANK(W373),"NA",IF(W373=" ","NA",IF(W373="-","NA",IF(W373="N","NA",W373))))</f>
        <v>NA</v>
      </c>
      <c r="AG373" s="30" t="str">
        <f aca="false">IF(ISBLANK(X373),"NA",IF(X373=" ","NA",IF(X373="-","NA",IF(X373="N","NA",X373))))</f>
        <v>NA</v>
      </c>
      <c r="AH373" s="30" t="str">
        <f aca="false">IF(ISBLANK(Y373),"NA",IF(Y373=" ","NA",IF(Y373="-","NA",IF(Y373="N","NA",Y373))))</f>
        <v>NA</v>
      </c>
      <c r="AI373" s="30" t="str">
        <f aca="false">IF(ISBLANK(Z373),"NA",IF(Z373=" ","NA",IF(Z373="-","NA",IF(Z373="N","NA",Z373))))</f>
        <v>NA</v>
      </c>
      <c r="AJ373" s="30" t="n">
        <f aca="false">IF(ISBLANK(AA373),"NA",IF(AA373=" ","NA",IF(AA373="-","NA",IF(AA373="N","NA",AA373))))</f>
        <v>3</v>
      </c>
      <c r="AK373" s="30" t="n">
        <f aca="false">IF(ISBLANK(AB373),"NA",IF(AB373=" ","NA",IF(AB373="-","NA",IF(AB373="N","NA",AB373))))</f>
        <v>16</v>
      </c>
      <c r="AL373" s="22" t="n">
        <f aca="false">IF(I373="BC",VLOOKUP(B373,'BC-OR_overlap'!A:J,10),"NA")</f>
        <v>4</v>
      </c>
      <c r="AM373" s="22" t="n">
        <f aca="false">VLOOKUP(G373,Sheet2!A:Q,3)</f>
        <v>53.9004</v>
      </c>
      <c r="AN373" s="22" t="n">
        <f aca="false">VLOOKUP(G373,Sheet2!A:Q,4)</f>
        <v>3</v>
      </c>
      <c r="AO373" s="22" t="n">
        <f aca="false">VLOOKUP(G373,Sheet2!A:Q,5)</f>
        <v>23.6</v>
      </c>
      <c r="AP373" s="22" t="n">
        <f aca="false">VLOOKUP(G373,Sheet2!A:Q,6)</f>
        <v>6590.01</v>
      </c>
      <c r="AQ373" s="22" t="n">
        <f aca="false">VLOOKUP(G373,Sheet2!A:Q,7)</f>
        <v>1307.71</v>
      </c>
      <c r="AR373" s="22" t="n">
        <f aca="false">VLOOKUP(G373,Sheet2!A:Q,8)</f>
        <v>995.81</v>
      </c>
      <c r="AS373" s="22" t="n">
        <f aca="false">VLOOKUP(G373,Sheet2!A:Q,9)</f>
        <v>244.67</v>
      </c>
      <c r="AT373" s="22" t="n">
        <f aca="false">VLOOKUP(G373,Sheet2!A:Q,10)</f>
        <v>240.81</v>
      </c>
      <c r="AU373" s="22" t="n">
        <f aca="false">VLOOKUP(G373,Sheet2!A:Q,11)</f>
        <v>32.4</v>
      </c>
      <c r="AV373" s="22" t="n">
        <f aca="false">VLOOKUP(G373,Sheet2!A:Q,12)</f>
        <v>278328.56</v>
      </c>
      <c r="AW373" s="22" t="n">
        <f aca="false">VLOOKUP(G373,Sheet2!A:Q,13)</f>
        <v>43429.71</v>
      </c>
      <c r="AX373" s="22" t="n">
        <f aca="false">VLOOKUP(G373,Sheet2!A:Q,14)</f>
        <v>20772.34</v>
      </c>
      <c r="AY373" s="22" t="n">
        <f aca="false">VLOOKUP(G373,Sheet2!A:Q,15)</f>
        <v>4294.67</v>
      </c>
      <c r="AZ373" s="22" t="n">
        <f aca="false">VLOOKUP(G373,Sheet2!A:Q,16)</f>
        <v>1622.36</v>
      </c>
      <c r="BA373" s="22" t="n">
        <f aca="false">VLOOKUP(G373,Sheet2!A:Q,17)</f>
        <v>436</v>
      </c>
      <c r="BB373" s="22" t="n">
        <f aca="false">VLOOKUP(G373,Sheet2!A:R,18)</f>
        <v>175</v>
      </c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5" hidden="false" customHeight="false" outlineLevel="0" collapsed="false">
      <c r="A374" s="9" t="s">
        <v>56</v>
      </c>
      <c r="B374" s="9" t="n">
        <v>52</v>
      </c>
      <c r="C374" s="9" t="n">
        <v>68</v>
      </c>
      <c r="D374" s="9" t="n">
        <v>84</v>
      </c>
      <c r="E374" s="23" t="n">
        <v>18</v>
      </c>
      <c r="F374" s="24" t="s">
        <v>280</v>
      </c>
      <c r="G374" s="70" t="s">
        <v>1161</v>
      </c>
      <c r="H374" s="4" t="s">
        <v>282</v>
      </c>
      <c r="I374" s="22" t="s">
        <v>1066</v>
      </c>
      <c r="J374" s="26" t="s">
        <v>1067</v>
      </c>
      <c r="K374" s="11" t="s">
        <v>1162</v>
      </c>
      <c r="L374" s="2" t="n">
        <f aca="false">IF(LEN(TRIM(K374))=0,0,LEN(TRIM(K374))-LEN(SUBSTITUTE(K374," ",""))+1)</f>
        <v>16</v>
      </c>
      <c r="M374" s="2" t="n">
        <f aca="false">IF(LEN(TRIM(F374))=0,0,LEN(TRIM(F374))-LEN(SUBSTITUTE(F374," ",""))+2)</f>
        <v>14</v>
      </c>
      <c r="N374" s="22" t="s">
        <v>52</v>
      </c>
      <c r="O374" s="9"/>
      <c r="P374" s="27" t="n">
        <v>11052</v>
      </c>
      <c r="Q374" s="27" t="n">
        <v>1052</v>
      </c>
      <c r="R374" s="9" t="s">
        <v>53</v>
      </c>
      <c r="S374" s="28" t="str">
        <f aca="false">MID(MID(MID(SUBSTITUTE(K374," ","^",(M374-2)),1,256),FIND("^",SUBSTITUTE(K374," ","^",(M374-2))),256),2,FIND(" ",MID(MID(SUBSTITUTE(K374," ","^",(M374-2)),1,256),FIND("^",SUBSTITUTE(K374," ","^",(M374-2))),256))-2)</f>
        <v>with</v>
      </c>
      <c r="T374" s="71" t="n">
        <v>0.943</v>
      </c>
      <c r="U374" s="29" t="n">
        <f aca="false">LEN(S374)</f>
        <v>4</v>
      </c>
      <c r="V374" s="58" t="n">
        <v>8</v>
      </c>
      <c r="W374" s="50" t="s">
        <v>202</v>
      </c>
      <c r="X374" s="50" t="s">
        <v>202</v>
      </c>
      <c r="Y374" s="50" t="s">
        <v>202</v>
      </c>
      <c r="Z374" s="50" t="s">
        <v>202</v>
      </c>
      <c r="AA374" s="50" t="n">
        <v>6</v>
      </c>
      <c r="AB374" s="50" t="n">
        <v>8</v>
      </c>
      <c r="AC374" s="30" t="n">
        <f aca="false">IF(ISBLANK(T374),"NA",IF(T374=" ","NA",IF(T374="-","NA",IF(T374="N","NA",T374))))</f>
        <v>0.943</v>
      </c>
      <c r="AD374" s="30" t="n">
        <f aca="false">IF(ISBLANK(U374),"NA",IF(U374=" ","NA",IF(U374="-","NA",IF(U374="N","NA",U374))))</f>
        <v>4</v>
      </c>
      <c r="AE374" s="30" t="n">
        <f aca="false">IF(ISBLANK(V374),"NA",IF(V374=" ","NA",IF(V374="-","NA",IF(V374="N","NA",V374))))</f>
        <v>8</v>
      </c>
      <c r="AF374" s="30" t="str">
        <f aca="false">IF(ISBLANK(W374),"NA",IF(W374=" ","NA",IF(W374="-","NA",IF(W374="N","NA",W374))))</f>
        <v>NA</v>
      </c>
      <c r="AG374" s="30" t="str">
        <f aca="false">IF(ISBLANK(X374),"NA",IF(X374=" ","NA",IF(X374="-","NA",IF(X374="N","NA",X374))))</f>
        <v>NA</v>
      </c>
      <c r="AH374" s="30" t="str">
        <f aca="false">IF(ISBLANK(Y374),"NA",IF(Y374=" ","NA",IF(Y374="-","NA",IF(Y374="N","NA",Y374))))</f>
        <v>NA</v>
      </c>
      <c r="AI374" s="30" t="str">
        <f aca="false">IF(ISBLANK(Z374),"NA",IF(Z374=" ","NA",IF(Z374="-","NA",IF(Z374="N","NA",Z374))))</f>
        <v>NA</v>
      </c>
      <c r="AJ374" s="30" t="n">
        <f aca="false">IF(ISBLANK(AA374),"NA",IF(AA374=" ","NA",IF(AA374="-","NA",IF(AA374="N","NA",AA374))))</f>
        <v>6</v>
      </c>
      <c r="AK374" s="30" t="n">
        <f aca="false">IF(ISBLANK(AB374),"NA",IF(AB374=" ","NA",IF(AB374="-","NA",IF(AB374="N","NA",AB374))))</f>
        <v>8</v>
      </c>
      <c r="AL374" s="22" t="n">
        <f aca="false">IF(I374="BC",VLOOKUP(B374,'BC-OR_overlap'!A:J,10),"NA")</f>
        <v>4</v>
      </c>
      <c r="AM374" s="22" t="n">
        <f aca="false">VLOOKUP(G374,Sheet2!A:Q,3)</f>
        <v>3.2721</v>
      </c>
      <c r="AN374" s="22" t="n">
        <f aca="false">VLOOKUP(G374,Sheet2!A:Q,4)</f>
        <v>6</v>
      </c>
      <c r="AO374" s="22" t="n">
        <f aca="false">VLOOKUP(G374,Sheet2!A:Q,5)</f>
        <v>23.68</v>
      </c>
      <c r="AP374" s="22" t="n">
        <f aca="false">VLOOKUP(G374,Sheet2!A:Q,6)</f>
        <v>11183.79</v>
      </c>
      <c r="AQ374" s="22" t="n">
        <f aca="false">VLOOKUP(G374,Sheet2!A:Q,7)</f>
        <v>171</v>
      </c>
      <c r="AR374" s="22" t="n">
        <f aca="false">VLOOKUP(G374,Sheet2!A:Q,8)</f>
        <v>257.35</v>
      </c>
      <c r="AS374" s="22" t="n">
        <f aca="false">VLOOKUP(G374,Sheet2!A:Q,9)</f>
        <v>10.67</v>
      </c>
      <c r="AT374" s="22" t="n">
        <f aca="false">VLOOKUP(G374,Sheet2!A:Q,10)</f>
        <v>72.4</v>
      </c>
      <c r="AU374" s="22" t="n">
        <f aca="false">VLOOKUP(G374,Sheet2!A:Q,11)</f>
        <v>3.5</v>
      </c>
      <c r="AV374" s="22" t="n">
        <f aca="false">VLOOKUP(G374,Sheet2!A:Q,12)</f>
        <v>223311.02</v>
      </c>
      <c r="AW374" s="22" t="n">
        <f aca="false">VLOOKUP(G374,Sheet2!A:Q,13)</f>
        <v>31999</v>
      </c>
      <c r="AX374" s="22" t="n">
        <f aca="false">VLOOKUP(G374,Sheet2!A:Q,14)</f>
        <v>2848.41</v>
      </c>
      <c r="AY374" s="22" t="n">
        <f aca="false">VLOOKUP(G374,Sheet2!A:Q,15)</f>
        <v>877.67</v>
      </c>
      <c r="AZ374" s="22" t="n">
        <f aca="false">VLOOKUP(G374,Sheet2!A:Q,16)</f>
        <v>261.95</v>
      </c>
      <c r="BA374" s="22" t="n">
        <f aca="false">VLOOKUP(G374,Sheet2!A:Q,17)</f>
        <v>52</v>
      </c>
      <c r="BB374" s="22" t="n">
        <f aca="false">VLOOKUP(G374,Sheet2!A:R,18)</f>
        <v>178</v>
      </c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5" hidden="false" customHeight="false" outlineLevel="0" collapsed="false">
      <c r="A375" s="9" t="s">
        <v>80</v>
      </c>
      <c r="B375" s="31" t="n">
        <v>53</v>
      </c>
      <c r="C375" s="9" t="n">
        <v>69</v>
      </c>
      <c r="D375" s="9" t="n">
        <v>42</v>
      </c>
      <c r="E375" s="23"/>
      <c r="F375" s="9" t="s">
        <v>284</v>
      </c>
      <c r="G375" s="9" t="s">
        <v>1163</v>
      </c>
      <c r="H375" s="4" t="s">
        <v>286</v>
      </c>
      <c r="I375" s="22" t="s">
        <v>1066</v>
      </c>
      <c r="J375" s="26" t="s">
        <v>1067</v>
      </c>
      <c r="K375" s="11" t="s">
        <v>1164</v>
      </c>
      <c r="L375" s="2" t="n">
        <f aca="false">IF(LEN(TRIM(K375))=0,0,LEN(TRIM(K375))-LEN(SUBSTITUTE(K375," ",""))+1)</f>
        <v>12</v>
      </c>
      <c r="M375" s="2" t="n">
        <f aca="false">IF(LEN(TRIM(F375))=0,0,LEN(TRIM(F375))-LEN(SUBSTITUTE(F375," ",""))+2)</f>
        <v>10</v>
      </c>
      <c r="N375" s="22" t="s">
        <v>52</v>
      </c>
      <c r="O375" s="9"/>
      <c r="P375" s="27" t="n">
        <v>11053</v>
      </c>
      <c r="Q375" s="27" t="n">
        <v>1053</v>
      </c>
      <c r="R375" s="9" t="s">
        <v>53</v>
      </c>
      <c r="S375" s="28" t="str">
        <f aca="false">MID(MID(MID(SUBSTITUTE(K375," ","^",(M375-2)),1,256),FIND("^",SUBSTITUTE(K375," ","^",(M375-2))),256),2,FIND(" ",MID(MID(SUBSTITUTE(K375," ","^",(M375-2)),1,256),FIND("^",SUBSTITUTE(K375," ","^",(M375-2))),256))-2)</f>
        <v>and</v>
      </c>
      <c r="T375" s="77" t="n">
        <v>0.98</v>
      </c>
      <c r="U375" s="29" t="n">
        <f aca="false">LEN(S375)</f>
        <v>3</v>
      </c>
      <c r="V375" s="58" t="n">
        <v>52</v>
      </c>
      <c r="W375" s="58" t="n">
        <v>576</v>
      </c>
      <c r="X375" s="58" t="n">
        <v>550</v>
      </c>
      <c r="Y375" s="58" t="n">
        <v>594</v>
      </c>
      <c r="Z375" s="58" t="n">
        <v>456</v>
      </c>
      <c r="AA375" s="50" t="n">
        <v>12</v>
      </c>
      <c r="AB375" s="50" t="n">
        <v>16</v>
      </c>
      <c r="AC375" s="30" t="n">
        <f aca="false">IF(ISBLANK(T375),"NA",IF(T375=" ","NA",IF(T375="-","NA",IF(T375="N","NA",T375))))</f>
        <v>0.98</v>
      </c>
      <c r="AD375" s="30" t="n">
        <f aca="false">IF(ISBLANK(U375),"NA",IF(U375=" ","NA",IF(U375="-","NA",IF(U375="N","NA",U375))))</f>
        <v>3</v>
      </c>
      <c r="AE375" s="30" t="n">
        <f aca="false">IF(ISBLANK(V375),"NA",IF(V375=" ","NA",IF(V375="-","NA",IF(V375="N","NA",V375))))</f>
        <v>52</v>
      </c>
      <c r="AF375" s="30" t="n">
        <f aca="false">IF(ISBLANK(W375),"NA",IF(W375=" ","NA",IF(W375="-","NA",IF(W375="N","NA",W375))))</f>
        <v>576</v>
      </c>
      <c r="AG375" s="30" t="n">
        <f aca="false">IF(ISBLANK(X375),"NA",IF(X375=" ","NA",IF(X375="-","NA",IF(X375="N","NA",X375))))</f>
        <v>550</v>
      </c>
      <c r="AH375" s="30" t="n">
        <f aca="false">IF(ISBLANK(Y375),"NA",IF(Y375=" ","NA",IF(Y375="-","NA",IF(Y375="N","NA",Y375))))</f>
        <v>594</v>
      </c>
      <c r="AI375" s="30" t="n">
        <f aca="false">IF(ISBLANK(Z375),"NA",IF(Z375=" ","NA",IF(Z375="-","NA",IF(Z375="N","NA",Z375))))</f>
        <v>456</v>
      </c>
      <c r="AJ375" s="30" t="n">
        <f aca="false">IF(ISBLANK(AA375),"NA",IF(AA375=" ","NA",IF(AA375="-","NA",IF(AA375="N","NA",AA375))))</f>
        <v>12</v>
      </c>
      <c r="AK375" s="30" t="n">
        <f aca="false">IF(ISBLANK(AB375),"NA",IF(AB375=" ","NA",IF(AB375="-","NA",IF(AB375="N","NA",AB375))))</f>
        <v>16</v>
      </c>
      <c r="AL375" s="22" t="n">
        <f aca="false">IF(I375="BC",VLOOKUP(B375,'BC-OR_overlap'!A:J,10),"NA")</f>
        <v>4</v>
      </c>
      <c r="AM375" s="22" t="n">
        <f aca="false">VLOOKUP(G375,Sheet2!A:Q,3)</f>
        <v>91.6188</v>
      </c>
      <c r="AN375" s="22" t="n">
        <f aca="false">VLOOKUP(G375,Sheet2!A:Q,4)</f>
        <v>12</v>
      </c>
      <c r="AO375" s="22" t="n">
        <f aca="false">VLOOKUP(G375,Sheet2!A:Q,5)</f>
        <v>155.36</v>
      </c>
      <c r="AP375" s="22" t="n">
        <f aca="false">VLOOKUP(G375,Sheet2!A:Q,6)</f>
        <v>13354.03</v>
      </c>
      <c r="AQ375" s="22" t="n">
        <f aca="false">VLOOKUP(G375,Sheet2!A:Q,7)</f>
        <v>235.25</v>
      </c>
      <c r="AR375" s="22" t="n">
        <f aca="false">VLOOKUP(G375,Sheet2!A:Q,8)</f>
        <v>1438.87</v>
      </c>
      <c r="AS375" s="22" t="n">
        <f aca="false">VLOOKUP(G375,Sheet2!A:Q,9)</f>
        <v>25.67</v>
      </c>
      <c r="AT375" s="22" t="n">
        <f aca="false">VLOOKUP(G375,Sheet2!A:Q,10)</f>
        <v>572.14</v>
      </c>
      <c r="AU375" s="22" t="n">
        <f aca="false">VLOOKUP(G375,Sheet2!A:Q,11)</f>
        <v>5</v>
      </c>
      <c r="AV375" s="22" t="n">
        <f aca="false">VLOOKUP(G375,Sheet2!A:Q,12)</f>
        <v>185897.94</v>
      </c>
      <c r="AW375" s="22" t="n">
        <f aca="false">VLOOKUP(G375,Sheet2!A:Q,13)</f>
        <v>25133.75</v>
      </c>
      <c r="AX375" s="22" t="n">
        <f aca="false">VLOOKUP(G375,Sheet2!A:Q,14)</f>
        <v>9152.43</v>
      </c>
      <c r="AY375" s="22" t="n">
        <f aca="false">VLOOKUP(G375,Sheet2!A:Q,15)</f>
        <v>1063.33</v>
      </c>
      <c r="AZ375" s="22" t="n">
        <f aca="false">VLOOKUP(G375,Sheet2!A:Q,16)</f>
        <v>1318.72</v>
      </c>
      <c r="BA375" s="22" t="n">
        <f aca="false">VLOOKUP(G375,Sheet2!A:Q,17)</f>
        <v>117.5</v>
      </c>
      <c r="BB375" s="22" t="n">
        <f aca="false">VLOOKUP(G375,Sheet2!A:R,18)</f>
        <v>180</v>
      </c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5" hidden="false" customHeight="false" outlineLevel="0" collapsed="false">
      <c r="A376" s="9" t="s">
        <v>56</v>
      </c>
      <c r="B376" s="9" t="n">
        <v>54</v>
      </c>
      <c r="C376" s="9" t="n">
        <v>70</v>
      </c>
      <c r="D376" s="9" t="n">
        <v>68</v>
      </c>
      <c r="E376" s="23" t="s">
        <v>288</v>
      </c>
      <c r="F376" s="11" t="s">
        <v>289</v>
      </c>
      <c r="G376" s="11" t="s">
        <v>1165</v>
      </c>
      <c r="H376" s="4" t="s">
        <v>291</v>
      </c>
      <c r="I376" s="22" t="s">
        <v>1066</v>
      </c>
      <c r="J376" s="26" t="s">
        <v>1067</v>
      </c>
      <c r="K376" s="11" t="s">
        <v>1166</v>
      </c>
      <c r="L376" s="2" t="n">
        <f aca="false">IF(LEN(TRIM(K376))=0,0,LEN(TRIM(K376))-LEN(SUBSTITUTE(K376," ",""))+1)</f>
        <v>10</v>
      </c>
      <c r="M376" s="2" t="n">
        <f aca="false">IF(LEN(TRIM(F376))=0,0,LEN(TRIM(F376))-LEN(SUBSTITUTE(F376," ",""))+2)</f>
        <v>8</v>
      </c>
      <c r="N376" s="22" t="s">
        <v>52</v>
      </c>
      <c r="O376" s="9"/>
      <c r="P376" s="27" t="n">
        <v>11054</v>
      </c>
      <c r="Q376" s="27" t="n">
        <v>1054</v>
      </c>
      <c r="R376" s="9" t="s">
        <v>53</v>
      </c>
      <c r="S376" s="28" t="str">
        <f aca="false">MID(MID(MID(SUBSTITUTE(K376," ","^",(M376-2)),1,256),FIND("^",SUBSTITUTE(K376," ","^",(M376-2))),256),2,FIND(" ",MID(MID(SUBSTITUTE(K376," ","^",(M376-2)),1,256),FIND("^",SUBSTITUTE(K376," ","^",(M376-2))),256))-2)</f>
        <v>the</v>
      </c>
      <c r="T376" s="79" t="n">
        <v>0.875</v>
      </c>
      <c r="U376" s="29" t="n">
        <f aca="false">LEN(S376)</f>
        <v>3</v>
      </c>
      <c r="V376" s="53" t="n">
        <v>12</v>
      </c>
      <c r="W376" s="50" t="s">
        <v>202</v>
      </c>
      <c r="X376" s="50" t="s">
        <v>202</v>
      </c>
      <c r="Y376" s="50" t="s">
        <v>202</v>
      </c>
      <c r="Z376" s="50" t="s">
        <v>202</v>
      </c>
      <c r="AA376" s="50" t="n">
        <v>4</v>
      </c>
      <c r="AB376" s="50" t="n">
        <v>10</v>
      </c>
      <c r="AC376" s="30" t="n">
        <f aca="false">IF(ISBLANK(T376),"NA",IF(T376=" ","NA",IF(T376="-","NA",IF(T376="N","NA",T376))))</f>
        <v>0.875</v>
      </c>
      <c r="AD376" s="30" t="n">
        <f aca="false">IF(ISBLANK(U376),"NA",IF(U376=" ","NA",IF(U376="-","NA",IF(U376="N","NA",U376))))</f>
        <v>3</v>
      </c>
      <c r="AE376" s="30" t="n">
        <f aca="false">IF(ISBLANK(V376),"NA",IF(V376=" ","NA",IF(V376="-","NA",IF(V376="N","NA",V376))))</f>
        <v>12</v>
      </c>
      <c r="AF376" s="30" t="str">
        <f aca="false">IF(ISBLANK(W376),"NA",IF(W376=" ","NA",IF(W376="-","NA",IF(W376="N","NA",W376))))</f>
        <v>NA</v>
      </c>
      <c r="AG376" s="30" t="str">
        <f aca="false">IF(ISBLANK(X376),"NA",IF(X376=" ","NA",IF(X376="-","NA",IF(X376="N","NA",X376))))</f>
        <v>NA</v>
      </c>
      <c r="AH376" s="30" t="str">
        <f aca="false">IF(ISBLANK(Y376),"NA",IF(Y376=" ","NA",IF(Y376="-","NA",IF(Y376="N","NA",Y376))))</f>
        <v>NA</v>
      </c>
      <c r="AI376" s="30" t="str">
        <f aca="false">IF(ISBLANK(Z376),"NA",IF(Z376=" ","NA",IF(Z376="-","NA",IF(Z376="N","NA",Z376))))</f>
        <v>NA</v>
      </c>
      <c r="AJ376" s="30" t="n">
        <f aca="false">IF(ISBLANK(AA376),"NA",IF(AA376=" ","NA",IF(AA376="-","NA",IF(AA376="N","NA",AA376))))</f>
        <v>4</v>
      </c>
      <c r="AK376" s="30" t="n">
        <f aca="false">IF(ISBLANK(AB376),"NA",IF(AB376=" ","NA",IF(AB376="-","NA",IF(AB376="N","NA",AB376))))</f>
        <v>10</v>
      </c>
      <c r="AL376" s="22" t="n">
        <f aca="false">IF(I376="BC",VLOOKUP(B376,'BC-OR_overlap'!A:J,10),"NA")</f>
        <v>4</v>
      </c>
      <c r="AM376" s="22" t="n">
        <f aca="false">VLOOKUP(G376,Sheet2!A:Q,3)</f>
        <v>4.64044</v>
      </c>
      <c r="AN376" s="22" t="n">
        <f aca="false">VLOOKUP(G376,Sheet2!A:Q,4)</f>
        <v>4</v>
      </c>
      <c r="AO376" s="22" t="n">
        <f aca="false">VLOOKUP(G376,Sheet2!A:Q,5)</f>
        <v>2.78</v>
      </c>
      <c r="AP376" s="22" t="n">
        <f aca="false">VLOOKUP(G376,Sheet2!A:Q,6)</f>
        <v>8719.95</v>
      </c>
      <c r="AQ376" s="22" t="n">
        <f aca="false">VLOOKUP(G376,Sheet2!A:Q,7)</f>
        <v>310.6</v>
      </c>
      <c r="AR376" s="22" t="n">
        <f aca="false">VLOOKUP(G376,Sheet2!A:Q,8)</f>
        <v>1941.16</v>
      </c>
      <c r="AS376" s="22" t="n">
        <f aca="false">VLOOKUP(G376,Sheet2!A:Q,9)</f>
        <v>55.75</v>
      </c>
      <c r="AT376" s="22" t="n">
        <f aca="false">VLOOKUP(G376,Sheet2!A:Q,10)</f>
        <v>352.49</v>
      </c>
      <c r="AU376" s="22" t="n">
        <f aca="false">VLOOKUP(G376,Sheet2!A:Q,11)</f>
        <v>9.67</v>
      </c>
      <c r="AV376" s="22" t="n">
        <f aca="false">VLOOKUP(G376,Sheet2!A:Q,12)</f>
        <v>194483.67</v>
      </c>
      <c r="AW376" s="22" t="n">
        <f aca="false">VLOOKUP(G376,Sheet2!A:Q,13)</f>
        <v>32627.6</v>
      </c>
      <c r="AX376" s="22" t="n">
        <f aca="false">VLOOKUP(G376,Sheet2!A:Q,14)</f>
        <v>15381.65</v>
      </c>
      <c r="AY376" s="22" t="n">
        <f aca="false">VLOOKUP(G376,Sheet2!A:Q,15)</f>
        <v>3022.5</v>
      </c>
      <c r="AZ376" s="22" t="n">
        <f aca="false">VLOOKUP(G376,Sheet2!A:Q,16)</f>
        <v>2009.85</v>
      </c>
      <c r="BA376" s="22" t="n">
        <f aca="false">VLOOKUP(G376,Sheet2!A:Q,17)</f>
        <v>293</v>
      </c>
      <c r="BB376" s="22" t="n">
        <f aca="false">VLOOKUP(G376,Sheet2!A:R,18)</f>
        <v>186</v>
      </c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5" hidden="false" customHeight="false" outlineLevel="0" collapsed="false">
      <c r="A377" s="9" t="s">
        <v>80</v>
      </c>
      <c r="B377" s="9" t="n">
        <v>55</v>
      </c>
      <c r="C377" s="9" t="n">
        <v>71</v>
      </c>
      <c r="D377" s="9" t="n">
        <v>17</v>
      </c>
      <c r="E377" s="23" t="s">
        <v>293</v>
      </c>
      <c r="F377" s="11" t="s">
        <v>294</v>
      </c>
      <c r="G377" s="9" t="s">
        <v>1167</v>
      </c>
      <c r="H377" s="4" t="s">
        <v>296</v>
      </c>
      <c r="I377" s="22" t="s">
        <v>1066</v>
      </c>
      <c r="J377" s="26" t="s">
        <v>1067</v>
      </c>
      <c r="K377" s="11" t="s">
        <v>1168</v>
      </c>
      <c r="L377" s="2" t="n">
        <f aca="false">IF(LEN(TRIM(K377))=0,0,LEN(TRIM(K377))-LEN(SUBSTITUTE(K377," ",""))+1)</f>
        <v>10</v>
      </c>
      <c r="M377" s="2" t="n">
        <f aca="false">IF(LEN(TRIM(F377))=0,0,LEN(TRIM(F377))-LEN(SUBSTITUTE(F377," ",""))+2)</f>
        <v>8</v>
      </c>
      <c r="N377" s="22" t="s">
        <v>52</v>
      </c>
      <c r="O377" s="9"/>
      <c r="P377" s="27" t="n">
        <v>11055</v>
      </c>
      <c r="Q377" s="27" t="n">
        <v>1055</v>
      </c>
      <c r="R377" s="9" t="s">
        <v>53</v>
      </c>
      <c r="S377" s="28" t="str">
        <f aca="false">MID(MID(MID(SUBSTITUTE(K377," ","^",(M377-2)),1,256),FIND("^",SUBSTITUTE(K377," ","^",(M377-2))),256),2,FIND(" ",MID(MID(SUBSTITUTE(K377," ","^",(M377-2)),1,256),FIND("^",SUBSTITUTE(K377," ","^",(M377-2))),256))-2)</f>
        <v>the</v>
      </c>
      <c r="T377" s="72" t="n">
        <v>0.90625</v>
      </c>
      <c r="U377" s="29" t="n">
        <f aca="false">LEN(S377)</f>
        <v>3</v>
      </c>
      <c r="V377" s="53" t="n">
        <v>5</v>
      </c>
      <c r="W377" s="58" t="s">
        <v>202</v>
      </c>
      <c r="X377" s="58" t="s">
        <v>202</v>
      </c>
      <c r="Y377" s="58" t="s">
        <v>202</v>
      </c>
      <c r="Z377" s="58" t="s">
        <v>202</v>
      </c>
      <c r="AA377" s="50" t="n">
        <v>2</v>
      </c>
      <c r="AB377" s="50" t="n">
        <v>11</v>
      </c>
      <c r="AC377" s="30" t="n">
        <f aca="false">IF(ISBLANK(T377),"NA",IF(T377=" ","NA",IF(T377="-","NA",IF(T377="N","NA",T377))))</f>
        <v>0.90625</v>
      </c>
      <c r="AD377" s="30" t="n">
        <f aca="false">IF(ISBLANK(U377),"NA",IF(U377=" ","NA",IF(U377="-","NA",IF(U377="N","NA",U377))))</f>
        <v>3</v>
      </c>
      <c r="AE377" s="30" t="n">
        <f aca="false">IF(ISBLANK(V377),"NA",IF(V377=" ","NA",IF(V377="-","NA",IF(V377="N","NA",V377))))</f>
        <v>5</v>
      </c>
      <c r="AF377" s="30" t="str">
        <f aca="false">IF(ISBLANK(W377),"NA",IF(W377=" ","NA",IF(W377="-","NA",IF(W377="N","NA",W377))))</f>
        <v>NA</v>
      </c>
      <c r="AG377" s="30" t="str">
        <f aca="false">IF(ISBLANK(X377),"NA",IF(X377=" ","NA",IF(X377="-","NA",IF(X377="N","NA",X377))))</f>
        <v>NA</v>
      </c>
      <c r="AH377" s="30" t="str">
        <f aca="false">IF(ISBLANK(Y377),"NA",IF(Y377=" ","NA",IF(Y377="-","NA",IF(Y377="N","NA",Y377))))</f>
        <v>NA</v>
      </c>
      <c r="AI377" s="30" t="str">
        <f aca="false">IF(ISBLANK(Z377),"NA",IF(Z377=" ","NA",IF(Z377="-","NA",IF(Z377="N","NA",Z377))))</f>
        <v>NA</v>
      </c>
      <c r="AJ377" s="30" t="n">
        <f aca="false">IF(ISBLANK(AA377),"NA",IF(AA377=" ","NA",IF(AA377="-","NA",IF(AA377="N","NA",AA377))))</f>
        <v>2</v>
      </c>
      <c r="AK377" s="30" t="n">
        <f aca="false">IF(ISBLANK(AB377),"NA",IF(AB377=" ","NA",IF(AB377="-","NA",IF(AB377="N","NA",AB377))))</f>
        <v>11</v>
      </c>
      <c r="AL377" s="22" t="n">
        <f aca="false">IF(I377="BC",VLOOKUP(B377,'BC-OR_overlap'!A:J,10),"NA")</f>
        <v>4</v>
      </c>
      <c r="AM377" s="22" t="n">
        <f aca="false">VLOOKUP(G377,Sheet2!A:Q,3)</f>
        <v>4.87841</v>
      </c>
      <c r="AN377" s="22" t="n">
        <f aca="false">VLOOKUP(G377,Sheet2!A:Q,4)</f>
        <v>2</v>
      </c>
      <c r="AO377" s="22" t="n">
        <f aca="false">VLOOKUP(G377,Sheet2!A:Q,5)</f>
        <v>9.1</v>
      </c>
      <c r="AP377" s="22" t="n">
        <f aca="false">VLOOKUP(G377,Sheet2!A:Q,6)</f>
        <v>4967.67</v>
      </c>
      <c r="AQ377" s="22" t="n">
        <f aca="false">VLOOKUP(G377,Sheet2!A:Q,7)</f>
        <v>257.8</v>
      </c>
      <c r="AR377" s="22" t="n">
        <f aca="false">VLOOKUP(G377,Sheet2!A:Q,8)</f>
        <v>1066.81</v>
      </c>
      <c r="AS377" s="22" t="n">
        <f aca="false">VLOOKUP(G377,Sheet2!A:Q,9)</f>
        <v>46.75</v>
      </c>
      <c r="AT377" s="22" t="n">
        <f aca="false">VLOOKUP(G377,Sheet2!A:Q,10)</f>
        <v>176.73</v>
      </c>
      <c r="AU377" s="22" t="n">
        <f aca="false">VLOOKUP(G377,Sheet2!A:Q,11)</f>
        <v>8.67</v>
      </c>
      <c r="AV377" s="22" t="n">
        <f aca="false">VLOOKUP(G377,Sheet2!A:Q,12)</f>
        <v>215176.9</v>
      </c>
      <c r="AW377" s="22" t="n">
        <f aca="false">VLOOKUP(G377,Sheet2!A:Q,13)</f>
        <v>27484.4</v>
      </c>
      <c r="AX377" s="22" t="n">
        <f aca="false">VLOOKUP(G377,Sheet2!A:Q,14)</f>
        <v>14218.14</v>
      </c>
      <c r="AY377" s="22" t="n">
        <f aca="false">VLOOKUP(G377,Sheet2!A:Q,15)</f>
        <v>2074.5</v>
      </c>
      <c r="AZ377" s="22" t="n">
        <f aca="false">VLOOKUP(G377,Sheet2!A:Q,16)</f>
        <v>1122.97</v>
      </c>
      <c r="BA377" s="22" t="n">
        <f aca="false">VLOOKUP(G377,Sheet2!A:Q,17)</f>
        <v>198.67</v>
      </c>
      <c r="BB377" s="22" t="n">
        <f aca="false">VLOOKUP(G377,Sheet2!A:R,18)</f>
        <v>188</v>
      </c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5" hidden="false" customHeight="false" outlineLevel="0" collapsed="false">
      <c r="A378" s="9" t="s">
        <v>80</v>
      </c>
      <c r="B378" s="9" t="n">
        <v>56</v>
      </c>
      <c r="C378" s="9" t="n">
        <v>72</v>
      </c>
      <c r="D378" s="9" t="n">
        <v>154</v>
      </c>
      <c r="E378" s="23"/>
      <c r="F378" s="9" t="s">
        <v>298</v>
      </c>
      <c r="G378" s="9" t="s">
        <v>1169</v>
      </c>
      <c r="H378" s="4" t="s">
        <v>300</v>
      </c>
      <c r="I378" s="22" t="s">
        <v>1066</v>
      </c>
      <c r="J378" s="26" t="s">
        <v>1067</v>
      </c>
      <c r="K378" s="11" t="s">
        <v>1170</v>
      </c>
      <c r="L378" s="2" t="n">
        <f aca="false">IF(LEN(TRIM(K378))=0,0,LEN(TRIM(K378))-LEN(SUBSTITUTE(K378," ",""))+1)</f>
        <v>19</v>
      </c>
      <c r="M378" s="2" t="n">
        <f aca="false">IF(LEN(TRIM(F378))=0,0,LEN(TRIM(F378))-LEN(SUBSTITUTE(F378," ",""))+2)</f>
        <v>17</v>
      </c>
      <c r="N378" s="22" t="s">
        <v>52</v>
      </c>
      <c r="O378" s="9"/>
      <c r="P378" s="27" t="n">
        <v>11056</v>
      </c>
      <c r="Q378" s="27" t="n">
        <v>1056</v>
      </c>
      <c r="R378" s="9" t="s">
        <v>53</v>
      </c>
      <c r="S378" s="28" t="str">
        <f aca="false">MID(MID(MID(SUBSTITUTE(K378," ","^",(M378-2)),1,256),FIND("^",SUBSTITUTE(K378," ","^",(M378-2))),256),2,FIND(" ",MID(MID(SUBSTITUTE(K378," ","^",(M378-2)),1,256),FIND("^",SUBSTITUTE(K378," ","^",(M378-2))),256))-2)</f>
        <v>the</v>
      </c>
      <c r="T378" s="73" t="n">
        <v>1</v>
      </c>
      <c r="U378" s="29" t="n">
        <f aca="false">LEN(S378)</f>
        <v>3</v>
      </c>
      <c r="V378" s="58" t="n">
        <v>186</v>
      </c>
      <c r="W378" s="58" t="n">
        <v>558</v>
      </c>
      <c r="X378" s="58" t="n">
        <v>574</v>
      </c>
      <c r="Y378" s="58" t="n">
        <v>513</v>
      </c>
      <c r="Z378" s="58" t="n">
        <v>442</v>
      </c>
      <c r="AA378" s="50" t="n">
        <v>1</v>
      </c>
      <c r="AB378" s="50" t="n">
        <v>14</v>
      </c>
      <c r="AC378" s="30" t="n">
        <f aca="false">IF(ISBLANK(T378),"NA",IF(T378=" ","NA",IF(T378="-","NA",IF(T378="N","NA",T378))))</f>
        <v>1</v>
      </c>
      <c r="AD378" s="30" t="n">
        <f aca="false">IF(ISBLANK(U378),"NA",IF(U378=" ","NA",IF(U378="-","NA",IF(U378="N","NA",U378))))</f>
        <v>3</v>
      </c>
      <c r="AE378" s="30" t="n">
        <f aca="false">IF(ISBLANK(V378),"NA",IF(V378=" ","NA",IF(V378="-","NA",IF(V378="N","NA",V378))))</f>
        <v>186</v>
      </c>
      <c r="AF378" s="30" t="n">
        <f aca="false">IF(ISBLANK(W378),"NA",IF(W378=" ","NA",IF(W378="-","NA",IF(W378="N","NA",W378))))</f>
        <v>558</v>
      </c>
      <c r="AG378" s="30" t="n">
        <f aca="false">IF(ISBLANK(X378),"NA",IF(X378=" ","NA",IF(X378="-","NA",IF(X378="N","NA",X378))))</f>
        <v>574</v>
      </c>
      <c r="AH378" s="30" t="n">
        <f aca="false">IF(ISBLANK(Y378),"NA",IF(Y378=" ","NA",IF(Y378="-","NA",IF(Y378="N","NA",Y378))))</f>
        <v>513</v>
      </c>
      <c r="AI378" s="30" t="n">
        <f aca="false">IF(ISBLANK(Z378),"NA",IF(Z378=" ","NA",IF(Z378="-","NA",IF(Z378="N","NA",Z378))))</f>
        <v>442</v>
      </c>
      <c r="AJ378" s="30" t="n">
        <f aca="false">IF(ISBLANK(AA378),"NA",IF(AA378=" ","NA",IF(AA378="-","NA",IF(AA378="N","NA",AA378))))</f>
        <v>1</v>
      </c>
      <c r="AK378" s="30" t="n">
        <f aca="false">IF(ISBLANK(AB378),"NA",IF(AB378=" ","NA",IF(AB378="-","NA",IF(AB378="N","NA",AB378))))</f>
        <v>14</v>
      </c>
      <c r="AL378" s="22" t="n">
        <f aca="false">IF(I378="BC",VLOOKUP(B378,'BC-OR_overlap'!A:J,10),"NA")</f>
        <v>4</v>
      </c>
      <c r="AM378" s="22" t="n">
        <f aca="false">VLOOKUP(G378,Sheet2!A:Q,3)</f>
        <v>194.541</v>
      </c>
      <c r="AN378" s="22" t="n">
        <f aca="false">VLOOKUP(G378,Sheet2!A:Q,4)</f>
        <v>1</v>
      </c>
      <c r="AO378" s="22" t="n">
        <f aca="false">VLOOKUP(G378,Sheet2!A:Q,5)</f>
        <v>514.14</v>
      </c>
      <c r="AP378" s="22" t="n">
        <f aca="false">VLOOKUP(G378,Sheet2!A:Q,6)</f>
        <v>6916.26</v>
      </c>
      <c r="AQ378" s="22" t="n">
        <f aca="false">VLOOKUP(G378,Sheet2!A:Q,7)</f>
        <v>558.67</v>
      </c>
      <c r="AR378" s="22" t="n">
        <f aca="false">VLOOKUP(G378,Sheet2!A:Q,8)</f>
        <v>1676.96</v>
      </c>
      <c r="AS378" s="22" t="n">
        <f aca="false">VLOOKUP(G378,Sheet2!A:Q,9)</f>
        <v>60</v>
      </c>
      <c r="AT378" s="22" t="n">
        <f aca="false">VLOOKUP(G378,Sheet2!A:Q,10)</f>
        <v>737</v>
      </c>
      <c r="AU378" s="22" t="n">
        <f aca="false">VLOOKUP(G378,Sheet2!A:Q,11)</f>
        <v>11.5</v>
      </c>
      <c r="AV378" s="22" t="n">
        <f aca="false">VLOOKUP(G378,Sheet2!A:Q,12)</f>
        <v>203512.56</v>
      </c>
      <c r="AW378" s="22" t="n">
        <f aca="false">VLOOKUP(G378,Sheet2!A:Q,13)</f>
        <v>27986.17</v>
      </c>
      <c r="AX378" s="22" t="n">
        <f aca="false">VLOOKUP(G378,Sheet2!A:Q,14)</f>
        <v>25575.42</v>
      </c>
      <c r="AY378" s="22" t="n">
        <f aca="false">VLOOKUP(G378,Sheet2!A:Q,15)</f>
        <v>2656.4</v>
      </c>
      <c r="AZ378" s="22" t="n">
        <f aca="false">VLOOKUP(G378,Sheet2!A:Q,16)</f>
        <v>3806.75</v>
      </c>
      <c r="BA378" s="22" t="n">
        <f aca="false">VLOOKUP(G378,Sheet2!A:Q,17)</f>
        <v>430</v>
      </c>
      <c r="BB378" s="22" t="n">
        <f aca="false">VLOOKUP(G378,Sheet2!A:R,18)</f>
        <v>189</v>
      </c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5" hidden="false" customHeight="false" outlineLevel="0" collapsed="false">
      <c r="A379" s="9" t="s">
        <v>46</v>
      </c>
      <c r="B379" s="9" t="n">
        <v>57</v>
      </c>
      <c r="C379" s="9" t="n">
        <v>73</v>
      </c>
      <c r="D379" s="9" t="n">
        <v>121</v>
      </c>
      <c r="E379" s="23"/>
      <c r="F379" s="9" t="s">
        <v>302</v>
      </c>
      <c r="G379" s="9" t="s">
        <v>1171</v>
      </c>
      <c r="H379" s="4" t="s">
        <v>304</v>
      </c>
      <c r="I379" s="22" t="s">
        <v>1066</v>
      </c>
      <c r="J379" s="26" t="s">
        <v>1067</v>
      </c>
      <c r="K379" s="11" t="s">
        <v>1172</v>
      </c>
      <c r="L379" s="2" t="n">
        <f aca="false">IF(LEN(TRIM(K379))=0,0,LEN(TRIM(K379))-LEN(SUBSTITUTE(K379," ",""))+1)</f>
        <v>17</v>
      </c>
      <c r="M379" s="2" t="n">
        <f aca="false">IF(LEN(TRIM(F379))=0,0,LEN(TRIM(F379))-LEN(SUBSTITUTE(F379," ",""))+2)</f>
        <v>15</v>
      </c>
      <c r="N379" s="22" t="s">
        <v>52</v>
      </c>
      <c r="O379" s="9"/>
      <c r="P379" s="27" t="n">
        <v>11057</v>
      </c>
      <c r="Q379" s="27" t="n">
        <v>1057</v>
      </c>
      <c r="R379" s="9" t="s">
        <v>53</v>
      </c>
      <c r="S379" s="28" t="str">
        <f aca="false">MID(MID(MID(SUBSTITUTE(K379," ","^",(M379-2)),1,256),FIND("^",SUBSTITUTE(K379," ","^",(M379-2))),256),2,FIND(" ",MID(MID(SUBSTITUTE(K379," ","^",(M379-2)),1,256),FIND("^",SUBSTITUTE(K379," ","^",(M379-2))),256))-2)</f>
        <v>chew</v>
      </c>
      <c r="T379" s="77" t="n">
        <v>0.95</v>
      </c>
      <c r="U379" s="29" t="n">
        <f aca="false">LEN(S379)</f>
        <v>4</v>
      </c>
      <c r="V379" s="58" t="n">
        <v>14</v>
      </c>
      <c r="W379" s="50" t="s">
        <v>202</v>
      </c>
      <c r="X379" s="50" t="s">
        <v>202</v>
      </c>
      <c r="Y379" s="50" t="s">
        <v>202</v>
      </c>
      <c r="Z379" s="50" t="s">
        <v>202</v>
      </c>
      <c r="AA379" s="50" t="n">
        <v>12</v>
      </c>
      <c r="AB379" s="50" t="n">
        <v>9</v>
      </c>
      <c r="AC379" s="30" t="n">
        <f aca="false">IF(ISBLANK(T379),"NA",IF(T379=" ","NA",IF(T379="-","NA",IF(T379="N","NA",T379))))</f>
        <v>0.95</v>
      </c>
      <c r="AD379" s="30" t="n">
        <f aca="false">IF(ISBLANK(U379),"NA",IF(U379=" ","NA",IF(U379="-","NA",IF(U379="N","NA",U379))))</f>
        <v>4</v>
      </c>
      <c r="AE379" s="30" t="n">
        <f aca="false">IF(ISBLANK(V379),"NA",IF(V379=" ","NA",IF(V379="-","NA",IF(V379="N","NA",V379))))</f>
        <v>14</v>
      </c>
      <c r="AF379" s="30" t="str">
        <f aca="false">IF(ISBLANK(W379),"NA",IF(W379=" ","NA",IF(W379="-","NA",IF(W379="N","NA",W379))))</f>
        <v>NA</v>
      </c>
      <c r="AG379" s="30" t="str">
        <f aca="false">IF(ISBLANK(X379),"NA",IF(X379=" ","NA",IF(X379="-","NA",IF(X379="N","NA",X379))))</f>
        <v>NA</v>
      </c>
      <c r="AH379" s="30" t="str">
        <f aca="false">IF(ISBLANK(Y379),"NA",IF(Y379=" ","NA",IF(Y379="-","NA",IF(Y379="N","NA",Y379))))</f>
        <v>NA</v>
      </c>
      <c r="AI379" s="30" t="str">
        <f aca="false">IF(ISBLANK(Z379),"NA",IF(Z379=" ","NA",IF(Z379="-","NA",IF(Z379="N","NA",Z379))))</f>
        <v>NA</v>
      </c>
      <c r="AJ379" s="30" t="n">
        <f aca="false">IF(ISBLANK(AA379),"NA",IF(AA379=" ","NA",IF(AA379="-","NA",IF(AA379="N","NA",AA379))))</f>
        <v>12</v>
      </c>
      <c r="AK379" s="30" t="n">
        <f aca="false">IF(ISBLANK(AB379),"NA",IF(AB379=" ","NA",IF(AB379="-","NA",IF(AB379="N","NA",AB379))))</f>
        <v>9</v>
      </c>
      <c r="AL379" s="22" t="n">
        <f aca="false">IF(I379="BC",VLOOKUP(B379,'BC-OR_overlap'!A:J,10),"NA")</f>
        <v>4</v>
      </c>
      <c r="AM379" s="22" t="n">
        <f aca="false">VLOOKUP(G379,Sheet2!A:Q,3)</f>
        <v>5.47333</v>
      </c>
      <c r="AN379" s="22" t="n">
        <f aca="false">VLOOKUP(G379,Sheet2!A:Q,4)</f>
        <v>12</v>
      </c>
      <c r="AO379" s="22" t="n">
        <f aca="false">VLOOKUP(G379,Sheet2!A:Q,5)</f>
        <v>14</v>
      </c>
      <c r="AP379" s="22" t="n">
        <f aca="false">VLOOKUP(G379,Sheet2!A:Q,6)</f>
        <v>5488.36</v>
      </c>
      <c r="AQ379" s="22" t="n">
        <f aca="false">VLOOKUP(G379,Sheet2!A:Q,7)</f>
        <v>48</v>
      </c>
      <c r="AR379" s="22" t="n">
        <f aca="false">VLOOKUP(G379,Sheet2!A:Q,8)</f>
        <v>86.89</v>
      </c>
      <c r="AS379" s="22" t="n">
        <f aca="false">VLOOKUP(G379,Sheet2!A:Q,9)</f>
        <v>6</v>
      </c>
      <c r="AT379" s="22" t="n">
        <f aca="false">VLOOKUP(G379,Sheet2!A:Q,10)</f>
        <v>5.47</v>
      </c>
      <c r="AU379" s="22" t="n">
        <f aca="false">VLOOKUP(G379,Sheet2!A:Q,11)</f>
        <v>1</v>
      </c>
      <c r="AV379" s="22" t="n">
        <f aca="false">VLOOKUP(G379,Sheet2!A:Q,12)</f>
        <v>101545.86</v>
      </c>
      <c r="AW379" s="22" t="n">
        <f aca="false">VLOOKUP(G379,Sheet2!A:Q,13)</f>
        <v>16640</v>
      </c>
      <c r="AX379" s="22" t="n">
        <f aca="false">VLOOKUP(G379,Sheet2!A:Q,14)</f>
        <v>2822.84</v>
      </c>
      <c r="AY379" s="22" t="n">
        <f aca="false">VLOOKUP(G379,Sheet2!A:Q,15)</f>
        <v>939.5</v>
      </c>
      <c r="AZ379" s="22" t="n">
        <f aca="false">VLOOKUP(G379,Sheet2!A:Q,16)</f>
        <v>151.29</v>
      </c>
      <c r="BA379" s="22" t="n">
        <f aca="false">VLOOKUP(G379,Sheet2!A:Q,17)</f>
        <v>37</v>
      </c>
      <c r="BB379" s="22" t="n">
        <f aca="false">VLOOKUP(G379,Sheet2!A:R,18)</f>
        <v>194</v>
      </c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5" hidden="false" customHeight="false" outlineLevel="0" collapsed="false">
      <c r="A380" s="9" t="s">
        <v>80</v>
      </c>
      <c r="B380" s="9" t="n">
        <v>58</v>
      </c>
      <c r="C380" s="9" t="n">
        <v>74</v>
      </c>
      <c r="D380" s="9" t="n">
        <v>129</v>
      </c>
      <c r="E380" s="23" t="s">
        <v>306</v>
      </c>
      <c r="F380" s="11" t="s">
        <v>307</v>
      </c>
      <c r="G380" s="9" t="s">
        <v>1173</v>
      </c>
      <c r="H380" s="4" t="s">
        <v>309</v>
      </c>
      <c r="I380" s="22" t="s">
        <v>1066</v>
      </c>
      <c r="J380" s="26" t="s">
        <v>1067</v>
      </c>
      <c r="K380" s="11" t="s">
        <v>1174</v>
      </c>
      <c r="L380" s="2" t="n">
        <f aca="false">IF(LEN(TRIM(K380))=0,0,LEN(TRIM(K380))-LEN(SUBSTITUTE(K380," ",""))+1)</f>
        <v>10</v>
      </c>
      <c r="M380" s="2" t="n">
        <f aca="false">IF(LEN(TRIM(F380))=0,0,LEN(TRIM(F380))-LEN(SUBSTITUTE(F380," ",""))+2)</f>
        <v>8</v>
      </c>
      <c r="N380" s="22" t="s">
        <v>52</v>
      </c>
      <c r="O380" s="9"/>
      <c r="P380" s="27" t="n">
        <v>11058</v>
      </c>
      <c r="Q380" s="27" t="n">
        <v>1058</v>
      </c>
      <c r="R380" s="9" t="s">
        <v>53</v>
      </c>
      <c r="S380" s="28" t="str">
        <f aca="false">MID(MID(MID(SUBSTITUTE(K380," ","^",(M380-2)),1,256),FIND("^",SUBSTITUTE(K380," ","^",(M380-2))),256),2,FIND(" ",MID(MID(SUBSTITUTE(K380," ","^",(M380-2)),1,256),FIND("^",SUBSTITUTE(K380," ","^",(M380-2))),256))-2)</f>
        <v>his</v>
      </c>
      <c r="T380" s="72" t="n">
        <v>0.9375</v>
      </c>
      <c r="U380" s="29" t="n">
        <f aca="false">LEN(S380)</f>
        <v>3</v>
      </c>
      <c r="V380" s="53" t="n">
        <v>118</v>
      </c>
      <c r="W380" s="58" t="n">
        <v>612</v>
      </c>
      <c r="X380" s="58" t="n">
        <v>519</v>
      </c>
      <c r="Y380" s="58" t="n">
        <v>613</v>
      </c>
      <c r="Z380" s="58" t="n">
        <v>505</v>
      </c>
      <c r="AA380" s="50" t="n">
        <v>16</v>
      </c>
      <c r="AB380" s="50" t="n">
        <v>18</v>
      </c>
      <c r="AC380" s="30" t="n">
        <f aca="false">IF(ISBLANK(T380),"NA",IF(T380=" ","NA",IF(T380="-","NA",IF(T380="N","NA",T380))))</f>
        <v>0.9375</v>
      </c>
      <c r="AD380" s="30" t="n">
        <f aca="false">IF(ISBLANK(U380),"NA",IF(U380=" ","NA",IF(U380="-","NA",IF(U380="N","NA",U380))))</f>
        <v>3</v>
      </c>
      <c r="AE380" s="30" t="n">
        <f aca="false">IF(ISBLANK(V380),"NA",IF(V380=" ","NA",IF(V380="-","NA",IF(V380="N","NA",V380))))</f>
        <v>118</v>
      </c>
      <c r="AF380" s="30" t="n">
        <f aca="false">IF(ISBLANK(W380),"NA",IF(W380=" ","NA",IF(W380="-","NA",IF(W380="N","NA",W380))))</f>
        <v>612</v>
      </c>
      <c r="AG380" s="30" t="n">
        <f aca="false">IF(ISBLANK(X380),"NA",IF(X380=" ","NA",IF(X380="-","NA",IF(X380="N","NA",X380))))</f>
        <v>519</v>
      </c>
      <c r="AH380" s="30" t="n">
        <f aca="false">IF(ISBLANK(Y380),"NA",IF(Y380=" ","NA",IF(Y380="-","NA",IF(Y380="N","NA",Y380))))</f>
        <v>613</v>
      </c>
      <c r="AI380" s="30" t="n">
        <f aca="false">IF(ISBLANK(Z380),"NA",IF(Z380=" ","NA",IF(Z380="-","NA",IF(Z380="N","NA",Z380))))</f>
        <v>505</v>
      </c>
      <c r="AJ380" s="30" t="n">
        <f aca="false">IF(ISBLANK(AA380),"NA",IF(AA380=" ","NA",IF(AA380="-","NA",IF(AA380="N","NA",AA380))))</f>
        <v>16</v>
      </c>
      <c r="AK380" s="30" t="n">
        <f aca="false">IF(ISBLANK(AB380),"NA",IF(AB380=" ","NA",IF(AB380="-","NA",IF(AB380="N","NA",AB380))))</f>
        <v>18</v>
      </c>
      <c r="AL380" s="22" t="n">
        <f aca="false">IF(I380="BC",VLOOKUP(B380,'BC-OR_overlap'!A:J,10),"NA")</f>
        <v>4</v>
      </c>
      <c r="AM380" s="22" t="n">
        <f aca="false">VLOOKUP(G380,Sheet2!A:Q,3)</f>
        <v>66.1559</v>
      </c>
      <c r="AN380" s="22" t="n">
        <f aca="false">VLOOKUP(G380,Sheet2!A:Q,4)</f>
        <v>16</v>
      </c>
      <c r="AO380" s="22" t="n">
        <f aca="false">VLOOKUP(G380,Sheet2!A:Q,5)</f>
        <v>31.46</v>
      </c>
      <c r="AP380" s="22" t="n">
        <f aca="false">VLOOKUP(G380,Sheet2!A:Q,6)</f>
        <v>6485.72</v>
      </c>
      <c r="AQ380" s="22" t="n">
        <f aca="false">VLOOKUP(G380,Sheet2!A:Q,7)</f>
        <v>55</v>
      </c>
      <c r="AR380" s="22" t="n">
        <f aca="false">VLOOKUP(G380,Sheet2!A:Q,8)</f>
        <v>309.42</v>
      </c>
      <c r="AS380" s="22" t="n">
        <f aca="false">VLOOKUP(G380,Sheet2!A:Q,9)</f>
        <v>8</v>
      </c>
      <c r="AT380" s="22" t="n">
        <f aca="false">VLOOKUP(G380,Sheet2!A:Q,10)</f>
        <v>66.16</v>
      </c>
      <c r="AU380" s="22" t="n">
        <f aca="false">VLOOKUP(G380,Sheet2!A:Q,11)</f>
        <v>1</v>
      </c>
      <c r="AV380" s="22" t="n">
        <f aca="false">VLOOKUP(G380,Sheet2!A:Q,12)</f>
        <v>162878.87</v>
      </c>
      <c r="AW380" s="22" t="n">
        <f aca="false">VLOOKUP(G380,Sheet2!A:Q,13)</f>
        <v>24688</v>
      </c>
      <c r="AX380" s="22" t="n">
        <f aca="false">VLOOKUP(G380,Sheet2!A:Q,14)</f>
        <v>7725.37</v>
      </c>
      <c r="AY380" s="22" t="n">
        <f aca="false">VLOOKUP(G380,Sheet2!A:Q,15)</f>
        <v>1597.5</v>
      </c>
      <c r="AZ380" s="22" t="n">
        <f aca="false">VLOOKUP(G380,Sheet2!A:Q,16)</f>
        <v>201.92</v>
      </c>
      <c r="BA380" s="22" t="n">
        <f aca="false">VLOOKUP(G380,Sheet2!A:Q,17)</f>
        <v>53</v>
      </c>
      <c r="BB380" s="22" t="n">
        <f aca="false">VLOOKUP(G380,Sheet2!A:R,18)</f>
        <v>195</v>
      </c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5" hidden="false" customHeight="false" outlineLevel="0" collapsed="false">
      <c r="A381" s="9" t="s">
        <v>80</v>
      </c>
      <c r="B381" s="9" t="n">
        <v>59</v>
      </c>
      <c r="C381" s="9" t="n">
        <v>76</v>
      </c>
      <c r="D381" s="9" t="n">
        <v>4</v>
      </c>
      <c r="E381" s="23"/>
      <c r="F381" s="9" t="s">
        <v>311</v>
      </c>
      <c r="G381" s="9" t="s">
        <v>1175</v>
      </c>
      <c r="H381" s="4" t="s">
        <v>313</v>
      </c>
      <c r="I381" s="22" t="s">
        <v>1066</v>
      </c>
      <c r="J381" s="26" t="s">
        <v>1067</v>
      </c>
      <c r="K381" s="11" t="s">
        <v>1176</v>
      </c>
      <c r="L381" s="2" t="n">
        <f aca="false">IF(LEN(TRIM(K381))=0,0,LEN(TRIM(K381))-LEN(SUBSTITUTE(K381," ",""))+1)</f>
        <v>11</v>
      </c>
      <c r="M381" s="2" t="n">
        <f aca="false">IF(LEN(TRIM(F381))=0,0,LEN(TRIM(F381))-LEN(SUBSTITUTE(F381," ",""))+2)</f>
        <v>8</v>
      </c>
      <c r="N381" s="22" t="s">
        <v>52</v>
      </c>
      <c r="O381" s="9"/>
      <c r="P381" s="27" t="n">
        <v>11059</v>
      </c>
      <c r="Q381" s="27" t="n">
        <v>1059</v>
      </c>
      <c r="R381" s="9" t="s">
        <v>53</v>
      </c>
      <c r="S381" s="28" t="str">
        <f aca="false">MID(MID(MID(SUBSTITUTE(K381," ","^",(M381-2)),1,256),FIND("^",SUBSTITUTE(K381," ","^",(M381-2))),256),2,FIND(" ",MID(MID(SUBSTITUTE(K381," ","^",(M381-2)),1,256),FIND("^",SUBSTITUTE(K381," ","^",(M381-2))),256))-2)</f>
        <v>a</v>
      </c>
      <c r="T381" s="77" t="n">
        <v>0.95</v>
      </c>
      <c r="U381" s="29" t="n">
        <f aca="false">LEN(S381)</f>
        <v>1</v>
      </c>
      <c r="V381" s="58" t="n">
        <v>9</v>
      </c>
      <c r="W381" s="58" t="n">
        <v>605</v>
      </c>
      <c r="X381" s="58" t="n">
        <v>515</v>
      </c>
      <c r="Y381" s="58" t="n">
        <v>618</v>
      </c>
      <c r="Z381" s="58" t="n">
        <v>435</v>
      </c>
      <c r="AA381" s="50" t="n">
        <v>3</v>
      </c>
      <c r="AB381" s="50" t="n">
        <v>7</v>
      </c>
      <c r="AC381" s="30" t="n">
        <f aca="false">IF(ISBLANK(T381),"NA",IF(T381=" ","NA",IF(T381="-","NA",IF(T381="N","NA",T381))))</f>
        <v>0.95</v>
      </c>
      <c r="AD381" s="30" t="n">
        <f aca="false">IF(ISBLANK(U381),"NA",IF(U381=" ","NA",IF(U381="-","NA",IF(U381="N","NA",U381))))</f>
        <v>1</v>
      </c>
      <c r="AE381" s="30" t="n">
        <f aca="false">IF(ISBLANK(V381),"NA",IF(V381=" ","NA",IF(V381="-","NA",IF(V381="N","NA",V381))))</f>
        <v>9</v>
      </c>
      <c r="AF381" s="30" t="n">
        <f aca="false">IF(ISBLANK(W381),"NA",IF(W381=" ","NA",IF(W381="-","NA",IF(W381="N","NA",W381))))</f>
        <v>605</v>
      </c>
      <c r="AG381" s="30" t="n">
        <f aca="false">IF(ISBLANK(X381),"NA",IF(X381=" ","NA",IF(X381="-","NA",IF(X381="N","NA",X381))))</f>
        <v>515</v>
      </c>
      <c r="AH381" s="30" t="n">
        <f aca="false">IF(ISBLANK(Y381),"NA",IF(Y381=" ","NA",IF(Y381="-","NA",IF(Y381="N","NA",Y381))))</f>
        <v>618</v>
      </c>
      <c r="AI381" s="30" t="n">
        <f aca="false">IF(ISBLANK(Z381),"NA",IF(Z381=" ","NA",IF(Z381="-","NA",IF(Z381="N","NA",Z381))))</f>
        <v>435</v>
      </c>
      <c r="AJ381" s="30" t="n">
        <f aca="false">IF(ISBLANK(AA381),"NA",IF(AA381=" ","NA",IF(AA381="-","NA",IF(AA381="N","NA",AA381))))</f>
        <v>3</v>
      </c>
      <c r="AK381" s="30" t="n">
        <f aca="false">IF(ISBLANK(AB381),"NA",IF(AB381=" ","NA",IF(AB381="-","NA",IF(AB381="N","NA",AB381))))</f>
        <v>7</v>
      </c>
      <c r="AL381" s="22" t="n">
        <f aca="false">IF(I381="BC",VLOOKUP(B381,'BC-OR_overlap'!A:J,10),"NA")</f>
        <v>4</v>
      </c>
      <c r="AM381" s="22" t="n">
        <f aca="false">VLOOKUP(G381,Sheet2!A:Q,3)</f>
        <v>11.8986</v>
      </c>
      <c r="AN381" s="22" t="n">
        <f aca="false">VLOOKUP(G381,Sheet2!A:Q,4)</f>
        <v>3</v>
      </c>
      <c r="AO381" s="22" t="n">
        <f aca="false">VLOOKUP(G381,Sheet2!A:Q,5)</f>
        <v>0.97</v>
      </c>
      <c r="AP381" s="22" t="n">
        <f aca="false">VLOOKUP(G381,Sheet2!A:Q,6)</f>
        <v>8354.28</v>
      </c>
      <c r="AQ381" s="22" t="n">
        <f aca="false">VLOOKUP(G381,Sheet2!A:Q,7)</f>
        <v>886</v>
      </c>
      <c r="AR381" s="22" t="n">
        <f aca="false">VLOOKUP(G381,Sheet2!A:Q,8)</f>
        <v>1927.63</v>
      </c>
      <c r="AS381" s="22" t="n">
        <f aca="false">VLOOKUP(G381,Sheet2!A:Q,9)</f>
        <v>181.2</v>
      </c>
      <c r="AT381" s="22" t="n">
        <f aca="false">VLOOKUP(G381,Sheet2!A:Q,10)</f>
        <v>122.75</v>
      </c>
      <c r="AU381" s="22" t="n">
        <f aca="false">VLOOKUP(G381,Sheet2!A:Q,11)</f>
        <v>14.5</v>
      </c>
      <c r="AV381" s="22" t="n">
        <f aca="false">VLOOKUP(G381,Sheet2!A:Q,12)</f>
        <v>266018.19</v>
      </c>
      <c r="AW381" s="22" t="n">
        <f aca="false">VLOOKUP(G381,Sheet2!A:Q,13)</f>
        <v>31100.83</v>
      </c>
      <c r="AX381" s="22" t="n">
        <f aca="false">VLOOKUP(G381,Sheet2!A:Q,14)</f>
        <v>28332.56</v>
      </c>
      <c r="AY381" s="22" t="n">
        <f aca="false">VLOOKUP(G381,Sheet2!A:Q,15)</f>
        <v>3583.6</v>
      </c>
      <c r="AZ381" s="22" t="n">
        <f aca="false">VLOOKUP(G381,Sheet2!A:Q,16)</f>
        <v>736.76</v>
      </c>
      <c r="BA381" s="22" t="n">
        <f aca="false">VLOOKUP(G381,Sheet2!A:Q,17)</f>
        <v>202.5</v>
      </c>
      <c r="BB381" s="22" t="n">
        <f aca="false">VLOOKUP(G381,Sheet2!A:R,18)</f>
        <v>198</v>
      </c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5" hidden="false" customHeight="false" outlineLevel="0" collapsed="false">
      <c r="A382" s="9" t="s">
        <v>66</v>
      </c>
      <c r="B382" s="31" t="n">
        <v>60</v>
      </c>
      <c r="C382" s="9" t="n">
        <v>77</v>
      </c>
      <c r="D382" s="9" t="n">
        <v>105</v>
      </c>
      <c r="E382" s="23" t="n">
        <v>39</v>
      </c>
      <c r="F382" s="24" t="s">
        <v>315</v>
      </c>
      <c r="G382" s="70" t="s">
        <v>1177</v>
      </c>
      <c r="H382" s="4" t="s">
        <v>317</v>
      </c>
      <c r="I382" s="22" t="s">
        <v>1066</v>
      </c>
      <c r="J382" s="26" t="s">
        <v>1067</v>
      </c>
      <c r="K382" s="11" t="s">
        <v>1178</v>
      </c>
      <c r="L382" s="2" t="n">
        <f aca="false">IF(LEN(TRIM(K382))=0,0,LEN(TRIM(K382))-LEN(SUBSTITUTE(K382," ",""))+1)</f>
        <v>13</v>
      </c>
      <c r="M382" s="2" t="n">
        <f aca="false">IF(LEN(TRIM(F382))=0,0,LEN(TRIM(F382))-LEN(SUBSTITUTE(F382," ",""))+2)</f>
        <v>11</v>
      </c>
      <c r="N382" s="22" t="s">
        <v>52</v>
      </c>
      <c r="O382" s="9"/>
      <c r="P382" s="27" t="n">
        <v>11060</v>
      </c>
      <c r="Q382" s="27" t="n">
        <v>1060</v>
      </c>
      <c r="R382" s="9" t="s">
        <v>53</v>
      </c>
      <c r="S382" s="28" t="str">
        <f aca="false">MID(MID(MID(SUBSTITUTE(K382," ","^",(M382-2)),1,256),FIND("^",SUBSTITUTE(K382," ","^",(M382-2))),256),2,FIND(" ",MID(MID(SUBSTITUTE(K382," ","^",(M382-2)),1,256),FIND("^",SUBSTITUTE(K382," ","^",(M382-2))),256))-2)</f>
        <v>his</v>
      </c>
      <c r="T382" s="71" t="n">
        <v>0.912</v>
      </c>
      <c r="U382" s="29" t="n">
        <f aca="false">LEN(S382)</f>
        <v>3</v>
      </c>
      <c r="V382" s="58" t="n">
        <v>431</v>
      </c>
      <c r="W382" s="58" t="n">
        <v>604</v>
      </c>
      <c r="X382" s="58" t="n">
        <v>601</v>
      </c>
      <c r="Y382" s="58" t="n">
        <v>598</v>
      </c>
      <c r="Z382" s="58" t="n">
        <v>487</v>
      </c>
      <c r="AA382" s="50" t="n">
        <v>9</v>
      </c>
      <c r="AB382" s="50" t="n">
        <v>16</v>
      </c>
      <c r="AC382" s="30" t="n">
        <f aca="false">IF(ISBLANK(T382),"NA",IF(T382=" ","NA",IF(T382="-","NA",IF(T382="N","NA",T382))))</f>
        <v>0.912</v>
      </c>
      <c r="AD382" s="30" t="n">
        <f aca="false">IF(ISBLANK(U382),"NA",IF(U382=" ","NA",IF(U382="-","NA",IF(U382="N","NA",U382))))</f>
        <v>3</v>
      </c>
      <c r="AE382" s="30" t="n">
        <f aca="false">IF(ISBLANK(V382),"NA",IF(V382=" ","NA",IF(V382="-","NA",IF(V382="N","NA",V382))))</f>
        <v>431</v>
      </c>
      <c r="AF382" s="30" t="n">
        <f aca="false">IF(ISBLANK(W382),"NA",IF(W382=" ","NA",IF(W382="-","NA",IF(W382="N","NA",W382))))</f>
        <v>604</v>
      </c>
      <c r="AG382" s="30" t="n">
        <f aca="false">IF(ISBLANK(X382),"NA",IF(X382=" ","NA",IF(X382="-","NA",IF(X382="N","NA",X382))))</f>
        <v>601</v>
      </c>
      <c r="AH382" s="30" t="n">
        <f aca="false">IF(ISBLANK(Y382),"NA",IF(Y382=" ","NA",IF(Y382="-","NA",IF(Y382="N","NA",Y382))))</f>
        <v>598</v>
      </c>
      <c r="AI382" s="30" t="n">
        <f aca="false">IF(ISBLANK(Z382),"NA",IF(Z382=" ","NA",IF(Z382="-","NA",IF(Z382="N","NA",Z382))))</f>
        <v>487</v>
      </c>
      <c r="AJ382" s="30" t="n">
        <f aca="false">IF(ISBLANK(AA382),"NA",IF(AA382=" ","NA",IF(AA382="-","NA",IF(AA382="N","NA",AA382))))</f>
        <v>9</v>
      </c>
      <c r="AK382" s="30" t="n">
        <f aca="false">IF(ISBLANK(AB382),"NA",IF(AB382=" ","NA",IF(AB382="-","NA",IF(AB382="N","NA",AB382))))</f>
        <v>16</v>
      </c>
      <c r="AL382" s="22" t="n">
        <f aca="false">IF(I382="BC",VLOOKUP(B382,'BC-OR_overlap'!A:J,10),"NA")</f>
        <v>4</v>
      </c>
      <c r="AM382" s="22" t="n">
        <f aca="false">VLOOKUP(G382,Sheet2!A:Q,3)</f>
        <v>470.112</v>
      </c>
      <c r="AN382" s="22" t="n">
        <f aca="false">VLOOKUP(G382,Sheet2!A:Q,4)</f>
        <v>9</v>
      </c>
      <c r="AO382" s="22" t="n">
        <f aca="false">VLOOKUP(G382,Sheet2!A:Q,5)</f>
        <v>73.9</v>
      </c>
      <c r="AP382" s="22" t="n">
        <f aca="false">VLOOKUP(G382,Sheet2!A:Q,6)</f>
        <v>15262.26</v>
      </c>
      <c r="AQ382" s="22" t="n">
        <f aca="false">VLOOKUP(G382,Sheet2!A:Q,7)</f>
        <v>248</v>
      </c>
      <c r="AR382" s="22" t="n">
        <f aca="false">VLOOKUP(G382,Sheet2!A:Q,8)</f>
        <v>3812.02</v>
      </c>
      <c r="AS382" s="22" t="n">
        <f aca="false">VLOOKUP(G382,Sheet2!A:Q,9)</f>
        <v>37</v>
      </c>
      <c r="AT382" s="22" t="n">
        <f aca="false">VLOOKUP(G382,Sheet2!A:Q,10)</f>
        <v>664.59</v>
      </c>
      <c r="AU382" s="22" t="n">
        <f aca="false">VLOOKUP(G382,Sheet2!A:Q,11)</f>
        <v>4.5</v>
      </c>
      <c r="AV382" s="22" t="n">
        <f aca="false">VLOOKUP(G382,Sheet2!A:Q,12)</f>
        <v>269903.93</v>
      </c>
      <c r="AW382" s="22" t="n">
        <f aca="false">VLOOKUP(G382,Sheet2!A:Q,13)</f>
        <v>28588</v>
      </c>
      <c r="AX382" s="22" t="n">
        <f aca="false">VLOOKUP(G382,Sheet2!A:Q,14)</f>
        <v>49561.53</v>
      </c>
      <c r="AY382" s="22" t="n">
        <f aca="false">VLOOKUP(G382,Sheet2!A:Q,15)</f>
        <v>3436.67</v>
      </c>
      <c r="AZ382" s="22" t="n">
        <f aca="false">VLOOKUP(G382,Sheet2!A:Q,16)</f>
        <v>18426.32</v>
      </c>
      <c r="BA382" s="22" t="n">
        <f aca="false">VLOOKUP(G382,Sheet2!A:Q,17)</f>
        <v>603</v>
      </c>
      <c r="BB382" s="22" t="n">
        <f aca="false">VLOOKUP(G382,Sheet2!A:R,18)</f>
        <v>200</v>
      </c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5" hidden="false" customHeight="false" outlineLevel="0" collapsed="false">
      <c r="A383" s="9" t="s">
        <v>66</v>
      </c>
      <c r="B383" s="9" t="n">
        <v>61</v>
      </c>
      <c r="C383" s="9" t="n">
        <v>78</v>
      </c>
      <c r="D383" s="9" t="n">
        <v>3</v>
      </c>
      <c r="E383" s="23" t="s">
        <v>319</v>
      </c>
      <c r="F383" s="11" t="s">
        <v>320</v>
      </c>
      <c r="G383" s="9" t="s">
        <v>1179</v>
      </c>
      <c r="H383" s="4" t="s">
        <v>322</v>
      </c>
      <c r="I383" s="22" t="s">
        <v>1066</v>
      </c>
      <c r="J383" s="26" t="s">
        <v>1067</v>
      </c>
      <c r="K383" s="11" t="s">
        <v>1180</v>
      </c>
      <c r="L383" s="2" t="n">
        <f aca="false">IF(LEN(TRIM(K383))=0,0,LEN(TRIM(K383))-LEN(SUBSTITUTE(K383," ",""))+1)</f>
        <v>10</v>
      </c>
      <c r="M383" s="2" t="n">
        <f aca="false">IF(LEN(TRIM(F383))=0,0,LEN(TRIM(F383))-LEN(SUBSTITUTE(F383," ",""))+2)</f>
        <v>8</v>
      </c>
      <c r="N383" s="22" t="s">
        <v>52</v>
      </c>
      <c r="O383" s="9"/>
      <c r="P383" s="27" t="n">
        <v>11061</v>
      </c>
      <c r="Q383" s="27" t="n">
        <v>1061</v>
      </c>
      <c r="R383" s="9" t="s">
        <v>53</v>
      </c>
      <c r="S383" s="28" t="str">
        <f aca="false">MID(MID(MID(SUBSTITUTE(K383," ","^",(M383-2)),1,256),FIND("^",SUBSTITUTE(K383," ","^",(M383-2))),256),2,FIND(" ",MID(MID(SUBSTITUTE(K383," ","^",(M383-2)),1,256),FIND("^",SUBSTITUTE(K383," ","^",(M383-2))),256))-2)</f>
        <v>his</v>
      </c>
      <c r="T383" s="72" t="n">
        <v>0.96875</v>
      </c>
      <c r="U383" s="29" t="n">
        <f aca="false">LEN(S383)</f>
        <v>3</v>
      </c>
      <c r="V383" s="53" t="n">
        <v>56</v>
      </c>
      <c r="W383" s="50" t="n">
        <v>601</v>
      </c>
      <c r="X383" s="50" t="n">
        <v>580</v>
      </c>
      <c r="Y383" s="50" t="n">
        <v>562</v>
      </c>
      <c r="Z383" s="50" t="n">
        <v>478</v>
      </c>
      <c r="AA383" s="50" t="n">
        <v>23</v>
      </c>
      <c r="AB383" s="50" t="n">
        <v>12</v>
      </c>
      <c r="AC383" s="30" t="n">
        <f aca="false">IF(ISBLANK(T383),"NA",IF(T383=" ","NA",IF(T383="-","NA",IF(T383="N","NA",T383))))</f>
        <v>0.96875</v>
      </c>
      <c r="AD383" s="30" t="n">
        <f aca="false">IF(ISBLANK(U383),"NA",IF(U383=" ","NA",IF(U383="-","NA",IF(U383="N","NA",U383))))</f>
        <v>3</v>
      </c>
      <c r="AE383" s="30" t="n">
        <f aca="false">IF(ISBLANK(V383),"NA",IF(V383=" ","NA",IF(V383="-","NA",IF(V383="N","NA",V383))))</f>
        <v>56</v>
      </c>
      <c r="AF383" s="30" t="n">
        <f aca="false">IF(ISBLANK(W383),"NA",IF(W383=" ","NA",IF(W383="-","NA",IF(W383="N","NA",W383))))</f>
        <v>601</v>
      </c>
      <c r="AG383" s="30" t="n">
        <f aca="false">IF(ISBLANK(X383),"NA",IF(X383=" ","NA",IF(X383="-","NA",IF(X383="N","NA",X383))))</f>
        <v>580</v>
      </c>
      <c r="AH383" s="30" t="n">
        <f aca="false">IF(ISBLANK(Y383),"NA",IF(Y383=" ","NA",IF(Y383="-","NA",IF(Y383="N","NA",Y383))))</f>
        <v>562</v>
      </c>
      <c r="AI383" s="30" t="n">
        <f aca="false">IF(ISBLANK(Z383),"NA",IF(Z383=" ","NA",IF(Z383="-","NA",IF(Z383="N","NA",Z383))))</f>
        <v>478</v>
      </c>
      <c r="AJ383" s="30" t="n">
        <f aca="false">IF(ISBLANK(AA383),"NA",IF(AA383=" ","NA",IF(AA383="-","NA",IF(AA383="N","NA",AA383))))</f>
        <v>23</v>
      </c>
      <c r="AK383" s="30" t="n">
        <f aca="false">IF(ISBLANK(AB383),"NA",IF(AB383=" ","NA",IF(AB383="-","NA",IF(AB383="N","NA",AB383))))</f>
        <v>12</v>
      </c>
      <c r="AL383" s="22" t="n">
        <f aca="false">IF(I383="BC",VLOOKUP(B383,'BC-OR_overlap'!A:J,10),"NA")</f>
        <v>4</v>
      </c>
      <c r="AM383" s="22" t="n">
        <f aca="false">VLOOKUP(G383,Sheet2!A:Q,3)</f>
        <v>54.4954</v>
      </c>
      <c r="AN383" s="22" t="n">
        <f aca="false">VLOOKUP(G383,Sheet2!A:Q,4)</f>
        <v>23</v>
      </c>
      <c r="AO383" s="22" t="n">
        <f aca="false">VLOOKUP(G383,Sheet2!A:Q,5)</f>
        <v>409.05</v>
      </c>
      <c r="AP383" s="22" t="n">
        <f aca="false">VLOOKUP(G383,Sheet2!A:Q,6)</f>
        <v>24014.43</v>
      </c>
      <c r="AQ383" s="22" t="n">
        <f aca="false">VLOOKUP(G383,Sheet2!A:Q,7)</f>
        <v>82</v>
      </c>
      <c r="AR383" s="22" t="n">
        <f aca="false">VLOOKUP(G383,Sheet2!A:Q,8)</f>
        <v>4629.31</v>
      </c>
      <c r="AS383" s="22" t="n">
        <f aca="false">VLOOKUP(G383,Sheet2!A:Q,9)</f>
        <v>11</v>
      </c>
      <c r="AT383" s="22" t="n">
        <f aca="false">VLOOKUP(G383,Sheet2!A:Q,10)</f>
        <v>54.5</v>
      </c>
      <c r="AU383" s="22" t="n">
        <f aca="false">VLOOKUP(G383,Sheet2!A:Q,11)</f>
        <v>1</v>
      </c>
      <c r="AV383" s="22" t="n">
        <f aca="false">VLOOKUP(G383,Sheet2!A:Q,12)</f>
        <v>339557.71</v>
      </c>
      <c r="AW383" s="22" t="n">
        <f aca="false">VLOOKUP(G383,Sheet2!A:Q,13)</f>
        <v>30834</v>
      </c>
      <c r="AX383" s="22" t="n">
        <f aca="false">VLOOKUP(G383,Sheet2!A:Q,14)</f>
        <v>41828.7</v>
      </c>
      <c r="AY383" s="22" t="n">
        <f aca="false">VLOOKUP(G383,Sheet2!A:Q,15)</f>
        <v>4635</v>
      </c>
      <c r="AZ383" s="22" t="n">
        <f aca="false">VLOOKUP(G383,Sheet2!A:Q,16)</f>
        <v>14572.51</v>
      </c>
      <c r="BA383" s="22" t="n">
        <f aca="false">VLOOKUP(G383,Sheet2!A:Q,17)</f>
        <v>92</v>
      </c>
      <c r="BB383" s="22" t="n">
        <f aca="false">VLOOKUP(G383,Sheet2!A:R,18)</f>
        <v>205</v>
      </c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5" hidden="false" customHeight="false" outlineLevel="0" collapsed="false">
      <c r="A384" s="9" t="s">
        <v>66</v>
      </c>
      <c r="B384" s="9" t="n">
        <v>62</v>
      </c>
      <c r="C384" s="9" t="n">
        <v>79</v>
      </c>
      <c r="D384" s="9" t="n">
        <v>133</v>
      </c>
      <c r="E384" s="23" t="s">
        <v>324</v>
      </c>
      <c r="F384" s="11" t="s">
        <v>325</v>
      </c>
      <c r="G384" s="9" t="s">
        <v>1181</v>
      </c>
      <c r="H384" s="4" t="s">
        <v>327</v>
      </c>
      <c r="I384" s="22" t="s">
        <v>1066</v>
      </c>
      <c r="J384" s="26" t="s">
        <v>1067</v>
      </c>
      <c r="K384" s="11" t="s">
        <v>1182</v>
      </c>
      <c r="L384" s="2" t="n">
        <f aca="false">IF(LEN(TRIM(K384))=0,0,LEN(TRIM(K384))-LEN(SUBSTITUTE(K384," ",""))+1)</f>
        <v>10</v>
      </c>
      <c r="M384" s="2" t="n">
        <f aca="false">IF(LEN(TRIM(F384))=0,0,LEN(TRIM(F384))-LEN(SUBSTITUTE(F384," ",""))+2)</f>
        <v>8</v>
      </c>
      <c r="N384" s="22" t="s">
        <v>52</v>
      </c>
      <c r="O384" s="9"/>
      <c r="P384" s="27" t="n">
        <v>11062</v>
      </c>
      <c r="Q384" s="27" t="n">
        <v>1062</v>
      </c>
      <c r="R384" s="9" t="s">
        <v>53</v>
      </c>
      <c r="S384" s="28" t="str">
        <f aca="false">MID(MID(MID(SUBSTITUTE(K384," ","^",(M384-2)),1,256),FIND("^",SUBSTITUTE(K384," ","^",(M384-2))),256),2,FIND(" ",MID(MID(SUBSTITUTE(K384," ","^",(M384-2)),1,256),FIND("^",SUBSTITUTE(K384," ","^",(M384-2))),256))-2)</f>
        <v>my</v>
      </c>
      <c r="T384" s="72" t="n">
        <v>0.944444444444444</v>
      </c>
      <c r="U384" s="29" t="n">
        <f aca="false">LEN(S384)</f>
        <v>2</v>
      </c>
      <c r="V384" s="53" t="n">
        <v>173</v>
      </c>
      <c r="W384" s="58" t="n">
        <v>605</v>
      </c>
      <c r="X384" s="58" t="n">
        <v>578</v>
      </c>
      <c r="Y384" s="58" t="n">
        <v>617</v>
      </c>
      <c r="Z384" s="58" t="n">
        <v>538</v>
      </c>
      <c r="AA384" s="50" t="n">
        <v>2</v>
      </c>
      <c r="AB384" s="50" t="n">
        <v>16</v>
      </c>
      <c r="AC384" s="30" t="n">
        <f aca="false">IF(ISBLANK(T384),"NA",IF(T384=" ","NA",IF(T384="-","NA",IF(T384="N","NA",T384))))</f>
        <v>0.944444444444444</v>
      </c>
      <c r="AD384" s="30" t="n">
        <f aca="false">IF(ISBLANK(U384),"NA",IF(U384=" ","NA",IF(U384="-","NA",IF(U384="N","NA",U384))))</f>
        <v>2</v>
      </c>
      <c r="AE384" s="30" t="n">
        <f aca="false">IF(ISBLANK(V384),"NA",IF(V384=" ","NA",IF(V384="-","NA",IF(V384="N","NA",V384))))</f>
        <v>173</v>
      </c>
      <c r="AF384" s="30" t="n">
        <f aca="false">IF(ISBLANK(W384),"NA",IF(W384=" ","NA",IF(W384="-","NA",IF(W384="N","NA",W384))))</f>
        <v>605</v>
      </c>
      <c r="AG384" s="30" t="n">
        <f aca="false">IF(ISBLANK(X384),"NA",IF(X384=" ","NA",IF(X384="-","NA",IF(X384="N","NA",X384))))</f>
        <v>578</v>
      </c>
      <c r="AH384" s="30" t="n">
        <f aca="false">IF(ISBLANK(Y384),"NA",IF(Y384=" ","NA",IF(Y384="-","NA",IF(Y384="N","NA",Y384))))</f>
        <v>617</v>
      </c>
      <c r="AI384" s="30" t="n">
        <f aca="false">IF(ISBLANK(Z384),"NA",IF(Z384=" ","NA",IF(Z384="-","NA",IF(Z384="N","NA",Z384))))</f>
        <v>538</v>
      </c>
      <c r="AJ384" s="30" t="n">
        <f aca="false">IF(ISBLANK(AA384),"NA",IF(AA384=" ","NA",IF(AA384="-","NA",IF(AA384="N","NA",AA384))))</f>
        <v>2</v>
      </c>
      <c r="AK384" s="30" t="n">
        <f aca="false">IF(ISBLANK(AB384),"NA",IF(AB384=" ","NA",IF(AB384="-","NA",IF(AB384="N","NA",AB384))))</f>
        <v>16</v>
      </c>
      <c r="AL384" s="22" t="n">
        <f aca="false">IF(I384="BC",VLOOKUP(B384,'BC-OR_overlap'!A:J,10),"NA")</f>
        <v>4</v>
      </c>
      <c r="AM384" s="22" t="n">
        <f aca="false">VLOOKUP(G384,Sheet2!A:Q,3)</f>
        <v>149.981</v>
      </c>
      <c r="AN384" s="22" t="n">
        <f aca="false">VLOOKUP(G384,Sheet2!A:Q,4)</f>
        <v>2</v>
      </c>
      <c r="AO384" s="22" t="n">
        <f aca="false">VLOOKUP(G384,Sheet2!A:Q,5)</f>
        <v>146.68</v>
      </c>
      <c r="AP384" s="22" t="n">
        <f aca="false">VLOOKUP(G384,Sheet2!A:Q,6)</f>
        <v>9274.06</v>
      </c>
      <c r="AQ384" s="22" t="n">
        <f aca="false">VLOOKUP(G384,Sheet2!A:Q,7)</f>
        <v>365.6</v>
      </c>
      <c r="AR384" s="22" t="n">
        <f aca="false">VLOOKUP(G384,Sheet2!A:Q,8)</f>
        <v>2080.83</v>
      </c>
      <c r="AS384" s="22" t="n">
        <f aca="false">VLOOKUP(G384,Sheet2!A:Q,9)</f>
        <v>56.25</v>
      </c>
      <c r="AT384" s="22" t="n">
        <f aca="false">VLOOKUP(G384,Sheet2!A:Q,10)</f>
        <v>934.97</v>
      </c>
      <c r="AU384" s="22" t="n">
        <f aca="false">VLOOKUP(G384,Sheet2!A:Q,11)</f>
        <v>12.67</v>
      </c>
      <c r="AV384" s="22" t="n">
        <f aca="false">VLOOKUP(G384,Sheet2!A:Q,12)</f>
        <v>356571.85</v>
      </c>
      <c r="AW384" s="22" t="n">
        <f aca="false">VLOOKUP(G384,Sheet2!A:Q,13)</f>
        <v>39067</v>
      </c>
      <c r="AX384" s="22" t="n">
        <f aca="false">VLOOKUP(G384,Sheet2!A:Q,14)</f>
        <v>46333.92</v>
      </c>
      <c r="AY384" s="22" t="n">
        <f aca="false">VLOOKUP(G384,Sheet2!A:Q,15)</f>
        <v>2988.5</v>
      </c>
      <c r="AZ384" s="22" t="n">
        <f aca="false">VLOOKUP(G384,Sheet2!A:Q,16)</f>
        <v>4198.01</v>
      </c>
      <c r="BA384" s="22" t="n">
        <f aca="false">VLOOKUP(G384,Sheet2!A:Q,17)</f>
        <v>445.33</v>
      </c>
      <c r="BB384" s="22" t="n">
        <f aca="false">VLOOKUP(G384,Sheet2!A:R,18)</f>
        <v>212</v>
      </c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5" hidden="false" customHeight="false" outlineLevel="0" collapsed="false">
      <c r="A385" s="9" t="s">
        <v>66</v>
      </c>
      <c r="B385" s="9" t="n">
        <v>63</v>
      </c>
      <c r="C385" s="9" t="n">
        <v>80</v>
      </c>
      <c r="D385" s="9" t="n">
        <v>115</v>
      </c>
      <c r="E385" s="23"/>
      <c r="F385" s="9" t="s">
        <v>329</v>
      </c>
      <c r="G385" s="9" t="s">
        <v>1183</v>
      </c>
      <c r="H385" s="4" t="s">
        <v>331</v>
      </c>
      <c r="I385" s="22" t="s">
        <v>1066</v>
      </c>
      <c r="J385" s="26" t="s">
        <v>1067</v>
      </c>
      <c r="K385" s="11" t="s">
        <v>1184</v>
      </c>
      <c r="L385" s="2" t="n">
        <f aca="false">IF(LEN(TRIM(K385))=0,0,LEN(TRIM(K385))-LEN(SUBSTITUTE(K385," ",""))+1)</f>
        <v>19</v>
      </c>
      <c r="M385" s="2" t="n">
        <f aca="false">IF(LEN(TRIM(F385))=0,0,LEN(TRIM(F385))-LEN(SUBSTITUTE(F385," ",""))+2)</f>
        <v>17</v>
      </c>
      <c r="N385" s="22" t="s">
        <v>52</v>
      </c>
      <c r="O385" s="9"/>
      <c r="P385" s="27" t="n">
        <v>11063</v>
      </c>
      <c r="Q385" s="27" t="n">
        <v>1063</v>
      </c>
      <c r="R385" s="9" t="s">
        <v>53</v>
      </c>
      <c r="S385" s="28" t="str">
        <f aca="false">MID(MID(MID(SUBSTITUTE(K385," ","^",(M385-2)),1,256),FIND("^",SUBSTITUTE(K385," ","^",(M385-2))),256),2,FIND(" ",MID(MID(SUBSTITUTE(K385," ","^",(M385-2)),1,256),FIND("^",SUBSTITUTE(K385," ","^",(M385-2))),256))-2)</f>
        <v>for</v>
      </c>
      <c r="T385" s="77" t="n">
        <v>0.98</v>
      </c>
      <c r="U385" s="29" t="n">
        <f aca="false">LEN(S385)</f>
        <v>3</v>
      </c>
      <c r="V385" s="58" t="n">
        <v>311</v>
      </c>
      <c r="W385" s="58" t="n">
        <v>320</v>
      </c>
      <c r="X385" s="58" t="n">
        <v>594</v>
      </c>
      <c r="Y385" s="58" t="n">
        <v>464</v>
      </c>
      <c r="Z385" s="58" t="n">
        <v>503</v>
      </c>
      <c r="AA385" s="50" t="n">
        <v>7</v>
      </c>
      <c r="AB385" s="50" t="n">
        <v>23</v>
      </c>
      <c r="AC385" s="30" t="n">
        <f aca="false">IF(ISBLANK(T385),"NA",IF(T385=" ","NA",IF(T385="-","NA",IF(T385="N","NA",T385))))</f>
        <v>0.98</v>
      </c>
      <c r="AD385" s="30" t="n">
        <f aca="false">IF(ISBLANK(U385),"NA",IF(U385=" ","NA",IF(U385="-","NA",IF(U385="N","NA",U385))))</f>
        <v>3</v>
      </c>
      <c r="AE385" s="30" t="n">
        <f aca="false">IF(ISBLANK(V385),"NA",IF(V385=" ","NA",IF(V385="-","NA",IF(V385="N","NA",V385))))</f>
        <v>311</v>
      </c>
      <c r="AF385" s="30" t="n">
        <f aca="false">IF(ISBLANK(W385),"NA",IF(W385=" ","NA",IF(W385="-","NA",IF(W385="N","NA",W385))))</f>
        <v>320</v>
      </c>
      <c r="AG385" s="30" t="n">
        <f aca="false">IF(ISBLANK(X385),"NA",IF(X385=" ","NA",IF(X385="-","NA",IF(X385="N","NA",X385))))</f>
        <v>594</v>
      </c>
      <c r="AH385" s="30" t="n">
        <f aca="false">IF(ISBLANK(Y385),"NA",IF(Y385=" ","NA",IF(Y385="-","NA",IF(Y385="N","NA",Y385))))</f>
        <v>464</v>
      </c>
      <c r="AI385" s="30" t="n">
        <f aca="false">IF(ISBLANK(Z385),"NA",IF(Z385=" ","NA",IF(Z385="-","NA",IF(Z385="N","NA",Z385))))</f>
        <v>503</v>
      </c>
      <c r="AJ385" s="30" t="n">
        <f aca="false">IF(ISBLANK(AA385),"NA",IF(AA385=" ","NA",IF(AA385="-","NA",IF(AA385="N","NA",AA385))))</f>
        <v>7</v>
      </c>
      <c r="AK385" s="30" t="n">
        <f aca="false">IF(ISBLANK(AB385),"NA",IF(AB385=" ","NA",IF(AB385="-","NA",IF(AB385="N","NA",AB385))))</f>
        <v>23</v>
      </c>
      <c r="AL385" s="22" t="n">
        <f aca="false">IF(I385="BC",VLOOKUP(B385,'BC-OR_overlap'!A:J,10),"NA")</f>
        <v>4</v>
      </c>
      <c r="AM385" s="22" t="n">
        <f aca="false">VLOOKUP(G385,Sheet2!A:Q,3)</f>
        <v>375.221</v>
      </c>
      <c r="AN385" s="22" t="n">
        <f aca="false">VLOOKUP(G385,Sheet2!A:Q,4)</f>
        <v>7</v>
      </c>
      <c r="AO385" s="22" t="n">
        <f aca="false">VLOOKUP(G385,Sheet2!A:Q,5)</f>
        <v>47.94</v>
      </c>
      <c r="AP385" s="22" t="n">
        <f aca="false">VLOOKUP(G385,Sheet2!A:Q,6)</f>
        <v>12049.61</v>
      </c>
      <c r="AQ385" s="22" t="n">
        <f aca="false">VLOOKUP(G385,Sheet2!A:Q,7)</f>
        <v>184.75</v>
      </c>
      <c r="AR385" s="22" t="n">
        <f aca="false">VLOOKUP(G385,Sheet2!A:Q,8)</f>
        <v>1899.11</v>
      </c>
      <c r="AS385" s="22" t="n">
        <f aca="false">VLOOKUP(G385,Sheet2!A:Q,9)</f>
        <v>19.67</v>
      </c>
      <c r="AT385" s="22" t="n">
        <f aca="false">VLOOKUP(G385,Sheet2!A:Q,10)</f>
        <v>536.54</v>
      </c>
      <c r="AU385" s="22" t="n">
        <f aca="false">VLOOKUP(G385,Sheet2!A:Q,11)</f>
        <v>3.5</v>
      </c>
      <c r="AV385" s="22" t="n">
        <f aca="false">VLOOKUP(G385,Sheet2!A:Q,12)</f>
        <v>253651.59</v>
      </c>
      <c r="AW385" s="22" t="n">
        <f aca="false">VLOOKUP(G385,Sheet2!A:Q,13)</f>
        <v>30361.5</v>
      </c>
      <c r="AX385" s="22" t="n">
        <f aca="false">VLOOKUP(G385,Sheet2!A:Q,14)</f>
        <v>44941.21</v>
      </c>
      <c r="AY385" s="22" t="n">
        <f aca="false">VLOOKUP(G385,Sheet2!A:Q,15)</f>
        <v>1956</v>
      </c>
      <c r="AZ385" s="22" t="n">
        <f aca="false">VLOOKUP(G385,Sheet2!A:Q,16)</f>
        <v>931</v>
      </c>
      <c r="BA385" s="22" t="n">
        <f aca="false">VLOOKUP(G385,Sheet2!A:Q,17)</f>
        <v>84.5</v>
      </c>
      <c r="BB385" s="22" t="n">
        <f aca="false">VLOOKUP(G385,Sheet2!A:R,18)</f>
        <v>214</v>
      </c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5" hidden="false" customHeight="false" outlineLevel="0" collapsed="false">
      <c r="A386" s="9" t="s">
        <v>80</v>
      </c>
      <c r="B386" s="9" t="n">
        <v>64</v>
      </c>
      <c r="C386" s="9" t="n">
        <v>81</v>
      </c>
      <c r="D386" s="23" t="n">
        <v>23</v>
      </c>
      <c r="E386" s="23"/>
      <c r="F386" s="9" t="s">
        <v>333</v>
      </c>
      <c r="G386" s="9" t="s">
        <v>1185</v>
      </c>
      <c r="H386" s="4" t="s">
        <v>335</v>
      </c>
      <c r="I386" s="22" t="s">
        <v>1066</v>
      </c>
      <c r="J386" s="26" t="s">
        <v>1067</v>
      </c>
      <c r="K386" s="11" t="s">
        <v>1186</v>
      </c>
      <c r="L386" s="2" t="n">
        <f aca="false">IF(LEN(TRIM(K386))=0,0,LEN(TRIM(K386))-LEN(SUBSTITUTE(K386," ",""))+1)</f>
        <v>12</v>
      </c>
      <c r="M386" s="2" t="n">
        <f aca="false">IF(LEN(TRIM(F386))=0,0,LEN(TRIM(F386))-LEN(SUBSTITUTE(F386," ",""))+2)</f>
        <v>10</v>
      </c>
      <c r="N386" s="22" t="s">
        <v>52</v>
      </c>
      <c r="O386" s="9"/>
      <c r="P386" s="27" t="n">
        <v>11064</v>
      </c>
      <c r="Q386" s="27" t="n">
        <v>1064</v>
      </c>
      <c r="R386" s="9" t="s">
        <v>53</v>
      </c>
      <c r="S386" s="28" t="str">
        <f aca="false">MID(MID(MID(SUBSTITUTE(K386," ","^",(M386-2)),1,256),FIND("^",SUBSTITUTE(K386," ","^",(M386-2))),256),2,FIND(" ",MID(MID(SUBSTITUTE(K386," ","^",(M386-2)),1,256),FIND("^",SUBSTITUTE(K386," ","^",(M386-2))),256))-2)</f>
        <v>from</v>
      </c>
      <c r="T386" s="73" t="n">
        <v>0.96</v>
      </c>
      <c r="U386" s="29" t="n">
        <f aca="false">LEN(S386)</f>
        <v>4</v>
      </c>
      <c r="V386" s="58" t="n">
        <v>547</v>
      </c>
      <c r="W386" s="58" t="n">
        <v>626</v>
      </c>
      <c r="X386" s="58" t="n">
        <v>626</v>
      </c>
      <c r="Y386" s="58" t="n">
        <v>599</v>
      </c>
      <c r="Z386" s="58" t="n">
        <v>568</v>
      </c>
      <c r="AA386" s="50" t="n">
        <v>11</v>
      </c>
      <c r="AB386" s="50" t="n">
        <v>15</v>
      </c>
      <c r="AC386" s="30" t="n">
        <f aca="false">IF(ISBLANK(T386),"NA",IF(T386=" ","NA",IF(T386="-","NA",IF(T386="N","NA",T386))))</f>
        <v>0.96</v>
      </c>
      <c r="AD386" s="30" t="n">
        <f aca="false">IF(ISBLANK(U386),"NA",IF(U386=" ","NA",IF(U386="-","NA",IF(U386="N","NA",U386))))</f>
        <v>4</v>
      </c>
      <c r="AE386" s="30" t="n">
        <f aca="false">IF(ISBLANK(V386),"NA",IF(V386=" ","NA",IF(V386="-","NA",IF(V386="N","NA",V386))))</f>
        <v>547</v>
      </c>
      <c r="AF386" s="30" t="n">
        <f aca="false">IF(ISBLANK(W386),"NA",IF(W386=" ","NA",IF(W386="-","NA",IF(W386="N","NA",W386))))</f>
        <v>626</v>
      </c>
      <c r="AG386" s="30" t="n">
        <f aca="false">IF(ISBLANK(X386),"NA",IF(X386=" ","NA",IF(X386="-","NA",IF(X386="N","NA",X386))))</f>
        <v>626</v>
      </c>
      <c r="AH386" s="30" t="n">
        <f aca="false">IF(ISBLANK(Y386),"NA",IF(Y386=" ","NA",IF(Y386="-","NA",IF(Y386="N","NA",Y386))))</f>
        <v>599</v>
      </c>
      <c r="AI386" s="30" t="n">
        <f aca="false">IF(ISBLANK(Z386),"NA",IF(Z386=" ","NA",IF(Z386="-","NA",IF(Z386="N","NA",Z386))))</f>
        <v>568</v>
      </c>
      <c r="AJ386" s="30" t="n">
        <f aca="false">IF(ISBLANK(AA386),"NA",IF(AA386=" ","NA",IF(AA386="-","NA",IF(AA386="N","NA",AA386))))</f>
        <v>11</v>
      </c>
      <c r="AK386" s="30" t="n">
        <f aca="false">IF(ISBLANK(AB386),"NA",IF(AB386=" ","NA",IF(AB386="-","NA",IF(AB386="N","NA",AB386))))</f>
        <v>15</v>
      </c>
      <c r="AL386" s="22" t="n">
        <f aca="false">IF(I386="BC",VLOOKUP(B386,'BC-OR_overlap'!A:J,10),"NA")</f>
        <v>4</v>
      </c>
      <c r="AM386" s="22" t="n">
        <f aca="false">VLOOKUP(G386,Sheet2!A:Q,3)</f>
        <v>497.3</v>
      </c>
      <c r="AN386" s="22" t="n">
        <f aca="false">VLOOKUP(G386,Sheet2!A:Q,4)</f>
        <v>11</v>
      </c>
      <c r="AO386" s="22" t="n">
        <f aca="false">VLOOKUP(G386,Sheet2!A:Q,5)</f>
        <v>272.82</v>
      </c>
      <c r="AP386" s="22" t="n">
        <f aca="false">VLOOKUP(G386,Sheet2!A:Q,6)</f>
        <v>19886.52</v>
      </c>
      <c r="AQ386" s="22" t="n">
        <f aca="false">VLOOKUP(G386,Sheet2!A:Q,7)</f>
        <v>263.75</v>
      </c>
      <c r="AR386" s="22" t="n">
        <f aca="false">VLOOKUP(G386,Sheet2!A:Q,8)</f>
        <v>3786.59</v>
      </c>
      <c r="AS386" s="22" t="n">
        <f aca="false">VLOOKUP(G386,Sheet2!A:Q,9)</f>
        <v>22.67</v>
      </c>
      <c r="AT386" s="22" t="n">
        <f aca="false">VLOOKUP(G386,Sheet2!A:Q,10)</f>
        <v>1878.54</v>
      </c>
      <c r="AU386" s="22" t="n">
        <f aca="false">VLOOKUP(G386,Sheet2!A:Q,11)</f>
        <v>4</v>
      </c>
      <c r="AV386" s="22" t="n">
        <f aca="false">VLOOKUP(G386,Sheet2!A:Q,12)</f>
        <v>297958.92</v>
      </c>
      <c r="AW386" s="22" t="n">
        <f aca="false">VLOOKUP(G386,Sheet2!A:Q,13)</f>
        <v>30982.25</v>
      </c>
      <c r="AX386" s="22" t="n">
        <f aca="false">VLOOKUP(G386,Sheet2!A:Q,14)</f>
        <v>22122.56</v>
      </c>
      <c r="AY386" s="22" t="n">
        <f aca="false">VLOOKUP(G386,Sheet2!A:Q,15)</f>
        <v>2199</v>
      </c>
      <c r="AZ386" s="22" t="n">
        <f aca="false">VLOOKUP(G386,Sheet2!A:Q,16)</f>
        <v>3975.78</v>
      </c>
      <c r="BA386" s="22" t="n">
        <f aca="false">VLOOKUP(G386,Sheet2!A:Q,17)</f>
        <v>232</v>
      </c>
      <c r="BB386" s="22" t="n">
        <f aca="false">VLOOKUP(G386,Sheet2!A:R,18)</f>
        <v>221</v>
      </c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5" hidden="false" customHeight="false" outlineLevel="0" collapsed="false">
      <c r="A387" s="9" t="s">
        <v>46</v>
      </c>
      <c r="B387" s="9" t="n">
        <v>65</v>
      </c>
      <c r="C387" s="9" t="n">
        <v>82</v>
      </c>
      <c r="D387" s="9" t="n">
        <v>37</v>
      </c>
      <c r="E387" s="23" t="s">
        <v>337</v>
      </c>
      <c r="F387" s="11" t="s">
        <v>338</v>
      </c>
      <c r="G387" s="46" t="s">
        <v>1187</v>
      </c>
      <c r="H387" s="4" t="s">
        <v>340</v>
      </c>
      <c r="I387" s="22" t="s">
        <v>1066</v>
      </c>
      <c r="J387" s="26" t="s">
        <v>1067</v>
      </c>
      <c r="K387" s="11" t="s">
        <v>1188</v>
      </c>
      <c r="L387" s="2" t="n">
        <f aca="false">IF(LEN(TRIM(K387))=0,0,LEN(TRIM(K387))-LEN(SUBSTITUTE(K387," ",""))+1)</f>
        <v>11</v>
      </c>
      <c r="M387" s="2" t="n">
        <f aca="false">IF(LEN(TRIM(F387))=0,0,LEN(TRIM(F387))-LEN(SUBSTITUTE(F387," ",""))+2)</f>
        <v>8</v>
      </c>
      <c r="N387" s="22" t="s">
        <v>52</v>
      </c>
      <c r="O387" s="9"/>
      <c r="P387" s="27" t="n">
        <v>11065</v>
      </c>
      <c r="Q387" s="27" t="n">
        <v>1065</v>
      </c>
      <c r="R387" s="9" t="s">
        <v>53</v>
      </c>
      <c r="S387" s="28" t="str">
        <f aca="false">MID(MID(MID(SUBSTITUTE(K387," ","^",(M387-2)),1,256),FIND("^",SUBSTITUTE(K387," ","^",(M387-2))),256),2,FIND(" ",MID(MID(SUBSTITUTE(K387," ","^",(M387-2)),1,256),FIND("^",SUBSTITUTE(K387," ","^",(M387-2))),256))-2)</f>
        <v>the</v>
      </c>
      <c r="T387" s="72" t="n">
        <v>0.944444444444444</v>
      </c>
      <c r="U387" s="29" t="n">
        <f aca="false">LEN(S387)</f>
        <v>3</v>
      </c>
      <c r="V387" s="53" t="n">
        <v>117</v>
      </c>
      <c r="W387" s="58" t="n">
        <v>613</v>
      </c>
      <c r="X387" s="58" t="n">
        <v>560</v>
      </c>
      <c r="Y387" s="58" t="n">
        <v>624</v>
      </c>
      <c r="Z387" s="58" t="n">
        <v>471</v>
      </c>
      <c r="AA387" s="50" t="n">
        <v>8</v>
      </c>
      <c r="AB387" s="50" t="n">
        <v>16</v>
      </c>
      <c r="AC387" s="30" t="n">
        <f aca="false">IF(ISBLANK(T387),"NA",IF(T387=" ","NA",IF(T387="-","NA",IF(T387="N","NA",T387))))</f>
        <v>0.944444444444444</v>
      </c>
      <c r="AD387" s="30" t="n">
        <f aca="false">IF(ISBLANK(U387),"NA",IF(U387=" ","NA",IF(U387="-","NA",IF(U387="N","NA",U387))))</f>
        <v>3</v>
      </c>
      <c r="AE387" s="30" t="n">
        <f aca="false">IF(ISBLANK(V387),"NA",IF(V387=" ","NA",IF(V387="-","NA",IF(V387="N","NA",V387))))</f>
        <v>117</v>
      </c>
      <c r="AF387" s="30" t="n">
        <f aca="false">IF(ISBLANK(W387),"NA",IF(W387=" ","NA",IF(W387="-","NA",IF(W387="N","NA",W387))))</f>
        <v>613</v>
      </c>
      <c r="AG387" s="30" t="n">
        <f aca="false">IF(ISBLANK(X387),"NA",IF(X387=" ","NA",IF(X387="-","NA",IF(X387="N","NA",X387))))</f>
        <v>560</v>
      </c>
      <c r="AH387" s="30" t="n">
        <f aca="false">IF(ISBLANK(Y387),"NA",IF(Y387=" ","NA",IF(Y387="-","NA",IF(Y387="N","NA",Y387))))</f>
        <v>624</v>
      </c>
      <c r="AI387" s="30" t="n">
        <f aca="false">IF(ISBLANK(Z387),"NA",IF(Z387=" ","NA",IF(Z387="-","NA",IF(Z387="N","NA",Z387))))</f>
        <v>471</v>
      </c>
      <c r="AJ387" s="30" t="n">
        <f aca="false">IF(ISBLANK(AA387),"NA",IF(AA387=" ","NA",IF(AA387="-","NA",IF(AA387="N","NA",AA387))))</f>
        <v>8</v>
      </c>
      <c r="AK387" s="30" t="n">
        <f aca="false">IF(ISBLANK(AB387),"NA",IF(AB387=" ","NA",IF(AB387="-","NA",IF(AB387="N","NA",AB387))))</f>
        <v>16</v>
      </c>
      <c r="AL387" s="22" t="n">
        <f aca="false">IF(I387="BC",VLOOKUP(B387,'BC-OR_overlap'!A:J,10),"NA")</f>
        <v>4</v>
      </c>
      <c r="AM387" s="22" t="n">
        <f aca="false">VLOOKUP(G387,Sheet2!A:Q,3)</f>
        <v>87.8708</v>
      </c>
      <c r="AN387" s="22" t="n">
        <f aca="false">VLOOKUP(G387,Sheet2!A:Q,4)</f>
        <v>8</v>
      </c>
      <c r="AO387" s="22" t="n">
        <f aca="false">VLOOKUP(G387,Sheet2!A:Q,5)</f>
        <v>82.86</v>
      </c>
      <c r="AP387" s="22" t="n">
        <f aca="false">VLOOKUP(G387,Sheet2!A:Q,6)</f>
        <v>11556.88</v>
      </c>
      <c r="AQ387" s="22" t="n">
        <f aca="false">VLOOKUP(G387,Sheet2!A:Q,7)</f>
        <v>414.6</v>
      </c>
      <c r="AR387" s="22" t="n">
        <f aca="false">VLOOKUP(G387,Sheet2!A:Q,8)</f>
        <v>2377.81</v>
      </c>
      <c r="AS387" s="22" t="n">
        <f aca="false">VLOOKUP(G387,Sheet2!A:Q,9)</f>
        <v>54.75</v>
      </c>
      <c r="AT387" s="22" t="n">
        <f aca="false">VLOOKUP(G387,Sheet2!A:Q,10)</f>
        <v>200.43</v>
      </c>
      <c r="AU387" s="22" t="n">
        <f aca="false">VLOOKUP(G387,Sheet2!A:Q,11)</f>
        <v>8.67</v>
      </c>
      <c r="AV387" s="22" t="n">
        <f aca="false">VLOOKUP(G387,Sheet2!A:Q,12)</f>
        <v>319148.66</v>
      </c>
      <c r="AW387" s="22" t="n">
        <f aca="false">VLOOKUP(G387,Sheet2!A:Q,13)</f>
        <v>39882.4</v>
      </c>
      <c r="AX387" s="22" t="n">
        <f aca="false">VLOOKUP(G387,Sheet2!A:Q,14)</f>
        <v>24799.62</v>
      </c>
      <c r="AY387" s="22" t="n">
        <f aca="false">VLOOKUP(G387,Sheet2!A:Q,15)</f>
        <v>3245.25</v>
      </c>
      <c r="AZ387" s="22" t="n">
        <f aca="false">VLOOKUP(G387,Sheet2!A:Q,16)</f>
        <v>1361.97</v>
      </c>
      <c r="BA387" s="22" t="n">
        <f aca="false">VLOOKUP(G387,Sheet2!A:Q,17)</f>
        <v>343.33</v>
      </c>
      <c r="BB387" s="22" t="n">
        <f aca="false">VLOOKUP(G387,Sheet2!A:R,18)</f>
        <v>229</v>
      </c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5" hidden="false" customHeight="false" outlineLevel="0" collapsed="false">
      <c r="A388" s="9" t="s">
        <v>46</v>
      </c>
      <c r="B388" s="9" t="n">
        <v>66</v>
      </c>
      <c r="C388" s="9" t="n">
        <v>84</v>
      </c>
      <c r="D388" s="9" t="n">
        <v>147</v>
      </c>
      <c r="E388" s="23"/>
      <c r="F388" s="9" t="s">
        <v>342</v>
      </c>
      <c r="G388" s="9" t="s">
        <v>1189</v>
      </c>
      <c r="H388" s="4" t="s">
        <v>344</v>
      </c>
      <c r="I388" s="22" t="s">
        <v>1066</v>
      </c>
      <c r="J388" s="26" t="s">
        <v>1067</v>
      </c>
      <c r="K388" s="11" t="s">
        <v>1190</v>
      </c>
      <c r="L388" s="2" t="n">
        <f aca="false">IF(LEN(TRIM(K388))=0,0,LEN(TRIM(K388))-LEN(SUBSTITUTE(K388," ",""))+1)</f>
        <v>16</v>
      </c>
      <c r="M388" s="2" t="n">
        <f aca="false">IF(LEN(TRIM(F388))=0,0,LEN(TRIM(F388))-LEN(SUBSTITUTE(F388," ",""))+2)</f>
        <v>10</v>
      </c>
      <c r="N388" s="22" t="s">
        <v>52</v>
      </c>
      <c r="O388" s="9"/>
      <c r="P388" s="27" t="n">
        <v>11066</v>
      </c>
      <c r="Q388" s="27" t="n">
        <v>1066</v>
      </c>
      <c r="R388" s="9" t="s">
        <v>53</v>
      </c>
      <c r="S388" s="28" t="str">
        <f aca="false">MID(MID(MID(SUBSTITUTE(K388," ","^",(M388-2)),1,256),FIND("^",SUBSTITUTE(K388," ","^",(M388-2))),256),2,FIND(" ",MID(MID(SUBSTITUTE(K388," ","^",(M388-2)),1,256),FIND("^",SUBSTITUTE(K388," ","^",(M388-2))),256))-2)</f>
        <v>his</v>
      </c>
      <c r="T388" s="73" t="n">
        <v>0.89</v>
      </c>
      <c r="U388" s="29" t="n">
        <f aca="false">LEN(S388)</f>
        <v>3</v>
      </c>
      <c r="V388" s="58" t="n">
        <v>591</v>
      </c>
      <c r="W388" s="58" t="n">
        <v>608</v>
      </c>
      <c r="X388" s="58" t="n">
        <v>600</v>
      </c>
      <c r="Y388" s="58" t="n">
        <v>606</v>
      </c>
      <c r="Z388" s="58" t="n">
        <v>506</v>
      </c>
      <c r="AA388" s="50" t="n">
        <v>6</v>
      </c>
      <c r="AB388" s="50" t="n">
        <v>13</v>
      </c>
      <c r="AC388" s="30" t="n">
        <f aca="false">IF(ISBLANK(T388),"NA",IF(T388=" ","NA",IF(T388="-","NA",IF(T388="N","NA",T388))))</f>
        <v>0.89</v>
      </c>
      <c r="AD388" s="30" t="n">
        <f aca="false">IF(ISBLANK(U388),"NA",IF(U388=" ","NA",IF(U388="-","NA",IF(U388="N","NA",U388))))</f>
        <v>3</v>
      </c>
      <c r="AE388" s="30" t="n">
        <f aca="false">IF(ISBLANK(V388),"NA",IF(V388=" ","NA",IF(V388="-","NA",IF(V388="N","NA",V388))))</f>
        <v>591</v>
      </c>
      <c r="AF388" s="30" t="n">
        <f aca="false">IF(ISBLANK(W388),"NA",IF(W388=" ","NA",IF(W388="-","NA",IF(W388="N","NA",W388))))</f>
        <v>608</v>
      </c>
      <c r="AG388" s="30" t="n">
        <f aca="false">IF(ISBLANK(X388),"NA",IF(X388=" ","NA",IF(X388="-","NA",IF(X388="N","NA",X388))))</f>
        <v>600</v>
      </c>
      <c r="AH388" s="30" t="n">
        <f aca="false">IF(ISBLANK(Y388),"NA",IF(Y388=" ","NA",IF(Y388="-","NA",IF(Y388="N","NA",Y388))))</f>
        <v>606</v>
      </c>
      <c r="AI388" s="30" t="n">
        <f aca="false">IF(ISBLANK(Z388),"NA",IF(Z388=" ","NA",IF(Z388="-","NA",IF(Z388="N","NA",Z388))))</f>
        <v>506</v>
      </c>
      <c r="AJ388" s="30" t="n">
        <f aca="false">IF(ISBLANK(AA388),"NA",IF(AA388=" ","NA",IF(AA388="-","NA",IF(AA388="N","NA",AA388))))</f>
        <v>6</v>
      </c>
      <c r="AK388" s="30" t="n">
        <f aca="false">IF(ISBLANK(AB388),"NA",IF(AB388=" ","NA",IF(AB388="-","NA",IF(AB388="N","NA",AB388))))</f>
        <v>13</v>
      </c>
      <c r="AL388" s="22" t="n">
        <f aca="false">IF(I388="BC",VLOOKUP(B388,'BC-OR_overlap'!A:J,10),"NA")</f>
        <v>4</v>
      </c>
      <c r="AM388" s="22" t="n">
        <f aca="false">VLOOKUP(G388,Sheet2!A:Q,3)</f>
        <v>563.932</v>
      </c>
      <c r="AN388" s="22" t="n">
        <f aca="false">VLOOKUP(G388,Sheet2!A:Q,4)</f>
        <v>6</v>
      </c>
      <c r="AO388" s="22" t="n">
        <f aca="false">VLOOKUP(G388,Sheet2!A:Q,5)</f>
        <v>16.74</v>
      </c>
      <c r="AP388" s="22" t="n">
        <f aca="false">VLOOKUP(G388,Sheet2!A:Q,6)</f>
        <v>11968.53</v>
      </c>
      <c r="AQ388" s="22" t="n">
        <f aca="false">VLOOKUP(G388,Sheet2!A:Q,7)</f>
        <v>388</v>
      </c>
      <c r="AR388" s="22" t="n">
        <f aca="false">VLOOKUP(G388,Sheet2!A:Q,8)</f>
        <v>3676.95</v>
      </c>
      <c r="AS388" s="22" t="n">
        <f aca="false">VLOOKUP(G388,Sheet2!A:Q,9)</f>
        <v>53</v>
      </c>
      <c r="AT388" s="22" t="n">
        <f aca="false">VLOOKUP(G388,Sheet2!A:Q,10)</f>
        <v>707.51</v>
      </c>
      <c r="AU388" s="22" t="n">
        <f aca="false">VLOOKUP(G388,Sheet2!A:Q,11)</f>
        <v>8.33</v>
      </c>
      <c r="AV388" s="22" t="n">
        <f aca="false">VLOOKUP(G388,Sheet2!A:Q,12)</f>
        <v>294149.66</v>
      </c>
      <c r="AW388" s="22" t="n">
        <f aca="false">VLOOKUP(G388,Sheet2!A:Q,13)</f>
        <v>35706.8</v>
      </c>
      <c r="AX388" s="22" t="n">
        <f aca="false">VLOOKUP(G388,Sheet2!A:Q,14)</f>
        <v>26455.39</v>
      </c>
      <c r="AY388" s="22" t="n">
        <f aca="false">VLOOKUP(G388,Sheet2!A:Q,15)</f>
        <v>2809.5</v>
      </c>
      <c r="AZ388" s="22" t="n">
        <f aca="false">VLOOKUP(G388,Sheet2!A:Q,16)</f>
        <v>4396.87</v>
      </c>
      <c r="BA388" s="22" t="n">
        <f aca="false">VLOOKUP(G388,Sheet2!A:Q,17)</f>
        <v>644.67</v>
      </c>
      <c r="BB388" s="22" t="n">
        <f aca="false">VLOOKUP(G388,Sheet2!A:R,18)</f>
        <v>232</v>
      </c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5" hidden="false" customHeight="false" outlineLevel="0" collapsed="false">
      <c r="A389" s="9" t="s">
        <v>56</v>
      </c>
      <c r="B389" s="9" t="n">
        <v>67</v>
      </c>
      <c r="C389" s="9" t="n">
        <v>85</v>
      </c>
      <c r="D389" s="9" t="n">
        <v>178</v>
      </c>
      <c r="E389" s="23" t="s">
        <v>346</v>
      </c>
      <c r="F389" s="11" t="s">
        <v>347</v>
      </c>
      <c r="G389" s="9" t="s">
        <v>1191</v>
      </c>
      <c r="H389" s="4" t="s">
        <v>349</v>
      </c>
      <c r="I389" s="22" t="s">
        <v>1066</v>
      </c>
      <c r="J389" s="26" t="s">
        <v>1067</v>
      </c>
      <c r="K389" s="11" t="s">
        <v>1192</v>
      </c>
      <c r="L389" s="2" t="n">
        <f aca="false">IF(LEN(TRIM(K389))=0,0,LEN(TRIM(K389))-LEN(SUBSTITUTE(K389," ",""))+1)</f>
        <v>10</v>
      </c>
      <c r="M389" s="2" t="n">
        <f aca="false">IF(LEN(TRIM(F389))=0,0,LEN(TRIM(F389))-LEN(SUBSTITUTE(F389," ",""))+2)</f>
        <v>8</v>
      </c>
      <c r="N389" s="22" t="s">
        <v>52</v>
      </c>
      <c r="O389" s="9"/>
      <c r="P389" s="27" t="n">
        <v>11067</v>
      </c>
      <c r="Q389" s="27" t="n">
        <v>1067</v>
      </c>
      <c r="R389" s="9" t="s">
        <v>53</v>
      </c>
      <c r="S389" s="28" t="str">
        <f aca="false">MID(MID(MID(SUBSTITUTE(K389," ","^",(M389-2)),1,256),FIND("^",SUBSTITUTE(K389," ","^",(M389-2))),256),2,FIND(" ",MID(MID(SUBSTITUTE(K389," ","^",(M389-2)),1,256),FIND("^",SUBSTITUTE(K389," ","^",(M389-2))),256))-2)</f>
        <v>some</v>
      </c>
      <c r="T389" s="72" t="n">
        <v>0.96875</v>
      </c>
      <c r="U389" s="29" t="n">
        <f aca="false">LEN(S389)</f>
        <v>4</v>
      </c>
      <c r="V389" s="53" t="n">
        <v>45</v>
      </c>
      <c r="W389" s="58" t="n">
        <v>621</v>
      </c>
      <c r="X389" s="58" t="n">
        <v>564</v>
      </c>
      <c r="Y389" s="58" t="n">
        <v>635</v>
      </c>
      <c r="Z389" s="58" t="s">
        <v>202</v>
      </c>
      <c r="AA389" s="50" t="n">
        <v>4</v>
      </c>
      <c r="AB389" s="50" t="n">
        <v>18</v>
      </c>
      <c r="AC389" s="30" t="n">
        <f aca="false">IF(ISBLANK(T389),"NA",IF(T389=" ","NA",IF(T389="-","NA",IF(T389="N","NA",T389))))</f>
        <v>0.96875</v>
      </c>
      <c r="AD389" s="30" t="n">
        <f aca="false">IF(ISBLANK(U389),"NA",IF(U389=" ","NA",IF(U389="-","NA",IF(U389="N","NA",U389))))</f>
        <v>4</v>
      </c>
      <c r="AE389" s="30" t="n">
        <f aca="false">IF(ISBLANK(V389),"NA",IF(V389=" ","NA",IF(V389="-","NA",IF(V389="N","NA",V389))))</f>
        <v>45</v>
      </c>
      <c r="AF389" s="30" t="n">
        <f aca="false">IF(ISBLANK(W389),"NA",IF(W389=" ","NA",IF(W389="-","NA",IF(W389="N","NA",W389))))</f>
        <v>621</v>
      </c>
      <c r="AG389" s="30" t="n">
        <f aca="false">IF(ISBLANK(X389),"NA",IF(X389=" ","NA",IF(X389="-","NA",IF(X389="N","NA",X389))))</f>
        <v>564</v>
      </c>
      <c r="AH389" s="30" t="n">
        <f aca="false">IF(ISBLANK(Y389),"NA",IF(Y389=" ","NA",IF(Y389="-","NA",IF(Y389="N","NA",Y389))))</f>
        <v>635</v>
      </c>
      <c r="AI389" s="30" t="str">
        <f aca="false">IF(ISBLANK(Z389),"NA",IF(Z389=" ","NA",IF(Z389="-","NA",IF(Z389="N","NA",Z389))))</f>
        <v>NA</v>
      </c>
      <c r="AJ389" s="30" t="n">
        <f aca="false">IF(ISBLANK(AA389),"NA",IF(AA389=" ","NA",IF(AA389="-","NA",IF(AA389="N","NA",AA389))))</f>
        <v>4</v>
      </c>
      <c r="AK389" s="30" t="n">
        <f aca="false">IF(ISBLANK(AB389),"NA",IF(AB389=" ","NA",IF(AB389="-","NA",IF(AB389="N","NA",AB389))))</f>
        <v>18</v>
      </c>
      <c r="AL389" s="22" t="n">
        <f aca="false">IF(I389="BC",VLOOKUP(B389,'BC-OR_overlap'!A:J,10),"NA")</f>
        <v>4</v>
      </c>
      <c r="AM389" s="22" t="n">
        <f aca="false">VLOOKUP(G389,Sheet2!A:Q,3)</f>
        <v>54.3764</v>
      </c>
      <c r="AN389" s="22" t="n">
        <f aca="false">VLOOKUP(G389,Sheet2!A:Q,4)</f>
        <v>4</v>
      </c>
      <c r="AO389" s="22" t="n">
        <f aca="false">VLOOKUP(G389,Sheet2!A:Q,5)</f>
        <v>4.06</v>
      </c>
      <c r="AP389" s="22" t="n">
        <f aca="false">VLOOKUP(G389,Sheet2!A:Q,6)</f>
        <v>25929.39</v>
      </c>
      <c r="AQ389" s="22" t="n">
        <f aca="false">VLOOKUP(G389,Sheet2!A:Q,7)</f>
        <v>29.33</v>
      </c>
      <c r="AR389" s="22" t="n">
        <f aca="false">VLOOKUP(G389,Sheet2!A:Q,8)</f>
        <v>61.6</v>
      </c>
      <c r="AS389" s="22" t="n">
        <f aca="false">VLOOKUP(G389,Sheet2!A:Q,9)</f>
        <v>2.5</v>
      </c>
      <c r="AT389" s="22" t="n">
        <f aca="false">VLOOKUP(G389,Sheet2!A:Q,10)</f>
        <v>54.38</v>
      </c>
      <c r="AU389" s="22" t="n">
        <f aca="false">VLOOKUP(G389,Sheet2!A:Q,11)</f>
        <v>1</v>
      </c>
      <c r="AV389" s="22" t="n">
        <f aca="false">VLOOKUP(G389,Sheet2!A:Q,12)</f>
        <v>314450.47</v>
      </c>
      <c r="AW389" s="22" t="n">
        <f aca="false">VLOOKUP(G389,Sheet2!A:Q,13)</f>
        <v>44831</v>
      </c>
      <c r="AX389" s="22" t="n">
        <f aca="false">VLOOKUP(G389,Sheet2!A:Q,14)</f>
        <v>18067.65</v>
      </c>
      <c r="AY389" s="22" t="n">
        <f aca="false">VLOOKUP(G389,Sheet2!A:Q,15)</f>
        <v>3058</v>
      </c>
      <c r="AZ389" s="22" t="n">
        <f aca="false">VLOOKUP(G389,Sheet2!A:Q,16)</f>
        <v>2653.91</v>
      </c>
      <c r="BA389" s="22" t="n">
        <f aca="false">VLOOKUP(G389,Sheet2!A:Q,17)</f>
        <v>289</v>
      </c>
      <c r="BB389" s="22" t="n">
        <f aca="false">VLOOKUP(G389,Sheet2!A:R,18)</f>
        <v>236</v>
      </c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5" hidden="false" customHeight="false" outlineLevel="0" collapsed="false">
      <c r="A390" s="9" t="s">
        <v>66</v>
      </c>
      <c r="B390" s="9" t="n">
        <v>68</v>
      </c>
      <c r="C390" s="9" t="n">
        <v>87</v>
      </c>
      <c r="D390" s="9" t="n">
        <v>101</v>
      </c>
      <c r="E390" s="44" t="s">
        <v>351</v>
      </c>
      <c r="F390" s="37" t="s">
        <v>352</v>
      </c>
      <c r="G390" s="80" t="s">
        <v>1193</v>
      </c>
      <c r="H390" s="4" t="s">
        <v>354</v>
      </c>
      <c r="I390" s="22" t="s">
        <v>1066</v>
      </c>
      <c r="J390" s="26" t="s">
        <v>1067</v>
      </c>
      <c r="K390" s="11" t="s">
        <v>1194</v>
      </c>
      <c r="L390" s="2" t="n">
        <f aca="false">IF(LEN(TRIM(K390))=0,0,LEN(TRIM(K390))-LEN(SUBSTITUTE(K390," ",""))+1)</f>
        <v>11</v>
      </c>
      <c r="M390" s="2" t="n">
        <f aca="false">IF(LEN(TRIM(F390))=0,0,LEN(TRIM(F390))-LEN(SUBSTITUTE(F390," ",""))+2)</f>
        <v>8</v>
      </c>
      <c r="N390" s="22" t="s">
        <v>52</v>
      </c>
      <c r="O390" s="9"/>
      <c r="P390" s="27" t="n">
        <v>11068</v>
      </c>
      <c r="Q390" s="27" t="n">
        <v>1068</v>
      </c>
      <c r="R390" s="9" t="s">
        <v>53</v>
      </c>
      <c r="S390" s="28" t="str">
        <f aca="false">MID(MID(MID(SUBSTITUTE(K390," ","^",(M390-2)),1,256),FIND("^",SUBSTITUTE(K390," ","^",(M390-2))),256),2,FIND(" ",MID(MID(SUBSTITUTE(K390," ","^",(M390-2)),1,256),FIND("^",SUBSTITUTE(K390," ","^",(M390-2))),256))-2)</f>
        <v>a</v>
      </c>
      <c r="T390" s="79" t="n">
        <v>0.889</v>
      </c>
      <c r="U390" s="29" t="n">
        <f aca="false">LEN(S390)</f>
        <v>1</v>
      </c>
      <c r="V390" s="53" t="n">
        <v>22</v>
      </c>
      <c r="W390" s="50" t="n">
        <v>388</v>
      </c>
      <c r="X390" s="50" t="n">
        <v>580</v>
      </c>
      <c r="Y390" s="50" t="n">
        <v>483</v>
      </c>
      <c r="Z390" s="50" t="n">
        <v>484</v>
      </c>
      <c r="AA390" s="50" t="n">
        <v>6</v>
      </c>
      <c r="AB390" s="50" t="n">
        <v>8</v>
      </c>
      <c r="AC390" s="30" t="n">
        <f aca="false">IF(ISBLANK(T390),"NA",IF(T390=" ","NA",IF(T390="-","NA",IF(T390="N","NA",T390))))</f>
        <v>0.889</v>
      </c>
      <c r="AD390" s="30" t="n">
        <f aca="false">IF(ISBLANK(U390),"NA",IF(U390=" ","NA",IF(U390="-","NA",IF(U390="N","NA",U390))))</f>
        <v>1</v>
      </c>
      <c r="AE390" s="30" t="n">
        <f aca="false">IF(ISBLANK(V390),"NA",IF(V390=" ","NA",IF(V390="-","NA",IF(V390="N","NA",V390))))</f>
        <v>22</v>
      </c>
      <c r="AF390" s="30" t="n">
        <f aca="false">IF(ISBLANK(W390),"NA",IF(W390=" ","NA",IF(W390="-","NA",IF(W390="N","NA",W390))))</f>
        <v>388</v>
      </c>
      <c r="AG390" s="30" t="n">
        <f aca="false">IF(ISBLANK(X390),"NA",IF(X390=" ","NA",IF(X390="-","NA",IF(X390="N","NA",X390))))</f>
        <v>580</v>
      </c>
      <c r="AH390" s="30" t="n">
        <f aca="false">IF(ISBLANK(Y390),"NA",IF(Y390=" ","NA",IF(Y390="-","NA",IF(Y390="N","NA",Y390))))</f>
        <v>483</v>
      </c>
      <c r="AI390" s="30" t="n">
        <f aca="false">IF(ISBLANK(Z390),"NA",IF(Z390=" ","NA",IF(Z390="-","NA",IF(Z390="N","NA",Z390))))</f>
        <v>484</v>
      </c>
      <c r="AJ390" s="30" t="n">
        <f aca="false">IF(ISBLANK(AA390),"NA",IF(AA390=" ","NA",IF(AA390="-","NA",IF(AA390="N","NA",AA390))))</f>
        <v>6</v>
      </c>
      <c r="AK390" s="30" t="n">
        <f aca="false">IF(ISBLANK(AB390),"NA",IF(AB390=" ","NA",IF(AB390="-","NA",IF(AB390="N","NA",AB390))))</f>
        <v>8</v>
      </c>
      <c r="AL390" s="22" t="n">
        <f aca="false">IF(I390="BC",VLOOKUP(B390,'BC-OR_overlap'!A:J,10),"NA")</f>
        <v>4</v>
      </c>
      <c r="AM390" s="22" t="n">
        <f aca="false">VLOOKUP(G390,Sheet2!A:Q,3)</f>
        <v>34.5653</v>
      </c>
      <c r="AN390" s="22" t="n">
        <f aca="false">VLOOKUP(G390,Sheet2!A:Q,4)</f>
        <v>6</v>
      </c>
      <c r="AO390" s="22" t="n">
        <f aca="false">VLOOKUP(G390,Sheet2!A:Q,5)</f>
        <v>6.18</v>
      </c>
      <c r="AP390" s="22" t="n">
        <f aca="false">VLOOKUP(G390,Sheet2!A:Q,6)</f>
        <v>16845.04</v>
      </c>
      <c r="AQ390" s="22" t="n">
        <f aca="false">VLOOKUP(G390,Sheet2!A:Q,7)</f>
        <v>230.75</v>
      </c>
      <c r="AR390" s="22" t="n">
        <f aca="false">VLOOKUP(G390,Sheet2!A:Q,8)</f>
        <v>1423.64</v>
      </c>
      <c r="AS390" s="22" t="n">
        <f aca="false">VLOOKUP(G390,Sheet2!A:Q,9)</f>
        <v>15.33</v>
      </c>
      <c r="AT390" s="22" t="n">
        <f aca="false">VLOOKUP(G390,Sheet2!A:Q,10)</f>
        <v>52.77</v>
      </c>
      <c r="AU390" s="22" t="n">
        <f aca="false">VLOOKUP(G390,Sheet2!A:Q,11)</f>
        <v>3.5</v>
      </c>
      <c r="AV390" s="22" t="n">
        <f aca="false">VLOOKUP(G390,Sheet2!A:Q,12)</f>
        <v>220257.59</v>
      </c>
      <c r="AW390" s="22" t="n">
        <f aca="false">VLOOKUP(G390,Sheet2!A:Q,13)</f>
        <v>25733</v>
      </c>
      <c r="AX390" s="22" t="n">
        <f aca="false">VLOOKUP(G390,Sheet2!A:Q,14)</f>
        <v>5343.44</v>
      </c>
      <c r="AY390" s="22" t="n">
        <f aca="false">VLOOKUP(G390,Sheet2!A:Q,15)</f>
        <v>701</v>
      </c>
      <c r="AZ390" s="22" t="n">
        <f aca="false">VLOOKUP(G390,Sheet2!A:Q,16)</f>
        <v>677.59</v>
      </c>
      <c r="BA390" s="22" t="n">
        <f aca="false">VLOOKUP(G390,Sheet2!A:Q,17)</f>
        <v>81.5</v>
      </c>
      <c r="BB390" s="22" t="n">
        <f aca="false">VLOOKUP(G390,Sheet2!A:R,18)</f>
        <v>247</v>
      </c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5" hidden="false" customHeight="false" outlineLevel="0" collapsed="false">
      <c r="A391" s="9" t="s">
        <v>66</v>
      </c>
      <c r="B391" s="9" t="n">
        <v>69</v>
      </c>
      <c r="C391" s="9" t="n">
        <v>88</v>
      </c>
      <c r="D391" s="9" t="n">
        <v>22</v>
      </c>
      <c r="E391" s="23" t="n">
        <v>21</v>
      </c>
      <c r="F391" s="24" t="s">
        <v>356</v>
      </c>
      <c r="G391" s="70" t="s">
        <v>1195</v>
      </c>
      <c r="H391" s="4" t="s">
        <v>358</v>
      </c>
      <c r="I391" s="22" t="s">
        <v>1066</v>
      </c>
      <c r="J391" s="26" t="s">
        <v>1067</v>
      </c>
      <c r="K391" s="11" t="s">
        <v>1196</v>
      </c>
      <c r="L391" s="2" t="n">
        <f aca="false">IF(LEN(TRIM(K391))=0,0,LEN(TRIM(K391))-LEN(SUBSTITUTE(K391," ",""))+1)</f>
        <v>11</v>
      </c>
      <c r="M391" s="2" t="n">
        <f aca="false">IF(LEN(TRIM(F391))=0,0,LEN(TRIM(F391))-LEN(SUBSTITUTE(F391," ",""))+2)</f>
        <v>9</v>
      </c>
      <c r="N391" s="22" t="s">
        <v>52</v>
      </c>
      <c r="O391" s="9"/>
      <c r="P391" s="27" t="n">
        <v>11069</v>
      </c>
      <c r="Q391" s="27" t="n">
        <v>1069</v>
      </c>
      <c r="R391" s="9" t="s">
        <v>53</v>
      </c>
      <c r="S391" s="28" t="str">
        <f aca="false">MID(MID(MID(SUBSTITUTE(K391," ","^",(M391-2)),1,256),FIND("^",SUBSTITUTE(K391," ","^",(M391-2))),256),2,FIND(" ",MID(MID(SUBSTITUTE(K391," ","^",(M391-2)),1,256),FIND("^",SUBSTITUTE(K391," ","^",(M391-2))),256))-2)</f>
        <v>wrong</v>
      </c>
      <c r="T391" s="71" t="n">
        <v>0.941</v>
      </c>
      <c r="U391" s="29" t="n">
        <f aca="false">LEN(S391)</f>
        <v>5</v>
      </c>
      <c r="V391" s="58" t="n">
        <v>88</v>
      </c>
      <c r="W391" s="58" t="n">
        <v>612</v>
      </c>
      <c r="X391" s="58" t="n">
        <v>603</v>
      </c>
      <c r="Y391" s="58" t="n">
        <v>618</v>
      </c>
      <c r="Z391" s="58" t="n">
        <v>430</v>
      </c>
      <c r="AA391" s="50" t="n">
        <v>6</v>
      </c>
      <c r="AB391" s="50" t="n">
        <v>9</v>
      </c>
      <c r="AC391" s="30" t="n">
        <f aca="false">IF(ISBLANK(T391),"NA",IF(T391=" ","NA",IF(T391="-","NA",IF(T391="N","NA",T391))))</f>
        <v>0.941</v>
      </c>
      <c r="AD391" s="30" t="n">
        <f aca="false">IF(ISBLANK(U391),"NA",IF(U391=" ","NA",IF(U391="-","NA",IF(U391="N","NA",U391))))</f>
        <v>5</v>
      </c>
      <c r="AE391" s="30" t="n">
        <f aca="false">IF(ISBLANK(V391),"NA",IF(V391=" ","NA",IF(V391="-","NA",IF(V391="N","NA",V391))))</f>
        <v>88</v>
      </c>
      <c r="AF391" s="30" t="n">
        <f aca="false">IF(ISBLANK(W391),"NA",IF(W391=" ","NA",IF(W391="-","NA",IF(W391="N","NA",W391))))</f>
        <v>612</v>
      </c>
      <c r="AG391" s="30" t="n">
        <f aca="false">IF(ISBLANK(X391),"NA",IF(X391=" ","NA",IF(X391="-","NA",IF(X391="N","NA",X391))))</f>
        <v>603</v>
      </c>
      <c r="AH391" s="30" t="n">
        <f aca="false">IF(ISBLANK(Y391),"NA",IF(Y391=" ","NA",IF(Y391="-","NA",IF(Y391="N","NA",Y391))))</f>
        <v>618</v>
      </c>
      <c r="AI391" s="30" t="n">
        <f aca="false">IF(ISBLANK(Z391),"NA",IF(Z391=" ","NA",IF(Z391="-","NA",IF(Z391="N","NA",Z391))))</f>
        <v>430</v>
      </c>
      <c r="AJ391" s="30" t="n">
        <f aca="false">IF(ISBLANK(AA391),"NA",IF(AA391=" ","NA",IF(AA391="-","NA",IF(AA391="N","NA",AA391))))</f>
        <v>6</v>
      </c>
      <c r="AK391" s="30" t="n">
        <f aca="false">IF(ISBLANK(AB391),"NA",IF(AB391=" ","NA",IF(AB391="-","NA",IF(AB391="N","NA",AB391))))</f>
        <v>9</v>
      </c>
      <c r="AL391" s="22" t="n">
        <f aca="false">IF(I391="BC",VLOOKUP(B391,'BC-OR_overlap'!A:J,10),"NA")</f>
        <v>4</v>
      </c>
      <c r="AM391" s="22" t="n">
        <f aca="false">VLOOKUP(G391,Sheet2!A:Q,3)</f>
        <v>73.9495</v>
      </c>
      <c r="AN391" s="22" t="n">
        <f aca="false">VLOOKUP(G391,Sheet2!A:Q,4)</f>
        <v>6</v>
      </c>
      <c r="AO391" s="22" t="n">
        <f aca="false">VLOOKUP(G391,Sheet2!A:Q,5)</f>
        <v>3.56</v>
      </c>
      <c r="AP391" s="22" t="n">
        <f aca="false">VLOOKUP(G391,Sheet2!A:Q,6)</f>
        <v>6583.92</v>
      </c>
      <c r="AQ391" s="22" t="n">
        <f aca="false">VLOOKUP(G391,Sheet2!A:Q,7)</f>
        <v>49.33</v>
      </c>
      <c r="AR391" s="22" t="n">
        <f aca="false">VLOOKUP(G391,Sheet2!A:Q,8)</f>
        <v>84.63</v>
      </c>
      <c r="AS391" s="22" t="n">
        <f aca="false">VLOOKUP(G391,Sheet2!A:Q,9)</f>
        <v>4</v>
      </c>
      <c r="AT391" s="22" t="n">
        <f aca="false">VLOOKUP(G391,Sheet2!A:Q,10)</f>
        <v>73.95</v>
      </c>
      <c r="AU391" s="22" t="n">
        <f aca="false">VLOOKUP(G391,Sheet2!A:Q,11)</f>
        <v>1</v>
      </c>
      <c r="AV391" s="22" t="n">
        <f aca="false">VLOOKUP(G391,Sheet2!A:Q,12)</f>
        <v>210723.68</v>
      </c>
      <c r="AW391" s="22" t="n">
        <f aca="false">VLOOKUP(G391,Sheet2!A:Q,13)</f>
        <v>25872.33</v>
      </c>
      <c r="AX391" s="22" t="n">
        <f aca="false">VLOOKUP(G391,Sheet2!A:Q,14)</f>
        <v>8710.6</v>
      </c>
      <c r="AY391" s="22" t="n">
        <f aca="false">VLOOKUP(G391,Sheet2!A:Q,15)</f>
        <v>906</v>
      </c>
      <c r="AZ391" s="22" t="n">
        <f aca="false">VLOOKUP(G391,Sheet2!A:Q,16)</f>
        <v>162.42</v>
      </c>
      <c r="BA391" s="22" t="n">
        <f aca="false">VLOOKUP(G391,Sheet2!A:Q,17)</f>
        <v>48</v>
      </c>
      <c r="BB391" s="22" t="n">
        <f aca="false">VLOOKUP(G391,Sheet2!A:R,18)</f>
        <v>250</v>
      </c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5" hidden="false" customHeight="false" outlineLevel="0" collapsed="false">
      <c r="A392" s="9" t="s">
        <v>56</v>
      </c>
      <c r="B392" s="9" t="n">
        <v>70</v>
      </c>
      <c r="C392" s="9" t="n">
        <v>89</v>
      </c>
      <c r="D392" s="9" t="n">
        <v>94</v>
      </c>
      <c r="E392" s="23" t="s">
        <v>153</v>
      </c>
      <c r="F392" s="9" t="s">
        <v>360</v>
      </c>
      <c r="G392" s="9" t="s">
        <v>1197</v>
      </c>
      <c r="H392" s="4" t="s">
        <v>362</v>
      </c>
      <c r="I392" s="22" t="s">
        <v>1066</v>
      </c>
      <c r="J392" s="26" t="s">
        <v>1067</v>
      </c>
      <c r="K392" s="11" t="s">
        <v>1198</v>
      </c>
      <c r="L392" s="2" t="n">
        <f aca="false">IF(LEN(TRIM(K392))=0,0,LEN(TRIM(K392))-LEN(SUBSTITUTE(K392," ",""))+1)</f>
        <v>15</v>
      </c>
      <c r="M392" s="2" t="n">
        <f aca="false">IF(LEN(TRIM(F392))=0,0,LEN(TRIM(F392))-LEN(SUBSTITUTE(F392," ",""))+2)</f>
        <v>13</v>
      </c>
      <c r="N392" s="22" t="s">
        <v>52</v>
      </c>
      <c r="O392" s="9"/>
      <c r="P392" s="27" t="n">
        <v>11070</v>
      </c>
      <c r="Q392" s="27" t="n">
        <v>1070</v>
      </c>
      <c r="R392" s="9" t="s">
        <v>53</v>
      </c>
      <c r="S392" s="28" t="str">
        <f aca="false">MID(MID(MID(SUBSTITUTE(K392," ","^",(M392-2)),1,256),FIND("^",SUBSTITUTE(K392," ","^",(M392-2))),256),2,FIND(" ",MID(MID(SUBSTITUTE(K392," ","^",(M392-2)),1,256),FIND("^",SUBSTITUTE(K392," ","^",(M392-2))),256))-2)</f>
        <v>the</v>
      </c>
      <c r="T392" s="73" t="n">
        <v>0.947368421052632</v>
      </c>
      <c r="U392" s="29" t="n">
        <f aca="false">LEN(S392)</f>
        <v>3</v>
      </c>
      <c r="V392" s="58" t="n">
        <v>88</v>
      </c>
      <c r="W392" s="58" t="n">
        <v>559</v>
      </c>
      <c r="X392" s="58" t="n">
        <v>522</v>
      </c>
      <c r="Y392" s="58" t="n">
        <v>585</v>
      </c>
      <c r="Z392" s="58" t="n">
        <v>495</v>
      </c>
      <c r="AA392" s="50" t="n">
        <v>9</v>
      </c>
      <c r="AB392" s="50" t="n">
        <v>8</v>
      </c>
      <c r="AC392" s="30" t="n">
        <f aca="false">IF(ISBLANK(T392),"NA",IF(T392=" ","NA",IF(T392="-","NA",IF(T392="N","NA",T392))))</f>
        <v>0.947368421052632</v>
      </c>
      <c r="AD392" s="30" t="n">
        <f aca="false">IF(ISBLANK(U392),"NA",IF(U392=" ","NA",IF(U392="-","NA",IF(U392="N","NA",U392))))</f>
        <v>3</v>
      </c>
      <c r="AE392" s="30" t="n">
        <f aca="false">IF(ISBLANK(V392),"NA",IF(V392=" ","NA",IF(V392="-","NA",IF(V392="N","NA",V392))))</f>
        <v>88</v>
      </c>
      <c r="AF392" s="30" t="n">
        <f aca="false">IF(ISBLANK(W392),"NA",IF(W392=" ","NA",IF(W392="-","NA",IF(W392="N","NA",W392))))</f>
        <v>559</v>
      </c>
      <c r="AG392" s="30" t="n">
        <f aca="false">IF(ISBLANK(X392),"NA",IF(X392=" ","NA",IF(X392="-","NA",IF(X392="N","NA",X392))))</f>
        <v>522</v>
      </c>
      <c r="AH392" s="30" t="n">
        <f aca="false">IF(ISBLANK(Y392),"NA",IF(Y392=" ","NA",IF(Y392="-","NA",IF(Y392="N","NA",Y392))))</f>
        <v>585</v>
      </c>
      <c r="AI392" s="30" t="n">
        <f aca="false">IF(ISBLANK(Z392),"NA",IF(Z392=" ","NA",IF(Z392="-","NA",IF(Z392="N","NA",Z392))))</f>
        <v>495</v>
      </c>
      <c r="AJ392" s="30" t="n">
        <f aca="false">IF(ISBLANK(AA392),"NA",IF(AA392=" ","NA",IF(AA392="-","NA",IF(AA392="N","NA",AA392))))</f>
        <v>9</v>
      </c>
      <c r="AK392" s="30" t="n">
        <f aca="false">IF(ISBLANK(AB392),"NA",IF(AB392=" ","NA",IF(AB392="-","NA",IF(AB392="N","NA",AB392))))</f>
        <v>8</v>
      </c>
      <c r="AL392" s="22" t="n">
        <f aca="false">IF(I392="BC",VLOOKUP(B392,'BC-OR_overlap'!A:J,10),"NA")</f>
        <v>4</v>
      </c>
      <c r="AM392" s="22" t="n">
        <f aca="false">VLOOKUP(G392,Sheet2!A:Q,3)</f>
        <v>91.7378</v>
      </c>
      <c r="AN392" s="22" t="n">
        <f aca="false">VLOOKUP(G392,Sheet2!A:Q,4)</f>
        <v>9</v>
      </c>
      <c r="AO392" s="22" t="n">
        <f aca="false">VLOOKUP(G392,Sheet2!A:Q,5)</f>
        <v>59.73</v>
      </c>
      <c r="AP392" s="22" t="n">
        <f aca="false">VLOOKUP(G392,Sheet2!A:Q,6)</f>
        <v>9153.42</v>
      </c>
      <c r="AQ392" s="22" t="n">
        <f aca="false">VLOOKUP(G392,Sheet2!A:Q,7)</f>
        <v>160.5</v>
      </c>
      <c r="AR392" s="22" t="n">
        <f aca="false">VLOOKUP(G392,Sheet2!A:Q,8)</f>
        <v>1483.41</v>
      </c>
      <c r="AS392" s="22" t="n">
        <f aca="false">VLOOKUP(G392,Sheet2!A:Q,9)</f>
        <v>35</v>
      </c>
      <c r="AT392" s="22" t="n">
        <f aca="false">VLOOKUP(G392,Sheet2!A:Q,10)</f>
        <v>360.53</v>
      </c>
      <c r="AU392" s="22" t="n">
        <f aca="false">VLOOKUP(G392,Sheet2!A:Q,11)</f>
        <v>5.5</v>
      </c>
      <c r="AV392" s="22" t="n">
        <f aca="false">VLOOKUP(G392,Sheet2!A:Q,12)</f>
        <v>176823.5</v>
      </c>
      <c r="AW392" s="22" t="n">
        <f aca="false">VLOOKUP(G392,Sheet2!A:Q,13)</f>
        <v>27262.5</v>
      </c>
      <c r="AX392" s="22" t="n">
        <f aca="false">VLOOKUP(G392,Sheet2!A:Q,14)</f>
        <v>40168.17</v>
      </c>
      <c r="AY392" s="22" t="n">
        <f aca="false">VLOOKUP(G392,Sheet2!A:Q,15)</f>
        <v>7285.33</v>
      </c>
      <c r="AZ392" s="22" t="n">
        <f aca="false">VLOOKUP(G392,Sheet2!A:Q,16)</f>
        <v>16554.1</v>
      </c>
      <c r="BA392" s="22" t="n">
        <f aca="false">VLOOKUP(G392,Sheet2!A:Q,17)</f>
        <v>3792.5</v>
      </c>
      <c r="BB392" s="22" t="n">
        <f aca="false">VLOOKUP(G392,Sheet2!A:R,18)</f>
        <v>252</v>
      </c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5" hidden="false" customHeight="false" outlineLevel="0" collapsed="false">
      <c r="A393" s="9" t="s">
        <v>80</v>
      </c>
      <c r="B393" s="9" t="n">
        <v>71</v>
      </c>
      <c r="C393" s="9" t="n">
        <v>90</v>
      </c>
      <c r="D393" s="9" t="n">
        <v>58</v>
      </c>
      <c r="E393" s="36" t="s">
        <v>364</v>
      </c>
      <c r="F393" s="37" t="s">
        <v>365</v>
      </c>
      <c r="G393" s="75" t="s">
        <v>1199</v>
      </c>
      <c r="H393" s="4" t="s">
        <v>69</v>
      </c>
      <c r="I393" s="22" t="s">
        <v>1066</v>
      </c>
      <c r="J393" s="26" t="s">
        <v>1067</v>
      </c>
      <c r="K393" s="11" t="s">
        <v>1200</v>
      </c>
      <c r="L393" s="2" t="n">
        <f aca="false">IF(LEN(TRIM(K393))=0,0,LEN(TRIM(K393))-LEN(SUBSTITUTE(K393," ",""))+1)</f>
        <v>16</v>
      </c>
      <c r="M393" s="2" t="n">
        <f aca="false">IF(LEN(TRIM(F393))=0,0,LEN(TRIM(F393))-LEN(SUBSTITUTE(F393," ",""))+2)</f>
        <v>13</v>
      </c>
      <c r="N393" s="22" t="s">
        <v>52</v>
      </c>
      <c r="O393" s="9"/>
      <c r="P393" s="27" t="n">
        <v>11071</v>
      </c>
      <c r="Q393" s="27" t="n">
        <v>1071</v>
      </c>
      <c r="R393" s="9" t="s">
        <v>53</v>
      </c>
      <c r="S393" s="28" t="str">
        <f aca="false">MID(MID(MID(SUBSTITUTE(K393," ","^",(M393-2)),1,256),FIND("^",SUBSTITUTE(K393," ","^",(M393-2))),256),2,FIND(" ",MID(MID(SUBSTITUTE(K393," ","^",(M393-2)),1,256),FIND("^",SUBSTITUTE(K393," ","^",(M393-2))),256))-2)</f>
        <v>a</v>
      </c>
      <c r="T393" s="76" t="n">
        <v>1</v>
      </c>
      <c r="U393" s="29" t="n">
        <f aca="false">LEN(S393)</f>
        <v>1</v>
      </c>
      <c r="V393" s="53" t="n">
        <v>1</v>
      </c>
      <c r="W393" s="50" t="n">
        <v>592</v>
      </c>
      <c r="X393" s="50" t="n">
        <v>481</v>
      </c>
      <c r="Y393" s="50" t="n">
        <v>624</v>
      </c>
      <c r="Z393" s="50" t="n">
        <v>408</v>
      </c>
      <c r="AA393" s="50" t="n">
        <v>7</v>
      </c>
      <c r="AB393" s="50" t="n">
        <v>8</v>
      </c>
      <c r="AC393" s="30" t="n">
        <f aca="false">IF(ISBLANK(T393),"NA",IF(T393=" ","NA",IF(T393="-","NA",IF(T393="N","NA",T393))))</f>
        <v>1</v>
      </c>
      <c r="AD393" s="30" t="n">
        <f aca="false">IF(ISBLANK(U393),"NA",IF(U393=" ","NA",IF(U393="-","NA",IF(U393="N","NA",U393))))</f>
        <v>1</v>
      </c>
      <c r="AE393" s="30" t="n">
        <f aca="false">IF(ISBLANK(V393),"NA",IF(V393=" ","NA",IF(V393="-","NA",IF(V393="N","NA",V393))))</f>
        <v>1</v>
      </c>
      <c r="AF393" s="30" t="n">
        <f aca="false">IF(ISBLANK(W393),"NA",IF(W393=" ","NA",IF(W393="-","NA",IF(W393="N","NA",W393))))</f>
        <v>592</v>
      </c>
      <c r="AG393" s="30" t="n">
        <f aca="false">IF(ISBLANK(X393),"NA",IF(X393=" ","NA",IF(X393="-","NA",IF(X393="N","NA",X393))))</f>
        <v>481</v>
      </c>
      <c r="AH393" s="30" t="n">
        <f aca="false">IF(ISBLANK(Y393),"NA",IF(Y393=" ","NA",IF(Y393="-","NA",IF(Y393="N","NA",Y393))))</f>
        <v>624</v>
      </c>
      <c r="AI393" s="30" t="n">
        <f aca="false">IF(ISBLANK(Z393),"NA",IF(Z393=" ","NA",IF(Z393="-","NA",IF(Z393="N","NA",Z393))))</f>
        <v>408</v>
      </c>
      <c r="AJ393" s="30" t="n">
        <f aca="false">IF(ISBLANK(AA393),"NA",IF(AA393=" ","NA",IF(AA393="-","NA",IF(AA393="N","NA",AA393))))</f>
        <v>7</v>
      </c>
      <c r="AK393" s="30" t="n">
        <f aca="false">IF(ISBLANK(AB393),"NA",IF(AB393=" ","NA",IF(AB393="-","NA",IF(AB393="N","NA",AB393))))</f>
        <v>8</v>
      </c>
      <c r="AL393" s="22" t="n">
        <f aca="false">IF(I393="BC",VLOOKUP(B393,'BC-OR_overlap'!A:J,10),"NA")</f>
        <v>4</v>
      </c>
      <c r="AM393" s="22" t="n">
        <f aca="false">VLOOKUP(G393,Sheet2!A:Q,3)</f>
        <v>3.03413</v>
      </c>
      <c r="AN393" s="22" t="n">
        <f aca="false">VLOOKUP(G393,Sheet2!A:Q,4)</f>
        <v>7</v>
      </c>
      <c r="AO393" s="22" t="n">
        <f aca="false">VLOOKUP(G393,Sheet2!A:Q,5)</f>
        <v>11.52</v>
      </c>
      <c r="AP393" s="22" t="n">
        <f aca="false">VLOOKUP(G393,Sheet2!A:Q,6)</f>
        <v>18256.56</v>
      </c>
      <c r="AQ393" s="22" t="n">
        <f aca="false">VLOOKUP(G393,Sheet2!A:Q,7)</f>
        <v>209.25</v>
      </c>
      <c r="AR393" s="22" t="n">
        <f aca="false">VLOOKUP(G393,Sheet2!A:Q,8)</f>
        <v>2991.63</v>
      </c>
      <c r="AS393" s="22" t="n">
        <f aca="false">VLOOKUP(G393,Sheet2!A:Q,9)</f>
        <v>21.33</v>
      </c>
      <c r="AT393" s="22" t="n">
        <f aca="false">VLOOKUP(G393,Sheet2!A:Q,10)</f>
        <v>43.28</v>
      </c>
      <c r="AU393" s="22" t="n">
        <f aca="false">VLOOKUP(G393,Sheet2!A:Q,11)</f>
        <v>4</v>
      </c>
      <c r="AV393" s="22" t="n">
        <f aca="false">VLOOKUP(G393,Sheet2!A:Q,12)</f>
        <v>312509.25</v>
      </c>
      <c r="AW393" s="22" t="n">
        <f aca="false">VLOOKUP(G393,Sheet2!A:Q,13)</f>
        <v>38790.75</v>
      </c>
      <c r="AX393" s="22" t="n">
        <f aca="false">VLOOKUP(G393,Sheet2!A:Q,14)</f>
        <v>25385.38</v>
      </c>
      <c r="AY393" s="22" t="n">
        <f aca="false">VLOOKUP(G393,Sheet2!A:Q,15)</f>
        <v>4015.67</v>
      </c>
      <c r="AZ393" s="22" t="n">
        <f aca="false">VLOOKUP(G393,Sheet2!A:Q,16)</f>
        <v>1509.54</v>
      </c>
      <c r="BA393" s="22" t="n">
        <f aca="false">VLOOKUP(G393,Sheet2!A:Q,17)</f>
        <v>229</v>
      </c>
      <c r="BB393" s="22" t="n">
        <f aca="false">VLOOKUP(G393,Sheet2!A:R,18)</f>
        <v>253</v>
      </c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5" hidden="false" customHeight="false" outlineLevel="0" collapsed="false">
      <c r="A394" s="9" t="s">
        <v>46</v>
      </c>
      <c r="B394" s="31" t="n">
        <v>72</v>
      </c>
      <c r="C394" s="9" t="n">
        <v>93</v>
      </c>
      <c r="D394" s="9" t="n">
        <v>123</v>
      </c>
      <c r="E394" s="23"/>
      <c r="F394" s="9" t="s">
        <v>368</v>
      </c>
      <c r="G394" s="46" t="s">
        <v>1201</v>
      </c>
      <c r="H394" s="4" t="s">
        <v>370</v>
      </c>
      <c r="I394" s="22" t="s">
        <v>1066</v>
      </c>
      <c r="J394" s="26" t="s">
        <v>1067</v>
      </c>
      <c r="K394" s="11" t="s">
        <v>1202</v>
      </c>
      <c r="L394" s="2" t="n">
        <f aca="false">IF(LEN(TRIM(K394))=0,0,LEN(TRIM(K394))-LEN(SUBSTITUTE(K394," ",""))+1)</f>
        <v>16</v>
      </c>
      <c r="M394" s="2" t="n">
        <f aca="false">IF(LEN(TRIM(F394))=0,0,LEN(TRIM(F394))-LEN(SUBSTITUTE(F394," ",""))+2)</f>
        <v>13</v>
      </c>
      <c r="N394" s="22" t="s">
        <v>52</v>
      </c>
      <c r="O394" s="9"/>
      <c r="P394" s="27" t="n">
        <v>11072</v>
      </c>
      <c r="Q394" s="27" t="n">
        <v>1072</v>
      </c>
      <c r="R394" s="9" t="s">
        <v>53</v>
      </c>
      <c r="S394" s="28" t="str">
        <f aca="false">MID(MID(MID(SUBSTITUTE(K394," ","^",(M394-2)),1,256),FIND("^",SUBSTITUTE(K394," ","^",(M394-2))),256),2,FIND(" ",MID(MID(SUBSTITUTE(K394," ","^",(M394-2)),1,256),FIND("^",SUBSTITUTE(K394," ","^",(M394-2))),256))-2)</f>
        <v>the</v>
      </c>
      <c r="T394" s="73" t="n">
        <v>0.91</v>
      </c>
      <c r="U394" s="29" t="n">
        <f aca="false">LEN(S394)</f>
        <v>3</v>
      </c>
      <c r="V394" s="58" t="n">
        <v>299</v>
      </c>
      <c r="W394" s="58" t="n">
        <v>349</v>
      </c>
      <c r="X394" s="58" t="n">
        <v>562</v>
      </c>
      <c r="Y394" s="58" t="n">
        <v>409</v>
      </c>
      <c r="Z394" s="58" t="n">
        <v>455</v>
      </c>
      <c r="AA394" s="50" t="n">
        <v>19</v>
      </c>
      <c r="AB394" s="50" t="n">
        <v>14</v>
      </c>
      <c r="AC394" s="30" t="n">
        <f aca="false">IF(ISBLANK(T394),"NA",IF(T394=" ","NA",IF(T394="-","NA",IF(T394="N","NA",T394))))</f>
        <v>0.91</v>
      </c>
      <c r="AD394" s="30" t="n">
        <f aca="false">IF(ISBLANK(U394),"NA",IF(U394=" ","NA",IF(U394="-","NA",IF(U394="N","NA",U394))))</f>
        <v>3</v>
      </c>
      <c r="AE394" s="30" t="n">
        <f aca="false">IF(ISBLANK(V394),"NA",IF(V394=" ","NA",IF(V394="-","NA",IF(V394="N","NA",V394))))</f>
        <v>299</v>
      </c>
      <c r="AF394" s="30" t="n">
        <f aca="false">IF(ISBLANK(W394),"NA",IF(W394=" ","NA",IF(W394="-","NA",IF(W394="N","NA",W394))))</f>
        <v>349</v>
      </c>
      <c r="AG394" s="30" t="n">
        <f aca="false">IF(ISBLANK(X394),"NA",IF(X394=" ","NA",IF(X394="-","NA",IF(X394="N","NA",X394))))</f>
        <v>562</v>
      </c>
      <c r="AH394" s="30" t="n">
        <f aca="false">IF(ISBLANK(Y394),"NA",IF(Y394=" ","NA",IF(Y394="-","NA",IF(Y394="N","NA",Y394))))</f>
        <v>409</v>
      </c>
      <c r="AI394" s="30" t="n">
        <f aca="false">IF(ISBLANK(Z394),"NA",IF(Z394=" ","NA",IF(Z394="-","NA",IF(Z394="N","NA",Z394))))</f>
        <v>455</v>
      </c>
      <c r="AJ394" s="30" t="n">
        <f aca="false">IF(ISBLANK(AA394),"NA",IF(AA394=" ","NA",IF(AA394="-","NA",IF(AA394="N","NA",AA394))))</f>
        <v>19</v>
      </c>
      <c r="AK394" s="30" t="n">
        <f aca="false">IF(ISBLANK(AB394),"NA",IF(AB394=" ","NA",IF(AB394="-","NA",IF(AB394="N","NA",AB394))))</f>
        <v>14</v>
      </c>
      <c r="AL394" s="22" t="n">
        <f aca="false">IF(I394="BC",VLOOKUP(B394,'BC-OR_overlap'!A:J,10),"NA")</f>
        <v>4</v>
      </c>
      <c r="AM394" s="22" t="n">
        <f aca="false">VLOOKUP(G394,Sheet2!A:Q,3)</f>
        <v>152.301</v>
      </c>
      <c r="AN394" s="22" t="n">
        <f aca="false">VLOOKUP(G394,Sheet2!A:Q,4)</f>
        <v>19</v>
      </c>
      <c r="AO394" s="22" t="n">
        <f aca="false">VLOOKUP(G394,Sheet2!A:Q,5)</f>
        <v>42.77</v>
      </c>
      <c r="AP394" s="22" t="n">
        <f aca="false">VLOOKUP(G394,Sheet2!A:Q,6)</f>
        <v>12445.73</v>
      </c>
      <c r="AQ394" s="22" t="n">
        <f aca="false">VLOOKUP(G394,Sheet2!A:Q,7)</f>
        <v>68</v>
      </c>
      <c r="AR394" s="22" t="n">
        <f aca="false">VLOOKUP(G394,Sheet2!A:Q,8)</f>
        <v>486.62</v>
      </c>
      <c r="AS394" s="22" t="n">
        <f aca="false">VLOOKUP(G394,Sheet2!A:Q,9)</f>
        <v>9.5</v>
      </c>
      <c r="AT394" s="22" t="n">
        <f aca="false">VLOOKUP(G394,Sheet2!A:Q,10)</f>
        <v>152.3</v>
      </c>
      <c r="AU394" s="22" t="n">
        <f aca="false">VLOOKUP(G394,Sheet2!A:Q,11)</f>
        <v>1</v>
      </c>
      <c r="AV394" s="22" t="n">
        <f aca="false">VLOOKUP(G394,Sheet2!A:Q,12)</f>
        <v>214713.24</v>
      </c>
      <c r="AW394" s="22" t="n">
        <f aca="false">VLOOKUP(G394,Sheet2!A:Q,13)</f>
        <v>25390</v>
      </c>
      <c r="AX394" s="22" t="n">
        <f aca="false">VLOOKUP(G394,Sheet2!A:Q,14)</f>
        <v>8372.24</v>
      </c>
      <c r="AY394" s="22" t="n">
        <f aca="false">VLOOKUP(G394,Sheet2!A:Q,15)</f>
        <v>1972</v>
      </c>
      <c r="AZ394" s="22" t="n">
        <f aca="false">VLOOKUP(G394,Sheet2!A:Q,16)</f>
        <v>331.37</v>
      </c>
      <c r="BA394" s="22" t="n">
        <f aca="false">VLOOKUP(G394,Sheet2!A:Q,17)</f>
        <v>40</v>
      </c>
      <c r="BB394" s="22" t="n">
        <f aca="false">VLOOKUP(G394,Sheet2!A:R,18)</f>
        <v>262</v>
      </c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5" hidden="false" customHeight="false" outlineLevel="0" collapsed="false">
      <c r="A395" s="9" t="s">
        <v>56</v>
      </c>
      <c r="B395" s="9" t="n">
        <v>73</v>
      </c>
      <c r="C395" s="9" t="n">
        <v>94</v>
      </c>
      <c r="D395" s="9" t="n">
        <v>186</v>
      </c>
      <c r="E395" s="23"/>
      <c r="F395" s="9" t="s">
        <v>372</v>
      </c>
      <c r="G395" s="46" t="s">
        <v>1201</v>
      </c>
      <c r="H395" s="4" t="s">
        <v>374</v>
      </c>
      <c r="I395" s="22" t="s">
        <v>1066</v>
      </c>
      <c r="J395" s="26" t="s">
        <v>1067</v>
      </c>
      <c r="K395" s="11" t="s">
        <v>1203</v>
      </c>
      <c r="L395" s="2" t="n">
        <f aca="false">IF(LEN(TRIM(K395))=0,0,LEN(TRIM(K395))-LEN(SUBSTITUTE(K395," ",""))+1)</f>
        <v>13</v>
      </c>
      <c r="M395" s="2" t="n">
        <f aca="false">IF(LEN(TRIM(F395))=0,0,LEN(TRIM(F395))-LEN(SUBSTITUTE(F395," ",""))+2)</f>
        <v>10</v>
      </c>
      <c r="N395" s="22" t="s">
        <v>52</v>
      </c>
      <c r="O395" s="9"/>
      <c r="P395" s="27" t="n">
        <v>11073</v>
      </c>
      <c r="Q395" s="27" t="n">
        <v>1073</v>
      </c>
      <c r="R395" s="9" t="s">
        <v>53</v>
      </c>
      <c r="S395" s="28" t="str">
        <f aca="false">MID(MID(MID(SUBSTITUTE(K395," ","^",(M395-2)),1,256),FIND("^",SUBSTITUTE(K395," ","^",(M395-2))),256),2,FIND(" ",MID(MID(SUBSTITUTE(K395," ","^",(M395-2)),1,256),FIND("^",SUBSTITUTE(K395," ","^",(M395-2))),256))-2)</f>
        <v>the</v>
      </c>
      <c r="T395" s="77" t="n">
        <v>0.95</v>
      </c>
      <c r="U395" s="29" t="n">
        <f aca="false">LEN(S395)</f>
        <v>3</v>
      </c>
      <c r="V395" s="58" t="n">
        <v>299</v>
      </c>
      <c r="W395" s="58" t="n">
        <v>349</v>
      </c>
      <c r="X395" s="58" t="n">
        <v>562</v>
      </c>
      <c r="Y395" s="58" t="n">
        <v>409</v>
      </c>
      <c r="Z395" s="58" t="n">
        <v>455</v>
      </c>
      <c r="AA395" s="50" t="n">
        <v>19</v>
      </c>
      <c r="AB395" s="50" t="n">
        <v>14</v>
      </c>
      <c r="AC395" s="30" t="n">
        <f aca="false">IF(ISBLANK(T395),"NA",IF(T395=" ","NA",IF(T395="-","NA",IF(T395="N","NA",T395))))</f>
        <v>0.95</v>
      </c>
      <c r="AD395" s="30" t="n">
        <f aca="false">IF(ISBLANK(U395),"NA",IF(U395=" ","NA",IF(U395="-","NA",IF(U395="N","NA",U395))))</f>
        <v>3</v>
      </c>
      <c r="AE395" s="30" t="n">
        <f aca="false">IF(ISBLANK(V395),"NA",IF(V395=" ","NA",IF(V395="-","NA",IF(V395="N","NA",V395))))</f>
        <v>299</v>
      </c>
      <c r="AF395" s="30" t="n">
        <f aca="false">IF(ISBLANK(W395),"NA",IF(W395=" ","NA",IF(W395="-","NA",IF(W395="N","NA",W395))))</f>
        <v>349</v>
      </c>
      <c r="AG395" s="30" t="n">
        <f aca="false">IF(ISBLANK(X395),"NA",IF(X395=" ","NA",IF(X395="-","NA",IF(X395="N","NA",X395))))</f>
        <v>562</v>
      </c>
      <c r="AH395" s="30" t="n">
        <f aca="false">IF(ISBLANK(Y395),"NA",IF(Y395=" ","NA",IF(Y395="-","NA",IF(Y395="N","NA",Y395))))</f>
        <v>409</v>
      </c>
      <c r="AI395" s="30" t="n">
        <f aca="false">IF(ISBLANK(Z395),"NA",IF(Z395=" ","NA",IF(Z395="-","NA",IF(Z395="N","NA",Z395))))</f>
        <v>455</v>
      </c>
      <c r="AJ395" s="30" t="n">
        <f aca="false">IF(ISBLANK(AA395),"NA",IF(AA395=" ","NA",IF(AA395="-","NA",IF(AA395="N","NA",AA395))))</f>
        <v>19</v>
      </c>
      <c r="AK395" s="30" t="n">
        <f aca="false">IF(ISBLANK(AB395),"NA",IF(AB395=" ","NA",IF(AB395="-","NA",IF(AB395="N","NA",AB395))))</f>
        <v>14</v>
      </c>
      <c r="AL395" s="22" t="n">
        <f aca="false">IF(I395="BC",VLOOKUP(B395,'BC-OR_overlap'!A:J,10),"NA")</f>
        <v>4</v>
      </c>
      <c r="AM395" s="22" t="n">
        <f aca="false">VLOOKUP(G395,Sheet2!A:Q,3)</f>
        <v>152.301</v>
      </c>
      <c r="AN395" s="22" t="n">
        <f aca="false">VLOOKUP(G395,Sheet2!A:Q,4)</f>
        <v>19</v>
      </c>
      <c r="AO395" s="22" t="n">
        <f aca="false">VLOOKUP(G395,Sheet2!A:Q,5)</f>
        <v>42.77</v>
      </c>
      <c r="AP395" s="22" t="n">
        <f aca="false">VLOOKUP(G395,Sheet2!A:Q,6)</f>
        <v>12445.73</v>
      </c>
      <c r="AQ395" s="22" t="n">
        <f aca="false">VLOOKUP(G395,Sheet2!A:Q,7)</f>
        <v>68</v>
      </c>
      <c r="AR395" s="22" t="n">
        <f aca="false">VLOOKUP(G395,Sheet2!A:Q,8)</f>
        <v>486.62</v>
      </c>
      <c r="AS395" s="22" t="n">
        <f aca="false">VLOOKUP(G395,Sheet2!A:Q,9)</f>
        <v>9.5</v>
      </c>
      <c r="AT395" s="22" t="n">
        <f aca="false">VLOOKUP(G395,Sheet2!A:Q,10)</f>
        <v>152.3</v>
      </c>
      <c r="AU395" s="22" t="n">
        <f aca="false">VLOOKUP(G395,Sheet2!A:Q,11)</f>
        <v>1</v>
      </c>
      <c r="AV395" s="22" t="n">
        <f aca="false">VLOOKUP(G395,Sheet2!A:Q,12)</f>
        <v>214713.24</v>
      </c>
      <c r="AW395" s="22" t="n">
        <f aca="false">VLOOKUP(G395,Sheet2!A:Q,13)</f>
        <v>25390</v>
      </c>
      <c r="AX395" s="22" t="n">
        <f aca="false">VLOOKUP(G395,Sheet2!A:Q,14)</f>
        <v>8372.24</v>
      </c>
      <c r="AY395" s="22" t="n">
        <f aca="false">VLOOKUP(G395,Sheet2!A:Q,15)</f>
        <v>1972</v>
      </c>
      <c r="AZ395" s="22" t="n">
        <f aca="false">VLOOKUP(G395,Sheet2!A:Q,16)</f>
        <v>331.37</v>
      </c>
      <c r="BA395" s="22" t="n">
        <f aca="false">VLOOKUP(G395,Sheet2!A:Q,17)</f>
        <v>40</v>
      </c>
      <c r="BB395" s="22" t="n">
        <f aca="false">VLOOKUP(G395,Sheet2!A:R,18)</f>
        <v>262</v>
      </c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5" hidden="false" customHeight="false" outlineLevel="0" collapsed="false">
      <c r="A396" s="9" t="s">
        <v>46</v>
      </c>
      <c r="B396" s="9" t="n">
        <v>74</v>
      </c>
      <c r="C396" s="9" t="n">
        <v>95</v>
      </c>
      <c r="D396" s="9" t="n">
        <v>122</v>
      </c>
      <c r="E396" s="23"/>
      <c r="F396" s="9" t="s">
        <v>376</v>
      </c>
      <c r="G396" s="46" t="s">
        <v>565</v>
      </c>
      <c r="H396" s="4" t="s">
        <v>378</v>
      </c>
      <c r="I396" s="22" t="s">
        <v>1066</v>
      </c>
      <c r="J396" s="26" t="s">
        <v>1067</v>
      </c>
      <c r="K396" s="11" t="s">
        <v>1204</v>
      </c>
      <c r="L396" s="2" t="n">
        <f aca="false">IF(LEN(TRIM(K396))=0,0,LEN(TRIM(K396))-LEN(SUBSTITUTE(K396," ",""))+1)</f>
        <v>19</v>
      </c>
      <c r="M396" s="2" t="n">
        <f aca="false">IF(LEN(TRIM(F396))=0,0,LEN(TRIM(F396))-LEN(SUBSTITUTE(F396," ",""))+2)</f>
        <v>16</v>
      </c>
      <c r="N396" s="22" t="s">
        <v>52</v>
      </c>
      <c r="O396" s="9"/>
      <c r="P396" s="27" t="n">
        <v>11074</v>
      </c>
      <c r="Q396" s="27" t="n">
        <v>1074</v>
      </c>
      <c r="R396" s="9" t="s">
        <v>53</v>
      </c>
      <c r="S396" s="28" t="str">
        <f aca="false">MID(MID(MID(SUBSTITUTE(K396," ","^",(M396-2)),1,256),FIND("^",SUBSTITUTE(K396," ","^",(M396-2))),256),2,FIND(" ",MID(MID(SUBSTITUTE(K396," ","^",(M396-2)),1,256),FIND("^",SUBSTITUTE(K396," ","^",(M396-2))),256))-2)</f>
        <v>whole</v>
      </c>
      <c r="T396" s="77" t="n">
        <v>0.99</v>
      </c>
      <c r="U396" s="29" t="n">
        <f aca="false">LEN(S396)</f>
        <v>5</v>
      </c>
      <c r="V396" s="58" t="n">
        <v>58</v>
      </c>
      <c r="W396" s="58" t="n">
        <v>626</v>
      </c>
      <c r="X396" s="58" t="n">
        <v>589</v>
      </c>
      <c r="Y396" s="58" t="n">
        <v>601</v>
      </c>
      <c r="Z396" s="58" t="n">
        <v>503</v>
      </c>
      <c r="AA396" s="50" t="n">
        <v>16</v>
      </c>
      <c r="AB396" s="50" t="n">
        <v>10</v>
      </c>
      <c r="AC396" s="30" t="n">
        <f aca="false">IF(ISBLANK(T396),"NA",IF(T396=" ","NA",IF(T396="-","NA",IF(T396="N","NA",T396))))</f>
        <v>0.99</v>
      </c>
      <c r="AD396" s="30" t="n">
        <f aca="false">IF(ISBLANK(U396),"NA",IF(U396=" ","NA",IF(U396="-","NA",IF(U396="N","NA",U396))))</f>
        <v>5</v>
      </c>
      <c r="AE396" s="30" t="n">
        <f aca="false">IF(ISBLANK(V396),"NA",IF(V396=" ","NA",IF(V396="-","NA",IF(V396="N","NA",V396))))</f>
        <v>58</v>
      </c>
      <c r="AF396" s="30" t="n">
        <f aca="false">IF(ISBLANK(W396),"NA",IF(W396=" ","NA",IF(W396="-","NA",IF(W396="N","NA",W396))))</f>
        <v>626</v>
      </c>
      <c r="AG396" s="30" t="n">
        <f aca="false">IF(ISBLANK(X396),"NA",IF(X396=" ","NA",IF(X396="-","NA",IF(X396="N","NA",X396))))</f>
        <v>589</v>
      </c>
      <c r="AH396" s="30" t="n">
        <f aca="false">IF(ISBLANK(Y396),"NA",IF(Y396=" ","NA",IF(Y396="-","NA",IF(Y396="N","NA",Y396))))</f>
        <v>601</v>
      </c>
      <c r="AI396" s="30" t="n">
        <f aca="false">IF(ISBLANK(Z396),"NA",IF(Z396=" ","NA",IF(Z396="-","NA",IF(Z396="N","NA",Z396))))</f>
        <v>503</v>
      </c>
      <c r="AJ396" s="30" t="n">
        <f aca="false">IF(ISBLANK(AA396),"NA",IF(AA396=" ","NA",IF(AA396="-","NA",IF(AA396="N","NA",AA396))))</f>
        <v>16</v>
      </c>
      <c r="AK396" s="30" t="n">
        <f aca="false">IF(ISBLANK(AB396),"NA",IF(AB396=" ","NA",IF(AB396="-","NA",IF(AB396="N","NA",AB396))))</f>
        <v>10</v>
      </c>
      <c r="AL396" s="22" t="n">
        <f aca="false">IF(I396="BC",VLOOKUP(B396,'BC-OR_overlap'!A:J,10),"NA")</f>
        <v>4</v>
      </c>
      <c r="AM396" s="22" t="n">
        <f aca="false">VLOOKUP(G396,Sheet2!A:Q,3)</f>
        <v>66.6914</v>
      </c>
      <c r="AN396" s="22" t="n">
        <f aca="false">VLOOKUP(G396,Sheet2!A:Q,4)</f>
        <v>16</v>
      </c>
      <c r="AO396" s="22" t="n">
        <f aca="false">VLOOKUP(G396,Sheet2!A:Q,5)</f>
        <v>36.93</v>
      </c>
      <c r="AP396" s="22" t="n">
        <f aca="false">VLOOKUP(G396,Sheet2!A:Q,6)</f>
        <v>4941.51</v>
      </c>
      <c r="AQ396" s="22" t="n">
        <f aca="false">VLOOKUP(G396,Sheet2!A:Q,7)</f>
        <v>61</v>
      </c>
      <c r="AR396" s="22" t="n">
        <f aca="false">VLOOKUP(G396,Sheet2!A:Q,8)</f>
        <v>357.05</v>
      </c>
      <c r="AS396" s="22" t="n">
        <f aca="false">VLOOKUP(G396,Sheet2!A:Q,9)</f>
        <v>7.5</v>
      </c>
      <c r="AT396" s="22" t="n">
        <f aca="false">VLOOKUP(G396,Sheet2!A:Q,10)</f>
        <v>66.69</v>
      </c>
      <c r="AU396" s="22" t="n">
        <f aca="false">VLOOKUP(G396,Sheet2!A:Q,11)</f>
        <v>1</v>
      </c>
      <c r="AV396" s="22" t="n">
        <f aca="false">VLOOKUP(G396,Sheet2!A:Q,12)</f>
        <v>258446.38</v>
      </c>
      <c r="AW396" s="22" t="n">
        <f aca="false">VLOOKUP(G396,Sheet2!A:Q,13)</f>
        <v>36505</v>
      </c>
      <c r="AX396" s="22" t="n">
        <f aca="false">VLOOKUP(G396,Sheet2!A:Q,14)</f>
        <v>15016.42</v>
      </c>
      <c r="AY396" s="22" t="n">
        <f aca="false">VLOOKUP(G396,Sheet2!A:Q,15)</f>
        <v>3091</v>
      </c>
      <c r="AZ396" s="22" t="n">
        <f aca="false">VLOOKUP(G396,Sheet2!A:Q,16)</f>
        <v>702.25</v>
      </c>
      <c r="BA396" s="22" t="n">
        <f aca="false">VLOOKUP(G396,Sheet2!A:Q,17)</f>
        <v>176</v>
      </c>
      <c r="BB396" s="22" t="n">
        <f aca="false">VLOOKUP(G396,Sheet2!A:R,18)</f>
        <v>264</v>
      </c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5" hidden="false" customHeight="false" outlineLevel="0" collapsed="false">
      <c r="A397" s="9" t="s">
        <v>46</v>
      </c>
      <c r="B397" s="9" t="n">
        <v>75</v>
      </c>
      <c r="C397" s="9" t="n">
        <v>97</v>
      </c>
      <c r="D397" s="9" t="n">
        <v>150</v>
      </c>
      <c r="E397" s="23"/>
      <c r="F397" s="9" t="s">
        <v>380</v>
      </c>
      <c r="G397" s="9" t="s">
        <v>1205</v>
      </c>
      <c r="H397" s="4" t="s">
        <v>382</v>
      </c>
      <c r="I397" s="22" t="s">
        <v>1066</v>
      </c>
      <c r="J397" s="26" t="s">
        <v>1067</v>
      </c>
      <c r="K397" s="11" t="s">
        <v>1206</v>
      </c>
      <c r="L397" s="2" t="n">
        <f aca="false">IF(LEN(TRIM(K397))=0,0,LEN(TRIM(K397))-LEN(SUBSTITUTE(K397," ",""))+1)</f>
        <v>14</v>
      </c>
      <c r="M397" s="2" t="n">
        <f aca="false">IF(LEN(TRIM(F397))=0,0,LEN(TRIM(F397))-LEN(SUBSTITUTE(F397," ",""))+2)</f>
        <v>11</v>
      </c>
      <c r="N397" s="22" t="s">
        <v>52</v>
      </c>
      <c r="O397" s="9"/>
      <c r="P397" s="27" t="n">
        <v>11075</v>
      </c>
      <c r="Q397" s="27" t="n">
        <v>1075</v>
      </c>
      <c r="R397" s="9" t="s">
        <v>53</v>
      </c>
      <c r="S397" s="28" t="str">
        <f aca="false">MID(MID(MID(SUBSTITUTE(K397," ","^",(M397-2)),1,256),FIND("^",SUBSTITUTE(K397," ","^",(M397-2))),256),2,FIND(" ",MID(MID(SUBSTITUTE(K397," ","^",(M397-2)),1,256),FIND("^",SUBSTITUTE(K397," ","^",(M397-2))),256))-2)</f>
        <v>shattered</v>
      </c>
      <c r="T397" s="77" t="n">
        <v>0.93</v>
      </c>
      <c r="U397" s="29" t="n">
        <f aca="false">LEN(S397)</f>
        <v>9</v>
      </c>
      <c r="V397" s="58" t="n">
        <v>12</v>
      </c>
      <c r="W397" s="58" t="n">
        <v>573</v>
      </c>
      <c r="X397" s="58" t="n">
        <v>519</v>
      </c>
      <c r="Y397" s="58" t="n">
        <v>556</v>
      </c>
      <c r="Z397" s="58" t="n">
        <v>385</v>
      </c>
      <c r="AA397" s="50" t="n">
        <v>19</v>
      </c>
      <c r="AB397" s="50" t="n">
        <v>7</v>
      </c>
      <c r="AC397" s="30" t="n">
        <f aca="false">IF(ISBLANK(T397),"NA",IF(T397=" ","NA",IF(T397="-","NA",IF(T397="N","NA",T397))))</f>
        <v>0.93</v>
      </c>
      <c r="AD397" s="30" t="n">
        <f aca="false">IF(ISBLANK(U397),"NA",IF(U397=" ","NA",IF(U397="-","NA",IF(U397="N","NA",U397))))</f>
        <v>9</v>
      </c>
      <c r="AE397" s="30" t="n">
        <f aca="false">IF(ISBLANK(V397),"NA",IF(V397=" ","NA",IF(V397="-","NA",IF(V397="N","NA",V397))))</f>
        <v>12</v>
      </c>
      <c r="AF397" s="30" t="n">
        <f aca="false">IF(ISBLANK(W397),"NA",IF(W397=" ","NA",IF(W397="-","NA",IF(W397="N","NA",W397))))</f>
        <v>573</v>
      </c>
      <c r="AG397" s="30" t="n">
        <f aca="false">IF(ISBLANK(X397),"NA",IF(X397=" ","NA",IF(X397="-","NA",IF(X397="N","NA",X397))))</f>
        <v>519</v>
      </c>
      <c r="AH397" s="30" t="n">
        <f aca="false">IF(ISBLANK(Y397),"NA",IF(Y397=" ","NA",IF(Y397="-","NA",IF(Y397="N","NA",Y397))))</f>
        <v>556</v>
      </c>
      <c r="AI397" s="30" t="n">
        <f aca="false">IF(ISBLANK(Z397),"NA",IF(Z397=" ","NA",IF(Z397="-","NA",IF(Z397="N","NA",Z397))))</f>
        <v>385</v>
      </c>
      <c r="AJ397" s="30" t="n">
        <f aca="false">IF(ISBLANK(AA397),"NA",IF(AA397=" ","NA",IF(AA397="-","NA",IF(AA397="N","NA",AA397))))</f>
        <v>19</v>
      </c>
      <c r="AK397" s="30" t="n">
        <f aca="false">IF(ISBLANK(AB397),"NA",IF(AB397=" ","NA",IF(AB397="-","NA",IF(AB397="N","NA",AB397))))</f>
        <v>7</v>
      </c>
      <c r="AL397" s="22" t="n">
        <f aca="false">IF(I397="BC",VLOOKUP(B397,'BC-OR_overlap'!A:J,10),"NA")</f>
        <v>4</v>
      </c>
      <c r="AM397" s="22" t="n">
        <f aca="false">VLOOKUP(G397,Sheet2!A:Q,3)</f>
        <v>6.66319</v>
      </c>
      <c r="AN397" s="22" t="n">
        <f aca="false">VLOOKUP(G397,Sheet2!A:Q,4)</f>
        <v>19</v>
      </c>
      <c r="AO397" s="22" t="n">
        <f aca="false">VLOOKUP(G397,Sheet2!A:Q,5)</f>
        <v>33.83</v>
      </c>
      <c r="AP397" s="22" t="n">
        <f aca="false">VLOOKUP(G397,Sheet2!A:Q,6)</f>
        <v>13369.13</v>
      </c>
      <c r="AQ397" s="22" t="n">
        <f aca="false">VLOOKUP(G397,Sheet2!A:Q,7)</f>
        <v>299.25</v>
      </c>
      <c r="AR397" s="22" t="n">
        <f aca="false">VLOOKUP(G397,Sheet2!A:Q,8)</f>
        <v>1168.22</v>
      </c>
      <c r="AS397" s="22" t="n">
        <f aca="false">VLOOKUP(G397,Sheet2!A:Q,9)</f>
        <v>33</v>
      </c>
      <c r="AT397" s="22" t="n">
        <f aca="false">VLOOKUP(G397,Sheet2!A:Q,10)</f>
        <v>30.94</v>
      </c>
      <c r="AU397" s="22" t="n">
        <f aca="false">VLOOKUP(G397,Sheet2!A:Q,11)</f>
        <v>6.5</v>
      </c>
      <c r="AV397" s="22" t="n">
        <f aca="false">VLOOKUP(G397,Sheet2!A:Q,12)</f>
        <v>310442.67</v>
      </c>
      <c r="AW397" s="22" t="n">
        <f aca="false">VLOOKUP(G397,Sheet2!A:Q,13)</f>
        <v>45645.5</v>
      </c>
      <c r="AX397" s="22" t="n">
        <f aca="false">VLOOKUP(G397,Sheet2!A:Q,14)</f>
        <v>27957.37</v>
      </c>
      <c r="AY397" s="22" t="n">
        <f aca="false">VLOOKUP(G397,Sheet2!A:Q,15)</f>
        <v>5060.67</v>
      </c>
      <c r="AZ397" s="22" t="n">
        <f aca="false">VLOOKUP(G397,Sheet2!A:Q,16)</f>
        <v>1348.94</v>
      </c>
      <c r="BA397" s="22" t="n">
        <f aca="false">VLOOKUP(G397,Sheet2!A:Q,17)</f>
        <v>402</v>
      </c>
      <c r="BB397" s="22" t="n">
        <f aca="false">VLOOKUP(G397,Sheet2!A:R,18)</f>
        <v>265</v>
      </c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5" hidden="false" customHeight="false" outlineLevel="0" collapsed="false">
      <c r="A398" s="9" t="s">
        <v>56</v>
      </c>
      <c r="B398" s="9" t="n">
        <v>76</v>
      </c>
      <c r="C398" s="9" t="n">
        <v>99</v>
      </c>
      <c r="D398" s="9" t="n">
        <v>135</v>
      </c>
      <c r="E398" s="23" t="n">
        <v>38</v>
      </c>
      <c r="F398" s="24" t="s">
        <v>384</v>
      </c>
      <c r="G398" s="70" t="s">
        <v>1207</v>
      </c>
      <c r="H398" s="4" t="s">
        <v>386</v>
      </c>
      <c r="I398" s="22" t="s">
        <v>1066</v>
      </c>
      <c r="J398" s="26" t="s">
        <v>1067</v>
      </c>
      <c r="K398" s="11" t="s">
        <v>1208</v>
      </c>
      <c r="L398" s="2" t="n">
        <f aca="false">IF(LEN(TRIM(K398))=0,0,LEN(TRIM(K398))-LEN(SUBSTITUTE(K398," ",""))+1)</f>
        <v>11</v>
      </c>
      <c r="M398" s="2" t="n">
        <f aca="false">IF(LEN(TRIM(F398))=0,0,LEN(TRIM(F398))-LEN(SUBSTITUTE(F398," ",""))+2)</f>
        <v>9</v>
      </c>
      <c r="N398" s="22" t="s">
        <v>52</v>
      </c>
      <c r="O398" s="9"/>
      <c r="P398" s="27" t="n">
        <v>11076</v>
      </c>
      <c r="Q398" s="27" t="n">
        <v>1076</v>
      </c>
      <c r="R398" s="9" t="s">
        <v>53</v>
      </c>
      <c r="S398" s="28" t="str">
        <f aca="false">MID(MID(MID(SUBSTITUTE(K398," ","^",(M398-2)),1,256),FIND("^",SUBSTITUTE(K398," ","^",(M398-2))),256),2,FIND(" ",MID(MID(SUBSTITUTE(K398," ","^",(M398-2)),1,256),FIND("^",SUBSTITUTE(K398," ","^",(M398-2))),256))-2)</f>
        <v>the</v>
      </c>
      <c r="T398" s="71" t="n">
        <v>0.914</v>
      </c>
      <c r="U398" s="29" t="n">
        <f aca="false">LEN(S398)</f>
        <v>3</v>
      </c>
      <c r="V398" s="58" t="n">
        <v>380</v>
      </c>
      <c r="W398" s="58" t="n">
        <v>550</v>
      </c>
      <c r="X398" s="58" t="n">
        <v>575</v>
      </c>
      <c r="Y398" s="58" t="n">
        <v>542</v>
      </c>
      <c r="Z398" s="58" t="n">
        <v>533</v>
      </c>
      <c r="AA398" s="50" t="n">
        <v>8</v>
      </c>
      <c r="AB398" s="45" t="n">
        <v>12</v>
      </c>
      <c r="AC398" s="30" t="n">
        <f aca="false">IF(ISBLANK(T398),"NA",IF(T398=" ","NA",IF(T398="-","NA",IF(T398="N","NA",T398))))</f>
        <v>0.914</v>
      </c>
      <c r="AD398" s="30" t="n">
        <f aca="false">IF(ISBLANK(U398),"NA",IF(U398=" ","NA",IF(U398="-","NA",IF(U398="N","NA",U398))))</f>
        <v>3</v>
      </c>
      <c r="AE398" s="30" t="n">
        <f aca="false">IF(ISBLANK(V398),"NA",IF(V398=" ","NA",IF(V398="-","NA",IF(V398="N","NA",V398))))</f>
        <v>380</v>
      </c>
      <c r="AF398" s="30" t="n">
        <f aca="false">IF(ISBLANK(W398),"NA",IF(W398=" ","NA",IF(W398="-","NA",IF(W398="N","NA",W398))))</f>
        <v>550</v>
      </c>
      <c r="AG398" s="30" t="n">
        <f aca="false">IF(ISBLANK(X398),"NA",IF(X398=" ","NA",IF(X398="-","NA",IF(X398="N","NA",X398))))</f>
        <v>575</v>
      </c>
      <c r="AH398" s="30" t="n">
        <f aca="false">IF(ISBLANK(Y398),"NA",IF(Y398=" ","NA",IF(Y398="-","NA",IF(Y398="N","NA",Y398))))</f>
        <v>542</v>
      </c>
      <c r="AI398" s="30" t="n">
        <f aca="false">IF(ISBLANK(Z398),"NA",IF(Z398=" ","NA",IF(Z398="-","NA",IF(Z398="N","NA",Z398))))</f>
        <v>533</v>
      </c>
      <c r="AJ398" s="30" t="n">
        <f aca="false">IF(ISBLANK(AA398),"NA",IF(AA398=" ","NA",IF(AA398="-","NA",IF(AA398="N","NA",AA398))))</f>
        <v>8</v>
      </c>
      <c r="AK398" s="30" t="n">
        <f aca="false">IF(ISBLANK(AB398),"NA",IF(AB398=" ","NA",IF(AB398="-","NA",IF(AB398="N","NA",AB398))))</f>
        <v>12</v>
      </c>
      <c r="AL398" s="22" t="n">
        <f aca="false">IF(I398="BC",VLOOKUP(B398,'BC-OR_overlap'!A:J,10),"NA")</f>
        <v>4</v>
      </c>
      <c r="AM398" s="22" t="n">
        <f aca="false">VLOOKUP(G398,Sheet2!A:Q,3)</f>
        <v>58.0649</v>
      </c>
      <c r="AN398" s="22" t="n">
        <f aca="false">VLOOKUP(G398,Sheet2!A:Q,4)</f>
        <v>8</v>
      </c>
      <c r="AO398" s="22" t="n">
        <f aca="false">VLOOKUP(G398,Sheet2!A:Q,5)</f>
        <v>16.15</v>
      </c>
      <c r="AP398" s="22" t="n">
        <f aca="false">VLOOKUP(G398,Sheet2!A:Q,6)</f>
        <v>5030.7</v>
      </c>
      <c r="AQ398" s="22" t="n">
        <f aca="false">VLOOKUP(G398,Sheet2!A:Q,7)</f>
        <v>649.5</v>
      </c>
      <c r="AR398" s="22" t="n">
        <f aca="false">VLOOKUP(G398,Sheet2!A:Q,8)</f>
        <v>885.05</v>
      </c>
      <c r="AS398" s="22" t="n">
        <f aca="false">VLOOKUP(G398,Sheet2!A:Q,9)</f>
        <v>76</v>
      </c>
      <c r="AT398" s="22" t="n">
        <f aca="false">VLOOKUP(G398,Sheet2!A:Q,10)</f>
        <v>235.67</v>
      </c>
      <c r="AU398" s="22" t="n">
        <f aca="false">VLOOKUP(G398,Sheet2!A:Q,11)</f>
        <v>9.75</v>
      </c>
      <c r="AV398" s="22" t="n">
        <f aca="false">VLOOKUP(G398,Sheet2!A:Q,12)</f>
        <v>243349.76</v>
      </c>
      <c r="AW398" s="22" t="n">
        <f aca="false">VLOOKUP(G398,Sheet2!A:Q,13)</f>
        <v>32653.33</v>
      </c>
      <c r="AX398" s="22" t="n">
        <f aca="false">VLOOKUP(G398,Sheet2!A:Q,14)</f>
        <v>10860.34</v>
      </c>
      <c r="AY398" s="22" t="n">
        <f aca="false">VLOOKUP(G398,Sheet2!A:Q,15)</f>
        <v>2042.4</v>
      </c>
      <c r="AZ398" s="22" t="n">
        <f aca="false">VLOOKUP(G398,Sheet2!A:Q,16)</f>
        <v>3235.9</v>
      </c>
      <c r="BA398" s="22" t="n">
        <f aca="false">VLOOKUP(G398,Sheet2!A:Q,17)</f>
        <v>341.75</v>
      </c>
      <c r="BB398" s="22" t="n">
        <f aca="false">VLOOKUP(G398,Sheet2!A:R,18)</f>
        <v>270</v>
      </c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5" hidden="false" customHeight="false" outlineLevel="0" collapsed="false">
      <c r="A399" s="9" t="s">
        <v>66</v>
      </c>
      <c r="B399" s="9" t="n">
        <v>77</v>
      </c>
      <c r="C399" s="9" t="n">
        <v>100</v>
      </c>
      <c r="D399" s="9" t="n">
        <v>5</v>
      </c>
      <c r="E399" s="23" t="n">
        <v>16</v>
      </c>
      <c r="F399" s="24" t="s">
        <v>388</v>
      </c>
      <c r="G399" s="70" t="s">
        <v>1209</v>
      </c>
      <c r="H399" s="4" t="s">
        <v>390</v>
      </c>
      <c r="I399" s="22" t="s">
        <v>1066</v>
      </c>
      <c r="J399" s="26" t="s">
        <v>1067</v>
      </c>
      <c r="K399" s="11" t="s">
        <v>1210</v>
      </c>
      <c r="L399" s="2" t="n">
        <f aca="false">IF(LEN(TRIM(K399))=0,0,LEN(TRIM(K399))-LEN(SUBSTITUTE(K399," ",""))+1)</f>
        <v>9</v>
      </c>
      <c r="M399" s="2" t="n">
        <f aca="false">IF(LEN(TRIM(F399))=0,0,LEN(TRIM(F399))-LEN(SUBSTITUTE(F399," ",""))+2)</f>
        <v>7</v>
      </c>
      <c r="N399" s="22" t="s">
        <v>52</v>
      </c>
      <c r="O399" s="9"/>
      <c r="P399" s="27" t="n">
        <v>11077</v>
      </c>
      <c r="Q399" s="27" t="n">
        <v>1077</v>
      </c>
      <c r="R399" s="9" t="s">
        <v>53</v>
      </c>
      <c r="S399" s="28" t="str">
        <f aca="false">MID(MID(MID(SUBSTITUTE(K399," ","^",(M399-2)),1,256),FIND("^",SUBSTITUTE(K399," ","^",(M399-2))),256),2,FIND(" ",MID(MID(SUBSTITUTE(K399," ","^",(M399-2)),1,256),FIND("^",SUBSTITUTE(K399," ","^",(M399-2))),256))-2)</f>
        <v>the</v>
      </c>
      <c r="T399" s="71" t="n">
        <v>0.943</v>
      </c>
      <c r="U399" s="29" t="n">
        <f aca="false">LEN(S399)</f>
        <v>3</v>
      </c>
      <c r="V399" s="58" t="n">
        <v>133</v>
      </c>
      <c r="W399" s="50" t="s">
        <v>202</v>
      </c>
      <c r="X399" s="50" t="s">
        <v>202</v>
      </c>
      <c r="Y399" s="50" t="s">
        <v>202</v>
      </c>
      <c r="Z399" s="50" t="s">
        <v>202</v>
      </c>
      <c r="AA399" s="50" t="n">
        <v>12</v>
      </c>
      <c r="AB399" s="50" t="n">
        <v>14</v>
      </c>
      <c r="AC399" s="30" t="n">
        <f aca="false">IF(ISBLANK(T399),"NA",IF(T399=" ","NA",IF(T399="-","NA",IF(T399="N","NA",T399))))</f>
        <v>0.943</v>
      </c>
      <c r="AD399" s="30" t="n">
        <f aca="false">IF(ISBLANK(U399),"NA",IF(U399=" ","NA",IF(U399="-","NA",IF(U399="N","NA",U399))))</f>
        <v>3</v>
      </c>
      <c r="AE399" s="30" t="n">
        <f aca="false">IF(ISBLANK(V399),"NA",IF(V399=" ","NA",IF(V399="-","NA",IF(V399="N","NA",V399))))</f>
        <v>133</v>
      </c>
      <c r="AF399" s="30" t="str">
        <f aca="false">IF(ISBLANK(W399),"NA",IF(W399=" ","NA",IF(W399="-","NA",IF(W399="N","NA",W399))))</f>
        <v>NA</v>
      </c>
      <c r="AG399" s="30" t="str">
        <f aca="false">IF(ISBLANK(X399),"NA",IF(X399=" ","NA",IF(X399="-","NA",IF(X399="N","NA",X399))))</f>
        <v>NA</v>
      </c>
      <c r="AH399" s="30" t="str">
        <f aca="false">IF(ISBLANK(Y399),"NA",IF(Y399=" ","NA",IF(Y399="-","NA",IF(Y399="N","NA",Y399))))</f>
        <v>NA</v>
      </c>
      <c r="AI399" s="30" t="str">
        <f aca="false">IF(ISBLANK(Z399),"NA",IF(Z399=" ","NA",IF(Z399="-","NA",IF(Z399="N","NA",Z399))))</f>
        <v>NA</v>
      </c>
      <c r="AJ399" s="30" t="n">
        <f aca="false">IF(ISBLANK(AA399),"NA",IF(AA399=" ","NA",IF(AA399="-","NA",IF(AA399="N","NA",AA399))))</f>
        <v>12</v>
      </c>
      <c r="AK399" s="30" t="n">
        <f aca="false">IF(ISBLANK(AB399),"NA",IF(AB399=" ","NA",IF(AB399="-","NA",IF(AB399="N","NA",AB399))))</f>
        <v>14</v>
      </c>
      <c r="AL399" s="22" t="n">
        <f aca="false">IF(I399="BC",VLOOKUP(B399,'BC-OR_overlap'!A:J,10),"NA")</f>
        <v>4</v>
      </c>
      <c r="AM399" s="22" t="n">
        <f aca="false">VLOOKUP(G399,Sheet2!A:Q,3)</f>
        <v>74.6634</v>
      </c>
      <c r="AN399" s="22" t="n">
        <f aca="false">VLOOKUP(G399,Sheet2!A:Q,4)</f>
        <v>12</v>
      </c>
      <c r="AO399" s="22" t="n">
        <f aca="false">VLOOKUP(G399,Sheet2!A:Q,5)</f>
        <v>80.07</v>
      </c>
      <c r="AP399" s="22" t="n">
        <f aca="false">VLOOKUP(G399,Sheet2!A:Q,6)</f>
        <v>17501.63</v>
      </c>
      <c r="AQ399" s="22" t="n">
        <f aca="false">VLOOKUP(G399,Sheet2!A:Q,7)</f>
        <v>216</v>
      </c>
      <c r="AR399" s="22" t="n">
        <f aca="false">VLOOKUP(G399,Sheet2!A:Q,8)</f>
        <v>3494.13</v>
      </c>
      <c r="AS399" s="22" t="n">
        <f aca="false">VLOOKUP(G399,Sheet2!A:Q,9)</f>
        <v>32.33</v>
      </c>
      <c r="AT399" s="22" t="n">
        <f aca="false">VLOOKUP(G399,Sheet2!A:Q,10)</f>
        <v>92.24</v>
      </c>
      <c r="AU399" s="22" t="n">
        <f aca="false">VLOOKUP(G399,Sheet2!A:Q,11)</f>
        <v>3.5</v>
      </c>
      <c r="AV399" s="22" t="n">
        <f aca="false">VLOOKUP(G399,Sheet2!A:Q,12)</f>
        <v>282845.18</v>
      </c>
      <c r="AW399" s="22" t="n">
        <f aca="false">VLOOKUP(G399,Sheet2!A:Q,13)</f>
        <v>41707.5</v>
      </c>
      <c r="AX399" s="22" t="n">
        <f aca="false">VLOOKUP(G399,Sheet2!A:Q,14)</f>
        <v>29254.19</v>
      </c>
      <c r="AY399" s="22" t="n">
        <f aca="false">VLOOKUP(G399,Sheet2!A:Q,15)</f>
        <v>5412.67</v>
      </c>
      <c r="AZ399" s="22" t="n">
        <f aca="false">VLOOKUP(G399,Sheet2!A:Q,16)</f>
        <v>2866.12</v>
      </c>
      <c r="BA399" s="22" t="n">
        <f aca="false">VLOOKUP(G399,Sheet2!A:Q,17)</f>
        <v>941</v>
      </c>
      <c r="BB399" s="22" t="n">
        <f aca="false">VLOOKUP(G399,Sheet2!A:R,18)</f>
        <v>275</v>
      </c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5" hidden="false" customHeight="false" outlineLevel="0" collapsed="false">
      <c r="A400" s="9" t="s">
        <v>56</v>
      </c>
      <c r="B400" s="9" t="n">
        <v>78</v>
      </c>
      <c r="C400" s="9" t="n">
        <v>101</v>
      </c>
      <c r="D400" s="9" t="n">
        <v>87</v>
      </c>
      <c r="E400" s="23" t="s">
        <v>392</v>
      </c>
      <c r="F400" s="11" t="s">
        <v>393</v>
      </c>
      <c r="G400" s="11" t="s">
        <v>1211</v>
      </c>
      <c r="H400" s="4" t="s">
        <v>217</v>
      </c>
      <c r="I400" s="22" t="s">
        <v>1066</v>
      </c>
      <c r="J400" s="26" t="s">
        <v>1067</v>
      </c>
      <c r="K400" s="11" t="s">
        <v>1212</v>
      </c>
      <c r="L400" s="2" t="n">
        <f aca="false">IF(LEN(TRIM(K400))=0,0,LEN(TRIM(K400))-LEN(SUBSTITUTE(K400," ",""))+1)</f>
        <v>10</v>
      </c>
      <c r="M400" s="2" t="n">
        <f aca="false">IF(LEN(TRIM(F400))=0,0,LEN(TRIM(F400))-LEN(SUBSTITUTE(F400," ",""))+2)</f>
        <v>8</v>
      </c>
      <c r="N400" s="22" t="s">
        <v>52</v>
      </c>
      <c r="O400" s="9"/>
      <c r="P400" s="27" t="n">
        <v>11078</v>
      </c>
      <c r="Q400" s="27" t="n">
        <v>1078</v>
      </c>
      <c r="R400" s="9" t="s">
        <v>53</v>
      </c>
      <c r="S400" s="28" t="str">
        <f aca="false">MID(MID(MID(SUBSTITUTE(K400," ","^",(M400-2)),1,256),FIND("^",SUBSTITUTE(K400," ","^",(M400-2))),256),2,FIND(" ",MID(MID(SUBSTITUTE(K400," ","^",(M400-2)),1,256),FIND("^",SUBSTITUTE(K400," ","^",(M400-2))),256))-2)</f>
        <v>a</v>
      </c>
      <c r="T400" s="79" t="n">
        <v>0.875</v>
      </c>
      <c r="U400" s="29" t="n">
        <f aca="false">LEN(S400)</f>
        <v>1</v>
      </c>
      <c r="V400" s="53" t="n">
        <v>23</v>
      </c>
      <c r="W400" s="50" t="n">
        <v>565</v>
      </c>
      <c r="X400" s="50" t="n">
        <v>588</v>
      </c>
      <c r="Y400" s="50" t="n">
        <v>532</v>
      </c>
      <c r="Z400" s="50" t="s">
        <v>202</v>
      </c>
      <c r="AA400" s="50" t="n">
        <v>15</v>
      </c>
      <c r="AB400" s="50" t="n">
        <v>14</v>
      </c>
      <c r="AC400" s="30" t="n">
        <f aca="false">IF(ISBLANK(T400),"NA",IF(T400=" ","NA",IF(T400="-","NA",IF(T400="N","NA",T400))))</f>
        <v>0.875</v>
      </c>
      <c r="AD400" s="30" t="n">
        <f aca="false">IF(ISBLANK(U400),"NA",IF(U400=" ","NA",IF(U400="-","NA",IF(U400="N","NA",U400))))</f>
        <v>1</v>
      </c>
      <c r="AE400" s="30" t="n">
        <f aca="false">IF(ISBLANK(V400),"NA",IF(V400=" ","NA",IF(V400="-","NA",IF(V400="N","NA",V400))))</f>
        <v>23</v>
      </c>
      <c r="AF400" s="30" t="n">
        <f aca="false">IF(ISBLANK(W400),"NA",IF(W400=" ","NA",IF(W400="-","NA",IF(W400="N","NA",W400))))</f>
        <v>565</v>
      </c>
      <c r="AG400" s="30" t="n">
        <f aca="false">IF(ISBLANK(X400),"NA",IF(X400=" ","NA",IF(X400="-","NA",IF(X400="N","NA",X400))))</f>
        <v>588</v>
      </c>
      <c r="AH400" s="30" t="n">
        <f aca="false">IF(ISBLANK(Y400),"NA",IF(Y400=" ","NA",IF(Y400="-","NA",IF(Y400="N","NA",Y400))))</f>
        <v>532</v>
      </c>
      <c r="AI400" s="30" t="str">
        <f aca="false">IF(ISBLANK(Z400),"NA",IF(Z400=" ","NA",IF(Z400="-","NA",IF(Z400="N","NA",Z400))))</f>
        <v>NA</v>
      </c>
      <c r="AJ400" s="30" t="n">
        <f aca="false">IF(ISBLANK(AA400),"NA",IF(AA400=" ","NA",IF(AA400="-","NA",IF(AA400="N","NA",AA400))))</f>
        <v>15</v>
      </c>
      <c r="AK400" s="30" t="n">
        <f aca="false">IF(ISBLANK(AB400),"NA",IF(AB400=" ","NA",IF(AB400="-","NA",IF(AB400="N","NA",AB400))))</f>
        <v>14</v>
      </c>
      <c r="AL400" s="22" t="n">
        <f aca="false">IF(I400="BC",VLOOKUP(B400,'BC-OR_overlap'!A:J,10),"NA")</f>
        <v>4</v>
      </c>
      <c r="AM400" s="22" t="n">
        <f aca="false">VLOOKUP(G400,Sheet2!A:Q,3)</f>
        <v>20.763</v>
      </c>
      <c r="AN400" s="22" t="n">
        <f aca="false">VLOOKUP(G400,Sheet2!A:Q,4)</f>
        <v>15</v>
      </c>
      <c r="AO400" s="22" t="n">
        <f aca="false">VLOOKUP(G400,Sheet2!A:Q,5)</f>
        <v>54.63</v>
      </c>
      <c r="AP400" s="22" t="n">
        <f aca="false">VLOOKUP(G400,Sheet2!A:Q,6)</f>
        <v>11982.37</v>
      </c>
      <c r="AQ400" s="22" t="n">
        <f aca="false">VLOOKUP(G400,Sheet2!A:Q,7)</f>
        <v>216.5</v>
      </c>
      <c r="AR400" s="22" t="n">
        <f aca="false">VLOOKUP(G400,Sheet2!A:Q,8)</f>
        <v>1521.09</v>
      </c>
      <c r="AS400" s="22" t="n">
        <f aca="false">VLOOKUP(G400,Sheet2!A:Q,9)</f>
        <v>32.67</v>
      </c>
      <c r="AT400" s="22" t="n">
        <f aca="false">VLOOKUP(G400,Sheet2!A:Q,10)</f>
        <v>80.85</v>
      </c>
      <c r="AU400" s="22" t="n">
        <f aca="false">VLOOKUP(G400,Sheet2!A:Q,11)</f>
        <v>6.5</v>
      </c>
      <c r="AV400" s="22" t="n">
        <f aca="false">VLOOKUP(G400,Sheet2!A:Q,12)</f>
        <v>160235.27</v>
      </c>
      <c r="AW400" s="22" t="n">
        <f aca="false">VLOOKUP(G400,Sheet2!A:Q,13)</f>
        <v>22591.5</v>
      </c>
      <c r="AX400" s="22" t="n">
        <f aca="false">VLOOKUP(G400,Sheet2!A:Q,14)</f>
        <v>7798.86</v>
      </c>
      <c r="AY400" s="22" t="n">
        <f aca="false">VLOOKUP(G400,Sheet2!A:Q,15)</f>
        <v>1753.67</v>
      </c>
      <c r="AZ400" s="22" t="n">
        <f aca="false">VLOOKUP(G400,Sheet2!A:Q,16)</f>
        <v>817.55</v>
      </c>
      <c r="BA400" s="22" t="n">
        <f aca="false">VLOOKUP(G400,Sheet2!A:Q,17)</f>
        <v>291</v>
      </c>
      <c r="BB400" s="22" t="n">
        <f aca="false">VLOOKUP(G400,Sheet2!A:R,18)</f>
        <v>279</v>
      </c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5" hidden="false" customHeight="false" outlineLevel="0" collapsed="false">
      <c r="A401" s="9" t="s">
        <v>66</v>
      </c>
      <c r="B401" s="9" t="n">
        <v>79</v>
      </c>
      <c r="C401" s="9" t="n">
        <v>102</v>
      </c>
      <c r="D401" s="9" t="n">
        <v>88</v>
      </c>
      <c r="E401" s="23" t="n">
        <v>31</v>
      </c>
      <c r="F401" s="24" t="s">
        <v>396</v>
      </c>
      <c r="G401" s="27" t="s">
        <v>1213</v>
      </c>
      <c r="H401" s="4" t="s">
        <v>398</v>
      </c>
      <c r="I401" s="22" t="s">
        <v>1066</v>
      </c>
      <c r="J401" s="26" t="s">
        <v>1067</v>
      </c>
      <c r="K401" s="11" t="s">
        <v>1214</v>
      </c>
      <c r="L401" s="2" t="n">
        <f aca="false">IF(LEN(TRIM(K401))=0,0,LEN(TRIM(K401))-LEN(SUBSTITUTE(K401," ",""))+1)</f>
        <v>10</v>
      </c>
      <c r="M401" s="2" t="n">
        <f aca="false">IF(LEN(TRIM(F401))=0,0,LEN(TRIM(F401))-LEN(SUBSTITUTE(F401," ",""))+2)</f>
        <v>8</v>
      </c>
      <c r="N401" s="22" t="s">
        <v>52</v>
      </c>
      <c r="O401" s="9"/>
      <c r="P401" s="27" t="n">
        <v>11079</v>
      </c>
      <c r="Q401" s="27" t="n">
        <v>1079</v>
      </c>
      <c r="R401" s="9" t="s">
        <v>53</v>
      </c>
      <c r="S401" s="28" t="str">
        <f aca="false">MID(MID(MID(SUBSTITUTE(K401," ","^",(M401-2)),1,256),FIND("^",SUBSTITUTE(K401," ","^",(M401-2))),256),2,FIND(" ",MID(MID(SUBSTITUTE(K401," ","^",(M401-2)),1,256),FIND("^",SUBSTITUTE(K401," ","^",(M401-2))),256))-2)</f>
        <v>his</v>
      </c>
      <c r="T401" s="71" t="n">
        <v>0.941</v>
      </c>
      <c r="U401" s="29" t="n">
        <f aca="false">LEN(S401)</f>
        <v>3</v>
      </c>
      <c r="V401" s="58" t="n">
        <v>16</v>
      </c>
      <c r="W401" s="58" t="n">
        <v>569</v>
      </c>
      <c r="X401" s="58" t="n">
        <v>546</v>
      </c>
      <c r="Y401" s="58" t="n">
        <v>576</v>
      </c>
      <c r="Z401" s="58" t="n">
        <v>435</v>
      </c>
      <c r="AA401" s="50" t="n">
        <v>5</v>
      </c>
      <c r="AB401" s="45" t="n">
        <v>11</v>
      </c>
      <c r="AC401" s="30" t="n">
        <f aca="false">IF(ISBLANK(T401),"NA",IF(T401=" ","NA",IF(T401="-","NA",IF(T401="N","NA",T401))))</f>
        <v>0.941</v>
      </c>
      <c r="AD401" s="30" t="n">
        <f aca="false">IF(ISBLANK(U401),"NA",IF(U401=" ","NA",IF(U401="-","NA",IF(U401="N","NA",U401))))</f>
        <v>3</v>
      </c>
      <c r="AE401" s="30" t="n">
        <f aca="false">IF(ISBLANK(V401),"NA",IF(V401=" ","NA",IF(V401="-","NA",IF(V401="N","NA",V401))))</f>
        <v>16</v>
      </c>
      <c r="AF401" s="30" t="n">
        <f aca="false">IF(ISBLANK(W401),"NA",IF(W401=" ","NA",IF(W401="-","NA",IF(W401="N","NA",W401))))</f>
        <v>569</v>
      </c>
      <c r="AG401" s="30" t="n">
        <f aca="false">IF(ISBLANK(X401),"NA",IF(X401=" ","NA",IF(X401="-","NA",IF(X401="N","NA",X401))))</f>
        <v>546</v>
      </c>
      <c r="AH401" s="30" t="n">
        <f aca="false">IF(ISBLANK(Y401),"NA",IF(Y401=" ","NA",IF(Y401="-","NA",IF(Y401="N","NA",Y401))))</f>
        <v>576</v>
      </c>
      <c r="AI401" s="30" t="n">
        <f aca="false">IF(ISBLANK(Z401),"NA",IF(Z401=" ","NA",IF(Z401="-","NA",IF(Z401="N","NA",Z401))))</f>
        <v>435</v>
      </c>
      <c r="AJ401" s="30" t="n">
        <f aca="false">IF(ISBLANK(AA401),"NA",IF(AA401=" ","NA",IF(AA401="-","NA",IF(AA401="N","NA",AA401))))</f>
        <v>5</v>
      </c>
      <c r="AK401" s="30" t="n">
        <f aca="false">IF(ISBLANK(AB401),"NA",IF(AB401=" ","NA",IF(AB401="-","NA",IF(AB401="N","NA",AB401))))</f>
        <v>11</v>
      </c>
      <c r="AL401" s="22" t="n">
        <f aca="false">IF(I401="BC",VLOOKUP(B401,'BC-OR_overlap'!A:J,10),"NA")</f>
        <v>4</v>
      </c>
      <c r="AM401" s="22" t="n">
        <f aca="false">VLOOKUP(G401,Sheet2!A:Q,3)</f>
        <v>15.2896</v>
      </c>
      <c r="AN401" s="22" t="n">
        <f aca="false">VLOOKUP(G401,Sheet2!A:Q,4)</f>
        <v>5</v>
      </c>
      <c r="AO401" s="22" t="n">
        <f aca="false">VLOOKUP(G401,Sheet2!A:Q,5)</f>
        <v>1.07</v>
      </c>
      <c r="AP401" s="22" t="n">
        <f aca="false">VLOOKUP(G401,Sheet2!A:Q,6)</f>
        <v>5352.94</v>
      </c>
      <c r="AQ401" s="22" t="n">
        <f aca="false">VLOOKUP(G401,Sheet2!A:Q,7)</f>
        <v>536.6</v>
      </c>
      <c r="AR401" s="22" t="n">
        <f aca="false">VLOOKUP(G401,Sheet2!A:Q,8)</f>
        <v>219.22</v>
      </c>
      <c r="AS401" s="22" t="n">
        <f aca="false">VLOOKUP(G401,Sheet2!A:Q,9)</f>
        <v>42</v>
      </c>
      <c r="AT401" s="22" t="n">
        <f aca="false">VLOOKUP(G401,Sheet2!A:Q,10)</f>
        <v>81.54</v>
      </c>
      <c r="AU401" s="22" t="n">
        <f aca="false">VLOOKUP(G401,Sheet2!A:Q,11)</f>
        <v>10.33</v>
      </c>
      <c r="AV401" s="22" t="n">
        <f aca="false">VLOOKUP(G401,Sheet2!A:Q,12)</f>
        <v>184480.58</v>
      </c>
      <c r="AW401" s="22" t="n">
        <f aca="false">VLOOKUP(G401,Sheet2!A:Q,13)</f>
        <v>30856.4</v>
      </c>
      <c r="AX401" s="22" t="n">
        <f aca="false">VLOOKUP(G401,Sheet2!A:Q,14)</f>
        <v>13652.84</v>
      </c>
      <c r="AY401" s="22" t="n">
        <f aca="false">VLOOKUP(G401,Sheet2!A:Q,15)</f>
        <v>3031.25</v>
      </c>
      <c r="AZ401" s="22" t="n">
        <f aca="false">VLOOKUP(G401,Sheet2!A:Q,16)</f>
        <v>916.78</v>
      </c>
      <c r="BA401" s="22" t="n">
        <f aca="false">VLOOKUP(G401,Sheet2!A:Q,17)</f>
        <v>195.67</v>
      </c>
      <c r="BB401" s="22" t="n">
        <f aca="false">VLOOKUP(G401,Sheet2!A:R,18)</f>
        <v>286</v>
      </c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5" hidden="false" customHeight="false" outlineLevel="0" collapsed="false">
      <c r="A402" s="9" t="s">
        <v>66</v>
      </c>
      <c r="B402" s="9" t="n">
        <v>80</v>
      </c>
      <c r="C402" s="9" t="n">
        <v>103</v>
      </c>
      <c r="D402" s="9" t="n">
        <v>145</v>
      </c>
      <c r="E402" s="23"/>
      <c r="F402" s="9" t="s">
        <v>400</v>
      </c>
      <c r="G402" s="9" t="s">
        <v>1215</v>
      </c>
      <c r="H402" s="4" t="s">
        <v>402</v>
      </c>
      <c r="I402" s="22" t="s">
        <v>1066</v>
      </c>
      <c r="J402" s="26" t="s">
        <v>1067</v>
      </c>
      <c r="K402" s="11" t="s">
        <v>1216</v>
      </c>
      <c r="L402" s="2" t="n">
        <f aca="false">IF(LEN(TRIM(K402))=0,0,LEN(TRIM(K402))-LEN(SUBSTITUTE(K402," ",""))+1)</f>
        <v>15</v>
      </c>
      <c r="M402" s="2" t="n">
        <f aca="false">IF(LEN(TRIM(F402))=0,0,LEN(TRIM(F402))-LEN(SUBSTITUTE(F402," ",""))+2)</f>
        <v>13</v>
      </c>
      <c r="N402" s="22" t="s">
        <v>52</v>
      </c>
      <c r="O402" s="9"/>
      <c r="P402" s="27" t="n">
        <v>11080</v>
      </c>
      <c r="Q402" s="27" t="n">
        <v>1080</v>
      </c>
      <c r="R402" s="9" t="s">
        <v>53</v>
      </c>
      <c r="S402" s="28" t="str">
        <f aca="false">MID(MID(MID(SUBSTITUTE(K402," ","^",(M402-2)),1,256),FIND("^",SUBSTITUTE(K402," ","^",(M402-2))),256),2,FIND(" ",MID(MID(SUBSTITUTE(K402," ","^",(M402-2)),1,256),FIND("^",SUBSTITUTE(K402," ","^",(M402-2))),256))-2)</f>
        <v>junk</v>
      </c>
      <c r="T402" s="77" t="n">
        <v>0.96</v>
      </c>
      <c r="U402" s="29" t="n">
        <f aca="false">LEN(S402)</f>
        <v>4</v>
      </c>
      <c r="V402" s="58" t="n">
        <v>47</v>
      </c>
      <c r="W402" s="58" t="n">
        <v>508</v>
      </c>
      <c r="X402" s="58" t="n">
        <v>554</v>
      </c>
      <c r="Y402" s="58" t="n">
        <v>548</v>
      </c>
      <c r="Z402" s="58" t="n">
        <v>430</v>
      </c>
      <c r="AA402" s="50" t="n">
        <v>18</v>
      </c>
      <c r="AB402" s="50" t="n">
        <v>15</v>
      </c>
      <c r="AC402" s="30" t="n">
        <f aca="false">IF(ISBLANK(T402),"NA",IF(T402=" ","NA",IF(T402="-","NA",IF(T402="N","NA",T402))))</f>
        <v>0.96</v>
      </c>
      <c r="AD402" s="30" t="n">
        <f aca="false">IF(ISBLANK(U402),"NA",IF(U402=" ","NA",IF(U402="-","NA",IF(U402="N","NA",U402))))</f>
        <v>4</v>
      </c>
      <c r="AE402" s="30" t="n">
        <f aca="false">IF(ISBLANK(V402),"NA",IF(V402=" ","NA",IF(V402="-","NA",IF(V402="N","NA",V402))))</f>
        <v>47</v>
      </c>
      <c r="AF402" s="30" t="n">
        <f aca="false">IF(ISBLANK(W402),"NA",IF(W402=" ","NA",IF(W402="-","NA",IF(W402="N","NA",W402))))</f>
        <v>508</v>
      </c>
      <c r="AG402" s="30" t="n">
        <f aca="false">IF(ISBLANK(X402),"NA",IF(X402=" ","NA",IF(X402="-","NA",IF(X402="N","NA",X402))))</f>
        <v>554</v>
      </c>
      <c r="AH402" s="30" t="n">
        <f aca="false">IF(ISBLANK(Y402),"NA",IF(Y402=" ","NA",IF(Y402="-","NA",IF(Y402="N","NA",Y402))))</f>
        <v>548</v>
      </c>
      <c r="AI402" s="30" t="n">
        <f aca="false">IF(ISBLANK(Z402),"NA",IF(Z402=" ","NA",IF(Z402="-","NA",IF(Z402="N","NA",Z402))))</f>
        <v>430</v>
      </c>
      <c r="AJ402" s="30" t="n">
        <f aca="false">IF(ISBLANK(AA402),"NA",IF(AA402=" ","NA",IF(AA402="-","NA",IF(AA402="N","NA",AA402))))</f>
        <v>18</v>
      </c>
      <c r="AK402" s="30" t="n">
        <f aca="false">IF(ISBLANK(AB402),"NA",IF(AB402=" ","NA",IF(AB402="-","NA",IF(AB402="N","NA",AB402))))</f>
        <v>15</v>
      </c>
      <c r="AL402" s="22" t="n">
        <f aca="false">IF(I402="BC",VLOOKUP(B402,'BC-OR_overlap'!A:J,10),"NA")</f>
        <v>4</v>
      </c>
      <c r="AM402" s="22" t="n">
        <f aca="false">VLOOKUP(G402,Sheet2!A:Q,3)</f>
        <v>26.2363</v>
      </c>
      <c r="AN402" s="22" t="n">
        <f aca="false">VLOOKUP(G402,Sheet2!A:Q,4)</f>
        <v>18</v>
      </c>
      <c r="AO402" s="22" t="n">
        <f aca="false">VLOOKUP(G402,Sheet2!A:Q,5)</f>
        <v>21.25</v>
      </c>
      <c r="AP402" s="22" t="n">
        <f aca="false">VLOOKUP(G402,Sheet2!A:Q,6)</f>
        <v>14425.7</v>
      </c>
      <c r="AQ402" s="22" t="n">
        <f aca="false">VLOOKUP(G402,Sheet2!A:Q,7)</f>
        <v>226.5</v>
      </c>
      <c r="AR402" s="22" t="n">
        <f aca="false">VLOOKUP(G402,Sheet2!A:Q,8)</f>
        <v>2678.03</v>
      </c>
      <c r="AS402" s="22" t="n">
        <f aca="false">VLOOKUP(G402,Sheet2!A:Q,9)</f>
        <v>33.33</v>
      </c>
      <c r="AT402" s="22" t="n">
        <f aca="false">VLOOKUP(G402,Sheet2!A:Q,10)</f>
        <v>211.32</v>
      </c>
      <c r="AU402" s="22" t="n">
        <f aca="false">VLOOKUP(G402,Sheet2!A:Q,11)</f>
        <v>8</v>
      </c>
      <c r="AV402" s="22" t="n">
        <f aca="false">VLOOKUP(G402,Sheet2!A:Q,12)</f>
        <v>239991.24</v>
      </c>
      <c r="AW402" s="22" t="n">
        <f aca="false">VLOOKUP(G402,Sheet2!A:Q,13)</f>
        <v>33591.75</v>
      </c>
      <c r="AX402" s="22" t="n">
        <f aca="false">VLOOKUP(G402,Sheet2!A:Q,14)</f>
        <v>14584.27</v>
      </c>
      <c r="AY402" s="22" t="n">
        <f aca="false">VLOOKUP(G402,Sheet2!A:Q,15)</f>
        <v>2206.33</v>
      </c>
      <c r="AZ402" s="22" t="n">
        <f aca="false">VLOOKUP(G402,Sheet2!A:Q,16)</f>
        <v>962.27</v>
      </c>
      <c r="BA402" s="22" t="n">
        <f aca="false">VLOOKUP(G402,Sheet2!A:Q,17)</f>
        <v>192.5</v>
      </c>
      <c r="BB402" s="22" t="n">
        <f aca="false">VLOOKUP(G402,Sheet2!A:R,18)</f>
        <v>289</v>
      </c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5" hidden="false" customHeight="false" outlineLevel="0" collapsed="false">
      <c r="A403" s="9" t="s">
        <v>46</v>
      </c>
      <c r="B403" s="9" t="n">
        <v>81</v>
      </c>
      <c r="C403" s="9" t="n">
        <v>104</v>
      </c>
      <c r="D403" s="9" t="n">
        <v>9</v>
      </c>
      <c r="E403" s="23" t="s">
        <v>404</v>
      </c>
      <c r="F403" s="11" t="s">
        <v>405</v>
      </c>
      <c r="G403" s="46" t="s">
        <v>1217</v>
      </c>
      <c r="H403" s="4" t="s">
        <v>407</v>
      </c>
      <c r="I403" s="22" t="s">
        <v>1066</v>
      </c>
      <c r="J403" s="26" t="s">
        <v>1067</v>
      </c>
      <c r="K403" s="11" t="s">
        <v>1218</v>
      </c>
      <c r="L403" s="2" t="n">
        <f aca="false">IF(LEN(TRIM(K403))=0,0,LEN(TRIM(K403))-LEN(SUBSTITUTE(K403," ",""))+1)</f>
        <v>10</v>
      </c>
      <c r="M403" s="2" t="n">
        <f aca="false">IF(LEN(TRIM(F403))=0,0,LEN(TRIM(F403))-LEN(SUBSTITUTE(F403," ",""))+2)</f>
        <v>8</v>
      </c>
      <c r="N403" s="22" t="s">
        <v>52</v>
      </c>
      <c r="O403" s="9"/>
      <c r="P403" s="27" t="n">
        <v>11081</v>
      </c>
      <c r="Q403" s="27" t="n">
        <v>1081</v>
      </c>
      <c r="R403" s="9" t="s">
        <v>236</v>
      </c>
      <c r="S403" s="28" t="str">
        <f aca="false">MID(MID(MID(SUBSTITUTE(K403," ","^",(M403-2)),1,256),FIND("^",SUBSTITUTE(K403," ","^",(M403-2))),256),2,FIND(" ",MID(MID(SUBSTITUTE(K403," ","^",(M403-2)),1,256),FIND("^",SUBSTITUTE(K403," ","^",(M403-2))),256))-2)</f>
        <v>the</v>
      </c>
      <c r="T403" s="72" t="n">
        <v>0.9375</v>
      </c>
      <c r="U403" s="29" t="n">
        <f aca="false">LEN(S403)</f>
        <v>3</v>
      </c>
      <c r="V403" s="53" t="n">
        <v>13</v>
      </c>
      <c r="W403" s="58" t="n">
        <v>565</v>
      </c>
      <c r="X403" s="58" t="n">
        <v>545</v>
      </c>
      <c r="Y403" s="58" t="n">
        <v>587</v>
      </c>
      <c r="Z403" s="58" t="n">
        <v>460</v>
      </c>
      <c r="AA403" s="50" t="n">
        <v>23</v>
      </c>
      <c r="AB403" s="50" t="n">
        <v>16</v>
      </c>
      <c r="AC403" s="30" t="n">
        <f aca="false">IF(ISBLANK(T403),"NA",IF(T403=" ","NA",IF(T403="-","NA",IF(T403="N","NA",T403))))</f>
        <v>0.9375</v>
      </c>
      <c r="AD403" s="30" t="n">
        <f aca="false">IF(ISBLANK(U403),"NA",IF(U403=" ","NA",IF(U403="-","NA",IF(U403="N","NA",U403))))</f>
        <v>3</v>
      </c>
      <c r="AE403" s="30" t="n">
        <f aca="false">IF(ISBLANK(V403),"NA",IF(V403=" ","NA",IF(V403="-","NA",IF(V403="N","NA",V403))))</f>
        <v>13</v>
      </c>
      <c r="AF403" s="30" t="n">
        <f aca="false">IF(ISBLANK(W403),"NA",IF(W403=" ","NA",IF(W403="-","NA",IF(W403="N","NA",W403))))</f>
        <v>565</v>
      </c>
      <c r="AG403" s="30" t="n">
        <f aca="false">IF(ISBLANK(X403),"NA",IF(X403=" ","NA",IF(X403="-","NA",IF(X403="N","NA",X403))))</f>
        <v>545</v>
      </c>
      <c r="AH403" s="30" t="n">
        <f aca="false">IF(ISBLANK(Y403),"NA",IF(Y403=" ","NA",IF(Y403="-","NA",IF(Y403="N","NA",Y403))))</f>
        <v>587</v>
      </c>
      <c r="AI403" s="30" t="n">
        <f aca="false">IF(ISBLANK(Z403),"NA",IF(Z403=" ","NA",IF(Z403="-","NA",IF(Z403="N","NA",Z403))))</f>
        <v>460</v>
      </c>
      <c r="AJ403" s="30" t="n">
        <f aca="false">IF(ISBLANK(AA403),"NA",IF(AA403=" ","NA",IF(AA403="-","NA",IF(AA403="N","NA",AA403))))</f>
        <v>23</v>
      </c>
      <c r="AK403" s="30" t="n">
        <f aca="false">IF(ISBLANK(AB403),"NA",IF(AB403=" ","NA",IF(AB403="-","NA",IF(AB403="N","NA",AB403))))</f>
        <v>16</v>
      </c>
      <c r="AL403" s="22" t="n">
        <f aca="false">IF(I403="BC",VLOOKUP(B403,'BC-OR_overlap'!A:J,10),"NA")</f>
        <v>4</v>
      </c>
      <c r="AM403" s="22" t="n">
        <f aca="false">VLOOKUP(G403,Sheet2!A:Q,3)</f>
        <v>31.0552</v>
      </c>
      <c r="AN403" s="22" t="n">
        <f aca="false">VLOOKUP(G403,Sheet2!A:Q,4)</f>
        <v>23</v>
      </c>
      <c r="AO403" s="22" t="n">
        <f aca="false">VLOOKUP(G403,Sheet2!A:Q,5)</f>
        <v>98.4</v>
      </c>
      <c r="AP403" s="22" t="n">
        <f aca="false">VLOOKUP(G403,Sheet2!A:Q,6)</f>
        <v>11480.8</v>
      </c>
      <c r="AQ403" s="22" t="n">
        <f aca="false">VLOOKUP(G403,Sheet2!A:Q,7)</f>
        <v>73.33</v>
      </c>
      <c r="AR403" s="22" t="n">
        <f aca="false">VLOOKUP(G403,Sheet2!A:Q,8)</f>
        <v>1160.62</v>
      </c>
      <c r="AS403" s="22" t="n">
        <f aca="false">VLOOKUP(G403,Sheet2!A:Q,9)</f>
        <v>12</v>
      </c>
      <c r="AT403" s="22" t="n">
        <f aca="false">VLOOKUP(G403,Sheet2!A:Q,10)</f>
        <v>31.06</v>
      </c>
      <c r="AU403" s="22" t="n">
        <f aca="false">VLOOKUP(G403,Sheet2!A:Q,11)</f>
        <v>1</v>
      </c>
      <c r="AV403" s="22" t="n">
        <f aca="false">VLOOKUP(G403,Sheet2!A:Q,12)</f>
        <v>187691.93</v>
      </c>
      <c r="AW403" s="22" t="n">
        <f aca="false">VLOOKUP(G403,Sheet2!A:Q,13)</f>
        <v>24285.33</v>
      </c>
      <c r="AX403" s="22" t="n">
        <f aca="false">VLOOKUP(G403,Sheet2!A:Q,14)</f>
        <v>11090.43</v>
      </c>
      <c r="AY403" s="22" t="n">
        <f aca="false">VLOOKUP(G403,Sheet2!A:Q,15)</f>
        <v>2057</v>
      </c>
      <c r="AZ403" s="22" t="n">
        <f aca="false">VLOOKUP(G403,Sheet2!A:Q,16)</f>
        <v>49.5</v>
      </c>
      <c r="BA403" s="22" t="n">
        <f aca="false">VLOOKUP(G403,Sheet2!A:Q,17)</f>
        <v>14</v>
      </c>
      <c r="BB403" s="22" t="n">
        <f aca="false">VLOOKUP(G403,Sheet2!A:R,18)</f>
        <v>293</v>
      </c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5" hidden="false" customHeight="false" outlineLevel="0" collapsed="false">
      <c r="A404" s="1" t="s">
        <v>56</v>
      </c>
      <c r="B404" s="9" t="n">
        <v>82</v>
      </c>
      <c r="C404" s="9" t="n">
        <v>105</v>
      </c>
      <c r="D404" s="9" t="n">
        <v>175</v>
      </c>
      <c r="E404" s="23"/>
      <c r="F404" s="9" t="s">
        <v>410</v>
      </c>
      <c r="G404" s="46" t="s">
        <v>1217</v>
      </c>
      <c r="H404" s="4" t="s">
        <v>412</v>
      </c>
      <c r="I404" s="22" t="s">
        <v>1066</v>
      </c>
      <c r="J404" s="26" t="s">
        <v>1067</v>
      </c>
      <c r="K404" s="11" t="s">
        <v>1219</v>
      </c>
      <c r="L404" s="2" t="n">
        <f aca="false">IF(LEN(TRIM(K404))=0,0,LEN(TRIM(K404))-LEN(SUBSTITUTE(K404," ",""))+1)</f>
        <v>12</v>
      </c>
      <c r="M404" s="2" t="n">
        <f aca="false">IF(LEN(TRIM(F404))=0,0,LEN(TRIM(F404))-LEN(SUBSTITUTE(F404," ",""))+2)</f>
        <v>10</v>
      </c>
      <c r="N404" s="22" t="s">
        <v>52</v>
      </c>
      <c r="O404" s="9"/>
      <c r="P404" s="27" t="n">
        <v>11082</v>
      </c>
      <c r="Q404" s="27" t="n">
        <v>1082</v>
      </c>
      <c r="R404" s="9" t="s">
        <v>236</v>
      </c>
      <c r="S404" s="28" t="str">
        <f aca="false">MID(MID(MID(SUBSTITUTE(K404," ","^",(M404-2)),1,256),FIND("^",SUBSTITUTE(K404," ","^",(M404-2))),256),2,FIND(" ",MID(MID(SUBSTITUTE(K404," ","^",(M404-2)),1,256),FIND("^",SUBSTITUTE(K404," ","^",(M404-2))),256))-2)</f>
        <v>a</v>
      </c>
      <c r="T404" s="73" t="n">
        <v>1</v>
      </c>
      <c r="U404" s="29" t="n">
        <f aca="false">LEN(S404)</f>
        <v>1</v>
      </c>
      <c r="V404" s="58" t="n">
        <v>13</v>
      </c>
      <c r="W404" s="58" t="n">
        <v>565</v>
      </c>
      <c r="X404" s="58" t="n">
        <v>545</v>
      </c>
      <c r="Y404" s="58" t="n">
        <v>587</v>
      </c>
      <c r="Z404" s="58" t="n">
        <v>460</v>
      </c>
      <c r="AA404" s="50" t="n">
        <v>23</v>
      </c>
      <c r="AB404" s="50" t="n">
        <v>16</v>
      </c>
      <c r="AC404" s="30" t="n">
        <f aca="false">IF(ISBLANK(T404),"NA",IF(T404=" ","NA",IF(T404="-","NA",IF(T404="N","NA",T404))))</f>
        <v>1</v>
      </c>
      <c r="AD404" s="30" t="n">
        <f aca="false">IF(ISBLANK(U404),"NA",IF(U404=" ","NA",IF(U404="-","NA",IF(U404="N","NA",U404))))</f>
        <v>1</v>
      </c>
      <c r="AE404" s="30" t="n">
        <f aca="false">IF(ISBLANK(V404),"NA",IF(V404=" ","NA",IF(V404="-","NA",IF(V404="N","NA",V404))))</f>
        <v>13</v>
      </c>
      <c r="AF404" s="30" t="n">
        <f aca="false">IF(ISBLANK(W404),"NA",IF(W404=" ","NA",IF(W404="-","NA",IF(W404="N","NA",W404))))</f>
        <v>565</v>
      </c>
      <c r="AG404" s="30" t="n">
        <f aca="false">IF(ISBLANK(X404),"NA",IF(X404=" ","NA",IF(X404="-","NA",IF(X404="N","NA",X404))))</f>
        <v>545</v>
      </c>
      <c r="AH404" s="30" t="n">
        <f aca="false">IF(ISBLANK(Y404),"NA",IF(Y404=" ","NA",IF(Y404="-","NA",IF(Y404="N","NA",Y404))))</f>
        <v>587</v>
      </c>
      <c r="AI404" s="30" t="n">
        <f aca="false">IF(ISBLANK(Z404),"NA",IF(Z404=" ","NA",IF(Z404="-","NA",IF(Z404="N","NA",Z404))))</f>
        <v>460</v>
      </c>
      <c r="AJ404" s="30" t="n">
        <f aca="false">IF(ISBLANK(AA404),"NA",IF(AA404=" ","NA",IF(AA404="-","NA",IF(AA404="N","NA",AA404))))</f>
        <v>23</v>
      </c>
      <c r="AK404" s="30" t="n">
        <f aca="false">IF(ISBLANK(AB404),"NA",IF(AB404=" ","NA",IF(AB404="-","NA",IF(AB404="N","NA",AB404))))</f>
        <v>16</v>
      </c>
      <c r="AL404" s="22" t="n">
        <f aca="false">IF(I404="BC",VLOOKUP(B404,'BC-OR_overlap'!A:J,10),"NA")</f>
        <v>4</v>
      </c>
      <c r="AM404" s="22" t="n">
        <f aca="false">VLOOKUP(G404,Sheet2!A:Q,3)</f>
        <v>31.0552</v>
      </c>
      <c r="AN404" s="22" t="n">
        <f aca="false">VLOOKUP(G404,Sheet2!A:Q,4)</f>
        <v>23</v>
      </c>
      <c r="AO404" s="22" t="n">
        <f aca="false">VLOOKUP(G404,Sheet2!A:Q,5)</f>
        <v>98.4</v>
      </c>
      <c r="AP404" s="22" t="n">
        <f aca="false">VLOOKUP(G404,Sheet2!A:Q,6)</f>
        <v>11480.8</v>
      </c>
      <c r="AQ404" s="22" t="n">
        <f aca="false">VLOOKUP(G404,Sheet2!A:Q,7)</f>
        <v>73.33</v>
      </c>
      <c r="AR404" s="22" t="n">
        <f aca="false">VLOOKUP(G404,Sheet2!A:Q,8)</f>
        <v>1160.62</v>
      </c>
      <c r="AS404" s="22" t="n">
        <f aca="false">VLOOKUP(G404,Sheet2!A:Q,9)</f>
        <v>12</v>
      </c>
      <c r="AT404" s="22" t="n">
        <f aca="false">VLOOKUP(G404,Sheet2!A:Q,10)</f>
        <v>31.06</v>
      </c>
      <c r="AU404" s="22" t="n">
        <f aca="false">VLOOKUP(G404,Sheet2!A:Q,11)</f>
        <v>1</v>
      </c>
      <c r="AV404" s="22" t="n">
        <f aca="false">VLOOKUP(G404,Sheet2!A:Q,12)</f>
        <v>187691.93</v>
      </c>
      <c r="AW404" s="22" t="n">
        <f aca="false">VLOOKUP(G404,Sheet2!A:Q,13)</f>
        <v>24285.33</v>
      </c>
      <c r="AX404" s="22" t="n">
        <f aca="false">VLOOKUP(G404,Sheet2!A:Q,14)</f>
        <v>11090.43</v>
      </c>
      <c r="AY404" s="22" t="n">
        <f aca="false">VLOOKUP(G404,Sheet2!A:Q,15)</f>
        <v>2057</v>
      </c>
      <c r="AZ404" s="22" t="n">
        <f aca="false">VLOOKUP(G404,Sheet2!A:Q,16)</f>
        <v>49.5</v>
      </c>
      <c r="BA404" s="22" t="n">
        <f aca="false">VLOOKUP(G404,Sheet2!A:Q,17)</f>
        <v>14</v>
      </c>
      <c r="BB404" s="22" t="n">
        <f aca="false">VLOOKUP(G404,Sheet2!A:R,18)</f>
        <v>293</v>
      </c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5" hidden="false" customHeight="false" outlineLevel="0" collapsed="false">
      <c r="A405" s="1" t="s">
        <v>80</v>
      </c>
      <c r="B405" s="9" t="n">
        <v>83</v>
      </c>
      <c r="C405" s="9" t="n">
        <v>106</v>
      </c>
      <c r="D405" s="9" t="n">
        <v>44</v>
      </c>
      <c r="E405" s="23" t="s">
        <v>414</v>
      </c>
      <c r="F405" s="11" t="s">
        <v>415</v>
      </c>
      <c r="G405" s="9" t="s">
        <v>1220</v>
      </c>
      <c r="H405" s="4" t="s">
        <v>417</v>
      </c>
      <c r="I405" s="22" t="s">
        <v>1066</v>
      </c>
      <c r="J405" s="26" t="s">
        <v>1067</v>
      </c>
      <c r="K405" s="11" t="s">
        <v>1221</v>
      </c>
      <c r="L405" s="2" t="n">
        <f aca="false">IF(LEN(TRIM(K405))=0,0,LEN(TRIM(K405))-LEN(SUBSTITUTE(K405," ",""))+1)</f>
        <v>10</v>
      </c>
      <c r="M405" s="2" t="n">
        <f aca="false">IF(LEN(TRIM(F405))=0,0,LEN(TRIM(F405))-LEN(SUBSTITUTE(F405," ",""))+2)</f>
        <v>8</v>
      </c>
      <c r="N405" s="22" t="s">
        <v>52</v>
      </c>
      <c r="O405" s="9"/>
      <c r="P405" s="27" t="n">
        <v>11083</v>
      </c>
      <c r="Q405" s="27" t="n">
        <v>1083</v>
      </c>
      <c r="R405" s="9" t="s">
        <v>236</v>
      </c>
      <c r="S405" s="28" t="str">
        <f aca="false">MID(MID(MID(SUBSTITUTE(K405," ","^",(M405-2)),1,256),FIND("^",SUBSTITUTE(K405," ","^",(M405-2))),256),2,FIND(" ",MID(MID(SUBSTITUTE(K405," ","^",(M405-2)),1,256),FIND("^",SUBSTITUTE(K405," ","^",(M405-2))),256))-2)</f>
        <v>a</v>
      </c>
      <c r="T405" s="72" t="n">
        <v>0.9375</v>
      </c>
      <c r="U405" s="29" t="n">
        <f aca="false">LEN(S405)</f>
        <v>1</v>
      </c>
      <c r="V405" s="53" t="n">
        <v>9</v>
      </c>
      <c r="W405" s="58" t="s">
        <v>202</v>
      </c>
      <c r="X405" s="58" t="s">
        <v>202</v>
      </c>
      <c r="Y405" s="58" t="s">
        <v>202</v>
      </c>
      <c r="Z405" s="58" t="s">
        <v>202</v>
      </c>
      <c r="AA405" s="50" t="n">
        <v>9</v>
      </c>
      <c r="AB405" s="50" t="n">
        <v>12</v>
      </c>
      <c r="AC405" s="30" t="n">
        <f aca="false">IF(ISBLANK(T405),"NA",IF(T405=" ","NA",IF(T405="-","NA",IF(T405="N","NA",T405))))</f>
        <v>0.9375</v>
      </c>
      <c r="AD405" s="30" t="n">
        <f aca="false">IF(ISBLANK(U405),"NA",IF(U405=" ","NA",IF(U405="-","NA",IF(U405="N","NA",U405))))</f>
        <v>1</v>
      </c>
      <c r="AE405" s="30" t="n">
        <f aca="false">IF(ISBLANK(V405),"NA",IF(V405=" ","NA",IF(V405="-","NA",IF(V405="N","NA",V405))))</f>
        <v>9</v>
      </c>
      <c r="AF405" s="30" t="str">
        <f aca="false">IF(ISBLANK(W405),"NA",IF(W405=" ","NA",IF(W405="-","NA",IF(W405="N","NA",W405))))</f>
        <v>NA</v>
      </c>
      <c r="AG405" s="30" t="str">
        <f aca="false">IF(ISBLANK(X405),"NA",IF(X405=" ","NA",IF(X405="-","NA",IF(X405="N","NA",X405))))</f>
        <v>NA</v>
      </c>
      <c r="AH405" s="30" t="str">
        <f aca="false">IF(ISBLANK(Y405),"NA",IF(Y405=" ","NA",IF(Y405="-","NA",IF(Y405="N","NA",Y405))))</f>
        <v>NA</v>
      </c>
      <c r="AI405" s="30" t="str">
        <f aca="false">IF(ISBLANK(Z405),"NA",IF(Z405=" ","NA",IF(Z405="-","NA",IF(Z405="N","NA",Z405))))</f>
        <v>NA</v>
      </c>
      <c r="AJ405" s="30" t="n">
        <f aca="false">IF(ISBLANK(AA405),"NA",IF(AA405=" ","NA",IF(AA405="-","NA",IF(AA405="N","NA",AA405))))</f>
        <v>9</v>
      </c>
      <c r="AK405" s="30" t="n">
        <f aca="false">IF(ISBLANK(AB405),"NA",IF(AB405=" ","NA",IF(AB405="-","NA",IF(AB405="N","NA",AB405))))</f>
        <v>12</v>
      </c>
      <c r="AL405" s="22" t="n">
        <f aca="false">IF(I405="BC",VLOOKUP(B405,'BC-OR_overlap'!A:J,10),"NA")</f>
        <v>4</v>
      </c>
      <c r="AM405" s="22" t="n">
        <f aca="false">VLOOKUP(G405,Sheet2!A:Q,3)</f>
        <v>14.8137</v>
      </c>
      <c r="AN405" s="22" t="n">
        <f aca="false">VLOOKUP(G405,Sheet2!A:Q,4)</f>
        <v>9</v>
      </c>
      <c r="AO405" s="22" t="n">
        <f aca="false">VLOOKUP(G405,Sheet2!A:Q,5)</f>
        <v>25.75</v>
      </c>
      <c r="AP405" s="22" t="n">
        <f aca="false">VLOOKUP(G405,Sheet2!A:Q,6)</f>
        <v>14243.46</v>
      </c>
      <c r="AQ405" s="22" t="n">
        <f aca="false">VLOOKUP(G405,Sheet2!A:Q,7)</f>
        <v>227.75</v>
      </c>
      <c r="AR405" s="22" t="n">
        <f aca="false">VLOOKUP(G405,Sheet2!A:Q,8)</f>
        <v>2046.39</v>
      </c>
      <c r="AS405" s="22" t="n">
        <f aca="false">VLOOKUP(G405,Sheet2!A:Q,9)</f>
        <v>31.67</v>
      </c>
      <c r="AT405" s="22" t="n">
        <f aca="false">VLOOKUP(G405,Sheet2!A:Q,10)</f>
        <v>106.61</v>
      </c>
      <c r="AU405" s="22" t="n">
        <f aca="false">VLOOKUP(G405,Sheet2!A:Q,11)</f>
        <v>4</v>
      </c>
      <c r="AV405" s="22" t="n">
        <f aca="false">VLOOKUP(G405,Sheet2!A:Q,12)</f>
        <v>194840.67</v>
      </c>
      <c r="AW405" s="22" t="n">
        <f aca="false">VLOOKUP(G405,Sheet2!A:Q,13)</f>
        <v>28144</v>
      </c>
      <c r="AX405" s="22" t="n">
        <f aca="false">VLOOKUP(G405,Sheet2!A:Q,14)</f>
        <v>16854.58</v>
      </c>
      <c r="AY405" s="22" t="n">
        <f aca="false">VLOOKUP(G405,Sheet2!A:Q,15)</f>
        <v>1889.67</v>
      </c>
      <c r="AZ405" s="22" t="n">
        <f aca="false">VLOOKUP(G405,Sheet2!A:Q,16)</f>
        <v>795.03</v>
      </c>
      <c r="BA405" s="22" t="n">
        <f aca="false">VLOOKUP(G405,Sheet2!A:Q,17)</f>
        <v>147</v>
      </c>
      <c r="BB405" s="22" t="n">
        <f aca="false">VLOOKUP(G405,Sheet2!A:R,18)</f>
        <v>294</v>
      </c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5" hidden="false" customHeight="false" outlineLevel="0" collapsed="false">
      <c r="A406" s="9" t="s">
        <v>56</v>
      </c>
      <c r="B406" s="9" t="n">
        <v>84</v>
      </c>
      <c r="C406" s="9" t="n">
        <v>108</v>
      </c>
      <c r="D406" s="9" t="n">
        <v>59</v>
      </c>
      <c r="E406" s="36" t="s">
        <v>419</v>
      </c>
      <c r="F406" s="37" t="s">
        <v>420</v>
      </c>
      <c r="G406" s="75" t="s">
        <v>1222</v>
      </c>
      <c r="H406" s="4" t="s">
        <v>422</v>
      </c>
      <c r="I406" s="22" t="s">
        <v>1066</v>
      </c>
      <c r="J406" s="26" t="s">
        <v>1067</v>
      </c>
      <c r="K406" s="11" t="s">
        <v>1223</v>
      </c>
      <c r="L406" s="2" t="n">
        <f aca="false">IF(LEN(TRIM(K406))=0,0,LEN(TRIM(K406))-LEN(SUBSTITUTE(K406," ",""))+1)</f>
        <v>20</v>
      </c>
      <c r="M406" s="2" t="n">
        <f aca="false">IF(LEN(TRIM(F406))=0,0,LEN(TRIM(F406))-LEN(SUBSTITUTE(F406," ",""))+2)</f>
        <v>18</v>
      </c>
      <c r="N406" s="22" t="s">
        <v>52</v>
      </c>
      <c r="O406" s="9"/>
      <c r="P406" s="27" t="n">
        <v>11084</v>
      </c>
      <c r="Q406" s="27" t="n">
        <v>1084</v>
      </c>
      <c r="R406" s="9" t="s">
        <v>236</v>
      </c>
      <c r="S406" s="28" t="str">
        <f aca="false">MID(MID(MID(SUBSTITUTE(K406," ","^",(M406-2)),1,256),FIND("^",SUBSTITUTE(K406," ","^",(M406-2))),256),2,FIND(" ",MID(MID(SUBSTITUTE(K406," ","^",(M406-2)),1,256),FIND("^",SUBSTITUTE(K406," ","^",(M406-2))),256))-2)</f>
        <v>a</v>
      </c>
      <c r="T406" s="76" t="n">
        <v>1</v>
      </c>
      <c r="U406" s="29" t="n">
        <f aca="false">LEN(S406)</f>
        <v>1</v>
      </c>
      <c r="V406" s="53" t="n">
        <v>64</v>
      </c>
      <c r="W406" s="50" t="n">
        <v>459</v>
      </c>
      <c r="X406" s="50" t="n">
        <v>557</v>
      </c>
      <c r="Y406" s="50" t="n">
        <v>438</v>
      </c>
      <c r="Z406" s="50" t="n">
        <v>482</v>
      </c>
      <c r="AA406" s="50" t="n">
        <v>1</v>
      </c>
      <c r="AB406" s="50" t="n">
        <v>16</v>
      </c>
      <c r="AC406" s="30" t="n">
        <f aca="false">IF(ISBLANK(T406),"NA",IF(T406=" ","NA",IF(T406="-","NA",IF(T406="N","NA",T406))))</f>
        <v>1</v>
      </c>
      <c r="AD406" s="30" t="n">
        <f aca="false">IF(ISBLANK(U406),"NA",IF(U406=" ","NA",IF(U406="-","NA",IF(U406="N","NA",U406))))</f>
        <v>1</v>
      </c>
      <c r="AE406" s="30" t="n">
        <f aca="false">IF(ISBLANK(V406),"NA",IF(V406=" ","NA",IF(V406="-","NA",IF(V406="N","NA",V406))))</f>
        <v>64</v>
      </c>
      <c r="AF406" s="30" t="n">
        <f aca="false">IF(ISBLANK(W406),"NA",IF(W406=" ","NA",IF(W406="-","NA",IF(W406="N","NA",W406))))</f>
        <v>459</v>
      </c>
      <c r="AG406" s="30" t="n">
        <f aca="false">IF(ISBLANK(X406),"NA",IF(X406=" ","NA",IF(X406="-","NA",IF(X406="N","NA",X406))))</f>
        <v>557</v>
      </c>
      <c r="AH406" s="30" t="n">
        <f aca="false">IF(ISBLANK(Y406),"NA",IF(Y406=" ","NA",IF(Y406="-","NA",IF(Y406="N","NA",Y406))))</f>
        <v>438</v>
      </c>
      <c r="AI406" s="30" t="n">
        <f aca="false">IF(ISBLANK(Z406),"NA",IF(Z406=" ","NA",IF(Z406="-","NA",IF(Z406="N","NA",Z406))))</f>
        <v>482</v>
      </c>
      <c r="AJ406" s="30" t="n">
        <f aca="false">IF(ISBLANK(AA406),"NA",IF(AA406=" ","NA",IF(AA406="-","NA",IF(AA406="N","NA",AA406))))</f>
        <v>1</v>
      </c>
      <c r="AK406" s="30" t="n">
        <f aca="false">IF(ISBLANK(AB406),"NA",IF(AB406=" ","NA",IF(AB406="-","NA",IF(AB406="N","NA",AB406))))</f>
        <v>16</v>
      </c>
      <c r="AL406" s="22" t="n">
        <f aca="false">IF(I406="BC",VLOOKUP(B406,'BC-OR_overlap'!A:J,10),"NA")</f>
        <v>4</v>
      </c>
      <c r="AM406" s="22" t="n">
        <f aca="false">VLOOKUP(G406,Sheet2!A:Q,3)</f>
        <v>69.8445</v>
      </c>
      <c r="AN406" s="22" t="n">
        <f aca="false">VLOOKUP(G406,Sheet2!A:Q,4)</f>
        <v>1</v>
      </c>
      <c r="AO406" s="22" t="n">
        <f aca="false">VLOOKUP(G406,Sheet2!A:Q,5)</f>
        <v>4.88</v>
      </c>
      <c r="AP406" s="22" t="n">
        <f aca="false">VLOOKUP(G406,Sheet2!A:Q,6)</f>
        <v>5893.28</v>
      </c>
      <c r="AQ406" s="22" t="n">
        <f aca="false">VLOOKUP(G406,Sheet2!A:Q,7)</f>
        <v>735</v>
      </c>
      <c r="AR406" s="22" t="n">
        <f aca="false">VLOOKUP(G406,Sheet2!A:Q,8)</f>
        <v>658.55</v>
      </c>
      <c r="AS406" s="22" t="n">
        <f aca="false">VLOOKUP(G406,Sheet2!A:Q,9)</f>
        <v>79.5</v>
      </c>
      <c r="AT406" s="22" t="n">
        <f aca="false">VLOOKUP(G406,Sheet2!A:Q,10)</f>
        <v>207.8</v>
      </c>
      <c r="AU406" s="22" t="n">
        <f aca="false">VLOOKUP(G406,Sheet2!A:Q,11)</f>
        <v>21</v>
      </c>
      <c r="AV406" s="22" t="n">
        <f aca="false">VLOOKUP(G406,Sheet2!A:Q,12)</f>
        <v>305505.57</v>
      </c>
      <c r="AW406" s="22" t="n">
        <f aca="false">VLOOKUP(G406,Sheet2!A:Q,13)</f>
        <v>43144.29</v>
      </c>
      <c r="AX406" s="22" t="n">
        <f aca="false">VLOOKUP(G406,Sheet2!A:Q,14)</f>
        <v>17115.09</v>
      </c>
      <c r="AY406" s="22" t="n">
        <f aca="false">VLOOKUP(G406,Sheet2!A:Q,15)</f>
        <v>3780.83</v>
      </c>
      <c r="AZ406" s="22" t="n">
        <f aca="false">VLOOKUP(G406,Sheet2!A:Q,16)</f>
        <v>2287.71</v>
      </c>
      <c r="BA406" s="22" t="n">
        <f aca="false">VLOOKUP(G406,Sheet2!A:Q,17)</f>
        <v>643</v>
      </c>
      <c r="BB406" s="22" t="n">
        <f aca="false">VLOOKUP(G406,Sheet2!A:R,18)</f>
        <v>308</v>
      </c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5" hidden="false" customHeight="false" outlineLevel="0" collapsed="false">
      <c r="A407" s="1" t="s">
        <v>46</v>
      </c>
      <c r="B407" s="9" t="n">
        <v>85</v>
      </c>
      <c r="C407" s="9" t="n">
        <v>109</v>
      </c>
      <c r="D407" s="9" t="n">
        <v>69</v>
      </c>
      <c r="E407" s="23" t="n">
        <v>46</v>
      </c>
      <c r="F407" s="24" t="s">
        <v>424</v>
      </c>
      <c r="G407" s="81" t="s">
        <v>1224</v>
      </c>
      <c r="H407" s="4" t="s">
        <v>426</v>
      </c>
      <c r="I407" s="22" t="s">
        <v>1066</v>
      </c>
      <c r="J407" s="26" t="s">
        <v>1067</v>
      </c>
      <c r="K407" s="11" t="s">
        <v>1225</v>
      </c>
      <c r="L407" s="2" t="n">
        <f aca="false">IF(LEN(TRIM(K407))=0,0,LEN(TRIM(K407))-LEN(SUBSTITUTE(K407," ",""))+1)</f>
        <v>12</v>
      </c>
      <c r="M407" s="2" t="n">
        <f aca="false">IF(LEN(TRIM(F407))=0,0,LEN(TRIM(F407))-LEN(SUBSTITUTE(F407," ",""))+2)</f>
        <v>7</v>
      </c>
      <c r="N407" s="22" t="s">
        <v>52</v>
      </c>
      <c r="O407" s="9"/>
      <c r="P407" s="27" t="n">
        <v>11085</v>
      </c>
      <c r="Q407" s="27" t="n">
        <v>1085</v>
      </c>
      <c r="R407" s="9" t="s">
        <v>236</v>
      </c>
      <c r="S407" s="28" t="str">
        <f aca="false">MID(MID(MID(SUBSTITUTE(K407," ","^",(M407-2)),1,256),FIND("^",SUBSTITUTE(K407," ","^",(M407-2))),256),2,FIND(" ",MID(MID(SUBSTITUTE(K407," ","^",(M407-2)),1,256),FIND("^",SUBSTITUTE(K407," ","^",(M407-2))),256))-2)</f>
        <v>warm</v>
      </c>
      <c r="T407" s="71" t="n">
        <v>0.912</v>
      </c>
      <c r="U407" s="29" t="n">
        <f aca="false">LEN(S407)</f>
        <v>4</v>
      </c>
      <c r="V407" s="58" t="n">
        <v>49</v>
      </c>
      <c r="W407" s="58" t="n">
        <v>670</v>
      </c>
      <c r="X407" s="58" t="n">
        <v>588</v>
      </c>
      <c r="Y407" s="58" t="n">
        <v>638</v>
      </c>
      <c r="Z407" s="58" t="n">
        <v>515</v>
      </c>
      <c r="AA407" s="50" t="n">
        <v>8</v>
      </c>
      <c r="AB407" s="50" t="n">
        <v>18</v>
      </c>
      <c r="AC407" s="30" t="n">
        <f aca="false">IF(ISBLANK(T407),"NA",IF(T407=" ","NA",IF(T407="-","NA",IF(T407="N","NA",T407))))</f>
        <v>0.912</v>
      </c>
      <c r="AD407" s="30" t="n">
        <f aca="false">IF(ISBLANK(U407),"NA",IF(U407=" ","NA",IF(U407="-","NA",IF(U407="N","NA",U407))))</f>
        <v>4</v>
      </c>
      <c r="AE407" s="30" t="n">
        <f aca="false">IF(ISBLANK(V407),"NA",IF(V407=" ","NA",IF(V407="-","NA",IF(V407="N","NA",V407))))</f>
        <v>49</v>
      </c>
      <c r="AF407" s="30" t="n">
        <f aca="false">IF(ISBLANK(W407),"NA",IF(W407=" ","NA",IF(W407="-","NA",IF(W407="N","NA",W407))))</f>
        <v>670</v>
      </c>
      <c r="AG407" s="30" t="n">
        <f aca="false">IF(ISBLANK(X407),"NA",IF(X407=" ","NA",IF(X407="-","NA",IF(X407="N","NA",X407))))</f>
        <v>588</v>
      </c>
      <c r="AH407" s="30" t="n">
        <f aca="false">IF(ISBLANK(Y407),"NA",IF(Y407=" ","NA",IF(Y407="-","NA",IF(Y407="N","NA",Y407))))</f>
        <v>638</v>
      </c>
      <c r="AI407" s="30" t="n">
        <f aca="false">IF(ISBLANK(Z407),"NA",IF(Z407=" ","NA",IF(Z407="-","NA",IF(Z407="N","NA",Z407))))</f>
        <v>515</v>
      </c>
      <c r="AJ407" s="30" t="n">
        <f aca="false">IF(ISBLANK(AA407),"NA",IF(AA407=" ","NA",IF(AA407="-","NA",IF(AA407="N","NA",AA407))))</f>
        <v>8</v>
      </c>
      <c r="AK407" s="30" t="n">
        <f aca="false">IF(ISBLANK(AB407),"NA",IF(AB407=" ","NA",IF(AB407="-","NA",IF(AB407="N","NA",AB407))))</f>
        <v>18</v>
      </c>
      <c r="AL407" s="22" t="n">
        <f aca="false">IF(I407="BC",VLOOKUP(B407,'BC-OR_overlap'!A:J,10),"NA")</f>
        <v>4</v>
      </c>
      <c r="AM407" s="22" t="n">
        <f aca="false">VLOOKUP(G407,Sheet2!A:Q,3)</f>
        <v>108.396</v>
      </c>
      <c r="AN407" s="22" t="n">
        <f aca="false">VLOOKUP(G407,Sheet2!A:Q,4)</f>
        <v>8</v>
      </c>
      <c r="AO407" s="22" t="n">
        <f aca="false">VLOOKUP(G407,Sheet2!A:Q,5)</f>
        <v>13.13</v>
      </c>
      <c r="AP407" s="22" t="n">
        <f aca="false">VLOOKUP(G407,Sheet2!A:Q,6)</f>
        <v>13036.87</v>
      </c>
      <c r="AQ407" s="22" t="n">
        <f aca="false">VLOOKUP(G407,Sheet2!A:Q,7)</f>
        <v>197.25</v>
      </c>
      <c r="AR407" s="22" t="n">
        <f aca="false">VLOOKUP(G407,Sheet2!A:Q,8)</f>
        <v>1474.51</v>
      </c>
      <c r="AS407" s="22" t="n">
        <f aca="false">VLOOKUP(G407,Sheet2!A:Q,9)</f>
        <v>27.67</v>
      </c>
      <c r="AT407" s="22" t="n">
        <f aca="false">VLOOKUP(G407,Sheet2!A:Q,10)</f>
        <v>157.3</v>
      </c>
      <c r="AU407" s="22" t="n">
        <f aca="false">VLOOKUP(G407,Sheet2!A:Q,11)</f>
        <v>4</v>
      </c>
      <c r="AV407" s="22" t="n">
        <f aca="false">VLOOKUP(G407,Sheet2!A:Q,12)</f>
        <v>152330.25</v>
      </c>
      <c r="AW407" s="22" t="n">
        <f aca="false">VLOOKUP(G407,Sheet2!A:Q,13)</f>
        <v>24390.25</v>
      </c>
      <c r="AX407" s="22" t="n">
        <f aca="false">VLOOKUP(G407,Sheet2!A:Q,14)</f>
        <v>8399.74</v>
      </c>
      <c r="AY407" s="22" t="n">
        <f aca="false">VLOOKUP(G407,Sheet2!A:Q,15)</f>
        <v>1669</v>
      </c>
      <c r="AZ407" s="22" t="n">
        <f aca="false">VLOOKUP(G407,Sheet2!A:Q,16)</f>
        <v>976.1</v>
      </c>
      <c r="BA407" s="22" t="n">
        <f aca="false">VLOOKUP(G407,Sheet2!A:Q,17)</f>
        <v>122</v>
      </c>
      <c r="BB407" s="22" t="n">
        <f aca="false">VLOOKUP(G407,Sheet2!A:R,18)</f>
        <v>312</v>
      </c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5" hidden="false" customHeight="false" outlineLevel="0" collapsed="false">
      <c r="A408" s="1" t="s">
        <v>56</v>
      </c>
      <c r="B408" s="9" t="n">
        <v>86</v>
      </c>
      <c r="C408" s="9" t="n">
        <v>110</v>
      </c>
      <c r="D408" s="9" t="n">
        <v>77</v>
      </c>
      <c r="E408" s="23"/>
      <c r="F408" s="9" t="s">
        <v>428</v>
      </c>
      <c r="G408" s="46" t="s">
        <v>1224</v>
      </c>
      <c r="H408" s="4" t="s">
        <v>93</v>
      </c>
      <c r="I408" s="22" t="s">
        <v>1066</v>
      </c>
      <c r="J408" s="26" t="s">
        <v>1067</v>
      </c>
      <c r="K408" s="11" t="s">
        <v>1226</v>
      </c>
      <c r="L408" s="2" t="n">
        <f aca="false">IF(LEN(TRIM(K408))=0,0,LEN(TRIM(K408))-LEN(SUBSTITUTE(K408," ",""))+1)</f>
        <v>17</v>
      </c>
      <c r="M408" s="2" t="n">
        <f aca="false">IF(LEN(TRIM(F408))=0,0,LEN(TRIM(F408))-LEN(SUBSTITUTE(F408," ",""))+2)</f>
        <v>15</v>
      </c>
      <c r="N408" s="22" t="s">
        <v>52</v>
      </c>
      <c r="O408" s="9"/>
      <c r="P408" s="27" t="n">
        <v>11086</v>
      </c>
      <c r="Q408" s="27" t="n">
        <v>1086</v>
      </c>
      <c r="R408" s="9" t="s">
        <v>236</v>
      </c>
      <c r="S408" s="28" t="str">
        <f aca="false">MID(MID(MID(SUBSTITUTE(K408," ","^",(M408-2)),1,256),FIND("^",SUBSTITUTE(K408," ","^",(M408-2))),256),2,FIND(" ",MID(MID(SUBSTITUTE(K408," ","^",(M408-2)),1,256),FIND("^",SUBSTITUTE(K408," ","^",(M408-2))),256))-2)</f>
        <v>any</v>
      </c>
      <c r="T408" s="77" t="n">
        <v>0.91</v>
      </c>
      <c r="U408" s="29" t="n">
        <f aca="false">LEN(S408)</f>
        <v>3</v>
      </c>
      <c r="V408" s="58" t="n">
        <v>49</v>
      </c>
      <c r="W408" s="58" t="n">
        <v>670</v>
      </c>
      <c r="X408" s="58" t="n">
        <v>588</v>
      </c>
      <c r="Y408" s="58" t="n">
        <v>638</v>
      </c>
      <c r="Z408" s="58" t="n">
        <v>515</v>
      </c>
      <c r="AA408" s="50" t="n">
        <v>8</v>
      </c>
      <c r="AB408" s="50" t="n">
        <v>18</v>
      </c>
      <c r="AC408" s="30" t="n">
        <f aca="false">IF(ISBLANK(T408),"NA",IF(T408=" ","NA",IF(T408="-","NA",IF(T408="N","NA",T408))))</f>
        <v>0.91</v>
      </c>
      <c r="AD408" s="30" t="n">
        <f aca="false">IF(ISBLANK(U408),"NA",IF(U408=" ","NA",IF(U408="-","NA",IF(U408="N","NA",U408))))</f>
        <v>3</v>
      </c>
      <c r="AE408" s="30" t="n">
        <f aca="false">IF(ISBLANK(V408),"NA",IF(V408=" ","NA",IF(V408="-","NA",IF(V408="N","NA",V408))))</f>
        <v>49</v>
      </c>
      <c r="AF408" s="30" t="n">
        <f aca="false">IF(ISBLANK(W408),"NA",IF(W408=" ","NA",IF(W408="-","NA",IF(W408="N","NA",W408))))</f>
        <v>670</v>
      </c>
      <c r="AG408" s="30" t="n">
        <f aca="false">IF(ISBLANK(X408),"NA",IF(X408=" ","NA",IF(X408="-","NA",IF(X408="N","NA",X408))))</f>
        <v>588</v>
      </c>
      <c r="AH408" s="30" t="n">
        <f aca="false">IF(ISBLANK(Y408),"NA",IF(Y408=" ","NA",IF(Y408="-","NA",IF(Y408="N","NA",Y408))))</f>
        <v>638</v>
      </c>
      <c r="AI408" s="30" t="n">
        <f aca="false">IF(ISBLANK(Z408),"NA",IF(Z408=" ","NA",IF(Z408="-","NA",IF(Z408="N","NA",Z408))))</f>
        <v>515</v>
      </c>
      <c r="AJ408" s="30" t="n">
        <f aca="false">IF(ISBLANK(AA408),"NA",IF(AA408=" ","NA",IF(AA408="-","NA",IF(AA408="N","NA",AA408))))</f>
        <v>8</v>
      </c>
      <c r="AK408" s="30" t="n">
        <f aca="false">IF(ISBLANK(AB408),"NA",IF(AB408=" ","NA",IF(AB408="-","NA",IF(AB408="N","NA",AB408))))</f>
        <v>18</v>
      </c>
      <c r="AL408" s="22" t="n">
        <f aca="false">IF(I408="BC",VLOOKUP(B408,'BC-OR_overlap'!A:J,10),"NA")</f>
        <v>4</v>
      </c>
      <c r="AM408" s="22" t="n">
        <f aca="false">VLOOKUP(G408,Sheet2!A:Q,3)</f>
        <v>108.396</v>
      </c>
      <c r="AN408" s="22" t="n">
        <f aca="false">VLOOKUP(G408,Sheet2!A:Q,4)</f>
        <v>8</v>
      </c>
      <c r="AO408" s="22" t="n">
        <f aca="false">VLOOKUP(G408,Sheet2!A:Q,5)</f>
        <v>13.13</v>
      </c>
      <c r="AP408" s="22" t="n">
        <f aca="false">VLOOKUP(G408,Sheet2!A:Q,6)</f>
        <v>13036.87</v>
      </c>
      <c r="AQ408" s="22" t="n">
        <f aca="false">VLOOKUP(G408,Sheet2!A:Q,7)</f>
        <v>197.25</v>
      </c>
      <c r="AR408" s="22" t="n">
        <f aca="false">VLOOKUP(G408,Sheet2!A:Q,8)</f>
        <v>1474.51</v>
      </c>
      <c r="AS408" s="22" t="n">
        <f aca="false">VLOOKUP(G408,Sheet2!A:Q,9)</f>
        <v>27.67</v>
      </c>
      <c r="AT408" s="22" t="n">
        <f aca="false">VLOOKUP(G408,Sheet2!A:Q,10)</f>
        <v>157.3</v>
      </c>
      <c r="AU408" s="22" t="n">
        <f aca="false">VLOOKUP(G408,Sheet2!A:Q,11)</f>
        <v>4</v>
      </c>
      <c r="AV408" s="22" t="n">
        <f aca="false">VLOOKUP(G408,Sheet2!A:Q,12)</f>
        <v>152330.25</v>
      </c>
      <c r="AW408" s="22" t="n">
        <f aca="false">VLOOKUP(G408,Sheet2!A:Q,13)</f>
        <v>24390.25</v>
      </c>
      <c r="AX408" s="22" t="n">
        <f aca="false">VLOOKUP(G408,Sheet2!A:Q,14)</f>
        <v>8399.74</v>
      </c>
      <c r="AY408" s="22" t="n">
        <f aca="false">VLOOKUP(G408,Sheet2!A:Q,15)</f>
        <v>1669</v>
      </c>
      <c r="AZ408" s="22" t="n">
        <f aca="false">VLOOKUP(G408,Sheet2!A:Q,16)</f>
        <v>976.1</v>
      </c>
      <c r="BA408" s="22" t="n">
        <f aca="false">VLOOKUP(G408,Sheet2!A:Q,17)</f>
        <v>122</v>
      </c>
      <c r="BB408" s="22" t="n">
        <f aca="false">VLOOKUP(G408,Sheet2!A:R,18)</f>
        <v>312</v>
      </c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5" hidden="false" customHeight="false" outlineLevel="0" collapsed="false">
      <c r="A409" s="9" t="s">
        <v>80</v>
      </c>
      <c r="B409" s="9" t="n">
        <v>87</v>
      </c>
      <c r="C409" s="9" t="n">
        <v>111</v>
      </c>
      <c r="D409" s="9" t="n">
        <v>32</v>
      </c>
      <c r="E409" s="23"/>
      <c r="F409" s="9" t="s">
        <v>431</v>
      </c>
      <c r="G409" s="9" t="s">
        <v>1227</v>
      </c>
      <c r="H409" s="4" t="s">
        <v>433</v>
      </c>
      <c r="I409" s="22" t="s">
        <v>1066</v>
      </c>
      <c r="J409" s="26" t="s">
        <v>1067</v>
      </c>
      <c r="K409" s="11" t="s">
        <v>1228</v>
      </c>
      <c r="L409" s="2" t="n">
        <f aca="false">IF(LEN(TRIM(K409))=0,0,LEN(TRIM(K409))-LEN(SUBSTITUTE(K409," ",""))+1)</f>
        <v>9</v>
      </c>
      <c r="M409" s="2" t="n">
        <f aca="false">IF(LEN(TRIM(F409))=0,0,LEN(TRIM(F409))-LEN(SUBSTITUTE(F409," ",""))+2)</f>
        <v>6</v>
      </c>
      <c r="N409" s="22" t="s">
        <v>52</v>
      </c>
      <c r="O409" s="9"/>
      <c r="P409" s="27" t="n">
        <v>11087</v>
      </c>
      <c r="Q409" s="27" t="n">
        <v>1087</v>
      </c>
      <c r="R409" s="9" t="s">
        <v>236</v>
      </c>
      <c r="S409" s="28" t="str">
        <f aca="false">MID(MID(MID(SUBSTITUTE(K409," ","^",(M409-2)),1,256),FIND("^",SUBSTITUTE(K409," ","^",(M409-2))),256),2,FIND(" ",MID(MID(SUBSTITUTE(K409," ","^",(M409-2)),1,256),FIND("^",SUBSTITUTE(K409," ","^",(M409-2))),256))-2)</f>
        <v>ten</v>
      </c>
      <c r="T409" s="73" t="n">
        <v>0.96</v>
      </c>
      <c r="U409" s="29" t="n">
        <f aca="false">LEN(S409)</f>
        <v>3</v>
      </c>
      <c r="V409" s="58" t="n">
        <v>53</v>
      </c>
      <c r="W409" s="58" t="n">
        <v>361</v>
      </c>
      <c r="X409" s="58" t="n">
        <v>621</v>
      </c>
      <c r="Y409" s="58" t="n">
        <v>473</v>
      </c>
      <c r="Z409" s="58" t="n">
        <v>487</v>
      </c>
      <c r="AA409" s="50" t="n">
        <v>3</v>
      </c>
      <c r="AB409" s="50" t="n">
        <v>5</v>
      </c>
      <c r="AC409" s="30" t="n">
        <f aca="false">IF(ISBLANK(T409),"NA",IF(T409=" ","NA",IF(T409="-","NA",IF(T409="N","NA",T409))))</f>
        <v>0.96</v>
      </c>
      <c r="AD409" s="30" t="n">
        <f aca="false">IF(ISBLANK(U409),"NA",IF(U409=" ","NA",IF(U409="-","NA",IF(U409="N","NA",U409))))</f>
        <v>3</v>
      </c>
      <c r="AE409" s="30" t="n">
        <f aca="false">IF(ISBLANK(V409),"NA",IF(V409=" ","NA",IF(V409="-","NA",IF(V409="N","NA",V409))))</f>
        <v>53</v>
      </c>
      <c r="AF409" s="30" t="n">
        <f aca="false">IF(ISBLANK(W409),"NA",IF(W409=" ","NA",IF(W409="-","NA",IF(W409="N","NA",W409))))</f>
        <v>361</v>
      </c>
      <c r="AG409" s="30" t="n">
        <f aca="false">IF(ISBLANK(X409),"NA",IF(X409=" ","NA",IF(X409="-","NA",IF(X409="N","NA",X409))))</f>
        <v>621</v>
      </c>
      <c r="AH409" s="30" t="n">
        <f aca="false">IF(ISBLANK(Y409),"NA",IF(Y409=" ","NA",IF(Y409="-","NA",IF(Y409="N","NA",Y409))))</f>
        <v>473</v>
      </c>
      <c r="AI409" s="30" t="n">
        <f aca="false">IF(ISBLANK(Z409),"NA",IF(Z409=" ","NA",IF(Z409="-","NA",IF(Z409="N","NA",Z409))))</f>
        <v>487</v>
      </c>
      <c r="AJ409" s="30" t="n">
        <f aca="false">IF(ISBLANK(AA409),"NA",IF(AA409=" ","NA",IF(AA409="-","NA",IF(AA409="N","NA",AA409))))</f>
        <v>3</v>
      </c>
      <c r="AK409" s="30" t="n">
        <f aca="false">IF(ISBLANK(AB409),"NA",IF(AB409=" ","NA",IF(AB409="-","NA",IF(AB409="N","NA",AB409))))</f>
        <v>5</v>
      </c>
      <c r="AL409" s="22" t="n">
        <f aca="false">IF(I409="BC",VLOOKUP(B409,'BC-OR_overlap'!A:J,10),"NA")</f>
        <v>4</v>
      </c>
      <c r="AM409" s="22" t="n">
        <f aca="false">VLOOKUP(G409,Sheet2!A:Q,3)</f>
        <v>217.089</v>
      </c>
      <c r="AN409" s="22" t="n">
        <f aca="false">VLOOKUP(G409,Sheet2!A:Q,4)</f>
        <v>3</v>
      </c>
      <c r="AO409" s="22" t="n">
        <f aca="false">VLOOKUP(G409,Sheet2!A:Q,5)</f>
        <v>0.02</v>
      </c>
      <c r="AP409" s="22" t="n">
        <f aca="false">VLOOKUP(G409,Sheet2!A:Q,6)</f>
        <v>7148.64</v>
      </c>
      <c r="AQ409" s="22" t="n">
        <f aca="false">VLOOKUP(G409,Sheet2!A:Q,7)</f>
        <v>1386.29</v>
      </c>
      <c r="AR409" s="22" t="n">
        <f aca="false">VLOOKUP(G409,Sheet2!A:Q,8)</f>
        <v>1315.88</v>
      </c>
      <c r="AS409" s="22" t="n">
        <f aca="false">VLOOKUP(G409,Sheet2!A:Q,9)</f>
        <v>282.33</v>
      </c>
      <c r="AT409" s="22" t="n">
        <f aca="false">VLOOKUP(G409,Sheet2!A:Q,10)</f>
        <v>258.06</v>
      </c>
      <c r="AU409" s="22" t="n">
        <f aca="false">VLOOKUP(G409,Sheet2!A:Q,11)</f>
        <v>21.6</v>
      </c>
      <c r="AV409" s="22" t="n">
        <f aca="false">VLOOKUP(G409,Sheet2!A:Q,12)</f>
        <v>284281.39</v>
      </c>
      <c r="AW409" s="22" t="n">
        <f aca="false">VLOOKUP(G409,Sheet2!A:Q,13)</f>
        <v>39010.43</v>
      </c>
      <c r="AX409" s="22" t="n">
        <f aca="false">VLOOKUP(G409,Sheet2!A:Q,14)</f>
        <v>29671.21</v>
      </c>
      <c r="AY409" s="22" t="n">
        <f aca="false">VLOOKUP(G409,Sheet2!A:Q,15)</f>
        <v>6107.17</v>
      </c>
      <c r="AZ409" s="22" t="n">
        <f aca="false">VLOOKUP(G409,Sheet2!A:Q,16)</f>
        <v>1399.01</v>
      </c>
      <c r="BA409" s="22" t="n">
        <f aca="false">VLOOKUP(G409,Sheet2!A:Q,17)</f>
        <v>416.8</v>
      </c>
      <c r="BB409" s="22" t="n">
        <f aca="false">VLOOKUP(G409,Sheet2!A:R,18)</f>
        <v>314</v>
      </c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5" hidden="false" customHeight="false" outlineLevel="0" collapsed="false">
      <c r="A410" s="1" t="s">
        <v>46</v>
      </c>
      <c r="B410" s="9" t="n">
        <v>88</v>
      </c>
      <c r="C410" s="9" t="n">
        <v>112</v>
      </c>
      <c r="D410" s="9" t="n">
        <v>127</v>
      </c>
      <c r="E410" s="23"/>
      <c r="F410" s="9" t="s">
        <v>435</v>
      </c>
      <c r="G410" s="9" t="s">
        <v>1229</v>
      </c>
      <c r="H410" s="4" t="s">
        <v>437</v>
      </c>
      <c r="I410" s="22" t="s">
        <v>1066</v>
      </c>
      <c r="J410" s="26" t="s">
        <v>1067</v>
      </c>
      <c r="K410" s="11" t="s">
        <v>1230</v>
      </c>
      <c r="L410" s="2" t="n">
        <f aca="false">IF(LEN(TRIM(K410))=0,0,LEN(TRIM(K410))-LEN(SUBSTITUTE(K410," ",""))+1)</f>
        <v>21</v>
      </c>
      <c r="M410" s="2" t="n">
        <f aca="false">IF(LEN(TRIM(F410))=0,0,LEN(TRIM(F410))-LEN(SUBSTITUTE(F410," ",""))+2)</f>
        <v>19</v>
      </c>
      <c r="N410" s="22" t="s">
        <v>52</v>
      </c>
      <c r="O410" s="9"/>
      <c r="P410" s="27" t="n">
        <v>11088</v>
      </c>
      <c r="Q410" s="27" t="n">
        <v>1088</v>
      </c>
      <c r="R410" s="9" t="s">
        <v>236</v>
      </c>
      <c r="S410" s="28" t="str">
        <f aca="false">MID(MID(MID(SUBSTITUTE(K410," ","^",(M410-2)),1,256),FIND("^",SUBSTITUTE(K410," ","^",(M410-2))),256),2,FIND(" ",MID(MID(SUBSTITUTE(K410," ","^",(M410-2)),1,256),FIND("^",SUBSTITUTE(K410," ","^",(M410-2))),256))-2)</f>
        <v>the</v>
      </c>
      <c r="T410" s="77" t="n">
        <v>0.92</v>
      </c>
      <c r="U410" s="29" t="n">
        <f aca="false">LEN(S410)</f>
        <v>3</v>
      </c>
      <c r="V410" s="58" t="n">
        <v>265</v>
      </c>
      <c r="W410" s="58" t="n">
        <v>574</v>
      </c>
      <c r="X410" s="58" t="n">
        <v>631</v>
      </c>
      <c r="Y410" s="58" t="n">
        <v>604</v>
      </c>
      <c r="Z410" s="58" t="n">
        <v>536</v>
      </c>
      <c r="AA410" s="50" t="n">
        <v>2</v>
      </c>
      <c r="AB410" s="50" t="n">
        <v>19</v>
      </c>
      <c r="AC410" s="30" t="n">
        <f aca="false">IF(ISBLANK(T410),"NA",IF(T410=" ","NA",IF(T410="-","NA",IF(T410="N","NA",T410))))</f>
        <v>0.92</v>
      </c>
      <c r="AD410" s="30" t="n">
        <f aca="false">IF(ISBLANK(U410),"NA",IF(U410=" ","NA",IF(U410="-","NA",IF(U410="N","NA",U410))))</f>
        <v>3</v>
      </c>
      <c r="AE410" s="30" t="n">
        <f aca="false">IF(ISBLANK(V410),"NA",IF(V410=" ","NA",IF(V410="-","NA",IF(V410="N","NA",V410))))</f>
        <v>265</v>
      </c>
      <c r="AF410" s="30" t="n">
        <f aca="false">IF(ISBLANK(W410),"NA",IF(W410=" ","NA",IF(W410="-","NA",IF(W410="N","NA",W410))))</f>
        <v>574</v>
      </c>
      <c r="AG410" s="30" t="n">
        <f aca="false">IF(ISBLANK(X410),"NA",IF(X410=" ","NA",IF(X410="-","NA",IF(X410="N","NA",X410))))</f>
        <v>631</v>
      </c>
      <c r="AH410" s="30" t="n">
        <f aca="false">IF(ISBLANK(Y410),"NA",IF(Y410=" ","NA",IF(Y410="-","NA",IF(Y410="N","NA",Y410))))</f>
        <v>604</v>
      </c>
      <c r="AI410" s="30" t="n">
        <f aca="false">IF(ISBLANK(Z410),"NA",IF(Z410=" ","NA",IF(Z410="-","NA",IF(Z410="N","NA",Z410))))</f>
        <v>536</v>
      </c>
      <c r="AJ410" s="30" t="n">
        <f aca="false">IF(ISBLANK(AA410),"NA",IF(AA410=" ","NA",IF(AA410="-","NA",IF(AA410="N","NA",AA410))))</f>
        <v>2</v>
      </c>
      <c r="AK410" s="30" t="n">
        <f aca="false">IF(ISBLANK(AB410),"NA",IF(AB410=" ","NA",IF(AB410="-","NA",IF(AB410="N","NA",AB410))))</f>
        <v>19</v>
      </c>
      <c r="AL410" s="22" t="n">
        <f aca="false">IF(I410="BC",VLOOKUP(B410,'BC-OR_overlap'!A:J,10),"NA")</f>
        <v>4</v>
      </c>
      <c r="AM410" s="22" t="n">
        <f aca="false">VLOOKUP(G410,Sheet2!A:Q,3)</f>
        <v>386.524</v>
      </c>
      <c r="AN410" s="22" t="n">
        <f aca="false">VLOOKUP(G410,Sheet2!A:Q,4)</f>
        <v>2</v>
      </c>
      <c r="AO410" s="22" t="n">
        <f aca="false">VLOOKUP(G410,Sheet2!A:Q,5)</f>
        <v>10.53</v>
      </c>
      <c r="AP410" s="22" t="n">
        <f aca="false">VLOOKUP(G410,Sheet2!A:Q,6)</f>
        <v>10209.13</v>
      </c>
      <c r="AQ410" s="22" t="n">
        <f aca="false">VLOOKUP(G410,Sheet2!A:Q,7)</f>
        <v>557.8</v>
      </c>
      <c r="AR410" s="22" t="n">
        <f aca="false">VLOOKUP(G410,Sheet2!A:Q,8)</f>
        <v>796.76</v>
      </c>
      <c r="AS410" s="22" t="n">
        <f aca="false">VLOOKUP(G410,Sheet2!A:Q,9)</f>
        <v>52</v>
      </c>
      <c r="AT410" s="22" t="n">
        <f aca="false">VLOOKUP(G410,Sheet2!A:Q,10)</f>
        <v>461.37</v>
      </c>
      <c r="AU410" s="22" t="n">
        <f aca="false">VLOOKUP(G410,Sheet2!A:Q,11)</f>
        <v>7.33</v>
      </c>
      <c r="AV410" s="22" t="n">
        <f aca="false">VLOOKUP(G410,Sheet2!A:Q,12)</f>
        <v>262719.6</v>
      </c>
      <c r="AW410" s="22" t="n">
        <f aca="false">VLOOKUP(G410,Sheet2!A:Q,13)</f>
        <v>31897.6</v>
      </c>
      <c r="AX410" s="22" t="n">
        <f aca="false">VLOOKUP(G410,Sheet2!A:Q,14)</f>
        <v>22116.93</v>
      </c>
      <c r="AY410" s="22" t="n">
        <f aca="false">VLOOKUP(G410,Sheet2!A:Q,15)</f>
        <v>3265.25</v>
      </c>
      <c r="AZ410" s="22" t="n">
        <f aca="false">VLOOKUP(G410,Sheet2!A:Q,16)</f>
        <v>3088.92</v>
      </c>
      <c r="BA410" s="22" t="n">
        <f aca="false">VLOOKUP(G410,Sheet2!A:Q,17)</f>
        <v>333</v>
      </c>
      <c r="BB410" s="22" t="n">
        <f aca="false">VLOOKUP(G410,Sheet2!A:R,18)</f>
        <v>318</v>
      </c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5" hidden="false" customHeight="false" outlineLevel="0" collapsed="false">
      <c r="A411" s="9" t="s">
        <v>46</v>
      </c>
      <c r="B411" s="9" t="n">
        <v>89</v>
      </c>
      <c r="C411" s="9" t="n">
        <v>113</v>
      </c>
      <c r="D411" s="9" t="n">
        <v>103</v>
      </c>
      <c r="E411" s="23"/>
      <c r="F411" s="9" t="s">
        <v>439</v>
      </c>
      <c r="G411" s="9" t="s">
        <v>1231</v>
      </c>
      <c r="H411" s="4" t="s">
        <v>187</v>
      </c>
      <c r="I411" s="22" t="s">
        <v>1066</v>
      </c>
      <c r="J411" s="26" t="s">
        <v>1067</v>
      </c>
      <c r="K411" s="11" t="s">
        <v>1232</v>
      </c>
      <c r="L411" s="2" t="n">
        <f aca="false">IF(LEN(TRIM(K411))=0,0,LEN(TRIM(K411))-LEN(SUBSTITUTE(K411," ",""))+1)</f>
        <v>15</v>
      </c>
      <c r="M411" s="2" t="n">
        <f aca="false">IF(LEN(TRIM(F411))=0,0,LEN(TRIM(F411))-LEN(SUBSTITUTE(F411," ",""))+2)</f>
        <v>13</v>
      </c>
      <c r="N411" s="22" t="s">
        <v>52</v>
      </c>
      <c r="O411" s="9"/>
      <c r="P411" s="27" t="n">
        <v>11089</v>
      </c>
      <c r="Q411" s="27" t="n">
        <v>1089</v>
      </c>
      <c r="R411" s="9" t="s">
        <v>236</v>
      </c>
      <c r="S411" s="28" t="str">
        <f aca="false">MID(MID(MID(SUBSTITUTE(K411," ","^",(M411-2)),1,256),FIND("^",SUBSTITUTE(K411," ","^",(M411-2))),256),2,FIND(" ",MID(MID(SUBSTITUTE(K411," ","^",(M411-2)),1,256),FIND("^",SUBSTITUTE(K411," ","^",(M411-2))),256))-2)</f>
        <v>bad</v>
      </c>
      <c r="T411" s="73" t="n">
        <v>0.9</v>
      </c>
      <c r="U411" s="29" t="n">
        <f aca="false">LEN(S411)</f>
        <v>3</v>
      </c>
      <c r="V411" s="58" t="n">
        <v>37</v>
      </c>
      <c r="W411" s="58" t="n">
        <v>234</v>
      </c>
      <c r="X411" s="58" t="n">
        <v>541</v>
      </c>
      <c r="Y411" s="58" t="n">
        <v>394</v>
      </c>
      <c r="Z411" s="58" t="s">
        <v>202</v>
      </c>
      <c r="AA411" s="50" t="n">
        <v>9</v>
      </c>
      <c r="AB411" s="50" t="n">
        <v>17</v>
      </c>
      <c r="AC411" s="30" t="n">
        <f aca="false">IF(ISBLANK(T411),"NA",IF(T411=" ","NA",IF(T411="-","NA",IF(T411="N","NA",T411))))</f>
        <v>0.9</v>
      </c>
      <c r="AD411" s="30" t="n">
        <f aca="false">IF(ISBLANK(U411),"NA",IF(U411=" ","NA",IF(U411="-","NA",IF(U411="N","NA",U411))))</f>
        <v>3</v>
      </c>
      <c r="AE411" s="30" t="n">
        <f aca="false">IF(ISBLANK(V411),"NA",IF(V411=" ","NA",IF(V411="-","NA",IF(V411="N","NA",V411))))</f>
        <v>37</v>
      </c>
      <c r="AF411" s="30" t="n">
        <f aca="false">IF(ISBLANK(W411),"NA",IF(W411=" ","NA",IF(W411="-","NA",IF(W411="N","NA",W411))))</f>
        <v>234</v>
      </c>
      <c r="AG411" s="30" t="n">
        <f aca="false">IF(ISBLANK(X411),"NA",IF(X411=" ","NA",IF(X411="-","NA",IF(X411="N","NA",X411))))</f>
        <v>541</v>
      </c>
      <c r="AH411" s="30" t="n">
        <f aca="false">IF(ISBLANK(Y411),"NA",IF(Y411=" ","NA",IF(Y411="-","NA",IF(Y411="N","NA",Y411))))</f>
        <v>394</v>
      </c>
      <c r="AI411" s="30" t="str">
        <f aca="false">IF(ISBLANK(Z411),"NA",IF(Z411=" ","NA",IF(Z411="-","NA",IF(Z411="N","NA",Z411))))</f>
        <v>NA</v>
      </c>
      <c r="AJ411" s="30" t="n">
        <f aca="false">IF(ISBLANK(AA411),"NA",IF(AA411=" ","NA",IF(AA411="-","NA",IF(AA411="N","NA",AA411))))</f>
        <v>9</v>
      </c>
      <c r="AK411" s="30" t="n">
        <f aca="false">IF(ISBLANK(AB411),"NA",IF(AB411=" ","NA",IF(AB411="-","NA",IF(AB411="N","NA",AB411))))</f>
        <v>17</v>
      </c>
      <c r="AL411" s="22" t="n">
        <f aca="false">IF(I411="BC",VLOOKUP(B411,'BC-OR_overlap'!A:J,10),"NA")</f>
        <v>4</v>
      </c>
      <c r="AM411" s="22" t="n">
        <f aca="false">VLOOKUP(G411,Sheet2!A:Q,3)</f>
        <v>47.0588</v>
      </c>
      <c r="AN411" s="22" t="n">
        <f aca="false">VLOOKUP(G411,Sheet2!A:Q,4)</f>
        <v>9</v>
      </c>
      <c r="AO411" s="22" t="n">
        <f aca="false">VLOOKUP(G411,Sheet2!A:Q,5)</f>
        <v>144.01</v>
      </c>
      <c r="AP411" s="22" t="n">
        <f aca="false">VLOOKUP(G411,Sheet2!A:Q,6)</f>
        <v>15205.27</v>
      </c>
      <c r="AQ411" s="22" t="n">
        <f aca="false">VLOOKUP(G411,Sheet2!A:Q,7)</f>
        <v>232</v>
      </c>
      <c r="AR411" s="22" t="n">
        <f aca="false">VLOOKUP(G411,Sheet2!A:Q,8)</f>
        <v>3257.84</v>
      </c>
      <c r="AS411" s="22" t="n">
        <f aca="false">VLOOKUP(G411,Sheet2!A:Q,9)</f>
        <v>34</v>
      </c>
      <c r="AT411" s="22" t="n">
        <f aca="false">VLOOKUP(G411,Sheet2!A:Q,10)</f>
        <v>695.08</v>
      </c>
      <c r="AU411" s="22" t="n">
        <f aca="false">VLOOKUP(G411,Sheet2!A:Q,11)</f>
        <v>5.5</v>
      </c>
      <c r="AV411" s="22" t="n">
        <f aca="false">VLOOKUP(G411,Sheet2!A:Q,12)</f>
        <v>228845.98</v>
      </c>
      <c r="AW411" s="22" t="n">
        <f aca="false">VLOOKUP(G411,Sheet2!A:Q,13)</f>
        <v>25638</v>
      </c>
      <c r="AX411" s="22" t="n">
        <f aca="false">VLOOKUP(G411,Sheet2!A:Q,14)</f>
        <v>9330.64</v>
      </c>
      <c r="AY411" s="22" t="n">
        <f aca="false">VLOOKUP(G411,Sheet2!A:Q,15)</f>
        <v>1354.33</v>
      </c>
      <c r="AZ411" s="22" t="n">
        <f aca="false">VLOOKUP(G411,Sheet2!A:Q,16)</f>
        <v>1273.5</v>
      </c>
      <c r="BA411" s="22" t="n">
        <f aca="false">VLOOKUP(G411,Sheet2!A:Q,17)</f>
        <v>164</v>
      </c>
      <c r="BB411" s="22" t="n">
        <f aca="false">VLOOKUP(G411,Sheet2!A:R,18)</f>
        <v>321</v>
      </c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5" hidden="false" customHeight="false" outlineLevel="0" collapsed="false">
      <c r="A412" s="9" t="s">
        <v>66</v>
      </c>
      <c r="B412" s="9" t="n">
        <v>90</v>
      </c>
      <c r="C412" s="9" t="n">
        <v>114</v>
      </c>
      <c r="D412" s="9" t="n">
        <v>67</v>
      </c>
      <c r="E412" s="23" t="s">
        <v>442</v>
      </c>
      <c r="F412" s="11" t="s">
        <v>443</v>
      </c>
      <c r="G412" s="11" t="s">
        <v>1233</v>
      </c>
      <c r="H412" s="4" t="s">
        <v>445</v>
      </c>
      <c r="I412" s="22" t="s">
        <v>1066</v>
      </c>
      <c r="J412" s="26" t="s">
        <v>1067</v>
      </c>
      <c r="K412" s="11" t="s">
        <v>1234</v>
      </c>
      <c r="L412" s="2" t="n">
        <f aca="false">IF(LEN(TRIM(K412))=0,0,LEN(TRIM(K412))-LEN(SUBSTITUTE(K412," ",""))+1)</f>
        <v>10</v>
      </c>
      <c r="M412" s="2" t="n">
        <f aca="false">IF(LEN(TRIM(F412))=0,0,LEN(TRIM(F412))-LEN(SUBSTITUTE(F412," ",""))+2)</f>
        <v>8</v>
      </c>
      <c r="N412" s="22" t="s">
        <v>52</v>
      </c>
      <c r="O412" s="9"/>
      <c r="P412" s="27" t="n">
        <v>11090</v>
      </c>
      <c r="Q412" s="27" t="n">
        <v>1090</v>
      </c>
      <c r="R412" s="9" t="s">
        <v>236</v>
      </c>
      <c r="S412" s="28" t="str">
        <f aca="false">MID(MID(MID(SUBSTITUTE(K412," ","^",(M412-2)),1,256),FIND("^",SUBSTITUTE(K412," ","^",(M412-2))),256),2,FIND(" ",MID(MID(SUBSTITUTE(K412," ","^",(M412-2)),1,256),FIND("^",SUBSTITUTE(K412," ","^",(M412-2))),256))-2)</f>
        <v>a</v>
      </c>
      <c r="T412" s="79" t="n">
        <v>0.875</v>
      </c>
      <c r="U412" s="29" t="n">
        <f aca="false">LEN(S412)</f>
        <v>1</v>
      </c>
      <c r="V412" s="53" t="n">
        <v>3</v>
      </c>
      <c r="W412" s="50" t="s">
        <v>202</v>
      </c>
      <c r="X412" s="50" t="n">
        <v>443</v>
      </c>
      <c r="Y412" s="50" t="s">
        <v>202</v>
      </c>
      <c r="Z412" s="50" t="s">
        <v>202</v>
      </c>
      <c r="AA412" s="50" t="n">
        <v>16</v>
      </c>
      <c r="AB412" s="50" t="n">
        <v>13</v>
      </c>
      <c r="AC412" s="30" t="n">
        <f aca="false">IF(ISBLANK(T412),"NA",IF(T412=" ","NA",IF(T412="-","NA",IF(T412="N","NA",T412))))</f>
        <v>0.875</v>
      </c>
      <c r="AD412" s="30" t="n">
        <f aca="false">IF(ISBLANK(U412),"NA",IF(U412=" ","NA",IF(U412="-","NA",IF(U412="N","NA",U412))))</f>
        <v>1</v>
      </c>
      <c r="AE412" s="30" t="n">
        <f aca="false">IF(ISBLANK(V412),"NA",IF(V412=" ","NA",IF(V412="-","NA",IF(V412="N","NA",V412))))</f>
        <v>3</v>
      </c>
      <c r="AF412" s="30" t="str">
        <f aca="false">IF(ISBLANK(W412),"NA",IF(W412=" ","NA",IF(W412="-","NA",IF(W412="N","NA",W412))))</f>
        <v>NA</v>
      </c>
      <c r="AG412" s="30" t="n">
        <f aca="false">IF(ISBLANK(X412),"NA",IF(X412=" ","NA",IF(X412="-","NA",IF(X412="N","NA",X412))))</f>
        <v>443</v>
      </c>
      <c r="AH412" s="30" t="str">
        <f aca="false">IF(ISBLANK(Y412),"NA",IF(Y412=" ","NA",IF(Y412="-","NA",IF(Y412="N","NA",Y412))))</f>
        <v>NA</v>
      </c>
      <c r="AI412" s="30" t="str">
        <f aca="false">IF(ISBLANK(Z412),"NA",IF(Z412=" ","NA",IF(Z412="-","NA",IF(Z412="N","NA",Z412))))</f>
        <v>NA</v>
      </c>
      <c r="AJ412" s="30" t="n">
        <f aca="false">IF(ISBLANK(AA412),"NA",IF(AA412=" ","NA",IF(AA412="-","NA",IF(AA412="N","NA",AA412))))</f>
        <v>16</v>
      </c>
      <c r="AK412" s="30" t="n">
        <f aca="false">IF(ISBLANK(AB412),"NA",IF(AB412=" ","NA",IF(AB412="-","NA",IF(AB412="N","NA",AB412))))</f>
        <v>13</v>
      </c>
      <c r="AL412" s="22" t="n">
        <f aca="false">IF(I412="BC",VLOOKUP(B412,'BC-OR_overlap'!A:J,10),"NA")</f>
        <v>4</v>
      </c>
      <c r="AM412" s="22" t="n">
        <f aca="false">VLOOKUP(G412,Sheet2!A:Q,3)</f>
        <v>4.04551</v>
      </c>
      <c r="AN412" s="22" t="n">
        <f aca="false">VLOOKUP(G412,Sheet2!A:Q,4)</f>
        <v>16</v>
      </c>
      <c r="AO412" s="22" t="n">
        <f aca="false">VLOOKUP(G412,Sheet2!A:Q,5)</f>
        <v>21.15</v>
      </c>
      <c r="AP412" s="22" t="n">
        <f aca="false">VLOOKUP(G412,Sheet2!A:Q,6)</f>
        <v>10388.75</v>
      </c>
      <c r="AQ412" s="22" t="n">
        <f aca="false">VLOOKUP(G412,Sheet2!A:Q,7)</f>
        <v>68.67</v>
      </c>
      <c r="AR412" s="22" t="n">
        <f aca="false">VLOOKUP(G412,Sheet2!A:Q,8)</f>
        <v>157.69</v>
      </c>
      <c r="AS412" s="22" t="n">
        <f aca="false">VLOOKUP(G412,Sheet2!A:Q,9)</f>
        <v>8.5</v>
      </c>
      <c r="AT412" s="22" t="n">
        <f aca="false">VLOOKUP(G412,Sheet2!A:Q,10)</f>
        <v>4.05</v>
      </c>
      <c r="AU412" s="22" t="n">
        <f aca="false">VLOOKUP(G412,Sheet2!A:Q,11)</f>
        <v>1</v>
      </c>
      <c r="AV412" s="22" t="n">
        <f aca="false">VLOOKUP(G412,Sheet2!A:Q,12)</f>
        <v>168140.48</v>
      </c>
      <c r="AW412" s="22" t="n">
        <f aca="false">VLOOKUP(G412,Sheet2!A:Q,13)</f>
        <v>21428.33</v>
      </c>
      <c r="AX412" s="22" t="n">
        <f aca="false">VLOOKUP(G412,Sheet2!A:Q,14)</f>
        <v>9283.01</v>
      </c>
      <c r="AY412" s="22" t="n">
        <f aca="false">VLOOKUP(G412,Sheet2!A:Q,15)</f>
        <v>1442</v>
      </c>
      <c r="AZ412" s="22" t="n">
        <f aca="false">VLOOKUP(G412,Sheet2!A:Q,16)</f>
        <v>16.6</v>
      </c>
      <c r="BA412" s="22" t="n">
        <f aca="false">VLOOKUP(G412,Sheet2!A:Q,17)</f>
        <v>24</v>
      </c>
      <c r="BB412" s="22" t="n">
        <f aca="false">VLOOKUP(G412,Sheet2!A:R,18)</f>
        <v>323</v>
      </c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5" hidden="false" customHeight="false" outlineLevel="0" collapsed="false">
      <c r="A413" s="9" t="s">
        <v>56</v>
      </c>
      <c r="B413" s="9" t="n">
        <v>91</v>
      </c>
      <c r="C413" s="9" t="n">
        <v>115</v>
      </c>
      <c r="D413" s="9" t="n">
        <v>134</v>
      </c>
      <c r="E413" s="23"/>
      <c r="F413" s="9" t="s">
        <v>447</v>
      </c>
      <c r="G413" s="9" t="s">
        <v>1235</v>
      </c>
      <c r="H413" s="4" t="s">
        <v>449</v>
      </c>
      <c r="I413" s="22" t="s">
        <v>1066</v>
      </c>
      <c r="J413" s="26" t="s">
        <v>1067</v>
      </c>
      <c r="K413" s="11" t="s">
        <v>1236</v>
      </c>
      <c r="L413" s="2" t="n">
        <f aca="false">IF(LEN(TRIM(K413))=0,0,LEN(TRIM(K413))-LEN(SUBSTITUTE(K413," ",""))+1)</f>
        <v>11</v>
      </c>
      <c r="M413" s="2" t="n">
        <f aca="false">IF(LEN(TRIM(F413))=0,0,LEN(TRIM(F413))-LEN(SUBSTITUTE(F413," ",""))+2)</f>
        <v>9</v>
      </c>
      <c r="N413" s="22" t="s">
        <v>52</v>
      </c>
      <c r="O413" s="9"/>
      <c r="P413" s="27" t="n">
        <v>11091</v>
      </c>
      <c r="Q413" s="27" t="n">
        <v>1091</v>
      </c>
      <c r="R413" s="9" t="s">
        <v>236</v>
      </c>
      <c r="S413" s="28" t="str">
        <f aca="false">MID(MID(MID(SUBSTITUTE(K413," ","^",(M413-2)),1,256),FIND("^",SUBSTITUTE(K413," ","^",(M413-2))),256),2,FIND(" ",MID(MID(SUBSTITUTE(K413," ","^",(M413-2)),1,256),FIND("^",SUBSTITUTE(K413," ","^",(M413-2))),256))-2)</f>
        <v>the</v>
      </c>
      <c r="T413" s="73" t="n">
        <v>0.96</v>
      </c>
      <c r="U413" s="29" t="n">
        <f aca="false">LEN(S413)</f>
        <v>3</v>
      </c>
      <c r="V413" s="58" t="n">
        <v>211</v>
      </c>
      <c r="W413" s="58" t="n">
        <v>515</v>
      </c>
      <c r="X413" s="58" t="n">
        <v>605</v>
      </c>
      <c r="Y413" s="58" t="n">
        <v>579</v>
      </c>
      <c r="Z413" s="58" t="n">
        <v>510</v>
      </c>
      <c r="AA413" s="50" t="n">
        <v>2</v>
      </c>
      <c r="AB413" s="50" t="n">
        <v>18</v>
      </c>
      <c r="AC413" s="30" t="n">
        <f aca="false">IF(ISBLANK(T413),"NA",IF(T413=" ","NA",IF(T413="-","NA",IF(T413="N","NA",T413))))</f>
        <v>0.96</v>
      </c>
      <c r="AD413" s="30" t="n">
        <f aca="false">IF(ISBLANK(U413),"NA",IF(U413=" ","NA",IF(U413="-","NA",IF(U413="N","NA",U413))))</f>
        <v>3</v>
      </c>
      <c r="AE413" s="30" t="n">
        <f aca="false">IF(ISBLANK(V413),"NA",IF(V413=" ","NA",IF(V413="-","NA",IF(V413="N","NA",V413))))</f>
        <v>211</v>
      </c>
      <c r="AF413" s="30" t="n">
        <f aca="false">IF(ISBLANK(W413),"NA",IF(W413=" ","NA",IF(W413="-","NA",IF(W413="N","NA",W413))))</f>
        <v>515</v>
      </c>
      <c r="AG413" s="30" t="n">
        <f aca="false">IF(ISBLANK(X413),"NA",IF(X413=" ","NA",IF(X413="-","NA",IF(X413="N","NA",X413))))</f>
        <v>605</v>
      </c>
      <c r="AH413" s="30" t="n">
        <f aca="false">IF(ISBLANK(Y413),"NA",IF(Y413=" ","NA",IF(Y413="-","NA",IF(Y413="N","NA",Y413))))</f>
        <v>579</v>
      </c>
      <c r="AI413" s="30" t="n">
        <f aca="false">IF(ISBLANK(Z413),"NA",IF(Z413=" ","NA",IF(Z413="-","NA",IF(Z413="N","NA",Z413))))</f>
        <v>510</v>
      </c>
      <c r="AJ413" s="30" t="n">
        <f aca="false">IF(ISBLANK(AA413),"NA",IF(AA413=" ","NA",IF(AA413="-","NA",IF(AA413="N","NA",AA413))))</f>
        <v>2</v>
      </c>
      <c r="AK413" s="30" t="n">
        <f aca="false">IF(ISBLANK(AB413),"NA",IF(AB413=" ","NA",IF(AB413="-","NA",IF(AB413="N","NA",AB413))))</f>
        <v>18</v>
      </c>
      <c r="AL413" s="22" t="n">
        <f aca="false">IF(I413="BC",VLOOKUP(B413,'BC-OR_overlap'!A:J,10),"NA")</f>
        <v>4</v>
      </c>
      <c r="AM413" s="22" t="n">
        <f aca="false">VLOOKUP(G413,Sheet2!A:Q,3)</f>
        <v>305.257</v>
      </c>
      <c r="AN413" s="22" t="n">
        <f aca="false">VLOOKUP(G413,Sheet2!A:Q,4)</f>
        <v>2</v>
      </c>
      <c r="AO413" s="22" t="n">
        <f aca="false">VLOOKUP(G413,Sheet2!A:Q,5)</f>
        <v>2.92</v>
      </c>
      <c r="AP413" s="22" t="n">
        <f aca="false">VLOOKUP(G413,Sheet2!A:Q,6)</f>
        <v>8787.21</v>
      </c>
      <c r="AQ413" s="22" t="n">
        <f aca="false">VLOOKUP(G413,Sheet2!A:Q,7)</f>
        <v>1212.71</v>
      </c>
      <c r="AR413" s="22" t="n">
        <f aca="false">VLOOKUP(G413,Sheet2!A:Q,8)</f>
        <v>3620.48</v>
      </c>
      <c r="AS413" s="22" t="n">
        <f aca="false">VLOOKUP(G413,Sheet2!A:Q,9)</f>
        <v>425</v>
      </c>
      <c r="AT413" s="22" t="n">
        <f aca="false">VLOOKUP(G413,Sheet2!A:Q,10)</f>
        <v>2160.99</v>
      </c>
      <c r="AU413" s="22" t="n">
        <f aca="false">VLOOKUP(G413,Sheet2!A:Q,11)</f>
        <v>218.8</v>
      </c>
      <c r="AV413" s="22" t="n">
        <f aca="false">VLOOKUP(G413,Sheet2!A:Q,12)</f>
        <v>233088.7</v>
      </c>
      <c r="AW413" s="22" t="n">
        <f aca="false">VLOOKUP(G413,Sheet2!A:Q,13)</f>
        <v>32897.14</v>
      </c>
      <c r="AX413" s="22" t="n">
        <f aca="false">VLOOKUP(G413,Sheet2!A:Q,14)</f>
        <v>29896.91</v>
      </c>
      <c r="AY413" s="22" t="n">
        <f aca="false">VLOOKUP(G413,Sheet2!A:Q,15)</f>
        <v>5000.67</v>
      </c>
      <c r="AZ413" s="22" t="n">
        <f aca="false">VLOOKUP(G413,Sheet2!A:Q,16)</f>
        <v>7505.13</v>
      </c>
      <c r="BA413" s="22" t="n">
        <f aca="false">VLOOKUP(G413,Sheet2!A:Q,17)</f>
        <v>1628.4</v>
      </c>
      <c r="BB413" s="22" t="n">
        <f aca="false">VLOOKUP(G413,Sheet2!A:R,18)</f>
        <v>324</v>
      </c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5" hidden="false" customHeight="false" outlineLevel="0" collapsed="false">
      <c r="A414" s="9" t="s">
        <v>66</v>
      </c>
      <c r="B414" s="9" t="n">
        <v>92</v>
      </c>
      <c r="C414" s="9" t="n">
        <v>117</v>
      </c>
      <c r="D414" s="9" t="n">
        <v>166</v>
      </c>
      <c r="E414" s="23"/>
      <c r="F414" s="9" t="s">
        <v>451</v>
      </c>
      <c r="G414" s="9" t="s">
        <v>1237</v>
      </c>
      <c r="H414" s="4" t="s">
        <v>453</v>
      </c>
      <c r="I414" s="22" t="s">
        <v>1066</v>
      </c>
      <c r="J414" s="26" t="s">
        <v>1067</v>
      </c>
      <c r="K414" s="11" t="s">
        <v>1238</v>
      </c>
      <c r="L414" s="2" t="n">
        <f aca="false">IF(LEN(TRIM(K414))=0,0,LEN(TRIM(K414))-LEN(SUBSTITUTE(K414," ",""))+1)</f>
        <v>18</v>
      </c>
      <c r="M414" s="2" t="n">
        <f aca="false">IF(LEN(TRIM(F414))=0,0,LEN(TRIM(F414))-LEN(SUBSTITUTE(F414," ",""))+2)</f>
        <v>16</v>
      </c>
      <c r="N414" s="22" t="s">
        <v>52</v>
      </c>
      <c r="O414" s="9"/>
      <c r="P414" s="27" t="n">
        <v>11092</v>
      </c>
      <c r="Q414" s="27" t="n">
        <v>1092</v>
      </c>
      <c r="R414" s="9" t="s">
        <v>236</v>
      </c>
      <c r="S414" s="28" t="str">
        <f aca="false">MID(MID(MID(SUBSTITUTE(K414," ","^",(M414-2)),1,256),FIND("^",SUBSTITUTE(K414," ","^",(M414-2))),256),2,FIND(" ",MID(MID(SUBSTITUTE(K414," ","^",(M414-2)),1,256),FIND("^",SUBSTITUTE(K414," ","^",(M414-2))),256))-2)</f>
        <v>the</v>
      </c>
      <c r="T414" s="77" t="n">
        <v>0.87</v>
      </c>
      <c r="U414" s="29" t="n">
        <f aca="false">LEN(S414)</f>
        <v>3</v>
      </c>
      <c r="V414" s="58" t="n">
        <v>32</v>
      </c>
      <c r="W414" s="58" t="n">
        <v>605</v>
      </c>
      <c r="X414" s="58" t="n">
        <v>519</v>
      </c>
      <c r="Y414" s="58" t="n">
        <v>582</v>
      </c>
      <c r="Z414" s="58" t="n">
        <v>472</v>
      </c>
      <c r="AA414" s="50" t="n">
        <v>11</v>
      </c>
      <c r="AB414" s="50" t="n">
        <v>10</v>
      </c>
      <c r="AC414" s="30" t="n">
        <f aca="false">IF(ISBLANK(T414),"NA",IF(T414=" ","NA",IF(T414="-","NA",IF(T414="N","NA",T414))))</f>
        <v>0.87</v>
      </c>
      <c r="AD414" s="30" t="n">
        <f aca="false">IF(ISBLANK(U414),"NA",IF(U414=" ","NA",IF(U414="-","NA",IF(U414="N","NA",U414))))</f>
        <v>3</v>
      </c>
      <c r="AE414" s="30" t="n">
        <f aca="false">IF(ISBLANK(V414),"NA",IF(V414=" ","NA",IF(V414="-","NA",IF(V414="N","NA",V414))))</f>
        <v>32</v>
      </c>
      <c r="AF414" s="30" t="n">
        <f aca="false">IF(ISBLANK(W414),"NA",IF(W414=" ","NA",IF(W414="-","NA",IF(W414="N","NA",W414))))</f>
        <v>605</v>
      </c>
      <c r="AG414" s="30" t="n">
        <f aca="false">IF(ISBLANK(X414),"NA",IF(X414=" ","NA",IF(X414="-","NA",IF(X414="N","NA",X414))))</f>
        <v>519</v>
      </c>
      <c r="AH414" s="30" t="n">
        <f aca="false">IF(ISBLANK(Y414),"NA",IF(Y414=" ","NA",IF(Y414="-","NA",IF(Y414="N","NA",Y414))))</f>
        <v>582</v>
      </c>
      <c r="AI414" s="30" t="n">
        <f aca="false">IF(ISBLANK(Z414),"NA",IF(Z414=" ","NA",IF(Z414="-","NA",IF(Z414="N","NA",Z414))))</f>
        <v>472</v>
      </c>
      <c r="AJ414" s="30" t="n">
        <f aca="false">IF(ISBLANK(AA414),"NA",IF(AA414=" ","NA",IF(AA414="-","NA",IF(AA414="N","NA",AA414))))</f>
        <v>11</v>
      </c>
      <c r="AK414" s="30" t="n">
        <f aca="false">IF(ISBLANK(AB414),"NA",IF(AB414=" ","NA",IF(AB414="-","NA",IF(AB414="N","NA",AB414))))</f>
        <v>10</v>
      </c>
      <c r="AL414" s="22" t="n">
        <f aca="false">IF(I414="BC",VLOOKUP(B414,'BC-OR_overlap'!A:J,10),"NA")</f>
        <v>4</v>
      </c>
      <c r="AM414" s="22" t="n">
        <f aca="false">VLOOKUP(G414,Sheet2!A:Q,3)</f>
        <v>30.6388</v>
      </c>
      <c r="AN414" s="22" t="n">
        <f aca="false">VLOOKUP(G414,Sheet2!A:Q,4)</f>
        <v>11</v>
      </c>
      <c r="AO414" s="22" t="n">
        <f aca="false">VLOOKUP(G414,Sheet2!A:Q,5)</f>
        <v>7.23</v>
      </c>
      <c r="AP414" s="22" t="n">
        <f aca="false">VLOOKUP(G414,Sheet2!A:Q,6)</f>
        <v>17829.21</v>
      </c>
      <c r="AQ414" s="22" t="n">
        <f aca="false">VLOOKUP(G414,Sheet2!A:Q,7)</f>
        <v>53.33</v>
      </c>
      <c r="AR414" s="22" t="n">
        <f aca="false">VLOOKUP(G414,Sheet2!A:Q,8)</f>
        <v>43.34</v>
      </c>
      <c r="AS414" s="22" t="n">
        <f aca="false">VLOOKUP(G414,Sheet2!A:Q,9)</f>
        <v>5</v>
      </c>
      <c r="AT414" s="22" t="n">
        <f aca="false">VLOOKUP(G414,Sheet2!A:Q,10)</f>
        <v>30.64</v>
      </c>
      <c r="AU414" s="22" t="n">
        <f aca="false">VLOOKUP(G414,Sheet2!A:Q,11)</f>
        <v>1</v>
      </c>
      <c r="AV414" s="22" t="n">
        <f aca="false">VLOOKUP(G414,Sheet2!A:Q,12)</f>
        <v>129012.31</v>
      </c>
      <c r="AW414" s="22" t="n">
        <f aca="false">VLOOKUP(G414,Sheet2!A:Q,13)</f>
        <v>18136.33</v>
      </c>
      <c r="AX414" s="22" t="n">
        <f aca="false">VLOOKUP(G414,Sheet2!A:Q,14)</f>
        <v>3011.29</v>
      </c>
      <c r="AY414" s="22" t="n">
        <f aca="false">VLOOKUP(G414,Sheet2!A:Q,15)</f>
        <v>612</v>
      </c>
      <c r="AZ414" s="22" t="n">
        <f aca="false">VLOOKUP(G414,Sheet2!A:Q,16)</f>
        <v>60.03</v>
      </c>
      <c r="BA414" s="22" t="n">
        <f aca="false">VLOOKUP(G414,Sheet2!A:Q,17)</f>
        <v>37</v>
      </c>
      <c r="BB414" s="22" t="n">
        <f aca="false">VLOOKUP(G414,Sheet2!A:R,18)</f>
        <v>329</v>
      </c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5" hidden="false" customHeight="false" outlineLevel="0" collapsed="false">
      <c r="A415" s="9" t="s">
        <v>56</v>
      </c>
      <c r="B415" s="9" t="n">
        <v>93</v>
      </c>
      <c r="C415" s="9" t="n">
        <v>119</v>
      </c>
      <c r="D415" s="9" t="n">
        <v>152</v>
      </c>
      <c r="E415" s="23"/>
      <c r="F415" s="9" t="s">
        <v>455</v>
      </c>
      <c r="G415" s="9" t="s">
        <v>1239</v>
      </c>
      <c r="H415" s="4" t="s">
        <v>457</v>
      </c>
      <c r="I415" s="22" t="s">
        <v>1066</v>
      </c>
      <c r="J415" s="26" t="s">
        <v>1067</v>
      </c>
      <c r="K415" s="11" t="s">
        <v>1240</v>
      </c>
      <c r="L415" s="2" t="n">
        <f aca="false">IF(LEN(TRIM(K415))=0,0,LEN(TRIM(K415))-LEN(SUBSTITUTE(K415," ",""))+1)</f>
        <v>12</v>
      </c>
      <c r="M415" s="2" t="n">
        <f aca="false">IF(LEN(TRIM(F415))=0,0,LEN(TRIM(F415))-LEN(SUBSTITUTE(F415," ",""))+2)</f>
        <v>10</v>
      </c>
      <c r="N415" s="22" t="s">
        <v>52</v>
      </c>
      <c r="O415" s="9"/>
      <c r="P415" s="27" t="n">
        <v>11093</v>
      </c>
      <c r="Q415" s="27" t="n">
        <v>1093</v>
      </c>
      <c r="R415" s="9" t="s">
        <v>236</v>
      </c>
      <c r="S415" s="28" t="str">
        <f aca="false">MID(MID(MID(SUBSTITUTE(K415," ","^",(M415-2)),1,256),FIND("^",SUBSTITUTE(K415," ","^",(M415-2))),256),2,FIND(" ",MID(MID(SUBSTITUTE(K415," ","^",(M415-2)),1,256),FIND("^",SUBSTITUTE(K415," ","^",(M415-2))),256))-2)</f>
        <v>their</v>
      </c>
      <c r="T415" s="73" t="n">
        <v>0.91</v>
      </c>
      <c r="U415" s="29" t="n">
        <f aca="false">LEN(S415)</f>
        <v>5</v>
      </c>
      <c r="V415" s="58" t="n">
        <v>6</v>
      </c>
      <c r="W415" s="58" t="n">
        <v>598</v>
      </c>
      <c r="X415" s="58" t="n">
        <v>563</v>
      </c>
      <c r="Y415" s="58" t="n">
        <v>588</v>
      </c>
      <c r="Z415" s="58" t="n">
        <v>403</v>
      </c>
      <c r="AA415" s="50" t="n">
        <v>10</v>
      </c>
      <c r="AB415" s="50" t="n">
        <v>11</v>
      </c>
      <c r="AC415" s="30" t="n">
        <f aca="false">IF(ISBLANK(T415),"NA",IF(T415=" ","NA",IF(T415="-","NA",IF(T415="N","NA",T415))))</f>
        <v>0.91</v>
      </c>
      <c r="AD415" s="30" t="n">
        <f aca="false">IF(ISBLANK(U415),"NA",IF(U415=" ","NA",IF(U415="-","NA",IF(U415="N","NA",U415))))</f>
        <v>5</v>
      </c>
      <c r="AE415" s="30" t="n">
        <f aca="false">IF(ISBLANK(V415),"NA",IF(V415=" ","NA",IF(V415="-","NA",IF(V415="N","NA",V415))))</f>
        <v>6</v>
      </c>
      <c r="AF415" s="30" t="n">
        <f aca="false">IF(ISBLANK(W415),"NA",IF(W415=" ","NA",IF(W415="-","NA",IF(W415="N","NA",W415))))</f>
        <v>598</v>
      </c>
      <c r="AG415" s="30" t="n">
        <f aca="false">IF(ISBLANK(X415),"NA",IF(X415=" ","NA",IF(X415="-","NA",IF(X415="N","NA",X415))))</f>
        <v>563</v>
      </c>
      <c r="AH415" s="30" t="n">
        <f aca="false">IF(ISBLANK(Y415),"NA",IF(Y415=" ","NA",IF(Y415="-","NA",IF(Y415="N","NA",Y415))))</f>
        <v>588</v>
      </c>
      <c r="AI415" s="30" t="n">
        <f aca="false">IF(ISBLANK(Z415),"NA",IF(Z415=" ","NA",IF(Z415="-","NA",IF(Z415="N","NA",Z415))))</f>
        <v>403</v>
      </c>
      <c r="AJ415" s="30" t="n">
        <f aca="false">IF(ISBLANK(AA415),"NA",IF(AA415=" ","NA",IF(AA415="-","NA",IF(AA415="N","NA",AA415))))</f>
        <v>10</v>
      </c>
      <c r="AK415" s="30" t="n">
        <f aca="false">IF(ISBLANK(AB415),"NA",IF(AB415=" ","NA",IF(AB415="-","NA",IF(AB415="N","NA",AB415))))</f>
        <v>11</v>
      </c>
      <c r="AL415" s="22" t="n">
        <f aca="false">IF(I415="BC",VLOOKUP(B415,'BC-OR_overlap'!A:J,10),"NA")</f>
        <v>4</v>
      </c>
      <c r="AM415" s="22" t="n">
        <f aca="false">VLOOKUP(G415,Sheet2!A:Q,3)</f>
        <v>15.2896</v>
      </c>
      <c r="AN415" s="22" t="n">
        <f aca="false">VLOOKUP(G415,Sheet2!A:Q,4)</f>
        <v>10</v>
      </c>
      <c r="AO415" s="22" t="n">
        <f aca="false">VLOOKUP(G415,Sheet2!A:Q,5)</f>
        <v>3.39</v>
      </c>
      <c r="AP415" s="22" t="n">
        <f aca="false">VLOOKUP(G415,Sheet2!A:Q,6)</f>
        <v>10778.87</v>
      </c>
      <c r="AQ415" s="22" t="n">
        <f aca="false">VLOOKUP(G415,Sheet2!A:Q,7)</f>
        <v>634.8</v>
      </c>
      <c r="AR415" s="22" t="n">
        <f aca="false">VLOOKUP(G415,Sheet2!A:Q,8)</f>
        <v>1096.57</v>
      </c>
      <c r="AS415" s="22" t="n">
        <f aca="false">VLOOKUP(G415,Sheet2!A:Q,9)</f>
        <v>62.25</v>
      </c>
      <c r="AT415" s="22" t="n">
        <f aca="false">VLOOKUP(G415,Sheet2!A:Q,10)</f>
        <v>76.84</v>
      </c>
      <c r="AU415" s="22" t="n">
        <f aca="false">VLOOKUP(G415,Sheet2!A:Q,11)</f>
        <v>12</v>
      </c>
      <c r="AV415" s="22" t="n">
        <f aca="false">VLOOKUP(G415,Sheet2!A:Q,12)</f>
        <v>281538.16</v>
      </c>
      <c r="AW415" s="22" t="n">
        <f aca="false">VLOOKUP(G415,Sheet2!A:Q,13)</f>
        <v>41876.2</v>
      </c>
      <c r="AX415" s="22" t="n">
        <f aca="false">VLOOKUP(G415,Sheet2!A:Q,14)</f>
        <v>9857.05</v>
      </c>
      <c r="AY415" s="22" t="n">
        <f aca="false">VLOOKUP(G415,Sheet2!A:Q,15)</f>
        <v>1812.25</v>
      </c>
      <c r="AZ415" s="22" t="n">
        <f aca="false">VLOOKUP(G415,Sheet2!A:Q,16)</f>
        <v>493.21</v>
      </c>
      <c r="BA415" s="22" t="n">
        <f aca="false">VLOOKUP(G415,Sheet2!A:Q,17)</f>
        <v>154.33</v>
      </c>
      <c r="BB415" s="22" t="n">
        <f aca="false">VLOOKUP(G415,Sheet2!A:R,18)</f>
        <v>330</v>
      </c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5" hidden="false" customHeight="false" outlineLevel="0" collapsed="false">
      <c r="A416" s="1" t="s">
        <v>56</v>
      </c>
      <c r="B416" s="9" t="n">
        <v>94</v>
      </c>
      <c r="C416" s="9" t="n">
        <v>120</v>
      </c>
      <c r="D416" s="9" t="n">
        <v>21</v>
      </c>
      <c r="E416" s="23" t="n">
        <v>30</v>
      </c>
      <c r="F416" s="24" t="s">
        <v>459</v>
      </c>
      <c r="G416" s="78" t="s">
        <v>1241</v>
      </c>
      <c r="H416" s="4" t="s">
        <v>461</v>
      </c>
      <c r="I416" s="22" t="s">
        <v>1066</v>
      </c>
      <c r="J416" s="26" t="s">
        <v>1067</v>
      </c>
      <c r="K416" s="11" t="s">
        <v>1242</v>
      </c>
      <c r="L416" s="2" t="n">
        <f aca="false">IF(LEN(TRIM(K416))=0,0,LEN(TRIM(K416))-LEN(SUBSTITUTE(K416," ",""))+1)</f>
        <v>8</v>
      </c>
      <c r="M416" s="2" t="n">
        <f aca="false">IF(LEN(TRIM(F416))=0,0,LEN(TRIM(F416))-LEN(SUBSTITUTE(F416," ",""))+2)</f>
        <v>6</v>
      </c>
      <c r="N416" s="22" t="s">
        <v>52</v>
      </c>
      <c r="O416" s="9"/>
      <c r="P416" s="27" t="n">
        <v>11094</v>
      </c>
      <c r="Q416" s="27" t="n">
        <v>1094</v>
      </c>
      <c r="R416" s="9" t="s">
        <v>236</v>
      </c>
      <c r="S416" s="28" t="str">
        <f aca="false">MID(MID(MID(SUBSTITUTE(K416," ","^",(M416-2)),1,256),FIND("^",SUBSTITUTE(K416," ","^",(M416-2))),256),2,FIND(" ",MID(MID(SUBSTITUTE(K416," ","^",(M416-2)),1,256),FIND("^",SUBSTITUTE(K416," ","^",(M416-2))),256))-2)</f>
        <v>his</v>
      </c>
      <c r="T416" s="71" t="n">
        <v>0.941</v>
      </c>
      <c r="U416" s="29" t="n">
        <f aca="false">LEN(S416)</f>
        <v>3</v>
      </c>
      <c r="V416" s="58" t="n">
        <v>294</v>
      </c>
      <c r="W416" s="58" t="n">
        <v>405</v>
      </c>
      <c r="X416" s="58" t="n">
        <v>573</v>
      </c>
      <c r="Y416" s="58" t="n">
        <v>475</v>
      </c>
      <c r="Z416" s="58" t="n">
        <v>474</v>
      </c>
      <c r="AA416" s="50" t="n">
        <v>9</v>
      </c>
      <c r="AB416" s="50" t="n">
        <v>20</v>
      </c>
      <c r="AC416" s="30" t="n">
        <f aca="false">IF(ISBLANK(T416),"NA",IF(T416=" ","NA",IF(T416="-","NA",IF(T416="N","NA",T416))))</f>
        <v>0.941</v>
      </c>
      <c r="AD416" s="30" t="n">
        <f aca="false">IF(ISBLANK(U416),"NA",IF(U416=" ","NA",IF(U416="-","NA",IF(U416="N","NA",U416))))</f>
        <v>3</v>
      </c>
      <c r="AE416" s="30" t="n">
        <f aca="false">IF(ISBLANK(V416),"NA",IF(V416=" ","NA",IF(V416="-","NA",IF(V416="N","NA",V416))))</f>
        <v>294</v>
      </c>
      <c r="AF416" s="30" t="n">
        <f aca="false">IF(ISBLANK(W416),"NA",IF(W416=" ","NA",IF(W416="-","NA",IF(W416="N","NA",W416))))</f>
        <v>405</v>
      </c>
      <c r="AG416" s="30" t="n">
        <f aca="false">IF(ISBLANK(X416),"NA",IF(X416=" ","NA",IF(X416="-","NA",IF(X416="N","NA",X416))))</f>
        <v>573</v>
      </c>
      <c r="AH416" s="30" t="n">
        <f aca="false">IF(ISBLANK(Y416),"NA",IF(Y416=" ","NA",IF(Y416="-","NA",IF(Y416="N","NA",Y416))))</f>
        <v>475</v>
      </c>
      <c r="AI416" s="30" t="n">
        <f aca="false">IF(ISBLANK(Z416),"NA",IF(Z416=" ","NA",IF(Z416="-","NA",IF(Z416="N","NA",Z416))))</f>
        <v>474</v>
      </c>
      <c r="AJ416" s="30" t="n">
        <f aca="false">IF(ISBLANK(AA416),"NA",IF(AA416=" ","NA",IF(AA416="-","NA",IF(AA416="N","NA",AA416))))</f>
        <v>9</v>
      </c>
      <c r="AK416" s="30" t="n">
        <f aca="false">IF(ISBLANK(AB416),"NA",IF(AB416=" ","NA",IF(AB416="-","NA",IF(AB416="N","NA",AB416))))</f>
        <v>20</v>
      </c>
      <c r="AL416" s="22" t="n">
        <f aca="false">IF(I416="BC",VLOOKUP(B416,'BC-OR_overlap'!A:J,10),"NA")</f>
        <v>4</v>
      </c>
      <c r="AM416" s="22" t="n">
        <f aca="false">VLOOKUP(G416,Sheet2!A:Q,3)</f>
        <v>266.23</v>
      </c>
      <c r="AN416" s="22" t="n">
        <f aca="false">VLOOKUP(G416,Sheet2!A:Q,4)</f>
        <v>9</v>
      </c>
      <c r="AO416" s="22" t="n">
        <f aca="false">VLOOKUP(G416,Sheet2!A:Q,5)</f>
        <v>171.44</v>
      </c>
      <c r="AP416" s="22" t="n">
        <f aca="false">VLOOKUP(G416,Sheet2!A:Q,6)</f>
        <v>18617.38</v>
      </c>
      <c r="AQ416" s="22" t="n">
        <f aca="false">VLOOKUP(G416,Sheet2!A:Q,7)</f>
        <v>251.5</v>
      </c>
      <c r="AR416" s="22" t="n">
        <f aca="false">VLOOKUP(G416,Sheet2!A:Q,8)</f>
        <v>3073.75</v>
      </c>
      <c r="AS416" s="22" t="n">
        <f aca="false">VLOOKUP(G416,Sheet2!A:Q,9)</f>
        <v>21</v>
      </c>
      <c r="AT416" s="22" t="n">
        <f aca="false">VLOOKUP(G416,Sheet2!A:Q,10)</f>
        <v>1035</v>
      </c>
      <c r="AU416" s="22" t="n">
        <f aca="false">VLOOKUP(G416,Sheet2!A:Q,11)</f>
        <v>4.5</v>
      </c>
      <c r="AV416" s="22" t="n">
        <f aca="false">VLOOKUP(G416,Sheet2!A:Q,12)</f>
        <v>323125.97</v>
      </c>
      <c r="AW416" s="22" t="n">
        <f aca="false">VLOOKUP(G416,Sheet2!A:Q,13)</f>
        <v>39748.25</v>
      </c>
      <c r="AX416" s="22" t="n">
        <f aca="false">VLOOKUP(G416,Sheet2!A:Q,14)</f>
        <v>14379.16</v>
      </c>
      <c r="AY416" s="22" t="n">
        <f aca="false">VLOOKUP(G416,Sheet2!A:Q,15)</f>
        <v>2191.67</v>
      </c>
      <c r="AZ416" s="22" t="n">
        <f aca="false">VLOOKUP(G416,Sheet2!A:Q,16)</f>
        <v>1919.62</v>
      </c>
      <c r="BA416" s="22" t="n">
        <f aca="false">VLOOKUP(G416,Sheet2!A:Q,17)</f>
        <v>186.5</v>
      </c>
      <c r="BB416" s="22" t="n">
        <f aca="false">VLOOKUP(G416,Sheet2!A:R,18)</f>
        <v>331</v>
      </c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5" hidden="false" customHeight="false" outlineLevel="0" collapsed="false">
      <c r="A417" s="9" t="s">
        <v>80</v>
      </c>
      <c r="B417" s="9" t="n">
        <v>95</v>
      </c>
      <c r="C417" s="9" t="n">
        <v>121</v>
      </c>
      <c r="D417" s="9" t="n">
        <v>197</v>
      </c>
      <c r="E417" s="23" t="n">
        <v>19</v>
      </c>
      <c r="F417" s="24" t="s">
        <v>463</v>
      </c>
      <c r="G417" s="27" t="s">
        <v>1243</v>
      </c>
      <c r="H417" s="4" t="s">
        <v>465</v>
      </c>
      <c r="I417" s="22" t="s">
        <v>1066</v>
      </c>
      <c r="J417" s="26" t="s">
        <v>1067</v>
      </c>
      <c r="K417" s="11" t="s">
        <v>1244</v>
      </c>
      <c r="L417" s="2" t="n">
        <f aca="false">IF(LEN(TRIM(K417))=0,0,LEN(TRIM(K417))-LEN(SUBSTITUTE(K417," ",""))+1)</f>
        <v>15</v>
      </c>
      <c r="M417" s="2" t="n">
        <f aca="false">IF(LEN(TRIM(F417))=0,0,LEN(TRIM(F417))-LEN(SUBSTITUTE(F417," ",""))+2)</f>
        <v>13</v>
      </c>
      <c r="N417" s="22" t="s">
        <v>52</v>
      </c>
      <c r="O417" s="9"/>
      <c r="P417" s="27" t="n">
        <v>11095</v>
      </c>
      <c r="Q417" s="27" t="n">
        <v>1095</v>
      </c>
      <c r="R417" s="9" t="s">
        <v>236</v>
      </c>
      <c r="S417" s="28" t="str">
        <f aca="false">MID(MID(MID(SUBSTITUTE(K417," ","^",(M417-2)),1,256),FIND("^",SUBSTITUTE(K417," ","^",(M417-2))),256),2,FIND(" ",MID(MID(SUBSTITUTE(K417," ","^",(M417-2)),1,256),FIND("^",SUBSTITUTE(K417," ","^",(M417-2))),256))-2)</f>
        <v>their</v>
      </c>
      <c r="T417" s="71" t="n">
        <v>0.943</v>
      </c>
      <c r="U417" s="29" t="n">
        <f aca="false">LEN(S417)</f>
        <v>5</v>
      </c>
      <c r="V417" s="58" t="n">
        <v>294</v>
      </c>
      <c r="W417" s="58" t="n">
        <v>405</v>
      </c>
      <c r="X417" s="58" t="n">
        <v>573</v>
      </c>
      <c r="Y417" s="58" t="n">
        <v>475</v>
      </c>
      <c r="Z417" s="58" t="n">
        <v>474</v>
      </c>
      <c r="AA417" s="50" t="n">
        <v>7</v>
      </c>
      <c r="AB417" s="45" t="n">
        <v>20</v>
      </c>
      <c r="AC417" s="30" t="n">
        <f aca="false">IF(ISBLANK(T417),"NA",IF(T417=" ","NA",IF(T417="-","NA",IF(T417="N","NA",T417))))</f>
        <v>0.943</v>
      </c>
      <c r="AD417" s="30" t="n">
        <f aca="false">IF(ISBLANK(U417),"NA",IF(U417=" ","NA",IF(U417="-","NA",IF(U417="N","NA",U417))))</f>
        <v>5</v>
      </c>
      <c r="AE417" s="30" t="n">
        <f aca="false">IF(ISBLANK(V417),"NA",IF(V417=" ","NA",IF(V417="-","NA",IF(V417="N","NA",V417))))</f>
        <v>294</v>
      </c>
      <c r="AF417" s="30" t="n">
        <f aca="false">IF(ISBLANK(W417),"NA",IF(W417=" ","NA",IF(W417="-","NA",IF(W417="N","NA",W417))))</f>
        <v>405</v>
      </c>
      <c r="AG417" s="30" t="n">
        <f aca="false">IF(ISBLANK(X417),"NA",IF(X417=" ","NA",IF(X417="-","NA",IF(X417="N","NA",X417))))</f>
        <v>573</v>
      </c>
      <c r="AH417" s="30" t="n">
        <f aca="false">IF(ISBLANK(Y417),"NA",IF(Y417=" ","NA",IF(Y417="-","NA",IF(Y417="N","NA",Y417))))</f>
        <v>475</v>
      </c>
      <c r="AI417" s="30" t="n">
        <f aca="false">IF(ISBLANK(Z417),"NA",IF(Z417=" ","NA",IF(Z417="-","NA",IF(Z417="N","NA",Z417))))</f>
        <v>474</v>
      </c>
      <c r="AJ417" s="30" t="n">
        <f aca="false">IF(ISBLANK(AA417),"NA",IF(AA417=" ","NA",IF(AA417="-","NA",IF(AA417="N","NA",AA417))))</f>
        <v>7</v>
      </c>
      <c r="AK417" s="30" t="n">
        <f aca="false">IF(ISBLANK(AB417),"NA",IF(AB417=" ","NA",IF(AB417="-","NA",IF(AB417="N","NA",AB417))))</f>
        <v>20</v>
      </c>
      <c r="AL417" s="22" t="n">
        <f aca="false">IF(I417="BC",VLOOKUP(B417,'BC-OR_overlap'!A:J,10),"NA")</f>
        <v>4</v>
      </c>
      <c r="AM417" s="22" t="n">
        <f aca="false">VLOOKUP(G417,Sheet2!A:Q,3)</f>
        <v>73.9495</v>
      </c>
      <c r="AN417" s="22" t="n">
        <f aca="false">VLOOKUP(G417,Sheet2!A:Q,4)</f>
        <v>7</v>
      </c>
      <c r="AO417" s="22" t="n">
        <f aca="false">VLOOKUP(G417,Sheet2!A:Q,5)</f>
        <v>17.42</v>
      </c>
      <c r="AP417" s="22" t="n">
        <f aca="false">VLOOKUP(G417,Sheet2!A:Q,6)</f>
        <v>9471.16</v>
      </c>
      <c r="AQ417" s="22" t="n">
        <f aca="false">VLOOKUP(G417,Sheet2!A:Q,7)</f>
        <v>706.6</v>
      </c>
      <c r="AR417" s="22" t="n">
        <f aca="false">VLOOKUP(G417,Sheet2!A:Q,8)</f>
        <v>1395.24</v>
      </c>
      <c r="AS417" s="22" t="n">
        <f aca="false">VLOOKUP(G417,Sheet2!A:Q,9)</f>
        <v>110.5</v>
      </c>
      <c r="AT417" s="22" t="n">
        <f aca="false">VLOOKUP(G417,Sheet2!A:Q,10)</f>
        <v>353.88</v>
      </c>
      <c r="AU417" s="22" t="n">
        <f aca="false">VLOOKUP(G417,Sheet2!A:Q,11)</f>
        <v>10.33</v>
      </c>
      <c r="AV417" s="22" t="n">
        <f aca="false">VLOOKUP(G417,Sheet2!A:Q,12)</f>
        <v>311246.14</v>
      </c>
      <c r="AW417" s="22" t="n">
        <f aca="false">VLOOKUP(G417,Sheet2!A:Q,13)</f>
        <v>41972.6</v>
      </c>
      <c r="AX417" s="22" t="n">
        <f aca="false">VLOOKUP(G417,Sheet2!A:Q,14)</f>
        <v>19861.24</v>
      </c>
      <c r="AY417" s="22" t="n">
        <f aca="false">VLOOKUP(G417,Sheet2!A:Q,15)</f>
        <v>4603.75</v>
      </c>
      <c r="AZ417" s="22" t="n">
        <f aca="false">VLOOKUP(G417,Sheet2!A:Q,16)</f>
        <v>1819.43</v>
      </c>
      <c r="BA417" s="22" t="n">
        <f aca="false">VLOOKUP(G417,Sheet2!A:Q,17)</f>
        <v>195.67</v>
      </c>
      <c r="BB417" s="22" t="n">
        <f aca="false">VLOOKUP(G417,Sheet2!A:R,18)</f>
        <v>332</v>
      </c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5" hidden="false" customHeight="false" outlineLevel="0" collapsed="false">
      <c r="A418" s="1" t="s">
        <v>46</v>
      </c>
      <c r="B418" s="9" t="n">
        <v>96</v>
      </c>
      <c r="C418" s="9" t="n">
        <v>122</v>
      </c>
      <c r="D418" s="9" t="n">
        <v>71</v>
      </c>
      <c r="E418" s="23"/>
      <c r="F418" s="9" t="s">
        <v>467</v>
      </c>
      <c r="G418" s="46" t="s">
        <v>1245</v>
      </c>
      <c r="H418" s="4" t="s">
        <v>469</v>
      </c>
      <c r="I418" s="22" t="s">
        <v>1066</v>
      </c>
      <c r="J418" s="26" t="s">
        <v>1067</v>
      </c>
      <c r="K418" s="11" t="s">
        <v>1246</v>
      </c>
      <c r="L418" s="2" t="n">
        <f aca="false">IF(LEN(TRIM(K418))=0,0,LEN(TRIM(K418))-LEN(SUBSTITUTE(K418," ",""))+1)</f>
        <v>20</v>
      </c>
      <c r="M418" s="2" t="n">
        <f aca="false">IF(LEN(TRIM(F418))=0,0,LEN(TRIM(F418))-LEN(SUBSTITUTE(F418," ",""))+2)</f>
        <v>17</v>
      </c>
      <c r="N418" s="22" t="s">
        <v>52</v>
      </c>
      <c r="O418" s="9"/>
      <c r="P418" s="27" t="n">
        <v>11096</v>
      </c>
      <c r="Q418" s="27" t="n">
        <v>1096</v>
      </c>
      <c r="R418" s="9" t="s">
        <v>236</v>
      </c>
      <c r="S418" s="28" t="str">
        <f aca="false">MID(MID(MID(SUBSTITUTE(K418," ","^",(M418-2)),1,256),FIND("^",SUBSTITUTE(K418," ","^",(M418-2))),256),2,FIND(" ",MID(MID(SUBSTITUTE(K418," ","^",(M418-2)),1,256),FIND("^",SUBSTITUTE(K418," ","^",(M418-2))),256))-2)</f>
        <v>her</v>
      </c>
      <c r="T418" s="77" t="n">
        <v>0.9</v>
      </c>
      <c r="U418" s="29" t="n">
        <f aca="false">LEN(S418)</f>
        <v>3</v>
      </c>
      <c r="V418" s="58" t="n">
        <v>81</v>
      </c>
      <c r="W418" s="58" t="n">
        <v>587</v>
      </c>
      <c r="X418" s="58" t="n">
        <v>576</v>
      </c>
      <c r="Y418" s="58" t="n">
        <v>622</v>
      </c>
      <c r="Z418" s="58" t="n">
        <v>434</v>
      </c>
      <c r="AA418" s="50" t="n">
        <v>5</v>
      </c>
      <c r="AB418" s="50" t="n">
        <v>19</v>
      </c>
      <c r="AC418" s="30" t="n">
        <f aca="false">IF(ISBLANK(T418),"NA",IF(T418=" ","NA",IF(T418="-","NA",IF(T418="N","NA",T418))))</f>
        <v>0.9</v>
      </c>
      <c r="AD418" s="30" t="n">
        <f aca="false">IF(ISBLANK(U418),"NA",IF(U418=" ","NA",IF(U418="-","NA",IF(U418="N","NA",U418))))</f>
        <v>3</v>
      </c>
      <c r="AE418" s="30" t="n">
        <f aca="false">IF(ISBLANK(V418),"NA",IF(V418=" ","NA",IF(V418="-","NA",IF(V418="N","NA",V418))))</f>
        <v>81</v>
      </c>
      <c r="AF418" s="30" t="n">
        <f aca="false">IF(ISBLANK(W418),"NA",IF(W418=" ","NA",IF(W418="-","NA",IF(W418="N","NA",W418))))</f>
        <v>587</v>
      </c>
      <c r="AG418" s="30" t="n">
        <f aca="false">IF(ISBLANK(X418),"NA",IF(X418=" ","NA",IF(X418="-","NA",IF(X418="N","NA",X418))))</f>
        <v>576</v>
      </c>
      <c r="AH418" s="30" t="n">
        <f aca="false">IF(ISBLANK(Y418),"NA",IF(Y418=" ","NA",IF(Y418="-","NA",IF(Y418="N","NA",Y418))))</f>
        <v>622</v>
      </c>
      <c r="AI418" s="30" t="n">
        <f aca="false">IF(ISBLANK(Z418),"NA",IF(Z418=" ","NA",IF(Z418="-","NA",IF(Z418="N","NA",Z418))))</f>
        <v>434</v>
      </c>
      <c r="AJ418" s="30" t="n">
        <f aca="false">IF(ISBLANK(AA418),"NA",IF(AA418=" ","NA",IF(AA418="-","NA",IF(AA418="N","NA",AA418))))</f>
        <v>5</v>
      </c>
      <c r="AK418" s="30" t="n">
        <f aca="false">IF(ISBLANK(AB418),"NA",IF(AB418=" ","NA",IF(AB418="-","NA",IF(AB418="N","NA",AB418))))</f>
        <v>19</v>
      </c>
      <c r="AL418" s="22" t="n">
        <f aca="false">IF(I418="BC",VLOOKUP(B418,'BC-OR_overlap'!A:J,10),"NA")</f>
        <v>4</v>
      </c>
      <c r="AM418" s="22" t="n">
        <f aca="false">VLOOKUP(G418,Sheet2!A:Q,3)</f>
        <v>78.233</v>
      </c>
      <c r="AN418" s="22" t="n">
        <f aca="false">VLOOKUP(G418,Sheet2!A:Q,4)</f>
        <v>5</v>
      </c>
      <c r="AO418" s="22" t="n">
        <f aca="false">VLOOKUP(G418,Sheet2!A:Q,5)</f>
        <v>5.35</v>
      </c>
      <c r="AP418" s="22" t="n">
        <f aca="false">VLOOKUP(G418,Sheet2!A:Q,6)</f>
        <v>9740.16</v>
      </c>
      <c r="AQ418" s="22" t="n">
        <f aca="false">VLOOKUP(G418,Sheet2!A:Q,7)</f>
        <v>155.75</v>
      </c>
      <c r="AR418" s="22" t="n">
        <f aca="false">VLOOKUP(G418,Sheet2!A:Q,8)</f>
        <v>1138.19</v>
      </c>
      <c r="AS418" s="22" t="n">
        <f aca="false">VLOOKUP(G418,Sheet2!A:Q,9)</f>
        <v>22.67</v>
      </c>
      <c r="AT418" s="22" t="n">
        <f aca="false">VLOOKUP(G418,Sheet2!A:Q,10)</f>
        <v>90.55</v>
      </c>
      <c r="AU418" s="22" t="n">
        <f aca="false">VLOOKUP(G418,Sheet2!A:Q,11)</f>
        <v>3</v>
      </c>
      <c r="AV418" s="22" t="n">
        <f aca="false">VLOOKUP(G418,Sheet2!A:Q,12)</f>
        <v>238945</v>
      </c>
      <c r="AW418" s="22" t="n">
        <f aca="false">VLOOKUP(G418,Sheet2!A:Q,13)</f>
        <v>32517.5</v>
      </c>
      <c r="AX418" s="22" t="n">
        <f aca="false">VLOOKUP(G418,Sheet2!A:Q,14)</f>
        <v>13879.18</v>
      </c>
      <c r="AY418" s="22" t="n">
        <f aca="false">VLOOKUP(G418,Sheet2!A:Q,15)</f>
        <v>2706</v>
      </c>
      <c r="AZ418" s="22" t="n">
        <f aca="false">VLOOKUP(G418,Sheet2!A:Q,16)</f>
        <v>409.25</v>
      </c>
      <c r="BA418" s="22" t="n">
        <f aca="false">VLOOKUP(G418,Sheet2!A:Q,17)</f>
        <v>123</v>
      </c>
      <c r="BB418" s="22" t="n">
        <f aca="false">VLOOKUP(G418,Sheet2!A:R,18)</f>
        <v>337</v>
      </c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5" hidden="false" customHeight="false" outlineLevel="0" collapsed="false">
      <c r="A419" s="1" t="s">
        <v>56</v>
      </c>
      <c r="B419" s="9" t="n">
        <v>97</v>
      </c>
      <c r="C419" s="9" t="n">
        <v>123</v>
      </c>
      <c r="D419" s="9" t="n">
        <v>139</v>
      </c>
      <c r="E419" s="23" t="s">
        <v>471</v>
      </c>
      <c r="F419" s="11" t="s">
        <v>472</v>
      </c>
      <c r="G419" s="46" t="s">
        <v>1245</v>
      </c>
      <c r="H419" s="4" t="s">
        <v>474</v>
      </c>
      <c r="I419" s="22" t="s">
        <v>1066</v>
      </c>
      <c r="J419" s="26" t="s">
        <v>1067</v>
      </c>
      <c r="K419" s="11" t="s">
        <v>1247</v>
      </c>
      <c r="L419" s="2" t="n">
        <f aca="false">IF(LEN(TRIM(K419))=0,0,LEN(TRIM(K419))-LEN(SUBSTITUTE(K419," ",""))+1)</f>
        <v>10</v>
      </c>
      <c r="M419" s="2" t="n">
        <f aca="false">IF(LEN(TRIM(F419))=0,0,LEN(TRIM(F419))-LEN(SUBSTITUTE(F419," ",""))+2)</f>
        <v>8</v>
      </c>
      <c r="N419" s="22" t="s">
        <v>52</v>
      </c>
      <c r="O419" s="9"/>
      <c r="P419" s="27" t="n">
        <v>11097</v>
      </c>
      <c r="Q419" s="27" t="n">
        <v>1097</v>
      </c>
      <c r="R419" s="9" t="s">
        <v>236</v>
      </c>
      <c r="S419" s="28" t="str">
        <f aca="false">MID(MID(MID(SUBSTITUTE(K419," ","^",(M419-2)),1,256),FIND("^",SUBSTITUTE(K419," ","^",(M419-2))),256),2,FIND(" ",MID(MID(SUBSTITUTE(K419," ","^",(M419-2)),1,256),FIND("^",SUBSTITUTE(K419," ","^",(M419-2))),256))-2)</f>
        <v>the</v>
      </c>
      <c r="T419" s="72" t="n">
        <v>1</v>
      </c>
      <c r="U419" s="29" t="n">
        <f aca="false">LEN(S419)</f>
        <v>3</v>
      </c>
      <c r="V419" s="53" t="n">
        <v>81</v>
      </c>
      <c r="W419" s="50" t="n">
        <v>587</v>
      </c>
      <c r="X419" s="50" t="n">
        <v>576</v>
      </c>
      <c r="Y419" s="50" t="n">
        <v>622</v>
      </c>
      <c r="Z419" s="50" t="n">
        <v>434</v>
      </c>
      <c r="AA419" s="50" t="n">
        <v>5</v>
      </c>
      <c r="AB419" s="50" t="n">
        <v>19</v>
      </c>
      <c r="AC419" s="30" t="n">
        <f aca="false">IF(ISBLANK(T419),"NA",IF(T419=" ","NA",IF(T419="-","NA",IF(T419="N","NA",T419))))</f>
        <v>1</v>
      </c>
      <c r="AD419" s="30" t="n">
        <f aca="false">IF(ISBLANK(U419),"NA",IF(U419=" ","NA",IF(U419="-","NA",IF(U419="N","NA",U419))))</f>
        <v>3</v>
      </c>
      <c r="AE419" s="30" t="n">
        <f aca="false">IF(ISBLANK(V419),"NA",IF(V419=" ","NA",IF(V419="-","NA",IF(V419="N","NA",V419))))</f>
        <v>81</v>
      </c>
      <c r="AF419" s="30" t="n">
        <f aca="false">IF(ISBLANK(W419),"NA",IF(W419=" ","NA",IF(W419="-","NA",IF(W419="N","NA",W419))))</f>
        <v>587</v>
      </c>
      <c r="AG419" s="30" t="n">
        <f aca="false">IF(ISBLANK(X419),"NA",IF(X419=" ","NA",IF(X419="-","NA",IF(X419="N","NA",X419))))</f>
        <v>576</v>
      </c>
      <c r="AH419" s="30" t="n">
        <f aca="false">IF(ISBLANK(Y419),"NA",IF(Y419=" ","NA",IF(Y419="-","NA",IF(Y419="N","NA",Y419))))</f>
        <v>622</v>
      </c>
      <c r="AI419" s="30" t="n">
        <f aca="false">IF(ISBLANK(Z419),"NA",IF(Z419=" ","NA",IF(Z419="-","NA",IF(Z419="N","NA",Z419))))</f>
        <v>434</v>
      </c>
      <c r="AJ419" s="30" t="n">
        <f aca="false">IF(ISBLANK(AA419),"NA",IF(AA419=" ","NA",IF(AA419="-","NA",IF(AA419="N","NA",AA419))))</f>
        <v>5</v>
      </c>
      <c r="AK419" s="30" t="n">
        <f aca="false">IF(ISBLANK(AB419),"NA",IF(AB419=" ","NA",IF(AB419="-","NA",IF(AB419="N","NA",AB419))))</f>
        <v>19</v>
      </c>
      <c r="AL419" s="22" t="n">
        <f aca="false">IF(I419="BC",VLOOKUP(B419,'BC-OR_overlap'!A:J,10),"NA")</f>
        <v>4</v>
      </c>
      <c r="AM419" s="22" t="n">
        <f aca="false">VLOOKUP(G419,Sheet2!A:Q,3)</f>
        <v>78.233</v>
      </c>
      <c r="AN419" s="22" t="n">
        <f aca="false">VLOOKUP(G419,Sheet2!A:Q,4)</f>
        <v>5</v>
      </c>
      <c r="AO419" s="22" t="n">
        <f aca="false">VLOOKUP(G419,Sheet2!A:Q,5)</f>
        <v>5.35</v>
      </c>
      <c r="AP419" s="22" t="n">
        <f aca="false">VLOOKUP(G419,Sheet2!A:Q,6)</f>
        <v>9740.16</v>
      </c>
      <c r="AQ419" s="22" t="n">
        <f aca="false">VLOOKUP(G419,Sheet2!A:Q,7)</f>
        <v>155.75</v>
      </c>
      <c r="AR419" s="22" t="n">
        <f aca="false">VLOOKUP(G419,Sheet2!A:Q,8)</f>
        <v>1138.19</v>
      </c>
      <c r="AS419" s="22" t="n">
        <f aca="false">VLOOKUP(G419,Sheet2!A:Q,9)</f>
        <v>22.67</v>
      </c>
      <c r="AT419" s="22" t="n">
        <f aca="false">VLOOKUP(G419,Sheet2!A:Q,10)</f>
        <v>90.55</v>
      </c>
      <c r="AU419" s="22" t="n">
        <f aca="false">VLOOKUP(G419,Sheet2!A:Q,11)</f>
        <v>3</v>
      </c>
      <c r="AV419" s="22" t="n">
        <f aca="false">VLOOKUP(G419,Sheet2!A:Q,12)</f>
        <v>238945</v>
      </c>
      <c r="AW419" s="22" t="n">
        <f aca="false">VLOOKUP(G419,Sheet2!A:Q,13)</f>
        <v>32517.5</v>
      </c>
      <c r="AX419" s="22" t="n">
        <f aca="false">VLOOKUP(G419,Sheet2!A:Q,14)</f>
        <v>13879.18</v>
      </c>
      <c r="AY419" s="22" t="n">
        <f aca="false">VLOOKUP(G419,Sheet2!A:Q,15)</f>
        <v>2706</v>
      </c>
      <c r="AZ419" s="22" t="n">
        <f aca="false">VLOOKUP(G419,Sheet2!A:Q,16)</f>
        <v>409.25</v>
      </c>
      <c r="BA419" s="22" t="n">
        <f aca="false">VLOOKUP(G419,Sheet2!A:Q,17)</f>
        <v>123</v>
      </c>
      <c r="BB419" s="22" t="n">
        <f aca="false">VLOOKUP(G419,Sheet2!A:R,18)</f>
        <v>337</v>
      </c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5" hidden="false" customHeight="false" outlineLevel="0" collapsed="false">
      <c r="A420" s="1" t="s">
        <v>66</v>
      </c>
      <c r="B420" s="9" t="n">
        <v>98</v>
      </c>
      <c r="C420" s="9" t="n">
        <v>124</v>
      </c>
      <c r="D420" s="9" t="n">
        <v>20</v>
      </c>
      <c r="E420" s="23" t="s">
        <v>476</v>
      </c>
      <c r="F420" s="11" t="s">
        <v>477</v>
      </c>
      <c r="G420" s="9" t="s">
        <v>1248</v>
      </c>
      <c r="H420" s="4" t="s">
        <v>479</v>
      </c>
      <c r="I420" s="22" t="s">
        <v>1066</v>
      </c>
      <c r="J420" s="26" t="s">
        <v>1067</v>
      </c>
      <c r="K420" s="11" t="s">
        <v>1249</v>
      </c>
      <c r="L420" s="2" t="n">
        <f aca="false">IF(LEN(TRIM(K420))=0,0,LEN(TRIM(K420))-LEN(SUBSTITUTE(K420," ",""))+1)</f>
        <v>10</v>
      </c>
      <c r="M420" s="2" t="n">
        <f aca="false">IF(LEN(TRIM(F420))=0,0,LEN(TRIM(F420))-LEN(SUBSTITUTE(F420," ",""))+2)</f>
        <v>8</v>
      </c>
      <c r="N420" s="22" t="s">
        <v>52</v>
      </c>
      <c r="O420" s="9"/>
      <c r="P420" s="27" t="n">
        <v>11098</v>
      </c>
      <c r="Q420" s="27" t="n">
        <v>1098</v>
      </c>
      <c r="R420" s="9" t="s">
        <v>236</v>
      </c>
      <c r="S420" s="28" t="str">
        <f aca="false">MID(MID(MID(SUBSTITUTE(K420," ","^",(M420-2)),1,256),FIND("^",SUBSTITUTE(K420," ","^",(M420-2))),256),2,FIND(" ",MID(MID(SUBSTITUTE(K420," ","^",(M420-2)),1,256),FIND("^",SUBSTITUTE(K420," ","^",(M420-2))),256))-2)</f>
        <v>the</v>
      </c>
      <c r="T420" s="72" t="n">
        <v>1</v>
      </c>
      <c r="U420" s="29" t="n">
        <f aca="false">LEN(S420)</f>
        <v>3</v>
      </c>
      <c r="V420" s="53" t="n">
        <v>20</v>
      </c>
      <c r="W420" s="50" t="n">
        <v>557</v>
      </c>
      <c r="X420" s="50" t="n">
        <v>521</v>
      </c>
      <c r="Y420" s="50" t="n">
        <v>571</v>
      </c>
      <c r="Z420" s="50" t="n">
        <v>440</v>
      </c>
      <c r="AA420" s="50" t="n">
        <v>14</v>
      </c>
      <c r="AB420" s="50" t="n">
        <v>4</v>
      </c>
      <c r="AC420" s="30" t="n">
        <f aca="false">IF(ISBLANK(T420),"NA",IF(T420=" ","NA",IF(T420="-","NA",IF(T420="N","NA",T420))))</f>
        <v>1</v>
      </c>
      <c r="AD420" s="30" t="n">
        <f aca="false">IF(ISBLANK(U420),"NA",IF(U420=" ","NA",IF(U420="-","NA",IF(U420="N","NA",U420))))</f>
        <v>3</v>
      </c>
      <c r="AE420" s="30" t="n">
        <f aca="false">IF(ISBLANK(V420),"NA",IF(V420=" ","NA",IF(V420="-","NA",IF(V420="N","NA",V420))))</f>
        <v>20</v>
      </c>
      <c r="AF420" s="30" t="n">
        <f aca="false">IF(ISBLANK(W420),"NA",IF(W420=" ","NA",IF(W420="-","NA",IF(W420="N","NA",W420))))</f>
        <v>557</v>
      </c>
      <c r="AG420" s="30" t="n">
        <f aca="false">IF(ISBLANK(X420),"NA",IF(X420=" ","NA",IF(X420="-","NA",IF(X420="N","NA",X420))))</f>
        <v>521</v>
      </c>
      <c r="AH420" s="30" t="n">
        <f aca="false">IF(ISBLANK(Y420),"NA",IF(Y420=" ","NA",IF(Y420="-","NA",IF(Y420="N","NA",Y420))))</f>
        <v>571</v>
      </c>
      <c r="AI420" s="30" t="n">
        <f aca="false">IF(ISBLANK(Z420),"NA",IF(Z420=" ","NA",IF(Z420="-","NA",IF(Z420="N","NA",Z420))))</f>
        <v>440</v>
      </c>
      <c r="AJ420" s="30" t="n">
        <f aca="false">IF(ISBLANK(AA420),"NA",IF(AA420=" ","NA",IF(AA420="-","NA",IF(AA420="N","NA",AA420))))</f>
        <v>14</v>
      </c>
      <c r="AK420" s="30" t="n">
        <f aca="false">IF(ISBLANK(AB420),"NA",IF(AB420=" ","NA",IF(AB420="-","NA",IF(AB420="N","NA",AB420))))</f>
        <v>4</v>
      </c>
      <c r="AL420" s="22" t="n">
        <f aca="false">IF(I420="BC",VLOOKUP(B420,'BC-OR_overlap'!A:J,10),"NA")</f>
        <v>4</v>
      </c>
      <c r="AM420" s="22" t="n">
        <f aca="false">VLOOKUP(G420,Sheet2!A:Q,3)</f>
        <v>13.6238</v>
      </c>
      <c r="AN420" s="22" t="n">
        <f aca="false">VLOOKUP(G420,Sheet2!A:Q,4)</f>
        <v>14</v>
      </c>
      <c r="AO420" s="22" t="n">
        <f aca="false">VLOOKUP(G420,Sheet2!A:Q,5)</f>
        <v>94.93</v>
      </c>
      <c r="AP420" s="22" t="n">
        <f aca="false">VLOOKUP(G420,Sheet2!A:Q,6)</f>
        <v>16046.08</v>
      </c>
      <c r="AQ420" s="22" t="n">
        <f aca="false">VLOOKUP(G420,Sheet2!A:Q,7)</f>
        <v>193.75</v>
      </c>
      <c r="AR420" s="22" t="n">
        <f aca="false">VLOOKUP(G420,Sheet2!A:Q,8)</f>
        <v>2975.45</v>
      </c>
      <c r="AS420" s="22" t="n">
        <f aca="false">VLOOKUP(G420,Sheet2!A:Q,9)</f>
        <v>24.33</v>
      </c>
      <c r="AT420" s="22" t="n">
        <f aca="false">VLOOKUP(G420,Sheet2!A:Q,10)</f>
        <v>443.01</v>
      </c>
      <c r="AU420" s="22" t="n">
        <f aca="false">VLOOKUP(G420,Sheet2!A:Q,11)</f>
        <v>6</v>
      </c>
      <c r="AV420" s="22" t="n">
        <f aca="false">VLOOKUP(G420,Sheet2!A:Q,12)</f>
        <v>365979.91</v>
      </c>
      <c r="AW420" s="22" t="n">
        <f aca="false">VLOOKUP(G420,Sheet2!A:Q,13)</f>
        <v>47864</v>
      </c>
      <c r="AX420" s="22" t="n">
        <f aca="false">VLOOKUP(G420,Sheet2!A:Q,14)</f>
        <v>30998.92</v>
      </c>
      <c r="AY420" s="22" t="n">
        <f aca="false">VLOOKUP(G420,Sheet2!A:Q,15)</f>
        <v>7578.67</v>
      </c>
      <c r="AZ420" s="22" t="n">
        <f aca="false">VLOOKUP(G420,Sheet2!A:Q,16)</f>
        <v>3765.12</v>
      </c>
      <c r="BA420" s="22" t="n">
        <f aca="false">VLOOKUP(G420,Sheet2!A:Q,17)</f>
        <v>1703.5</v>
      </c>
      <c r="BB420" s="22" t="n">
        <f aca="false">VLOOKUP(G420,Sheet2!A:R,18)</f>
        <v>342</v>
      </c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5" hidden="false" customHeight="false" outlineLevel="0" collapsed="false">
      <c r="A421" s="9" t="s">
        <v>66</v>
      </c>
      <c r="B421" s="9" t="n">
        <v>99</v>
      </c>
      <c r="C421" s="9" t="n">
        <v>125</v>
      </c>
      <c r="D421" s="9" t="n">
        <v>109</v>
      </c>
      <c r="E421" s="23" t="n">
        <v>44</v>
      </c>
      <c r="F421" s="24" t="s">
        <v>481</v>
      </c>
      <c r="G421" s="70" t="s">
        <v>1250</v>
      </c>
      <c r="H421" s="4" t="s">
        <v>483</v>
      </c>
      <c r="I421" s="22" t="s">
        <v>1066</v>
      </c>
      <c r="J421" s="26" t="s">
        <v>1067</v>
      </c>
      <c r="K421" s="11" t="s">
        <v>1251</v>
      </c>
      <c r="L421" s="2" t="n">
        <f aca="false">IF(LEN(TRIM(K421))=0,0,LEN(TRIM(K421))-LEN(SUBSTITUTE(K421," ",""))+1)</f>
        <v>18</v>
      </c>
      <c r="M421" s="2" t="n">
        <f aca="false">IF(LEN(TRIM(F421))=0,0,LEN(TRIM(F421))-LEN(SUBSTITUTE(F421," ",""))+2)</f>
        <v>16</v>
      </c>
      <c r="N421" s="22" t="s">
        <v>52</v>
      </c>
      <c r="O421" s="9"/>
      <c r="P421" s="27" t="n">
        <v>11099</v>
      </c>
      <c r="Q421" s="27" t="n">
        <v>1099</v>
      </c>
      <c r="R421" s="9" t="s">
        <v>236</v>
      </c>
      <c r="S421" s="28" t="str">
        <f aca="false">MID(MID(MID(SUBSTITUTE(K421," ","^",(M421-2)),1,256),FIND("^",SUBSTITUTE(K421," ","^",(M421-2))),256),2,FIND(" ",MID(MID(SUBSTITUTE(K421," ","^",(M421-2)),1,256),FIND("^",SUBSTITUTE(K421," ","^",(M421-2))),256))-2)</f>
        <v>the</v>
      </c>
      <c r="T421" s="71" t="n">
        <v>0.912</v>
      </c>
      <c r="U421" s="29" t="n">
        <f aca="false">LEN(S421)</f>
        <v>3</v>
      </c>
      <c r="V421" s="58" t="n">
        <v>411</v>
      </c>
      <c r="W421" s="58" t="n">
        <v>496</v>
      </c>
      <c r="X421" s="58" t="n">
        <v>636</v>
      </c>
      <c r="Y421" s="58" t="n">
        <v>607</v>
      </c>
      <c r="Z421" s="58" t="n">
        <v>533</v>
      </c>
      <c r="AA421" s="50" t="n">
        <v>9</v>
      </c>
      <c r="AB421" s="50" t="n">
        <v>6</v>
      </c>
      <c r="AC421" s="30" t="n">
        <f aca="false">IF(ISBLANK(T421),"NA",IF(T421=" ","NA",IF(T421="-","NA",IF(T421="N","NA",T421))))</f>
        <v>0.912</v>
      </c>
      <c r="AD421" s="30" t="n">
        <f aca="false">IF(ISBLANK(U421),"NA",IF(U421=" ","NA",IF(U421="-","NA",IF(U421="N","NA",U421))))</f>
        <v>3</v>
      </c>
      <c r="AE421" s="30" t="n">
        <f aca="false">IF(ISBLANK(V421),"NA",IF(V421=" ","NA",IF(V421="-","NA",IF(V421="N","NA",V421))))</f>
        <v>411</v>
      </c>
      <c r="AF421" s="30" t="n">
        <f aca="false">IF(ISBLANK(W421),"NA",IF(W421=" ","NA",IF(W421="-","NA",IF(W421="N","NA",W421))))</f>
        <v>496</v>
      </c>
      <c r="AG421" s="30" t="n">
        <f aca="false">IF(ISBLANK(X421),"NA",IF(X421=" ","NA",IF(X421="-","NA",IF(X421="N","NA",X421))))</f>
        <v>636</v>
      </c>
      <c r="AH421" s="30" t="n">
        <f aca="false">IF(ISBLANK(Y421),"NA",IF(Y421=" ","NA",IF(Y421="-","NA",IF(Y421="N","NA",Y421))))</f>
        <v>607</v>
      </c>
      <c r="AI421" s="30" t="n">
        <f aca="false">IF(ISBLANK(Z421),"NA",IF(Z421=" ","NA",IF(Z421="-","NA",IF(Z421="N","NA",Z421))))</f>
        <v>533</v>
      </c>
      <c r="AJ421" s="30" t="n">
        <f aca="false">IF(ISBLANK(AA421),"NA",IF(AA421=" ","NA",IF(AA421="-","NA",IF(AA421="N","NA",AA421))))</f>
        <v>9</v>
      </c>
      <c r="AK421" s="30" t="n">
        <f aca="false">IF(ISBLANK(AB421),"NA",IF(AB421=" ","NA",IF(AB421="-","NA",IF(AB421="N","NA",AB421))))</f>
        <v>6</v>
      </c>
      <c r="AL421" s="22" t="n">
        <f aca="false">IF(I421="BC",VLOOKUP(B421,'BC-OR_overlap'!A:J,10),"NA")</f>
        <v>4</v>
      </c>
      <c r="AM421" s="22" t="n">
        <f aca="false">VLOOKUP(G421,Sheet2!A:Q,3)</f>
        <v>436.141</v>
      </c>
      <c r="AN421" s="22" t="n">
        <f aca="false">VLOOKUP(G421,Sheet2!A:Q,4)</f>
        <v>9</v>
      </c>
      <c r="AO421" s="22" t="n">
        <f aca="false">VLOOKUP(G421,Sheet2!A:Q,5)</f>
        <v>236.67</v>
      </c>
      <c r="AP421" s="22" t="n">
        <f aca="false">VLOOKUP(G421,Sheet2!A:Q,6)</f>
        <v>6106.74</v>
      </c>
      <c r="AQ421" s="22" t="n">
        <f aca="false">VLOOKUP(G421,Sheet2!A:Q,7)</f>
        <v>216.6</v>
      </c>
      <c r="AR421" s="22" t="n">
        <f aca="false">VLOOKUP(G421,Sheet2!A:Q,8)</f>
        <v>2120.11</v>
      </c>
      <c r="AS421" s="22" t="n">
        <f aca="false">VLOOKUP(G421,Sheet2!A:Q,9)</f>
        <v>16</v>
      </c>
      <c r="AT421" s="22" t="n">
        <f aca="false">VLOOKUP(G421,Sheet2!A:Q,10)</f>
        <v>1887.82</v>
      </c>
      <c r="AU421" s="22" t="n">
        <f aca="false">VLOOKUP(G421,Sheet2!A:Q,11)</f>
        <v>8.67</v>
      </c>
      <c r="AV421" s="22" t="n">
        <f aca="false">VLOOKUP(G421,Sheet2!A:Q,12)</f>
        <v>262610.09</v>
      </c>
      <c r="AW421" s="22" t="n">
        <f aca="false">VLOOKUP(G421,Sheet2!A:Q,13)</f>
        <v>30918.4</v>
      </c>
      <c r="AX421" s="22" t="n">
        <f aca="false">VLOOKUP(G421,Sheet2!A:Q,14)</f>
        <v>8482.18</v>
      </c>
      <c r="AY421" s="22" t="n">
        <f aca="false">VLOOKUP(G421,Sheet2!A:Q,15)</f>
        <v>1343</v>
      </c>
      <c r="AZ421" s="22" t="n">
        <f aca="false">VLOOKUP(G421,Sheet2!A:Q,16)</f>
        <v>4027.52</v>
      </c>
      <c r="BA421" s="22" t="n">
        <f aca="false">VLOOKUP(G421,Sheet2!A:Q,17)</f>
        <v>376</v>
      </c>
      <c r="BB421" s="22" t="n">
        <f aca="false">VLOOKUP(G421,Sheet2!A:R,18)</f>
        <v>346</v>
      </c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5" hidden="false" customHeight="false" outlineLevel="0" collapsed="false">
      <c r="A422" s="1" t="s">
        <v>46</v>
      </c>
      <c r="B422" s="9" t="n">
        <v>100</v>
      </c>
      <c r="C422" s="9" t="n">
        <v>126</v>
      </c>
      <c r="D422" s="9" t="n">
        <v>8</v>
      </c>
      <c r="E422" s="23" t="s">
        <v>485</v>
      </c>
      <c r="F422" s="11" t="s">
        <v>486</v>
      </c>
      <c r="G422" s="46" t="s">
        <v>1252</v>
      </c>
      <c r="H422" s="4" t="s">
        <v>317</v>
      </c>
      <c r="I422" s="22" t="s">
        <v>1066</v>
      </c>
      <c r="J422" s="26" t="s">
        <v>1067</v>
      </c>
      <c r="K422" s="11" t="s">
        <v>1253</v>
      </c>
      <c r="L422" s="2" t="n">
        <f aca="false">IF(LEN(TRIM(K422))=0,0,LEN(TRIM(K422))-LEN(SUBSTITUTE(K422," ",""))+1)</f>
        <v>10</v>
      </c>
      <c r="M422" s="2" t="n">
        <f aca="false">IF(LEN(TRIM(F422))=0,0,LEN(TRIM(F422))-LEN(SUBSTITUTE(F422," ",""))+2)</f>
        <v>8</v>
      </c>
      <c r="N422" s="22" t="s">
        <v>52</v>
      </c>
      <c r="O422" s="9"/>
      <c r="P422" s="27" t="n">
        <v>11100</v>
      </c>
      <c r="Q422" s="27" t="n">
        <v>1100</v>
      </c>
      <c r="R422" s="9" t="s">
        <v>236</v>
      </c>
      <c r="S422" s="28" t="str">
        <f aca="false">MID(MID(MID(SUBSTITUTE(K422," ","^",(M422-2)),1,256),FIND("^",SUBSTITUTE(K422," ","^",(M422-2))),256),2,FIND(" ",MID(MID(SUBSTITUTE(K422," ","^",(M422-2)),1,256),FIND("^",SUBSTITUTE(K422," ","^",(M422-2))),256))-2)</f>
        <v>his</v>
      </c>
      <c r="T422" s="72" t="n">
        <v>0.9375</v>
      </c>
      <c r="U422" s="29" t="n">
        <f aca="false">LEN(S422)</f>
        <v>3</v>
      </c>
      <c r="V422" s="53" t="n">
        <v>60</v>
      </c>
      <c r="W422" s="58" t="n">
        <v>628</v>
      </c>
      <c r="X422" s="58" t="n">
        <v>584</v>
      </c>
      <c r="Y422" s="58" t="n">
        <v>605</v>
      </c>
      <c r="Z422" s="58" t="n">
        <v>472</v>
      </c>
      <c r="AA422" s="50" t="n">
        <v>11</v>
      </c>
      <c r="AB422" s="50" t="n">
        <v>15</v>
      </c>
      <c r="AC422" s="30" t="n">
        <f aca="false">IF(ISBLANK(T422),"NA",IF(T422=" ","NA",IF(T422="-","NA",IF(T422="N","NA",T422))))</f>
        <v>0.9375</v>
      </c>
      <c r="AD422" s="30" t="n">
        <f aca="false">IF(ISBLANK(U422),"NA",IF(U422=" ","NA",IF(U422="-","NA",IF(U422="N","NA",U422))))</f>
        <v>3</v>
      </c>
      <c r="AE422" s="30" t="n">
        <f aca="false">IF(ISBLANK(V422),"NA",IF(V422=" ","NA",IF(V422="-","NA",IF(V422="N","NA",V422))))</f>
        <v>60</v>
      </c>
      <c r="AF422" s="30" t="n">
        <f aca="false">IF(ISBLANK(W422),"NA",IF(W422=" ","NA",IF(W422="-","NA",IF(W422="N","NA",W422))))</f>
        <v>628</v>
      </c>
      <c r="AG422" s="30" t="n">
        <f aca="false">IF(ISBLANK(X422),"NA",IF(X422=" ","NA",IF(X422="-","NA",IF(X422="N","NA",X422))))</f>
        <v>584</v>
      </c>
      <c r="AH422" s="30" t="n">
        <f aca="false">IF(ISBLANK(Y422),"NA",IF(Y422=" ","NA",IF(Y422="-","NA",IF(Y422="N","NA",Y422))))</f>
        <v>605</v>
      </c>
      <c r="AI422" s="30" t="n">
        <f aca="false">IF(ISBLANK(Z422),"NA",IF(Z422=" ","NA",IF(Z422="-","NA",IF(Z422="N","NA",Z422))))</f>
        <v>472</v>
      </c>
      <c r="AJ422" s="30" t="n">
        <f aca="false">IF(ISBLANK(AA422),"NA",IF(AA422=" ","NA",IF(AA422="-","NA",IF(AA422="N","NA",AA422))))</f>
        <v>11</v>
      </c>
      <c r="AK422" s="30" t="n">
        <f aca="false">IF(ISBLANK(AB422),"NA",IF(AB422=" ","NA",IF(AB422="-","NA",IF(AB422="N","NA",AB422))))</f>
        <v>15</v>
      </c>
      <c r="AL422" s="22" t="n">
        <f aca="false">IF(I422="BC",VLOOKUP(B422,'BC-OR_overlap'!A:J,10),"NA")</f>
        <v>4</v>
      </c>
      <c r="AM422" s="22" t="n">
        <f aca="false">VLOOKUP(G422,Sheet2!A:Q,3)</f>
        <v>75.3178</v>
      </c>
      <c r="AN422" s="22" t="n">
        <f aca="false">VLOOKUP(G422,Sheet2!A:Q,4)</f>
        <v>11</v>
      </c>
      <c r="AO422" s="22" t="n">
        <f aca="false">VLOOKUP(G422,Sheet2!A:Q,5)</f>
        <v>35.92</v>
      </c>
      <c r="AP422" s="22" t="n">
        <f aca="false">VLOOKUP(G422,Sheet2!A:Q,6)</f>
        <v>18539.17</v>
      </c>
      <c r="AQ422" s="22" t="n">
        <f aca="false">VLOOKUP(G422,Sheet2!A:Q,7)</f>
        <v>259.25</v>
      </c>
      <c r="AR422" s="22" t="n">
        <f aca="false">VLOOKUP(G422,Sheet2!A:Q,8)</f>
        <v>1170.08</v>
      </c>
      <c r="AS422" s="22" t="n">
        <f aca="false">VLOOKUP(G422,Sheet2!A:Q,9)</f>
        <v>22.33</v>
      </c>
      <c r="AT422" s="22" t="n">
        <f aca="false">VLOOKUP(G422,Sheet2!A:Q,10)</f>
        <v>167.89</v>
      </c>
      <c r="AU422" s="22" t="n">
        <f aca="false">VLOOKUP(G422,Sheet2!A:Q,11)</f>
        <v>4.5</v>
      </c>
      <c r="AV422" s="22" t="n">
        <f aca="false">VLOOKUP(G422,Sheet2!A:Q,12)</f>
        <v>348714.3</v>
      </c>
      <c r="AW422" s="22" t="n">
        <f aca="false">VLOOKUP(G422,Sheet2!A:Q,13)</f>
        <v>46636.5</v>
      </c>
      <c r="AX422" s="22" t="n">
        <f aca="false">VLOOKUP(G422,Sheet2!A:Q,14)</f>
        <v>17978.53</v>
      </c>
      <c r="AY422" s="22" t="n">
        <f aca="false">VLOOKUP(G422,Sheet2!A:Q,15)</f>
        <v>2134</v>
      </c>
      <c r="AZ422" s="22" t="n">
        <f aca="false">VLOOKUP(G422,Sheet2!A:Q,16)</f>
        <v>1556.36</v>
      </c>
      <c r="BA422" s="22" t="n">
        <f aca="false">VLOOKUP(G422,Sheet2!A:Q,17)</f>
        <v>191.5</v>
      </c>
      <c r="BB422" s="22" t="n">
        <f aca="false">VLOOKUP(G422,Sheet2!A:R,18)</f>
        <v>349</v>
      </c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5" hidden="false" customHeight="false" outlineLevel="0" collapsed="false">
      <c r="A423" s="1" t="s">
        <v>56</v>
      </c>
      <c r="B423" s="9" t="n">
        <v>101</v>
      </c>
      <c r="C423" s="9" t="n">
        <v>127</v>
      </c>
      <c r="D423" s="9" t="n">
        <v>174</v>
      </c>
      <c r="E423" s="23" t="n">
        <v>40</v>
      </c>
      <c r="F423" s="24" t="s">
        <v>489</v>
      </c>
      <c r="G423" s="78" t="s">
        <v>1252</v>
      </c>
      <c r="H423" s="4" t="s">
        <v>491</v>
      </c>
      <c r="I423" s="22" t="s">
        <v>1066</v>
      </c>
      <c r="J423" s="26" t="s">
        <v>1067</v>
      </c>
      <c r="K423" s="11" t="s">
        <v>1254</v>
      </c>
      <c r="L423" s="2" t="n">
        <f aca="false">IF(LEN(TRIM(K423))=0,0,LEN(TRIM(K423))-LEN(SUBSTITUTE(K423," ",""))+1)</f>
        <v>15</v>
      </c>
      <c r="M423" s="2" t="n">
        <f aca="false">IF(LEN(TRIM(F423))=0,0,LEN(TRIM(F423))-LEN(SUBSTITUTE(F423," ",""))+2)</f>
        <v>13</v>
      </c>
      <c r="N423" s="22" t="s">
        <v>52</v>
      </c>
      <c r="O423" s="9"/>
      <c r="P423" s="27" t="n">
        <v>11101</v>
      </c>
      <c r="Q423" s="27" t="n">
        <v>1101</v>
      </c>
      <c r="R423" s="9" t="s">
        <v>236</v>
      </c>
      <c r="S423" s="28" t="str">
        <f aca="false">MID(MID(MID(SUBSTITUTE(K423," ","^",(M423-2)),1,256),FIND("^",SUBSTITUTE(K423," ","^",(M423-2))),256),2,FIND(" ",MID(MID(SUBSTITUTE(K423," ","^",(M423-2)),1,256),FIND("^",SUBSTITUTE(K423," ","^",(M423-2))),256))-2)</f>
        <v>red</v>
      </c>
      <c r="T423" s="71" t="n">
        <v>0.912</v>
      </c>
      <c r="U423" s="29" t="n">
        <f aca="false">LEN(S423)</f>
        <v>3</v>
      </c>
      <c r="V423" s="58" t="n">
        <v>60</v>
      </c>
      <c r="W423" s="58" t="n">
        <v>628</v>
      </c>
      <c r="X423" s="58" t="n">
        <v>584</v>
      </c>
      <c r="Y423" s="58" t="n">
        <v>605</v>
      </c>
      <c r="Z423" s="58" t="n">
        <v>472</v>
      </c>
      <c r="AA423" s="50" t="n">
        <v>11</v>
      </c>
      <c r="AB423" s="50" t="n">
        <v>15</v>
      </c>
      <c r="AC423" s="30" t="n">
        <f aca="false">IF(ISBLANK(T423),"NA",IF(T423=" ","NA",IF(T423="-","NA",IF(T423="N","NA",T423))))</f>
        <v>0.912</v>
      </c>
      <c r="AD423" s="30" t="n">
        <f aca="false">IF(ISBLANK(U423),"NA",IF(U423=" ","NA",IF(U423="-","NA",IF(U423="N","NA",U423))))</f>
        <v>3</v>
      </c>
      <c r="AE423" s="30" t="n">
        <f aca="false">IF(ISBLANK(V423),"NA",IF(V423=" ","NA",IF(V423="-","NA",IF(V423="N","NA",V423))))</f>
        <v>60</v>
      </c>
      <c r="AF423" s="30" t="n">
        <f aca="false">IF(ISBLANK(W423),"NA",IF(W423=" ","NA",IF(W423="-","NA",IF(W423="N","NA",W423))))</f>
        <v>628</v>
      </c>
      <c r="AG423" s="30" t="n">
        <f aca="false">IF(ISBLANK(X423),"NA",IF(X423=" ","NA",IF(X423="-","NA",IF(X423="N","NA",X423))))</f>
        <v>584</v>
      </c>
      <c r="AH423" s="30" t="n">
        <f aca="false">IF(ISBLANK(Y423),"NA",IF(Y423=" ","NA",IF(Y423="-","NA",IF(Y423="N","NA",Y423))))</f>
        <v>605</v>
      </c>
      <c r="AI423" s="30" t="n">
        <f aca="false">IF(ISBLANK(Z423),"NA",IF(Z423=" ","NA",IF(Z423="-","NA",IF(Z423="N","NA",Z423))))</f>
        <v>472</v>
      </c>
      <c r="AJ423" s="30" t="n">
        <f aca="false">IF(ISBLANK(AA423),"NA",IF(AA423=" ","NA",IF(AA423="-","NA",IF(AA423="N","NA",AA423))))</f>
        <v>11</v>
      </c>
      <c r="AK423" s="30" t="n">
        <f aca="false">IF(ISBLANK(AB423),"NA",IF(AB423=" ","NA",IF(AB423="-","NA",IF(AB423="N","NA",AB423))))</f>
        <v>15</v>
      </c>
      <c r="AL423" s="22" t="n">
        <f aca="false">IF(I423="BC",VLOOKUP(B423,'BC-OR_overlap'!A:J,10),"NA")</f>
        <v>4</v>
      </c>
      <c r="AM423" s="22" t="n">
        <f aca="false">VLOOKUP(G423,Sheet2!A:Q,3)</f>
        <v>75.3178</v>
      </c>
      <c r="AN423" s="22" t="n">
        <f aca="false">VLOOKUP(G423,Sheet2!A:Q,4)</f>
        <v>11</v>
      </c>
      <c r="AO423" s="22" t="n">
        <f aca="false">VLOOKUP(G423,Sheet2!A:Q,5)</f>
        <v>35.92</v>
      </c>
      <c r="AP423" s="22" t="n">
        <f aca="false">VLOOKUP(G423,Sheet2!A:Q,6)</f>
        <v>18539.17</v>
      </c>
      <c r="AQ423" s="22" t="n">
        <f aca="false">VLOOKUP(G423,Sheet2!A:Q,7)</f>
        <v>259.25</v>
      </c>
      <c r="AR423" s="22" t="n">
        <f aca="false">VLOOKUP(G423,Sheet2!A:Q,8)</f>
        <v>1170.08</v>
      </c>
      <c r="AS423" s="22" t="n">
        <f aca="false">VLOOKUP(G423,Sheet2!A:Q,9)</f>
        <v>22.33</v>
      </c>
      <c r="AT423" s="22" t="n">
        <f aca="false">VLOOKUP(G423,Sheet2!A:Q,10)</f>
        <v>167.89</v>
      </c>
      <c r="AU423" s="22" t="n">
        <f aca="false">VLOOKUP(G423,Sheet2!A:Q,11)</f>
        <v>4.5</v>
      </c>
      <c r="AV423" s="22" t="n">
        <f aca="false">VLOOKUP(G423,Sheet2!A:Q,12)</f>
        <v>348714.3</v>
      </c>
      <c r="AW423" s="22" t="n">
        <f aca="false">VLOOKUP(G423,Sheet2!A:Q,13)</f>
        <v>46636.5</v>
      </c>
      <c r="AX423" s="22" t="n">
        <f aca="false">VLOOKUP(G423,Sheet2!A:Q,14)</f>
        <v>17978.53</v>
      </c>
      <c r="AY423" s="22" t="n">
        <f aca="false">VLOOKUP(G423,Sheet2!A:Q,15)</f>
        <v>2134</v>
      </c>
      <c r="AZ423" s="22" t="n">
        <f aca="false">VLOOKUP(G423,Sheet2!A:Q,16)</f>
        <v>1556.36</v>
      </c>
      <c r="BA423" s="22" t="n">
        <f aca="false">VLOOKUP(G423,Sheet2!A:Q,17)</f>
        <v>191.5</v>
      </c>
      <c r="BB423" s="22" t="n">
        <f aca="false">VLOOKUP(G423,Sheet2!A:R,18)</f>
        <v>349</v>
      </c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5" hidden="false" customHeight="false" outlineLevel="0" collapsed="false">
      <c r="A424" s="1" t="s">
        <v>46</v>
      </c>
      <c r="B424" s="9" t="n">
        <v>102</v>
      </c>
      <c r="C424" s="9" t="n">
        <v>128</v>
      </c>
      <c r="D424" s="9" t="n">
        <v>125</v>
      </c>
      <c r="E424" s="23" t="n">
        <v>2</v>
      </c>
      <c r="F424" s="24" t="s">
        <v>493</v>
      </c>
      <c r="G424" s="78" t="s">
        <v>1255</v>
      </c>
      <c r="H424" s="4" t="s">
        <v>495</v>
      </c>
      <c r="I424" s="22" t="s">
        <v>1066</v>
      </c>
      <c r="J424" s="26" t="s">
        <v>1067</v>
      </c>
      <c r="K424" s="11" t="s">
        <v>1256</v>
      </c>
      <c r="L424" s="2" t="n">
        <f aca="false">IF(LEN(TRIM(K424))=0,0,LEN(TRIM(K424))-LEN(SUBSTITUTE(K424," ",""))+1)</f>
        <v>17</v>
      </c>
      <c r="M424" s="2" t="n">
        <f aca="false">IF(LEN(TRIM(F424))=0,0,LEN(TRIM(F424))-LEN(SUBSTITUTE(F424," ",""))+2)</f>
        <v>14</v>
      </c>
      <c r="N424" s="22" t="s">
        <v>52</v>
      </c>
      <c r="O424" s="9"/>
      <c r="P424" s="27" t="n">
        <v>11102</v>
      </c>
      <c r="Q424" s="27" t="n">
        <v>1102</v>
      </c>
      <c r="R424" s="9" t="s">
        <v>236</v>
      </c>
      <c r="S424" s="28" t="str">
        <f aca="false">MID(MID(MID(SUBSTITUTE(K424," ","^",(M424-2)),1,256),FIND("^",SUBSTITUTE(K424," ","^",(M424-2))),256),2,FIND(" ",MID(MID(SUBSTITUTE(K424," ","^",(M424-2)),1,256),FIND("^",SUBSTITUTE(K424," ","^",(M424-2))),256))-2)</f>
        <v>a</v>
      </c>
      <c r="T424" s="71" t="n">
        <v>1</v>
      </c>
      <c r="U424" s="29" t="n">
        <f aca="false">LEN(S424)</f>
        <v>1</v>
      </c>
      <c r="V424" s="58" t="n">
        <v>17</v>
      </c>
      <c r="W424" s="58" t="n">
        <v>588</v>
      </c>
      <c r="X424" s="58" t="n">
        <v>537</v>
      </c>
      <c r="Y424" s="58" t="n">
        <v>617</v>
      </c>
      <c r="Z424" s="58" t="n">
        <v>452</v>
      </c>
      <c r="AA424" s="50" t="n">
        <v>3</v>
      </c>
      <c r="AB424" s="50" t="n">
        <v>10</v>
      </c>
      <c r="AC424" s="30" t="n">
        <f aca="false">IF(ISBLANK(T424),"NA",IF(T424=" ","NA",IF(T424="-","NA",IF(T424="N","NA",T424))))</f>
        <v>1</v>
      </c>
      <c r="AD424" s="30" t="n">
        <f aca="false">IF(ISBLANK(U424),"NA",IF(U424=" ","NA",IF(U424="-","NA",IF(U424="N","NA",U424))))</f>
        <v>1</v>
      </c>
      <c r="AE424" s="30" t="n">
        <f aca="false">IF(ISBLANK(V424),"NA",IF(V424=" ","NA",IF(V424="-","NA",IF(V424="N","NA",V424))))</f>
        <v>17</v>
      </c>
      <c r="AF424" s="30" t="n">
        <f aca="false">IF(ISBLANK(W424),"NA",IF(W424=" ","NA",IF(W424="-","NA",IF(W424="N","NA",W424))))</f>
        <v>588</v>
      </c>
      <c r="AG424" s="30" t="n">
        <f aca="false">IF(ISBLANK(X424),"NA",IF(X424=" ","NA",IF(X424="-","NA",IF(X424="N","NA",X424))))</f>
        <v>537</v>
      </c>
      <c r="AH424" s="30" t="n">
        <f aca="false">IF(ISBLANK(Y424),"NA",IF(Y424=" ","NA",IF(Y424="-","NA",IF(Y424="N","NA",Y424))))</f>
        <v>617</v>
      </c>
      <c r="AI424" s="30" t="n">
        <f aca="false">IF(ISBLANK(Z424),"NA",IF(Z424=" ","NA",IF(Z424="-","NA",IF(Z424="N","NA",Z424))))</f>
        <v>452</v>
      </c>
      <c r="AJ424" s="30" t="n">
        <f aca="false">IF(ISBLANK(AA424),"NA",IF(AA424=" ","NA",IF(AA424="-","NA",IF(AA424="N","NA",AA424))))</f>
        <v>3</v>
      </c>
      <c r="AK424" s="30" t="n">
        <f aca="false">IF(ISBLANK(AB424),"NA",IF(AB424=" ","NA",IF(AB424="-","NA",IF(AB424="N","NA",AB424))))</f>
        <v>10</v>
      </c>
      <c r="AL424" s="22" t="n">
        <f aca="false">IF(I424="BC",VLOOKUP(B424,'BC-OR_overlap'!A:J,10),"NA")</f>
        <v>4</v>
      </c>
      <c r="AM424" s="22" t="n">
        <f aca="false">VLOOKUP(G424,Sheet2!A:Q,3)</f>
        <v>34.1488</v>
      </c>
      <c r="AN424" s="22" t="n">
        <f aca="false">VLOOKUP(G424,Sheet2!A:Q,4)</f>
        <v>3</v>
      </c>
      <c r="AO424" s="22" t="n">
        <f aca="false">VLOOKUP(G424,Sheet2!A:Q,5)</f>
        <v>7.12</v>
      </c>
      <c r="AP424" s="22" t="n">
        <f aca="false">VLOOKUP(G424,Sheet2!A:Q,6)</f>
        <v>8215.6</v>
      </c>
      <c r="AQ424" s="22" t="n">
        <f aca="false">VLOOKUP(G424,Sheet2!A:Q,7)</f>
        <v>333.2</v>
      </c>
      <c r="AR424" s="22" t="n">
        <f aca="false">VLOOKUP(G424,Sheet2!A:Q,8)</f>
        <v>1550.16</v>
      </c>
      <c r="AS424" s="22" t="n">
        <f aca="false">VLOOKUP(G424,Sheet2!A:Q,9)</f>
        <v>41.25</v>
      </c>
      <c r="AT424" s="22" t="n">
        <f aca="false">VLOOKUP(G424,Sheet2!A:Q,10)</f>
        <v>125.89</v>
      </c>
      <c r="AU424" s="22" t="n">
        <f aca="false">VLOOKUP(G424,Sheet2!A:Q,11)</f>
        <v>7</v>
      </c>
      <c r="AV424" s="22" t="n">
        <f aca="false">VLOOKUP(G424,Sheet2!A:Q,12)</f>
        <v>286507.22</v>
      </c>
      <c r="AW424" s="22" t="n">
        <f aca="false">VLOOKUP(G424,Sheet2!A:Q,13)</f>
        <v>42214.8</v>
      </c>
      <c r="AX424" s="22" t="n">
        <f aca="false">VLOOKUP(G424,Sheet2!A:Q,14)</f>
        <v>15144.49</v>
      </c>
      <c r="AY424" s="22" t="n">
        <f aca="false">VLOOKUP(G424,Sheet2!A:Q,15)</f>
        <v>2439.5</v>
      </c>
      <c r="AZ424" s="22" t="n">
        <f aca="false">VLOOKUP(G424,Sheet2!A:Q,16)</f>
        <v>1246</v>
      </c>
      <c r="BA424" s="22" t="n">
        <f aca="false">VLOOKUP(G424,Sheet2!A:Q,17)</f>
        <v>165.67</v>
      </c>
      <c r="BB424" s="22" t="n">
        <f aca="false">VLOOKUP(G424,Sheet2!A:R,18)</f>
        <v>350</v>
      </c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5" hidden="false" customHeight="false" outlineLevel="0" collapsed="false">
      <c r="A425" s="9" t="s">
        <v>56</v>
      </c>
      <c r="B425" s="9" t="n">
        <v>103</v>
      </c>
      <c r="C425" s="9" t="n">
        <v>129</v>
      </c>
      <c r="D425" s="9" t="n">
        <v>158</v>
      </c>
      <c r="E425" s="23" t="n">
        <v>1</v>
      </c>
      <c r="F425" s="24" t="s">
        <v>497</v>
      </c>
      <c r="G425" s="27" t="s">
        <v>281</v>
      </c>
      <c r="H425" s="4" t="s">
        <v>499</v>
      </c>
      <c r="I425" s="22" t="s">
        <v>1066</v>
      </c>
      <c r="J425" s="26" t="s">
        <v>1067</v>
      </c>
      <c r="K425" s="11" t="s">
        <v>1257</v>
      </c>
      <c r="L425" s="2" t="n">
        <f aca="false">IF(LEN(TRIM(K425))=0,0,LEN(TRIM(K425))-LEN(SUBSTITUTE(K425," ",""))+1)</f>
        <v>18</v>
      </c>
      <c r="M425" s="2" t="n">
        <f aca="false">IF(LEN(TRIM(F425))=0,0,LEN(TRIM(F425))-LEN(SUBSTITUTE(F425," ",""))+2)</f>
        <v>16</v>
      </c>
      <c r="N425" s="22" t="s">
        <v>52</v>
      </c>
      <c r="O425" s="9"/>
      <c r="P425" s="27" t="n">
        <v>11103</v>
      </c>
      <c r="Q425" s="27" t="n">
        <v>1103</v>
      </c>
      <c r="R425" s="9" t="s">
        <v>236</v>
      </c>
      <c r="S425" s="28" t="str">
        <f aca="false">MID(MID(MID(SUBSTITUTE(K425," ","^",(M425-2)),1,256),FIND("^",SUBSTITUTE(K425," ","^",(M425-2))),256),2,FIND(" ",MID(MID(SUBSTITUTE(K425," ","^",(M425-2)),1,256),FIND("^",SUBSTITUTE(K425," ","^",(M425-2))),256))-2)</f>
        <v>of</v>
      </c>
      <c r="T425" s="71" t="n">
        <v>1</v>
      </c>
      <c r="U425" s="29" t="n">
        <f aca="false">LEN(S425)</f>
        <v>2</v>
      </c>
      <c r="V425" s="58" t="n">
        <v>157</v>
      </c>
      <c r="W425" s="58" t="n">
        <v>599</v>
      </c>
      <c r="X425" s="58" t="n">
        <v>635</v>
      </c>
      <c r="Y425" s="58" t="n">
        <v>590</v>
      </c>
      <c r="Z425" s="58" t="n">
        <v>460</v>
      </c>
      <c r="AA425" s="50" t="n">
        <v>7</v>
      </c>
      <c r="AB425" s="50" t="n">
        <v>15</v>
      </c>
      <c r="AC425" s="30" t="n">
        <f aca="false">IF(ISBLANK(T425),"NA",IF(T425=" ","NA",IF(T425="-","NA",IF(T425="N","NA",T425))))</f>
        <v>1</v>
      </c>
      <c r="AD425" s="30" t="n">
        <f aca="false">IF(ISBLANK(U425),"NA",IF(U425=" ","NA",IF(U425="-","NA",IF(U425="N","NA",U425))))</f>
        <v>2</v>
      </c>
      <c r="AE425" s="30" t="n">
        <f aca="false">IF(ISBLANK(V425),"NA",IF(V425=" ","NA",IF(V425="-","NA",IF(V425="N","NA",V425))))</f>
        <v>157</v>
      </c>
      <c r="AF425" s="30" t="n">
        <f aca="false">IF(ISBLANK(W425),"NA",IF(W425=" ","NA",IF(W425="-","NA",IF(W425="N","NA",W425))))</f>
        <v>599</v>
      </c>
      <c r="AG425" s="30" t="n">
        <f aca="false">IF(ISBLANK(X425),"NA",IF(X425=" ","NA",IF(X425="-","NA",IF(X425="N","NA",X425))))</f>
        <v>635</v>
      </c>
      <c r="AH425" s="30" t="n">
        <f aca="false">IF(ISBLANK(Y425),"NA",IF(Y425=" ","NA",IF(Y425="-","NA",IF(Y425="N","NA",Y425))))</f>
        <v>590</v>
      </c>
      <c r="AI425" s="30" t="n">
        <f aca="false">IF(ISBLANK(Z425),"NA",IF(Z425=" ","NA",IF(Z425="-","NA",IF(Z425="N","NA",Z425))))</f>
        <v>460</v>
      </c>
      <c r="AJ425" s="30" t="n">
        <f aca="false">IF(ISBLANK(AA425),"NA",IF(AA425=" ","NA",IF(AA425="-","NA",IF(AA425="N","NA",AA425))))</f>
        <v>7</v>
      </c>
      <c r="AK425" s="30" t="n">
        <f aca="false">IF(ISBLANK(AB425),"NA",IF(AB425=" ","NA",IF(AB425="-","NA",IF(AB425="N","NA",AB425))))</f>
        <v>15</v>
      </c>
      <c r="AL425" s="22" t="n">
        <f aca="false">IF(I425="BC",VLOOKUP(B425,'BC-OR_overlap'!A:J,10),"NA")</f>
        <v>4</v>
      </c>
      <c r="AM425" s="22" t="n">
        <f aca="false">VLOOKUP(G425,Sheet2!A:Q,3)</f>
        <v>173.421</v>
      </c>
      <c r="AN425" s="22" t="n">
        <f aca="false">VLOOKUP(G425,Sheet2!A:Q,4)</f>
        <v>7</v>
      </c>
      <c r="AO425" s="22" t="n">
        <f aca="false">VLOOKUP(G425,Sheet2!A:Q,5)</f>
        <v>1.19</v>
      </c>
      <c r="AP425" s="22" t="n">
        <f aca="false">VLOOKUP(G425,Sheet2!A:Q,6)</f>
        <v>9030.85</v>
      </c>
      <c r="AQ425" s="22" t="n">
        <f aca="false">VLOOKUP(G425,Sheet2!A:Q,7)</f>
        <v>495.2</v>
      </c>
      <c r="AR425" s="22" t="n">
        <f aca="false">VLOOKUP(G425,Sheet2!A:Q,8)</f>
        <v>2322.83</v>
      </c>
      <c r="AS425" s="22" t="n">
        <f aca="false">VLOOKUP(G425,Sheet2!A:Q,9)</f>
        <v>86.5</v>
      </c>
      <c r="AT425" s="22" t="n">
        <f aca="false">VLOOKUP(G425,Sheet2!A:Q,10)</f>
        <v>206.3</v>
      </c>
      <c r="AU425" s="22" t="n">
        <f aca="false">VLOOKUP(G425,Sheet2!A:Q,11)</f>
        <v>10</v>
      </c>
      <c r="AV425" s="22" t="n">
        <f aca="false">VLOOKUP(G425,Sheet2!A:Q,12)</f>
        <v>260623.81</v>
      </c>
      <c r="AW425" s="22" t="n">
        <f aca="false">VLOOKUP(G425,Sheet2!A:Q,13)</f>
        <v>35434</v>
      </c>
      <c r="AX425" s="22" t="n">
        <f aca="false">VLOOKUP(G425,Sheet2!A:Q,14)</f>
        <v>23768.65</v>
      </c>
      <c r="AY425" s="22" t="n">
        <f aca="false">VLOOKUP(G425,Sheet2!A:Q,15)</f>
        <v>4282.5</v>
      </c>
      <c r="AZ425" s="22" t="n">
        <f aca="false">VLOOKUP(G425,Sheet2!A:Q,16)</f>
        <v>2012.5</v>
      </c>
      <c r="BA425" s="22" t="n">
        <f aca="false">VLOOKUP(G425,Sheet2!A:Q,17)</f>
        <v>429.33</v>
      </c>
      <c r="BB425" s="22" t="n">
        <f aca="false">VLOOKUP(G425,Sheet2!A:R,18)</f>
        <v>360</v>
      </c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5" hidden="false" customHeight="false" outlineLevel="0" collapsed="false">
      <c r="A426" s="9" t="s">
        <v>80</v>
      </c>
      <c r="B426" s="9" t="n">
        <v>104</v>
      </c>
      <c r="C426" s="9" t="n">
        <v>130</v>
      </c>
      <c r="D426" s="9" t="n">
        <v>2</v>
      </c>
      <c r="E426" s="23" t="n">
        <v>35</v>
      </c>
      <c r="F426" s="24" t="s">
        <v>501</v>
      </c>
      <c r="G426" s="70" t="s">
        <v>1258</v>
      </c>
      <c r="H426" s="4" t="s">
        <v>503</v>
      </c>
      <c r="I426" s="22" t="s">
        <v>1066</v>
      </c>
      <c r="J426" s="26" t="s">
        <v>1067</v>
      </c>
      <c r="K426" s="11" t="s">
        <v>1259</v>
      </c>
      <c r="L426" s="2" t="n">
        <f aca="false">IF(LEN(TRIM(K426))=0,0,LEN(TRIM(K426))-LEN(SUBSTITUTE(K426," ",""))+1)</f>
        <v>12</v>
      </c>
      <c r="M426" s="2" t="n">
        <f aca="false">IF(LEN(TRIM(F426))=0,0,LEN(TRIM(F426))-LEN(SUBSTITUTE(F426," ",""))+2)</f>
        <v>8</v>
      </c>
      <c r="N426" s="22" t="s">
        <v>52</v>
      </c>
      <c r="O426" s="9"/>
      <c r="P426" s="27" t="n">
        <v>11104</v>
      </c>
      <c r="Q426" s="27" t="n">
        <v>1104</v>
      </c>
      <c r="R426" s="9" t="s">
        <v>236</v>
      </c>
      <c r="S426" s="28" t="str">
        <f aca="false">MID(MID(MID(SUBSTITUTE(K426," ","^",(M426-2)),1,256),FIND("^",SUBSTITUTE(K426," ","^",(M426-2))),256),2,FIND(" ",MID(MID(SUBSTITUTE(K426," ","^",(M426-2)),1,256),FIND("^",SUBSTITUTE(K426," ","^",(M426-2))),256))-2)</f>
        <v>third</v>
      </c>
      <c r="T426" s="71" t="n">
        <v>0.941</v>
      </c>
      <c r="U426" s="29" t="n">
        <f aca="false">LEN(S426)</f>
        <v>5</v>
      </c>
      <c r="V426" s="58" t="n">
        <v>216</v>
      </c>
      <c r="W426" s="58" t="n">
        <v>496</v>
      </c>
      <c r="X426" s="58" t="n">
        <v>619</v>
      </c>
      <c r="Y426" s="58" t="n">
        <v>596</v>
      </c>
      <c r="Z426" s="58" t="s">
        <v>202</v>
      </c>
      <c r="AA426" s="50" t="n">
        <v>7</v>
      </c>
      <c r="AB426" s="50" t="n">
        <v>22</v>
      </c>
      <c r="AC426" s="30" t="n">
        <f aca="false">IF(ISBLANK(T426),"NA",IF(T426=" ","NA",IF(T426="-","NA",IF(T426="N","NA",T426))))</f>
        <v>0.941</v>
      </c>
      <c r="AD426" s="30" t="n">
        <f aca="false">IF(ISBLANK(U426),"NA",IF(U426=" ","NA",IF(U426="-","NA",IF(U426="N","NA",U426))))</f>
        <v>5</v>
      </c>
      <c r="AE426" s="30" t="n">
        <f aca="false">IF(ISBLANK(V426),"NA",IF(V426=" ","NA",IF(V426="-","NA",IF(V426="N","NA",V426))))</f>
        <v>216</v>
      </c>
      <c r="AF426" s="30" t="n">
        <f aca="false">IF(ISBLANK(W426),"NA",IF(W426=" ","NA",IF(W426="-","NA",IF(W426="N","NA",W426))))</f>
        <v>496</v>
      </c>
      <c r="AG426" s="30" t="n">
        <f aca="false">IF(ISBLANK(X426),"NA",IF(X426=" ","NA",IF(X426="-","NA",IF(X426="N","NA",X426))))</f>
        <v>619</v>
      </c>
      <c r="AH426" s="30" t="n">
        <f aca="false">IF(ISBLANK(Y426),"NA",IF(Y426=" ","NA",IF(Y426="-","NA",IF(Y426="N","NA",Y426))))</f>
        <v>596</v>
      </c>
      <c r="AI426" s="30" t="str">
        <f aca="false">IF(ISBLANK(Z426),"NA",IF(Z426=" ","NA",IF(Z426="-","NA",IF(Z426="N","NA",Z426))))</f>
        <v>NA</v>
      </c>
      <c r="AJ426" s="30" t="n">
        <f aca="false">IF(ISBLANK(AA426),"NA",IF(AA426=" ","NA",IF(AA426="-","NA",IF(AA426="N","NA",AA426))))</f>
        <v>7</v>
      </c>
      <c r="AK426" s="30" t="n">
        <f aca="false">IF(ISBLANK(AB426),"NA",IF(AB426=" ","NA",IF(AB426="-","NA",IF(AB426="N","NA",AB426))))</f>
        <v>22</v>
      </c>
      <c r="AL426" s="22" t="n">
        <f aca="false">IF(I426="BC",VLOOKUP(B426,'BC-OR_overlap'!A:J,10),"NA")</f>
        <v>4</v>
      </c>
      <c r="AM426" s="22" t="n">
        <f aca="false">VLOOKUP(G426,Sheet2!A:Q,3)</f>
        <v>373.496</v>
      </c>
      <c r="AN426" s="22" t="n">
        <f aca="false">VLOOKUP(G426,Sheet2!A:Q,4)</f>
        <v>7</v>
      </c>
      <c r="AO426" s="22" t="n">
        <f aca="false">VLOOKUP(G426,Sheet2!A:Q,5)</f>
        <v>15.3</v>
      </c>
      <c r="AP426" s="22" t="n">
        <f aca="false">VLOOKUP(G426,Sheet2!A:Q,6)</f>
        <v>6593.2</v>
      </c>
      <c r="AQ426" s="22" t="n">
        <f aca="false">VLOOKUP(G426,Sheet2!A:Q,7)</f>
        <v>481</v>
      </c>
      <c r="AR426" s="22" t="n">
        <f aca="false">VLOOKUP(G426,Sheet2!A:Q,8)</f>
        <v>1250.54</v>
      </c>
      <c r="AS426" s="22" t="n">
        <f aca="false">VLOOKUP(G426,Sheet2!A:Q,9)</f>
        <v>66</v>
      </c>
      <c r="AT426" s="22" t="n">
        <f aca="false">VLOOKUP(G426,Sheet2!A:Q,10)</f>
        <v>555.68</v>
      </c>
      <c r="AU426" s="22" t="n">
        <f aca="false">VLOOKUP(G426,Sheet2!A:Q,11)</f>
        <v>9.67</v>
      </c>
      <c r="AV426" s="22" t="n">
        <f aca="false">VLOOKUP(G426,Sheet2!A:Q,12)</f>
        <v>235038.7</v>
      </c>
      <c r="AW426" s="22" t="n">
        <f aca="false">VLOOKUP(G426,Sheet2!A:Q,13)</f>
        <v>28951.4</v>
      </c>
      <c r="AX426" s="22" t="n">
        <f aca="false">VLOOKUP(G426,Sheet2!A:Q,14)</f>
        <v>14544.09</v>
      </c>
      <c r="AY426" s="22" t="n">
        <f aca="false">VLOOKUP(G426,Sheet2!A:Q,15)</f>
        <v>2297.5</v>
      </c>
      <c r="AZ426" s="22" t="n">
        <f aca="false">VLOOKUP(G426,Sheet2!A:Q,16)</f>
        <v>2785.53</v>
      </c>
      <c r="BA426" s="22" t="n">
        <f aca="false">VLOOKUP(G426,Sheet2!A:Q,17)</f>
        <v>323</v>
      </c>
      <c r="BB426" s="22" t="n">
        <f aca="false">VLOOKUP(G426,Sheet2!A:R,18)</f>
        <v>365</v>
      </c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5" hidden="false" customHeight="false" outlineLevel="0" collapsed="false">
      <c r="A427" s="1" t="s">
        <v>80</v>
      </c>
      <c r="B427" s="31" t="n">
        <v>105</v>
      </c>
      <c r="C427" s="9" t="n">
        <v>131</v>
      </c>
      <c r="D427" s="9" t="n">
        <v>110</v>
      </c>
      <c r="E427" s="23"/>
      <c r="F427" s="9" t="s">
        <v>505</v>
      </c>
      <c r="G427" s="9" t="s">
        <v>1260</v>
      </c>
      <c r="H427" s="4" t="s">
        <v>507</v>
      </c>
      <c r="I427" s="22" t="s">
        <v>1066</v>
      </c>
      <c r="J427" s="26" t="s">
        <v>1067</v>
      </c>
      <c r="K427" s="11" t="s">
        <v>1261</v>
      </c>
      <c r="L427" s="2" t="n">
        <f aca="false">IF(LEN(TRIM(K427))=0,0,LEN(TRIM(K427))-LEN(SUBSTITUTE(K427," ",""))+1)</f>
        <v>19</v>
      </c>
      <c r="M427" s="2" t="n">
        <f aca="false">IF(LEN(TRIM(F427))=0,0,LEN(TRIM(F427))-LEN(SUBSTITUTE(F427," ",""))+2)</f>
        <v>17</v>
      </c>
      <c r="N427" s="22" t="s">
        <v>52</v>
      </c>
      <c r="O427" s="9"/>
      <c r="P427" s="27" t="n">
        <v>11105</v>
      </c>
      <c r="Q427" s="27" t="n">
        <v>1105</v>
      </c>
      <c r="R427" s="9" t="s">
        <v>236</v>
      </c>
      <c r="S427" s="28" t="str">
        <f aca="false">MID(MID(MID(SUBSTITUTE(K427," ","^",(M427-2)),1,256),FIND("^",SUBSTITUTE(K427," ","^",(M427-2))),256),2,FIND(" ",MID(MID(SUBSTITUTE(K427," ","^",(M427-2)),1,256),FIND("^",SUBSTITUTE(K427," ","^",(M427-2))),256))-2)</f>
        <v>the</v>
      </c>
      <c r="T427" s="77" t="n">
        <v>0.93</v>
      </c>
      <c r="U427" s="29" t="n">
        <f aca="false">LEN(S427)</f>
        <v>3</v>
      </c>
      <c r="V427" s="58" t="n">
        <v>3</v>
      </c>
      <c r="W427" s="58" t="n">
        <v>432</v>
      </c>
      <c r="X427" s="58" t="n">
        <v>507</v>
      </c>
      <c r="Y427" s="58" t="n">
        <v>436</v>
      </c>
      <c r="Z427" s="58" t="n">
        <v>387</v>
      </c>
      <c r="AA427" s="50" t="n">
        <v>10</v>
      </c>
      <c r="AB427" s="50" t="n">
        <v>10</v>
      </c>
      <c r="AC427" s="30" t="n">
        <f aca="false">IF(ISBLANK(T427),"NA",IF(T427=" ","NA",IF(T427="-","NA",IF(T427="N","NA",T427))))</f>
        <v>0.93</v>
      </c>
      <c r="AD427" s="30" t="n">
        <f aca="false">IF(ISBLANK(U427),"NA",IF(U427=" ","NA",IF(U427="-","NA",IF(U427="N","NA",U427))))</f>
        <v>3</v>
      </c>
      <c r="AE427" s="30" t="n">
        <f aca="false">IF(ISBLANK(V427),"NA",IF(V427=" ","NA",IF(V427="-","NA",IF(V427="N","NA",V427))))</f>
        <v>3</v>
      </c>
      <c r="AF427" s="30" t="n">
        <f aca="false">IF(ISBLANK(W427),"NA",IF(W427=" ","NA",IF(W427="-","NA",IF(W427="N","NA",W427))))</f>
        <v>432</v>
      </c>
      <c r="AG427" s="30" t="n">
        <f aca="false">IF(ISBLANK(X427),"NA",IF(X427=" ","NA",IF(X427="-","NA",IF(X427="N","NA",X427))))</f>
        <v>507</v>
      </c>
      <c r="AH427" s="30" t="n">
        <f aca="false">IF(ISBLANK(Y427),"NA",IF(Y427=" ","NA",IF(Y427="-","NA",IF(Y427="N","NA",Y427))))</f>
        <v>436</v>
      </c>
      <c r="AI427" s="30" t="n">
        <f aca="false">IF(ISBLANK(Z427),"NA",IF(Z427=" ","NA",IF(Z427="-","NA",IF(Z427="N","NA",Z427))))</f>
        <v>387</v>
      </c>
      <c r="AJ427" s="30" t="n">
        <f aca="false">IF(ISBLANK(AA427),"NA",IF(AA427=" ","NA",IF(AA427="-","NA",IF(AA427="N","NA",AA427))))</f>
        <v>10</v>
      </c>
      <c r="AK427" s="30" t="n">
        <f aca="false">IF(ISBLANK(AB427),"NA",IF(AB427=" ","NA",IF(AB427="-","NA",IF(AB427="N","NA",AB427))))</f>
        <v>10</v>
      </c>
      <c r="AL427" s="22" t="n">
        <f aca="false">IF(I427="BC",VLOOKUP(B427,'BC-OR_overlap'!A:J,10),"NA")</f>
        <v>4</v>
      </c>
      <c r="AM427" s="22" t="n">
        <f aca="false">VLOOKUP(G427,Sheet2!A:Q,3)</f>
        <v>4.64044</v>
      </c>
      <c r="AN427" s="22" t="n">
        <f aca="false">VLOOKUP(G427,Sheet2!A:Q,4)</f>
        <v>10</v>
      </c>
      <c r="AO427" s="22" t="n">
        <f aca="false">VLOOKUP(G427,Sheet2!A:Q,5)</f>
        <v>39.38</v>
      </c>
      <c r="AP427" s="22" t="n">
        <f aca="false">VLOOKUP(G427,Sheet2!A:Q,6)</f>
        <v>14855.52</v>
      </c>
      <c r="AQ427" s="22" t="n">
        <f aca="false">VLOOKUP(G427,Sheet2!A:Q,7)</f>
        <v>214.5</v>
      </c>
      <c r="AR427" s="22" t="n">
        <f aca="false">VLOOKUP(G427,Sheet2!A:Q,8)</f>
        <v>2054.82</v>
      </c>
      <c r="AS427" s="22" t="n">
        <f aca="false">VLOOKUP(G427,Sheet2!A:Q,9)</f>
        <v>30</v>
      </c>
      <c r="AT427" s="22" t="n">
        <f aca="false">VLOOKUP(G427,Sheet2!A:Q,10)</f>
        <v>201</v>
      </c>
      <c r="AU427" s="22" t="n">
        <f aca="false">VLOOKUP(G427,Sheet2!A:Q,11)</f>
        <v>5.5</v>
      </c>
      <c r="AV427" s="22" t="n">
        <f aca="false">VLOOKUP(G427,Sheet2!A:Q,12)</f>
        <v>322797.04</v>
      </c>
      <c r="AW427" s="22" t="n">
        <f aca="false">VLOOKUP(G427,Sheet2!A:Q,13)</f>
        <v>43130.75</v>
      </c>
      <c r="AX427" s="22" t="n">
        <f aca="false">VLOOKUP(G427,Sheet2!A:Q,14)</f>
        <v>15717.41</v>
      </c>
      <c r="AY427" s="22" t="n">
        <f aca="false">VLOOKUP(G427,Sheet2!A:Q,15)</f>
        <v>2389.67</v>
      </c>
      <c r="AZ427" s="22" t="n">
        <f aca="false">VLOOKUP(G427,Sheet2!A:Q,16)</f>
        <v>606.92</v>
      </c>
      <c r="BA427" s="22" t="n">
        <f aca="false">VLOOKUP(G427,Sheet2!A:Q,17)</f>
        <v>97</v>
      </c>
      <c r="BB427" s="22" t="n">
        <f aca="false">VLOOKUP(G427,Sheet2!A:R,18)</f>
        <v>372</v>
      </c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5" hidden="false" customHeight="false" outlineLevel="0" collapsed="false">
      <c r="A428" s="9" t="s">
        <v>66</v>
      </c>
      <c r="B428" s="9" t="n">
        <v>106</v>
      </c>
      <c r="C428" s="9" t="n">
        <v>132</v>
      </c>
      <c r="D428" s="9" t="n">
        <v>24</v>
      </c>
      <c r="E428" s="23" t="s">
        <v>509</v>
      </c>
      <c r="F428" s="11" t="s">
        <v>510</v>
      </c>
      <c r="G428" s="9" t="s">
        <v>1262</v>
      </c>
      <c r="H428" s="4" t="s">
        <v>512</v>
      </c>
      <c r="I428" s="22" t="s">
        <v>1066</v>
      </c>
      <c r="J428" s="26" t="s">
        <v>1067</v>
      </c>
      <c r="K428" s="11" t="s">
        <v>1263</v>
      </c>
      <c r="L428" s="2" t="n">
        <f aca="false">IF(LEN(TRIM(K428))=0,0,LEN(TRIM(K428))-LEN(SUBSTITUTE(K428," ",""))+1)</f>
        <v>10</v>
      </c>
      <c r="M428" s="2" t="n">
        <f aca="false">IF(LEN(TRIM(F428))=0,0,LEN(TRIM(F428))-LEN(SUBSTITUTE(F428," ",""))+2)</f>
        <v>8</v>
      </c>
      <c r="N428" s="22" t="s">
        <v>52</v>
      </c>
      <c r="O428" s="9"/>
      <c r="P428" s="27" t="n">
        <v>11106</v>
      </c>
      <c r="Q428" s="27" t="n">
        <v>1106</v>
      </c>
      <c r="R428" s="9" t="s">
        <v>236</v>
      </c>
      <c r="S428" s="28" t="str">
        <f aca="false">MID(MID(MID(SUBSTITUTE(K428," ","^",(M428-2)),1,256),FIND("^",SUBSTITUTE(K428," ","^",(M428-2))),256),2,FIND(" ",MID(MID(SUBSTITUTE(K428," ","^",(M428-2)),1,256),FIND("^",SUBSTITUTE(K428," ","^",(M428-2))),256))-2)</f>
        <v>my</v>
      </c>
      <c r="T428" s="72" t="n">
        <v>0.9375</v>
      </c>
      <c r="U428" s="29" t="n">
        <f aca="false">LEN(S428)</f>
        <v>2</v>
      </c>
      <c r="V428" s="53" t="n">
        <v>18</v>
      </c>
      <c r="W428" s="58" t="n">
        <v>571</v>
      </c>
      <c r="X428" s="58" t="n">
        <v>554</v>
      </c>
      <c r="Y428" s="58" t="n">
        <v>576</v>
      </c>
      <c r="Z428" s="58" t="n">
        <v>425</v>
      </c>
      <c r="AA428" s="50" t="n">
        <v>22</v>
      </c>
      <c r="AB428" s="50" t="n">
        <v>4</v>
      </c>
      <c r="AC428" s="30" t="n">
        <f aca="false">IF(ISBLANK(T428),"NA",IF(T428=" ","NA",IF(T428="-","NA",IF(T428="N","NA",T428))))</f>
        <v>0.9375</v>
      </c>
      <c r="AD428" s="30" t="n">
        <f aca="false">IF(ISBLANK(U428),"NA",IF(U428=" ","NA",IF(U428="-","NA",IF(U428="N","NA",U428))))</f>
        <v>2</v>
      </c>
      <c r="AE428" s="30" t="n">
        <f aca="false">IF(ISBLANK(V428),"NA",IF(V428=" ","NA",IF(V428="-","NA",IF(V428="N","NA",V428))))</f>
        <v>18</v>
      </c>
      <c r="AF428" s="30" t="n">
        <f aca="false">IF(ISBLANK(W428),"NA",IF(W428=" ","NA",IF(W428="-","NA",IF(W428="N","NA",W428))))</f>
        <v>571</v>
      </c>
      <c r="AG428" s="30" t="n">
        <f aca="false">IF(ISBLANK(X428),"NA",IF(X428=" ","NA",IF(X428="-","NA",IF(X428="N","NA",X428))))</f>
        <v>554</v>
      </c>
      <c r="AH428" s="30" t="n">
        <f aca="false">IF(ISBLANK(Y428),"NA",IF(Y428=" ","NA",IF(Y428="-","NA",IF(Y428="N","NA",Y428))))</f>
        <v>576</v>
      </c>
      <c r="AI428" s="30" t="n">
        <f aca="false">IF(ISBLANK(Z428),"NA",IF(Z428=" ","NA",IF(Z428="-","NA",IF(Z428="N","NA",Z428))))</f>
        <v>425</v>
      </c>
      <c r="AJ428" s="30" t="n">
        <f aca="false">IF(ISBLANK(AA428),"NA",IF(AA428=" ","NA",IF(AA428="-","NA",IF(AA428="N","NA",AA428))))</f>
        <v>22</v>
      </c>
      <c r="AK428" s="30" t="n">
        <f aca="false">IF(ISBLANK(AB428),"NA",IF(AB428=" ","NA",IF(AB428="-","NA",IF(AB428="N","NA",AB428))))</f>
        <v>4</v>
      </c>
      <c r="AL428" s="22" t="n">
        <f aca="false">IF(I428="BC",VLOOKUP(B428,'BC-OR_overlap'!A:J,10),"NA")</f>
        <v>4</v>
      </c>
      <c r="AM428" s="22" t="n">
        <f aca="false">VLOOKUP(G428,Sheet2!A:Q,3)</f>
        <v>19.7516</v>
      </c>
      <c r="AN428" s="22" t="n">
        <f aca="false">VLOOKUP(G428,Sheet2!A:Q,4)</f>
        <v>22</v>
      </c>
      <c r="AO428" s="22" t="n">
        <f aca="false">VLOOKUP(G428,Sheet2!A:Q,5)</f>
        <v>63.99</v>
      </c>
      <c r="AP428" s="22" t="n">
        <f aca="false">VLOOKUP(G428,Sheet2!A:Q,6)</f>
        <v>6691.8</v>
      </c>
      <c r="AQ428" s="22" t="n">
        <f aca="false">VLOOKUP(G428,Sheet2!A:Q,7)</f>
        <v>67</v>
      </c>
      <c r="AR428" s="22" t="n">
        <f aca="false">VLOOKUP(G428,Sheet2!A:Q,8)</f>
        <v>702.88</v>
      </c>
      <c r="AS428" s="22" t="n">
        <f aca="false">VLOOKUP(G428,Sheet2!A:Q,9)</f>
        <v>10.5</v>
      </c>
      <c r="AT428" s="22" t="n">
        <f aca="false">VLOOKUP(G428,Sheet2!A:Q,10)</f>
        <v>19.75</v>
      </c>
      <c r="AU428" s="22" t="n">
        <f aca="false">VLOOKUP(G428,Sheet2!A:Q,11)</f>
        <v>1</v>
      </c>
      <c r="AV428" s="22" t="n">
        <f aca="false">VLOOKUP(G428,Sheet2!A:Q,12)</f>
        <v>295526.9</v>
      </c>
      <c r="AW428" s="22" t="n">
        <f aca="false">VLOOKUP(G428,Sheet2!A:Q,13)</f>
        <v>39530.33</v>
      </c>
      <c r="AX428" s="22" t="n">
        <f aca="false">VLOOKUP(G428,Sheet2!A:Q,14)</f>
        <v>29669.04</v>
      </c>
      <c r="AY428" s="22" t="n">
        <f aca="false">VLOOKUP(G428,Sheet2!A:Q,15)</f>
        <v>4438.5</v>
      </c>
      <c r="AZ428" s="22" t="n">
        <f aca="false">VLOOKUP(G428,Sheet2!A:Q,16)</f>
        <v>2046.97</v>
      </c>
      <c r="BA428" s="22" t="n">
        <f aca="false">VLOOKUP(G428,Sheet2!A:Q,17)</f>
        <v>339</v>
      </c>
      <c r="BB428" s="22" t="n">
        <f aca="false">VLOOKUP(G428,Sheet2!A:R,18)</f>
        <v>373</v>
      </c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5" hidden="false" customHeight="false" outlineLevel="0" collapsed="false">
      <c r="A429" s="9" t="s">
        <v>80</v>
      </c>
      <c r="B429" s="9" t="n">
        <v>107</v>
      </c>
      <c r="C429" s="9" t="n">
        <v>133</v>
      </c>
      <c r="D429" s="9" t="n">
        <v>190</v>
      </c>
      <c r="E429" s="23" t="n">
        <v>32</v>
      </c>
      <c r="F429" s="24" t="s">
        <v>514</v>
      </c>
      <c r="G429" s="70" t="s">
        <v>1264</v>
      </c>
      <c r="H429" s="4" t="s">
        <v>516</v>
      </c>
      <c r="I429" s="22" t="s">
        <v>1066</v>
      </c>
      <c r="J429" s="26" t="s">
        <v>1067</v>
      </c>
      <c r="K429" s="11" t="s">
        <v>1265</v>
      </c>
      <c r="L429" s="2" t="n">
        <f aca="false">IF(LEN(TRIM(K429))=0,0,LEN(TRIM(K429))-LEN(SUBSTITUTE(K429," ",""))+1)</f>
        <v>18</v>
      </c>
      <c r="M429" s="2" t="n">
        <f aca="false">IF(LEN(TRIM(F429))=0,0,LEN(TRIM(F429))-LEN(SUBSTITUTE(F429," ",""))+2)</f>
        <v>16</v>
      </c>
      <c r="N429" s="22" t="s">
        <v>52</v>
      </c>
      <c r="O429" s="9"/>
      <c r="P429" s="27" t="n">
        <v>11107</v>
      </c>
      <c r="Q429" s="27" t="n">
        <v>1107</v>
      </c>
      <c r="R429" s="9" t="s">
        <v>236</v>
      </c>
      <c r="S429" s="28" t="str">
        <f aca="false">MID(MID(MID(SUBSTITUTE(K429," ","^",(M429-2)),1,256),FIND("^",SUBSTITUTE(K429," ","^",(M429-2))),256),2,FIND(" ",MID(MID(SUBSTITUTE(K429," ","^",(M429-2)),1,256),FIND("^",SUBSTITUTE(K429," ","^",(M429-2))),256))-2)</f>
        <v>the</v>
      </c>
      <c r="T429" s="71" t="n">
        <v>0.941</v>
      </c>
      <c r="U429" s="29" t="n">
        <f aca="false">LEN(S429)</f>
        <v>3</v>
      </c>
      <c r="V429" s="58" t="n">
        <v>54</v>
      </c>
      <c r="W429" s="58" t="n">
        <v>624</v>
      </c>
      <c r="X429" s="58" t="n">
        <v>550</v>
      </c>
      <c r="Y429" s="58" t="n">
        <v>587</v>
      </c>
      <c r="Z429" s="58" t="n">
        <v>460</v>
      </c>
      <c r="AA429" s="50" t="n">
        <v>2</v>
      </c>
      <c r="AB429" s="50" t="n">
        <v>10</v>
      </c>
      <c r="AC429" s="30" t="n">
        <f aca="false">IF(ISBLANK(T429),"NA",IF(T429=" ","NA",IF(T429="-","NA",IF(T429="N","NA",T429))))</f>
        <v>0.941</v>
      </c>
      <c r="AD429" s="30" t="n">
        <f aca="false">IF(ISBLANK(U429),"NA",IF(U429=" ","NA",IF(U429="-","NA",IF(U429="N","NA",U429))))</f>
        <v>3</v>
      </c>
      <c r="AE429" s="30" t="n">
        <f aca="false">IF(ISBLANK(V429),"NA",IF(V429=" ","NA",IF(V429="-","NA",IF(V429="N","NA",V429))))</f>
        <v>54</v>
      </c>
      <c r="AF429" s="30" t="n">
        <f aca="false">IF(ISBLANK(W429),"NA",IF(W429=" ","NA",IF(W429="-","NA",IF(W429="N","NA",W429))))</f>
        <v>624</v>
      </c>
      <c r="AG429" s="30" t="n">
        <f aca="false">IF(ISBLANK(X429),"NA",IF(X429=" ","NA",IF(X429="-","NA",IF(X429="N","NA",X429))))</f>
        <v>550</v>
      </c>
      <c r="AH429" s="30" t="n">
        <f aca="false">IF(ISBLANK(Y429),"NA",IF(Y429=" ","NA",IF(Y429="-","NA",IF(Y429="N","NA",Y429))))</f>
        <v>587</v>
      </c>
      <c r="AI429" s="30" t="n">
        <f aca="false">IF(ISBLANK(Z429),"NA",IF(Z429=" ","NA",IF(Z429="-","NA",IF(Z429="N","NA",Z429))))</f>
        <v>460</v>
      </c>
      <c r="AJ429" s="30" t="n">
        <f aca="false">IF(ISBLANK(AA429),"NA",IF(AA429=" ","NA",IF(AA429="-","NA",IF(AA429="N","NA",AA429))))</f>
        <v>2</v>
      </c>
      <c r="AK429" s="30" t="n">
        <f aca="false">IF(ISBLANK(AB429),"NA",IF(AB429=" ","NA",IF(AB429="-","NA",IF(AB429="N","NA",AB429))))</f>
        <v>10</v>
      </c>
      <c r="AL429" s="22" t="n">
        <f aca="false">IF(I429="BC",VLOOKUP(B429,'BC-OR_overlap'!A:J,10),"NA")</f>
        <v>4</v>
      </c>
      <c r="AM429" s="22" t="n">
        <f aca="false">VLOOKUP(G429,Sheet2!A:Q,3)</f>
        <v>79.0659</v>
      </c>
      <c r="AN429" s="22" t="n">
        <f aca="false">VLOOKUP(G429,Sheet2!A:Q,4)</f>
        <v>2</v>
      </c>
      <c r="AO429" s="22" t="n">
        <f aca="false">VLOOKUP(G429,Sheet2!A:Q,5)</f>
        <v>11.42</v>
      </c>
      <c r="AP429" s="22" t="n">
        <f aca="false">VLOOKUP(G429,Sheet2!A:Q,6)</f>
        <v>12987.19</v>
      </c>
      <c r="AQ429" s="22" t="n">
        <f aca="false">VLOOKUP(G429,Sheet2!A:Q,7)</f>
        <v>368.2</v>
      </c>
      <c r="AR429" s="22" t="n">
        <f aca="false">VLOOKUP(G429,Sheet2!A:Q,8)</f>
        <v>1164.57</v>
      </c>
      <c r="AS429" s="22" t="n">
        <f aca="false">VLOOKUP(G429,Sheet2!A:Q,9)</f>
        <v>32.25</v>
      </c>
      <c r="AT429" s="22" t="n">
        <f aca="false">VLOOKUP(G429,Sheet2!A:Q,10)</f>
        <v>199.84</v>
      </c>
      <c r="AU429" s="22" t="n">
        <f aca="false">VLOOKUP(G429,Sheet2!A:Q,11)</f>
        <v>5.67</v>
      </c>
      <c r="AV429" s="22" t="n">
        <f aca="false">VLOOKUP(G429,Sheet2!A:Q,12)</f>
        <v>290882.21</v>
      </c>
      <c r="AW429" s="22" t="n">
        <f aca="false">VLOOKUP(G429,Sheet2!A:Q,13)</f>
        <v>32860</v>
      </c>
      <c r="AX429" s="22" t="n">
        <f aca="false">VLOOKUP(G429,Sheet2!A:Q,14)</f>
        <v>23121.95</v>
      </c>
      <c r="AY429" s="22" t="n">
        <f aca="false">VLOOKUP(G429,Sheet2!A:Q,15)</f>
        <v>3521.25</v>
      </c>
      <c r="AZ429" s="22" t="n">
        <f aca="false">VLOOKUP(G429,Sheet2!A:Q,16)</f>
        <v>2602.67</v>
      </c>
      <c r="BA429" s="22" t="n">
        <f aca="false">VLOOKUP(G429,Sheet2!A:Q,17)</f>
        <v>321.67</v>
      </c>
      <c r="BB429" s="22" t="n">
        <f aca="false">VLOOKUP(G429,Sheet2!A:R,18)</f>
        <v>375</v>
      </c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5" hidden="false" customHeight="false" outlineLevel="0" collapsed="false">
      <c r="A430" s="9" t="s">
        <v>46</v>
      </c>
      <c r="B430" s="9" t="n">
        <v>108</v>
      </c>
      <c r="C430" s="9" t="n">
        <v>134</v>
      </c>
      <c r="D430" s="9" t="n">
        <v>177</v>
      </c>
      <c r="E430" s="23" t="s">
        <v>518</v>
      </c>
      <c r="F430" s="11" t="s">
        <v>519</v>
      </c>
      <c r="G430" s="9" t="s">
        <v>1266</v>
      </c>
      <c r="H430" s="4" t="s">
        <v>521</v>
      </c>
      <c r="I430" s="22" t="s">
        <v>1066</v>
      </c>
      <c r="J430" s="26" t="s">
        <v>1067</v>
      </c>
      <c r="K430" s="11" t="s">
        <v>1267</v>
      </c>
      <c r="L430" s="2" t="n">
        <f aca="false">IF(LEN(TRIM(K430))=0,0,LEN(TRIM(K430))-LEN(SUBSTITUTE(K430," ",""))+1)</f>
        <v>10</v>
      </c>
      <c r="M430" s="2" t="n">
        <f aca="false">IF(LEN(TRIM(F430))=0,0,LEN(TRIM(F430))-LEN(SUBSTITUTE(F430," ",""))+2)</f>
        <v>8</v>
      </c>
      <c r="N430" s="22" t="s">
        <v>52</v>
      </c>
      <c r="O430" s="9"/>
      <c r="P430" s="27" t="n">
        <v>11108</v>
      </c>
      <c r="Q430" s="27" t="n">
        <v>1108</v>
      </c>
      <c r="R430" s="9" t="s">
        <v>236</v>
      </c>
      <c r="S430" s="28" t="str">
        <f aca="false">MID(MID(MID(SUBSTITUTE(K430," ","^",(M430-2)),1,256),FIND("^",SUBSTITUTE(K430," ","^",(M430-2))),256),2,FIND(" ",MID(MID(SUBSTITUTE(K430," ","^",(M430-2)),1,256),FIND("^",SUBSTITUTE(K430," ","^",(M430-2))),256))-2)</f>
        <v>the</v>
      </c>
      <c r="T430" s="72" t="n">
        <v>0.972222222222222</v>
      </c>
      <c r="U430" s="29" t="n">
        <f aca="false">LEN(S430)</f>
        <v>3</v>
      </c>
      <c r="V430" s="53" t="n">
        <v>200</v>
      </c>
      <c r="W430" s="50" t="n">
        <v>468</v>
      </c>
      <c r="X430" s="50" t="n">
        <v>586</v>
      </c>
      <c r="Y430" s="50" t="n">
        <v>498</v>
      </c>
      <c r="Z430" s="50" t="n">
        <v>497</v>
      </c>
      <c r="AA430" s="50" t="n">
        <v>6</v>
      </c>
      <c r="AB430" s="50" t="n">
        <v>21</v>
      </c>
      <c r="AC430" s="30" t="n">
        <f aca="false">IF(ISBLANK(T430),"NA",IF(T430=" ","NA",IF(T430="-","NA",IF(T430="N","NA",T430))))</f>
        <v>0.972222222222222</v>
      </c>
      <c r="AD430" s="30" t="n">
        <f aca="false">IF(ISBLANK(U430),"NA",IF(U430=" ","NA",IF(U430="-","NA",IF(U430="N","NA",U430))))</f>
        <v>3</v>
      </c>
      <c r="AE430" s="30" t="n">
        <f aca="false">IF(ISBLANK(V430),"NA",IF(V430=" ","NA",IF(V430="-","NA",IF(V430="N","NA",V430))))</f>
        <v>200</v>
      </c>
      <c r="AF430" s="30" t="n">
        <f aca="false">IF(ISBLANK(W430),"NA",IF(W430=" ","NA",IF(W430="-","NA",IF(W430="N","NA",W430))))</f>
        <v>468</v>
      </c>
      <c r="AG430" s="30" t="n">
        <f aca="false">IF(ISBLANK(X430),"NA",IF(X430=" ","NA",IF(X430="-","NA",IF(X430="N","NA",X430))))</f>
        <v>586</v>
      </c>
      <c r="AH430" s="30" t="n">
        <f aca="false">IF(ISBLANK(Y430),"NA",IF(Y430=" ","NA",IF(Y430="-","NA",IF(Y430="N","NA",Y430))))</f>
        <v>498</v>
      </c>
      <c r="AI430" s="30" t="n">
        <f aca="false">IF(ISBLANK(Z430),"NA",IF(Z430=" ","NA",IF(Z430="-","NA",IF(Z430="N","NA",Z430))))</f>
        <v>497</v>
      </c>
      <c r="AJ430" s="30" t="n">
        <f aca="false">IF(ISBLANK(AA430),"NA",IF(AA430=" ","NA",IF(AA430="-","NA",IF(AA430="N","NA",AA430))))</f>
        <v>6</v>
      </c>
      <c r="AK430" s="30" t="n">
        <f aca="false">IF(ISBLANK(AB430),"NA",IF(AB430=" ","NA",IF(AB430="-","NA",IF(AB430="N","NA",AB430))))</f>
        <v>21</v>
      </c>
      <c r="AL430" s="22" t="n">
        <f aca="false">IF(I430="BC",VLOOKUP(B430,'BC-OR_overlap'!A:J,10),"NA")</f>
        <v>4</v>
      </c>
      <c r="AM430" s="22" t="n">
        <f aca="false">VLOOKUP(G430,Sheet2!A:Q,3)</f>
        <v>268.074</v>
      </c>
      <c r="AN430" s="22" t="n">
        <f aca="false">VLOOKUP(G430,Sheet2!A:Q,4)</f>
        <v>6</v>
      </c>
      <c r="AO430" s="22" t="n">
        <f aca="false">VLOOKUP(G430,Sheet2!A:Q,5)</f>
        <v>24.32</v>
      </c>
      <c r="AP430" s="22" t="n">
        <f aca="false">VLOOKUP(G430,Sheet2!A:Q,6)</f>
        <v>10051.06</v>
      </c>
      <c r="AQ430" s="22" t="n">
        <f aca="false">VLOOKUP(G430,Sheet2!A:Q,7)</f>
        <v>158.5</v>
      </c>
      <c r="AR430" s="22" t="n">
        <f aca="false">VLOOKUP(G430,Sheet2!A:Q,8)</f>
        <v>781.22</v>
      </c>
      <c r="AS430" s="22" t="n">
        <f aca="false">VLOOKUP(G430,Sheet2!A:Q,9)</f>
        <v>19.33</v>
      </c>
      <c r="AT430" s="22" t="n">
        <f aca="false">VLOOKUP(G430,Sheet2!A:Q,10)</f>
        <v>329.47</v>
      </c>
      <c r="AU430" s="22" t="n">
        <f aca="false">VLOOKUP(G430,Sheet2!A:Q,11)</f>
        <v>3</v>
      </c>
      <c r="AV430" s="22" t="n">
        <f aca="false">VLOOKUP(G430,Sheet2!A:Q,12)</f>
        <v>177536.15</v>
      </c>
      <c r="AW430" s="22" t="n">
        <f aca="false">VLOOKUP(G430,Sheet2!A:Q,13)</f>
        <v>24131</v>
      </c>
      <c r="AX430" s="22" t="n">
        <f aca="false">VLOOKUP(G430,Sheet2!A:Q,14)</f>
        <v>10736.97</v>
      </c>
      <c r="AY430" s="22" t="n">
        <f aca="false">VLOOKUP(G430,Sheet2!A:Q,15)</f>
        <v>1808.67</v>
      </c>
      <c r="AZ430" s="22" t="n">
        <f aca="false">VLOOKUP(G430,Sheet2!A:Q,16)</f>
        <v>2048.45</v>
      </c>
      <c r="BA430" s="22" t="n">
        <f aca="false">VLOOKUP(G430,Sheet2!A:Q,17)</f>
        <v>298.5</v>
      </c>
      <c r="BB430" s="22" t="n">
        <f aca="false">VLOOKUP(G430,Sheet2!A:R,18)</f>
        <v>383</v>
      </c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5" hidden="false" customHeight="false" outlineLevel="0" collapsed="false">
      <c r="A431" s="1" t="s">
        <v>46</v>
      </c>
      <c r="B431" s="31" t="n">
        <v>109</v>
      </c>
      <c r="C431" s="9" t="n">
        <v>135</v>
      </c>
      <c r="D431" s="9" t="n">
        <v>153</v>
      </c>
      <c r="E431" s="23" t="s">
        <v>523</v>
      </c>
      <c r="F431" s="11" t="s">
        <v>524</v>
      </c>
      <c r="G431" s="9" t="s">
        <v>1268</v>
      </c>
      <c r="H431" s="4" t="s">
        <v>526</v>
      </c>
      <c r="I431" s="22" t="s">
        <v>1066</v>
      </c>
      <c r="J431" s="26" t="s">
        <v>1067</v>
      </c>
      <c r="K431" s="11" t="s">
        <v>1269</v>
      </c>
      <c r="L431" s="2" t="n">
        <f aca="false">IF(LEN(TRIM(K431))=0,0,LEN(TRIM(K431))-LEN(SUBSTITUTE(K431," ",""))+1)</f>
        <v>10</v>
      </c>
      <c r="M431" s="2" t="n">
        <f aca="false">IF(LEN(TRIM(F431))=0,0,LEN(TRIM(F431))-LEN(SUBSTITUTE(F431," ",""))+2)</f>
        <v>8</v>
      </c>
      <c r="N431" s="22" t="s">
        <v>52</v>
      </c>
      <c r="O431" s="9"/>
      <c r="P431" s="27" t="n">
        <v>11109</v>
      </c>
      <c r="Q431" s="27" t="n">
        <v>1109</v>
      </c>
      <c r="R431" s="9" t="s">
        <v>236</v>
      </c>
      <c r="S431" s="28" t="str">
        <f aca="false">MID(MID(MID(SUBSTITUTE(K431," ","^",(M431-2)),1,256),FIND("^",SUBSTITUTE(K431," ","^",(M431-2))),256),2,FIND(" ",MID(MID(SUBSTITUTE(K431," ","^",(M431-2)),1,256),FIND("^",SUBSTITUTE(K431," ","^",(M431-2))),256))-2)</f>
        <v>a</v>
      </c>
      <c r="T431" s="72" t="n">
        <v>1</v>
      </c>
      <c r="U431" s="29" t="n">
        <f aca="false">LEN(S431)</f>
        <v>1</v>
      </c>
      <c r="V431" s="53" t="n">
        <v>2</v>
      </c>
      <c r="W431" s="50" t="n">
        <v>568</v>
      </c>
      <c r="X431" s="50" t="n">
        <v>373</v>
      </c>
      <c r="Y431" s="50" t="n">
        <v>513</v>
      </c>
      <c r="Z431" s="50" t="s">
        <v>202</v>
      </c>
      <c r="AA431" s="50" t="n">
        <v>5</v>
      </c>
      <c r="AB431" s="50" t="n">
        <v>11</v>
      </c>
      <c r="AC431" s="30" t="n">
        <f aca="false">IF(ISBLANK(T431),"NA",IF(T431=" ","NA",IF(T431="-","NA",IF(T431="N","NA",T431))))</f>
        <v>1</v>
      </c>
      <c r="AD431" s="30" t="n">
        <f aca="false">IF(ISBLANK(U431),"NA",IF(U431=" ","NA",IF(U431="-","NA",IF(U431="N","NA",U431))))</f>
        <v>1</v>
      </c>
      <c r="AE431" s="30" t="n">
        <f aca="false">IF(ISBLANK(V431),"NA",IF(V431=" ","NA",IF(V431="-","NA",IF(V431="N","NA",V431))))</f>
        <v>2</v>
      </c>
      <c r="AF431" s="30" t="n">
        <f aca="false">IF(ISBLANK(W431),"NA",IF(W431=" ","NA",IF(W431="-","NA",IF(W431="N","NA",W431))))</f>
        <v>568</v>
      </c>
      <c r="AG431" s="30" t="n">
        <f aca="false">IF(ISBLANK(X431),"NA",IF(X431=" ","NA",IF(X431="-","NA",IF(X431="N","NA",X431))))</f>
        <v>373</v>
      </c>
      <c r="AH431" s="30" t="n">
        <f aca="false">IF(ISBLANK(Y431),"NA",IF(Y431=" ","NA",IF(Y431="-","NA",IF(Y431="N","NA",Y431))))</f>
        <v>513</v>
      </c>
      <c r="AI431" s="30" t="str">
        <f aca="false">IF(ISBLANK(Z431),"NA",IF(Z431=" ","NA",IF(Z431="-","NA",IF(Z431="N","NA",Z431))))</f>
        <v>NA</v>
      </c>
      <c r="AJ431" s="30" t="n">
        <f aca="false">IF(ISBLANK(AA431),"NA",IF(AA431=" ","NA",IF(AA431="-","NA",IF(AA431="N","NA",AA431))))</f>
        <v>5</v>
      </c>
      <c r="AK431" s="30" t="n">
        <f aca="false">IF(ISBLANK(AB431),"NA",IF(AB431=" ","NA",IF(AB431="-","NA",IF(AB431="N","NA",AB431))))</f>
        <v>11</v>
      </c>
      <c r="AL431" s="22" t="n">
        <f aca="false">IF(I431="BC",VLOOKUP(B431,'BC-OR_overlap'!A:J,10),"NA")</f>
        <v>4</v>
      </c>
      <c r="AM431" s="22" t="n">
        <f aca="false">VLOOKUP(G431,Sheet2!A:Q,3)</f>
        <v>3.98601</v>
      </c>
      <c r="AN431" s="22" t="n">
        <f aca="false">VLOOKUP(G431,Sheet2!A:Q,4)</f>
        <v>5</v>
      </c>
      <c r="AO431" s="22" t="n">
        <f aca="false">VLOOKUP(G431,Sheet2!A:Q,5)</f>
        <v>24.34</v>
      </c>
      <c r="AP431" s="22" t="n">
        <f aca="false">VLOOKUP(G431,Sheet2!A:Q,6)</f>
        <v>9545.04</v>
      </c>
      <c r="AQ431" s="22" t="n">
        <f aca="false">VLOOKUP(G431,Sheet2!A:Q,7)</f>
        <v>340.4</v>
      </c>
      <c r="AR431" s="22" t="n">
        <f aca="false">VLOOKUP(G431,Sheet2!A:Q,8)</f>
        <v>3440.26</v>
      </c>
      <c r="AS431" s="22" t="n">
        <f aca="false">VLOOKUP(G431,Sheet2!A:Q,9)</f>
        <v>52.5</v>
      </c>
      <c r="AT431" s="22" t="n">
        <f aca="false">VLOOKUP(G431,Sheet2!A:Q,10)</f>
        <v>89.93</v>
      </c>
      <c r="AU431" s="22" t="n">
        <f aca="false">VLOOKUP(G431,Sheet2!A:Q,11)</f>
        <v>3.67</v>
      </c>
      <c r="AV431" s="22" t="n">
        <f aca="false">VLOOKUP(G431,Sheet2!A:Q,12)</f>
        <v>176190.17</v>
      </c>
      <c r="AW431" s="22" t="n">
        <f aca="false">VLOOKUP(G431,Sheet2!A:Q,13)</f>
        <v>20609.2</v>
      </c>
      <c r="AX431" s="22" t="n">
        <f aca="false">VLOOKUP(G431,Sheet2!A:Q,14)</f>
        <v>18598.2</v>
      </c>
      <c r="AY431" s="22" t="n">
        <f aca="false">VLOOKUP(G431,Sheet2!A:Q,15)</f>
        <v>2130.5</v>
      </c>
      <c r="AZ431" s="22" t="n">
        <f aca="false">VLOOKUP(G431,Sheet2!A:Q,16)</f>
        <v>1006.52</v>
      </c>
      <c r="BA431" s="22" t="n">
        <f aca="false">VLOOKUP(G431,Sheet2!A:Q,17)</f>
        <v>90</v>
      </c>
      <c r="BB431" s="22" t="n">
        <f aca="false">VLOOKUP(G431,Sheet2!A:R,18)</f>
        <v>390</v>
      </c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5" hidden="false" customHeight="false" outlineLevel="0" collapsed="false">
      <c r="A432" s="1" t="s">
        <v>80</v>
      </c>
      <c r="B432" s="9" t="n">
        <v>110</v>
      </c>
      <c r="C432" s="9" t="n">
        <v>136</v>
      </c>
      <c r="D432" s="9" t="n">
        <v>55</v>
      </c>
      <c r="E432" s="23" t="s">
        <v>528</v>
      </c>
      <c r="F432" s="11" t="s">
        <v>529</v>
      </c>
      <c r="G432" s="82" t="s">
        <v>1270</v>
      </c>
      <c r="H432" s="4" t="s">
        <v>531</v>
      </c>
      <c r="I432" s="22" t="s">
        <v>1066</v>
      </c>
      <c r="J432" s="26" t="s">
        <v>1067</v>
      </c>
      <c r="K432" s="11" t="s">
        <v>1271</v>
      </c>
      <c r="L432" s="2" t="n">
        <f aca="false">IF(LEN(TRIM(K432))=0,0,LEN(TRIM(K432))-LEN(SUBSTITUTE(K432," ",""))+1)</f>
        <v>10</v>
      </c>
      <c r="M432" s="2" t="n">
        <f aca="false">IF(LEN(TRIM(F432))=0,0,LEN(TRIM(F432))-LEN(SUBSTITUTE(F432," ",""))+2)</f>
        <v>8</v>
      </c>
      <c r="N432" s="22" t="s">
        <v>52</v>
      </c>
      <c r="O432" s="9"/>
      <c r="P432" s="27" t="n">
        <v>11110</v>
      </c>
      <c r="Q432" s="27" t="n">
        <v>1110</v>
      </c>
      <c r="R432" s="9" t="s">
        <v>236</v>
      </c>
      <c r="S432" s="28" t="str">
        <f aca="false">MID(MID(MID(SUBSTITUTE(K432," ","^",(M432-2)),1,256),FIND("^",SUBSTITUTE(K432," ","^",(M432-2))),256),2,FIND(" ",MID(MID(SUBSTITUTE(K432," ","^",(M432-2)),1,256),FIND("^",SUBSTITUTE(K432," ","^",(M432-2))),256))-2)</f>
        <v>her</v>
      </c>
      <c r="T432" s="79" t="n">
        <v>0.875</v>
      </c>
      <c r="U432" s="29" t="n">
        <f aca="false">LEN(S432)</f>
        <v>3</v>
      </c>
      <c r="V432" s="53" t="n">
        <v>14</v>
      </c>
      <c r="W432" s="50" t="n">
        <v>572</v>
      </c>
      <c r="X432" s="50" t="n">
        <v>533</v>
      </c>
      <c r="Y432" s="50" t="n">
        <v>567</v>
      </c>
      <c r="Z432" s="50" t="n">
        <v>433</v>
      </c>
      <c r="AA432" s="50" t="n">
        <v>7</v>
      </c>
      <c r="AB432" s="50" t="n">
        <v>12</v>
      </c>
      <c r="AC432" s="30" t="n">
        <f aca="false">IF(ISBLANK(T432),"NA",IF(T432=" ","NA",IF(T432="-","NA",IF(T432="N","NA",T432))))</f>
        <v>0.875</v>
      </c>
      <c r="AD432" s="30" t="n">
        <f aca="false">IF(ISBLANK(U432),"NA",IF(U432=" ","NA",IF(U432="-","NA",IF(U432="N","NA",U432))))</f>
        <v>3</v>
      </c>
      <c r="AE432" s="30" t="n">
        <f aca="false">IF(ISBLANK(V432),"NA",IF(V432=" ","NA",IF(V432="-","NA",IF(V432="N","NA",V432))))</f>
        <v>14</v>
      </c>
      <c r="AF432" s="30" t="n">
        <f aca="false">IF(ISBLANK(W432),"NA",IF(W432=" ","NA",IF(W432="-","NA",IF(W432="N","NA",W432))))</f>
        <v>572</v>
      </c>
      <c r="AG432" s="30" t="n">
        <f aca="false">IF(ISBLANK(X432),"NA",IF(X432=" ","NA",IF(X432="-","NA",IF(X432="N","NA",X432))))</f>
        <v>533</v>
      </c>
      <c r="AH432" s="30" t="n">
        <f aca="false">IF(ISBLANK(Y432),"NA",IF(Y432=" ","NA",IF(Y432="-","NA",IF(Y432="N","NA",Y432))))</f>
        <v>567</v>
      </c>
      <c r="AI432" s="30" t="n">
        <f aca="false">IF(ISBLANK(Z432),"NA",IF(Z432=" ","NA",IF(Z432="-","NA",IF(Z432="N","NA",Z432))))</f>
        <v>433</v>
      </c>
      <c r="AJ432" s="30" t="n">
        <f aca="false">IF(ISBLANK(AA432),"NA",IF(AA432=" ","NA",IF(AA432="-","NA",IF(AA432="N","NA",AA432))))</f>
        <v>7</v>
      </c>
      <c r="AK432" s="30" t="n">
        <f aca="false">IF(ISBLANK(AB432),"NA",IF(AB432=" ","NA",IF(AB432="-","NA",IF(AB432="N","NA",AB432))))</f>
        <v>12</v>
      </c>
      <c r="AL432" s="22" t="n">
        <f aca="false">IF(I432="BC",VLOOKUP(B432,'BC-OR_overlap'!A:J,10),"NA")</f>
        <v>4</v>
      </c>
      <c r="AM432" s="22" t="n">
        <f aca="false">VLOOKUP(G432,Sheet2!A:Q,3)</f>
        <v>9.51884</v>
      </c>
      <c r="AN432" s="22" t="n">
        <f aca="false">VLOOKUP(G432,Sheet2!A:Q,4)</f>
        <v>7</v>
      </c>
      <c r="AO432" s="22" t="n">
        <f aca="false">VLOOKUP(G432,Sheet2!A:Q,5)</f>
        <v>8.56</v>
      </c>
      <c r="AP432" s="22" t="n">
        <f aca="false">VLOOKUP(G432,Sheet2!A:Q,6)</f>
        <v>8590.87</v>
      </c>
      <c r="AQ432" s="22" t="n">
        <f aca="false">VLOOKUP(G432,Sheet2!A:Q,7)</f>
        <v>381.8</v>
      </c>
      <c r="AR432" s="22" t="n">
        <f aca="false">VLOOKUP(G432,Sheet2!A:Q,8)</f>
        <v>1562.2</v>
      </c>
      <c r="AS432" s="22" t="n">
        <f aca="false">VLOOKUP(G432,Sheet2!A:Q,9)</f>
        <v>49.75</v>
      </c>
      <c r="AT432" s="22" t="n">
        <f aca="false">VLOOKUP(G432,Sheet2!A:Q,10)</f>
        <v>119.66</v>
      </c>
      <c r="AU432" s="22" t="n">
        <f aca="false">VLOOKUP(G432,Sheet2!A:Q,11)</f>
        <v>9</v>
      </c>
      <c r="AV432" s="22" t="n">
        <f aca="false">VLOOKUP(G432,Sheet2!A:Q,12)</f>
        <v>244878.84</v>
      </c>
      <c r="AW432" s="22" t="n">
        <f aca="false">VLOOKUP(G432,Sheet2!A:Q,13)</f>
        <v>37682.2</v>
      </c>
      <c r="AX432" s="22" t="n">
        <f aca="false">VLOOKUP(G432,Sheet2!A:Q,14)</f>
        <v>15425.55</v>
      </c>
      <c r="AY432" s="22" t="n">
        <f aca="false">VLOOKUP(G432,Sheet2!A:Q,15)</f>
        <v>2504.25</v>
      </c>
      <c r="AZ432" s="22" t="n">
        <f aca="false">VLOOKUP(G432,Sheet2!A:Q,16)</f>
        <v>1342.99</v>
      </c>
      <c r="BA432" s="22" t="n">
        <f aca="false">VLOOKUP(G432,Sheet2!A:Q,17)</f>
        <v>205.33</v>
      </c>
      <c r="BB432" s="22" t="n">
        <f aca="false">VLOOKUP(G432,Sheet2!A:R,18)</f>
        <v>403</v>
      </c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5" hidden="false" customHeight="false" outlineLevel="0" collapsed="false">
      <c r="A433" s="9" t="s">
        <v>56</v>
      </c>
      <c r="B433" s="9" t="n">
        <v>111</v>
      </c>
      <c r="C433" s="9" t="n">
        <v>137</v>
      </c>
      <c r="D433" s="9" t="n">
        <v>34</v>
      </c>
      <c r="E433" s="23" t="s">
        <v>533</v>
      </c>
      <c r="F433" s="11" t="s">
        <v>534</v>
      </c>
      <c r="G433" s="9" t="s">
        <v>1272</v>
      </c>
      <c r="H433" s="4" t="s">
        <v>536</v>
      </c>
      <c r="I433" s="22" t="s">
        <v>1066</v>
      </c>
      <c r="J433" s="26" t="s">
        <v>1067</v>
      </c>
      <c r="K433" s="11" t="s">
        <v>1273</v>
      </c>
      <c r="L433" s="2" t="n">
        <f aca="false">IF(LEN(TRIM(K433))=0,0,LEN(TRIM(K433))-LEN(SUBSTITUTE(K433," ",""))+1)</f>
        <v>10</v>
      </c>
      <c r="M433" s="2" t="n">
        <f aca="false">IF(LEN(TRIM(F433))=0,0,LEN(TRIM(F433))-LEN(SUBSTITUTE(F433," ",""))+2)</f>
        <v>8</v>
      </c>
      <c r="N433" s="22" t="s">
        <v>52</v>
      </c>
      <c r="O433" s="9"/>
      <c r="P433" s="27" t="n">
        <v>11111</v>
      </c>
      <c r="Q433" s="27" t="n">
        <v>1111</v>
      </c>
      <c r="R433" s="9" t="s">
        <v>236</v>
      </c>
      <c r="S433" s="28" t="str">
        <f aca="false">MID(MID(MID(SUBSTITUTE(K433," ","^",(M433-2)),1,256),FIND("^",SUBSTITUTE(K433," ","^",(M433-2))),256),2,FIND(" ",MID(MID(SUBSTITUTE(K433," ","^",(M433-2)),1,256),FIND("^",SUBSTITUTE(K433," ","^",(M433-2))),256))-2)</f>
        <v>the</v>
      </c>
      <c r="T433" s="72" t="n">
        <v>0.972222222222222</v>
      </c>
      <c r="U433" s="29" t="n">
        <f aca="false">LEN(S433)</f>
        <v>3</v>
      </c>
      <c r="V433" s="53" t="n">
        <v>70</v>
      </c>
      <c r="W433" s="50" t="n">
        <v>600</v>
      </c>
      <c r="X433" s="50" t="n">
        <v>604</v>
      </c>
      <c r="Y433" s="50" t="n">
        <v>618</v>
      </c>
      <c r="Z433" s="50" t="n">
        <v>475</v>
      </c>
      <c r="AA433" s="50" t="n">
        <v>11</v>
      </c>
      <c r="AB433" s="50" t="n">
        <v>18</v>
      </c>
      <c r="AC433" s="30" t="n">
        <f aca="false">IF(ISBLANK(T433),"NA",IF(T433=" ","NA",IF(T433="-","NA",IF(T433="N","NA",T433))))</f>
        <v>0.972222222222222</v>
      </c>
      <c r="AD433" s="30" t="n">
        <f aca="false">IF(ISBLANK(U433),"NA",IF(U433=" ","NA",IF(U433="-","NA",IF(U433="N","NA",U433))))</f>
        <v>3</v>
      </c>
      <c r="AE433" s="30" t="n">
        <f aca="false">IF(ISBLANK(V433),"NA",IF(V433=" ","NA",IF(V433="-","NA",IF(V433="N","NA",V433))))</f>
        <v>70</v>
      </c>
      <c r="AF433" s="30" t="n">
        <f aca="false">IF(ISBLANK(W433),"NA",IF(W433=" ","NA",IF(W433="-","NA",IF(W433="N","NA",W433))))</f>
        <v>600</v>
      </c>
      <c r="AG433" s="30" t="n">
        <f aca="false">IF(ISBLANK(X433),"NA",IF(X433=" ","NA",IF(X433="-","NA",IF(X433="N","NA",X433))))</f>
        <v>604</v>
      </c>
      <c r="AH433" s="30" t="n">
        <f aca="false">IF(ISBLANK(Y433),"NA",IF(Y433=" ","NA",IF(Y433="-","NA",IF(Y433="N","NA",Y433))))</f>
        <v>618</v>
      </c>
      <c r="AI433" s="30" t="n">
        <f aca="false">IF(ISBLANK(Z433),"NA",IF(Z433=" ","NA",IF(Z433="-","NA",IF(Z433="N","NA",Z433))))</f>
        <v>475</v>
      </c>
      <c r="AJ433" s="30" t="n">
        <f aca="false">IF(ISBLANK(AA433),"NA",IF(AA433=" ","NA",IF(AA433="-","NA",IF(AA433="N","NA",AA433))))</f>
        <v>11</v>
      </c>
      <c r="AK433" s="30" t="n">
        <f aca="false">IF(ISBLANK(AB433),"NA",IF(AB433=" ","NA",IF(AB433="-","NA",IF(AB433="N","NA",AB433))))</f>
        <v>18</v>
      </c>
      <c r="AL433" s="22" t="n">
        <f aca="false">IF(I433="BC",VLOOKUP(B433,'BC-OR_overlap'!A:J,10),"NA")</f>
        <v>4</v>
      </c>
      <c r="AM433" s="22" t="n">
        <f aca="false">VLOOKUP(G433,Sheet2!A:Q,3)</f>
        <v>74.247</v>
      </c>
      <c r="AN433" s="22" t="n">
        <f aca="false">VLOOKUP(G433,Sheet2!A:Q,4)</f>
        <v>11</v>
      </c>
      <c r="AO433" s="22" t="n">
        <f aca="false">VLOOKUP(G433,Sheet2!A:Q,5)</f>
        <v>35.24</v>
      </c>
      <c r="AP433" s="22" t="n">
        <f aca="false">VLOOKUP(G433,Sheet2!A:Q,6)</f>
        <v>14387.48</v>
      </c>
      <c r="AQ433" s="22" t="n">
        <f aca="false">VLOOKUP(G433,Sheet2!A:Q,7)</f>
        <v>223.75</v>
      </c>
      <c r="AR433" s="22" t="n">
        <f aca="false">VLOOKUP(G433,Sheet2!A:Q,8)</f>
        <v>1824.96</v>
      </c>
      <c r="AS433" s="22" t="n">
        <f aca="false">VLOOKUP(G433,Sheet2!A:Q,9)</f>
        <v>30</v>
      </c>
      <c r="AT433" s="22" t="n">
        <f aca="false">VLOOKUP(G433,Sheet2!A:Q,10)</f>
        <v>260.43</v>
      </c>
      <c r="AU433" s="22" t="n">
        <f aca="false">VLOOKUP(G433,Sheet2!A:Q,11)</f>
        <v>5.5</v>
      </c>
      <c r="AV433" s="22" t="n">
        <f aca="false">VLOOKUP(G433,Sheet2!A:Q,12)</f>
        <v>304206.11</v>
      </c>
      <c r="AW433" s="22" t="n">
        <f aca="false">VLOOKUP(G433,Sheet2!A:Q,13)</f>
        <v>42130.5</v>
      </c>
      <c r="AX433" s="22" t="n">
        <f aca="false">VLOOKUP(G433,Sheet2!A:Q,14)</f>
        <v>36566.66</v>
      </c>
      <c r="AY433" s="22" t="n">
        <f aca="false">VLOOKUP(G433,Sheet2!A:Q,15)</f>
        <v>6502.33</v>
      </c>
      <c r="AZ433" s="22" t="n">
        <f aca="false">VLOOKUP(G433,Sheet2!A:Q,16)</f>
        <v>3410.81</v>
      </c>
      <c r="BA433" s="22" t="n">
        <f aca="false">VLOOKUP(G433,Sheet2!A:Q,17)</f>
        <v>401.5</v>
      </c>
      <c r="BB433" s="22" t="n">
        <f aca="false">VLOOKUP(G433,Sheet2!A:R,18)</f>
        <v>410</v>
      </c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5" hidden="false" customHeight="false" outlineLevel="0" collapsed="false">
      <c r="A434" s="1" t="s">
        <v>56</v>
      </c>
      <c r="B434" s="32" t="n">
        <v>112</v>
      </c>
      <c r="C434" s="9" t="n">
        <v>139</v>
      </c>
      <c r="D434" s="9" t="n">
        <v>107</v>
      </c>
      <c r="E434" s="23"/>
      <c r="F434" s="9" t="s">
        <v>538</v>
      </c>
      <c r="G434" s="9" t="s">
        <v>1274</v>
      </c>
      <c r="H434" s="4" t="s">
        <v>540</v>
      </c>
      <c r="I434" s="22" t="s">
        <v>1066</v>
      </c>
      <c r="J434" s="26" t="s">
        <v>1067</v>
      </c>
      <c r="K434" s="11" t="s">
        <v>1275</v>
      </c>
      <c r="L434" s="2" t="n">
        <f aca="false">IF(LEN(TRIM(K434))=0,0,LEN(TRIM(K434))-LEN(SUBSTITUTE(K434," ",""))+1)</f>
        <v>15</v>
      </c>
      <c r="M434" s="2" t="n">
        <f aca="false">IF(LEN(TRIM(F434))=0,0,LEN(TRIM(F434))-LEN(SUBSTITUTE(F434," ",""))+2)</f>
        <v>12</v>
      </c>
      <c r="N434" s="22" t="s">
        <v>52</v>
      </c>
      <c r="O434" s="9"/>
      <c r="P434" s="27" t="n">
        <v>11112</v>
      </c>
      <c r="Q434" s="27" t="n">
        <v>1112</v>
      </c>
      <c r="R434" s="32" t="s">
        <v>236</v>
      </c>
      <c r="S434" s="28" t="str">
        <f aca="false">MID(MID(MID(SUBSTITUTE(K434," ","^",(M434-2)),1,256),FIND("^",SUBSTITUTE(K434," ","^",(M434-2))),256),2,FIND(" ",MID(MID(SUBSTITUTE(K434," ","^",(M434-2)),1,256),FIND("^",SUBSTITUTE(K434," ","^",(M434-2))),256))-2)</f>
        <v>baby's</v>
      </c>
      <c r="T434" s="77" t="n">
        <v>0.96</v>
      </c>
      <c r="U434" s="29" t="n">
        <f aca="false">LEN(S434)</f>
        <v>6</v>
      </c>
      <c r="V434" s="58" t="n">
        <v>106</v>
      </c>
      <c r="W434" s="58" t="n">
        <v>368</v>
      </c>
      <c r="X434" s="58" t="n">
        <v>577</v>
      </c>
      <c r="Y434" s="58" t="n">
        <v>391</v>
      </c>
      <c r="Z434" s="58" t="n">
        <v>395</v>
      </c>
      <c r="AA434" s="50" t="n">
        <v>8</v>
      </c>
      <c r="AB434" s="50" t="n">
        <v>16</v>
      </c>
      <c r="AC434" s="30" t="n">
        <f aca="false">IF(ISBLANK(T434),"NA",IF(T434=" ","NA",IF(T434="-","NA",IF(T434="N","NA",T434))))</f>
        <v>0.96</v>
      </c>
      <c r="AD434" s="30" t="n">
        <f aca="false">IF(ISBLANK(U434),"NA",IF(U434=" ","NA",IF(U434="-","NA",IF(U434="N","NA",U434))))</f>
        <v>6</v>
      </c>
      <c r="AE434" s="30" t="n">
        <f aca="false">IF(ISBLANK(V434),"NA",IF(V434=" ","NA",IF(V434="-","NA",IF(V434="N","NA",V434))))</f>
        <v>106</v>
      </c>
      <c r="AF434" s="30" t="n">
        <f aca="false">IF(ISBLANK(W434),"NA",IF(W434=" ","NA",IF(W434="-","NA",IF(W434="N","NA",W434))))</f>
        <v>368</v>
      </c>
      <c r="AG434" s="30" t="n">
        <f aca="false">IF(ISBLANK(X434),"NA",IF(X434=" ","NA",IF(X434="-","NA",IF(X434="N","NA",X434))))</f>
        <v>577</v>
      </c>
      <c r="AH434" s="30" t="n">
        <f aca="false">IF(ISBLANK(Y434),"NA",IF(Y434=" ","NA",IF(Y434="-","NA",IF(Y434="N","NA",Y434))))</f>
        <v>391</v>
      </c>
      <c r="AI434" s="30" t="n">
        <f aca="false">IF(ISBLANK(Z434),"NA",IF(Z434=" ","NA",IF(Z434="-","NA",IF(Z434="N","NA",Z434))))</f>
        <v>395</v>
      </c>
      <c r="AJ434" s="30" t="n">
        <f aca="false">IF(ISBLANK(AA434),"NA",IF(AA434=" ","NA",IF(AA434="-","NA",IF(AA434="N","NA",AA434))))</f>
        <v>8</v>
      </c>
      <c r="AK434" s="30" t="n">
        <f aca="false">IF(ISBLANK(AB434),"NA",IF(AB434=" ","NA",IF(AB434="-","NA",IF(AB434="N","NA",AB434))))</f>
        <v>16</v>
      </c>
      <c r="AL434" s="22" t="n">
        <f aca="false">IF(I434="BC",VLOOKUP(B434,'BC-OR_overlap'!A:J,10),"NA")</f>
        <v>4</v>
      </c>
      <c r="AM434" s="22" t="n">
        <f aca="false">VLOOKUP(G434,Sheet2!A:Q,3)</f>
        <v>94.5935</v>
      </c>
      <c r="AN434" s="22" t="n">
        <f aca="false">VLOOKUP(G434,Sheet2!A:Q,4)</f>
        <v>8</v>
      </c>
      <c r="AO434" s="22" t="n">
        <f aca="false">VLOOKUP(G434,Sheet2!A:Q,5)</f>
        <v>17.13</v>
      </c>
      <c r="AP434" s="22" t="n">
        <f aca="false">VLOOKUP(G434,Sheet2!A:Q,6)</f>
        <v>7783.63</v>
      </c>
      <c r="AQ434" s="22" t="n">
        <f aca="false">VLOOKUP(G434,Sheet2!A:Q,7)</f>
        <v>332.2</v>
      </c>
      <c r="AR434" s="22" t="n">
        <f aca="false">VLOOKUP(G434,Sheet2!A:Q,8)</f>
        <v>2554.71</v>
      </c>
      <c r="AS434" s="22" t="n">
        <f aca="false">VLOOKUP(G434,Sheet2!A:Q,9)</f>
        <v>64.75</v>
      </c>
      <c r="AT434" s="22" t="n">
        <f aca="false">VLOOKUP(G434,Sheet2!A:Q,10)</f>
        <v>272.93</v>
      </c>
      <c r="AU434" s="22" t="n">
        <f aca="false">VLOOKUP(G434,Sheet2!A:Q,11)</f>
        <v>8.33</v>
      </c>
      <c r="AV434" s="22" t="n">
        <f aca="false">VLOOKUP(G434,Sheet2!A:Q,12)</f>
        <v>301462.01</v>
      </c>
      <c r="AW434" s="22" t="n">
        <f aca="false">VLOOKUP(G434,Sheet2!A:Q,13)</f>
        <v>35948.4</v>
      </c>
      <c r="AX434" s="22" t="n">
        <f aca="false">VLOOKUP(G434,Sheet2!A:Q,14)</f>
        <v>28599.71</v>
      </c>
      <c r="AY434" s="22" t="n">
        <f aca="false">VLOOKUP(G434,Sheet2!A:Q,15)</f>
        <v>3745.5</v>
      </c>
      <c r="AZ434" s="22" t="n">
        <f aca="false">VLOOKUP(G434,Sheet2!A:Q,16)</f>
        <v>3602.5</v>
      </c>
      <c r="BA434" s="22" t="n">
        <f aca="false">VLOOKUP(G434,Sheet2!A:Q,17)</f>
        <v>355.33</v>
      </c>
      <c r="BB434" s="22" t="n">
        <f aca="false">VLOOKUP(G434,Sheet2!A:R,18)</f>
        <v>411</v>
      </c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5" hidden="false" customHeight="false" outlineLevel="0" collapsed="false">
      <c r="A435" s="9" t="s">
        <v>66</v>
      </c>
      <c r="B435" s="9" t="n">
        <v>113</v>
      </c>
      <c r="C435" s="9" t="n">
        <v>140</v>
      </c>
      <c r="D435" s="9" t="n">
        <v>14</v>
      </c>
      <c r="E435" s="23" t="s">
        <v>542</v>
      </c>
      <c r="F435" s="11" t="s">
        <v>543</v>
      </c>
      <c r="G435" s="9" t="s">
        <v>1276</v>
      </c>
      <c r="H435" s="4" t="s">
        <v>545</v>
      </c>
      <c r="I435" s="22" t="s">
        <v>1066</v>
      </c>
      <c r="J435" s="26" t="s">
        <v>1067</v>
      </c>
      <c r="K435" s="11" t="s">
        <v>1277</v>
      </c>
      <c r="L435" s="2" t="n">
        <f aca="false">IF(LEN(TRIM(K435))=0,0,LEN(TRIM(K435))-LEN(SUBSTITUTE(K435," ",""))+1)</f>
        <v>10</v>
      </c>
      <c r="M435" s="2" t="n">
        <f aca="false">IF(LEN(TRIM(F435))=0,0,LEN(TRIM(F435))-LEN(SUBSTITUTE(F435," ",""))+2)</f>
        <v>8</v>
      </c>
      <c r="N435" s="22" t="s">
        <v>52</v>
      </c>
      <c r="O435" s="9"/>
      <c r="P435" s="27" t="n">
        <v>11113</v>
      </c>
      <c r="Q435" s="27" t="n">
        <v>1113</v>
      </c>
      <c r="R435" s="9" t="s">
        <v>236</v>
      </c>
      <c r="S435" s="28" t="str">
        <f aca="false">MID(MID(MID(SUBSTITUTE(K435," ","^",(M435-2)),1,256),FIND("^",SUBSTITUTE(K435," ","^",(M435-2))),256),2,FIND(" ",MID(MID(SUBSTITUTE(K435," ","^",(M435-2)),1,256),FIND("^",SUBSTITUTE(K435," ","^",(M435-2))),256))-2)</f>
        <v>the</v>
      </c>
      <c r="T435" s="72" t="n">
        <v>0.916666666666667</v>
      </c>
      <c r="U435" s="29" t="n">
        <f aca="false">LEN(S435)</f>
        <v>3</v>
      </c>
      <c r="V435" s="53" t="n">
        <v>59</v>
      </c>
      <c r="W435" s="58" t="n">
        <v>586</v>
      </c>
      <c r="X435" s="58" t="n">
        <v>552</v>
      </c>
      <c r="Y435" s="58" t="n">
        <v>604</v>
      </c>
      <c r="Z435" s="58" t="n">
        <v>433</v>
      </c>
      <c r="AA435" s="50" t="n">
        <v>8</v>
      </c>
      <c r="AB435" s="50" t="n">
        <v>9</v>
      </c>
      <c r="AC435" s="30" t="n">
        <f aca="false">IF(ISBLANK(T435),"NA",IF(T435=" ","NA",IF(T435="-","NA",IF(T435="N","NA",T435))))</f>
        <v>0.916666666666667</v>
      </c>
      <c r="AD435" s="30" t="n">
        <f aca="false">IF(ISBLANK(U435),"NA",IF(U435=" ","NA",IF(U435="-","NA",IF(U435="N","NA",U435))))</f>
        <v>3</v>
      </c>
      <c r="AE435" s="30" t="n">
        <f aca="false">IF(ISBLANK(V435),"NA",IF(V435=" ","NA",IF(V435="-","NA",IF(V435="N","NA",V435))))</f>
        <v>59</v>
      </c>
      <c r="AF435" s="30" t="n">
        <f aca="false">IF(ISBLANK(W435),"NA",IF(W435=" ","NA",IF(W435="-","NA",IF(W435="N","NA",W435))))</f>
        <v>586</v>
      </c>
      <c r="AG435" s="30" t="n">
        <f aca="false">IF(ISBLANK(X435),"NA",IF(X435=" ","NA",IF(X435="-","NA",IF(X435="N","NA",X435))))</f>
        <v>552</v>
      </c>
      <c r="AH435" s="30" t="n">
        <f aca="false">IF(ISBLANK(Y435),"NA",IF(Y435=" ","NA",IF(Y435="-","NA",IF(Y435="N","NA",Y435))))</f>
        <v>604</v>
      </c>
      <c r="AI435" s="30" t="n">
        <f aca="false">IF(ISBLANK(Z435),"NA",IF(Z435=" ","NA",IF(Z435="-","NA",IF(Z435="N","NA",Z435))))</f>
        <v>433</v>
      </c>
      <c r="AJ435" s="30" t="n">
        <f aca="false">IF(ISBLANK(AA435),"NA",IF(AA435=" ","NA",IF(AA435="-","NA",IF(AA435="N","NA",AA435))))</f>
        <v>8</v>
      </c>
      <c r="AK435" s="30" t="n">
        <f aca="false">IF(ISBLANK(AB435),"NA",IF(AB435=" ","NA",IF(AB435="-","NA",IF(AB435="N","NA",AB435))))</f>
        <v>9</v>
      </c>
      <c r="AL435" s="22" t="n">
        <f aca="false">IF(I435="BC",VLOOKUP(B435,'BC-OR_overlap'!A:J,10),"NA")</f>
        <v>4</v>
      </c>
      <c r="AM435" s="22" t="n">
        <f aca="false">VLOOKUP(G435,Sheet2!A:Q,3)</f>
        <v>48.2486</v>
      </c>
      <c r="AN435" s="22" t="n">
        <f aca="false">VLOOKUP(G435,Sheet2!A:Q,4)</f>
        <v>8</v>
      </c>
      <c r="AO435" s="22" t="n">
        <f aca="false">VLOOKUP(G435,Sheet2!A:Q,5)</f>
        <v>62.65</v>
      </c>
      <c r="AP435" s="22" t="n">
        <f aca="false">VLOOKUP(G435,Sheet2!A:Q,6)</f>
        <v>10403.56</v>
      </c>
      <c r="AQ435" s="22" t="n">
        <f aca="false">VLOOKUP(G435,Sheet2!A:Q,7)</f>
        <v>203.25</v>
      </c>
      <c r="AR435" s="22" t="n">
        <f aca="false">VLOOKUP(G435,Sheet2!A:Q,8)</f>
        <v>1932.23</v>
      </c>
      <c r="AS435" s="22" t="n">
        <f aca="false">VLOOKUP(G435,Sheet2!A:Q,9)</f>
        <v>32.67</v>
      </c>
      <c r="AT435" s="22" t="n">
        <f aca="false">VLOOKUP(G435,Sheet2!A:Q,10)</f>
        <v>298.86</v>
      </c>
      <c r="AU435" s="22" t="n">
        <f aca="false">VLOOKUP(G435,Sheet2!A:Q,11)</f>
        <v>5</v>
      </c>
      <c r="AV435" s="22" t="n">
        <f aca="false">VLOOKUP(G435,Sheet2!A:Q,12)</f>
        <v>245996.55</v>
      </c>
      <c r="AW435" s="22" t="n">
        <f aca="false">VLOOKUP(G435,Sheet2!A:Q,13)</f>
        <v>28462.5</v>
      </c>
      <c r="AX435" s="22" t="n">
        <f aca="false">VLOOKUP(G435,Sheet2!A:Q,14)</f>
        <v>21914.86</v>
      </c>
      <c r="AY435" s="22" t="n">
        <f aca="false">VLOOKUP(G435,Sheet2!A:Q,15)</f>
        <v>1843</v>
      </c>
      <c r="AZ435" s="22" t="n">
        <f aca="false">VLOOKUP(G435,Sheet2!A:Q,16)</f>
        <v>598.47</v>
      </c>
      <c r="BA435" s="22" t="n">
        <f aca="false">VLOOKUP(G435,Sheet2!A:Q,17)</f>
        <v>180.5</v>
      </c>
      <c r="BB435" s="22" t="n">
        <f aca="false">VLOOKUP(G435,Sheet2!A:R,18)</f>
        <v>425</v>
      </c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5" hidden="false" customHeight="false" outlineLevel="0" collapsed="false">
      <c r="A436" s="1" t="s">
        <v>80</v>
      </c>
      <c r="B436" s="9" t="n">
        <v>114</v>
      </c>
      <c r="C436" s="9" t="n">
        <v>141</v>
      </c>
      <c r="D436" s="9" t="n">
        <v>124</v>
      </c>
      <c r="E436" s="23"/>
      <c r="F436" s="9" t="s">
        <v>547</v>
      </c>
      <c r="G436" s="9" t="s">
        <v>1278</v>
      </c>
      <c r="H436" s="4" t="s">
        <v>549</v>
      </c>
      <c r="I436" s="22" t="s">
        <v>1066</v>
      </c>
      <c r="J436" s="26" t="s">
        <v>1067</v>
      </c>
      <c r="K436" s="11" t="s">
        <v>1279</v>
      </c>
      <c r="L436" s="2" t="n">
        <f aca="false">IF(LEN(TRIM(K436))=0,0,LEN(TRIM(K436))-LEN(SUBSTITUTE(K436," ",""))+1)</f>
        <v>21</v>
      </c>
      <c r="M436" s="2" t="n">
        <f aca="false">IF(LEN(TRIM(F436))=0,0,LEN(TRIM(F436))-LEN(SUBSTITUTE(F436," ",""))+2)</f>
        <v>18</v>
      </c>
      <c r="N436" s="22" t="s">
        <v>52</v>
      </c>
      <c r="O436" s="9"/>
      <c r="P436" s="27" t="n">
        <v>11114</v>
      </c>
      <c r="Q436" s="27" t="n">
        <v>1114</v>
      </c>
      <c r="R436" s="9" t="s">
        <v>236</v>
      </c>
      <c r="S436" s="28" t="str">
        <f aca="false">MID(MID(MID(SUBSTITUTE(K436," ","^",(M436-2)),1,256),FIND("^",SUBSTITUTE(K436," ","^",(M436-2))),256),2,FIND(" ",MID(MID(SUBSTITUTE(K436," ","^",(M436-2)),1,256),FIND("^",SUBSTITUTE(K436," ","^",(M436-2))),256))-2)</f>
        <v>red</v>
      </c>
      <c r="T436" s="77" t="n">
        <v>0.98</v>
      </c>
      <c r="U436" s="29" t="n">
        <f aca="false">LEN(S436)</f>
        <v>3</v>
      </c>
      <c r="V436" s="58" t="n">
        <v>86</v>
      </c>
      <c r="W436" s="58" t="n">
        <v>608</v>
      </c>
      <c r="X436" s="58" t="n">
        <v>556</v>
      </c>
      <c r="Y436" s="58" t="n">
        <v>623</v>
      </c>
      <c r="Z436" s="58" t="n">
        <v>475</v>
      </c>
      <c r="AA436" s="50" t="n">
        <v>16</v>
      </c>
      <c r="AB436" s="50" t="n">
        <v>10</v>
      </c>
      <c r="AC436" s="30" t="n">
        <f aca="false">IF(ISBLANK(T436),"NA",IF(T436=" ","NA",IF(T436="-","NA",IF(T436="N","NA",T436))))</f>
        <v>0.98</v>
      </c>
      <c r="AD436" s="30" t="n">
        <f aca="false">IF(ISBLANK(U436),"NA",IF(U436=" ","NA",IF(U436="-","NA",IF(U436="N","NA",U436))))</f>
        <v>3</v>
      </c>
      <c r="AE436" s="30" t="n">
        <f aca="false">IF(ISBLANK(V436),"NA",IF(V436=" ","NA",IF(V436="-","NA",IF(V436="N","NA",V436))))</f>
        <v>86</v>
      </c>
      <c r="AF436" s="30" t="n">
        <f aca="false">IF(ISBLANK(W436),"NA",IF(W436=" ","NA",IF(W436="-","NA",IF(W436="N","NA",W436))))</f>
        <v>608</v>
      </c>
      <c r="AG436" s="30" t="n">
        <f aca="false">IF(ISBLANK(X436),"NA",IF(X436=" ","NA",IF(X436="-","NA",IF(X436="N","NA",X436))))</f>
        <v>556</v>
      </c>
      <c r="AH436" s="30" t="n">
        <f aca="false">IF(ISBLANK(Y436),"NA",IF(Y436=" ","NA",IF(Y436="-","NA",IF(Y436="N","NA",Y436))))</f>
        <v>623</v>
      </c>
      <c r="AI436" s="30" t="n">
        <f aca="false">IF(ISBLANK(Z436),"NA",IF(Z436=" ","NA",IF(Z436="-","NA",IF(Z436="N","NA",Z436))))</f>
        <v>475</v>
      </c>
      <c r="AJ436" s="30" t="n">
        <f aca="false">IF(ISBLANK(AA436),"NA",IF(AA436=" ","NA",IF(AA436="-","NA",IF(AA436="N","NA",AA436))))</f>
        <v>16</v>
      </c>
      <c r="AK436" s="30" t="n">
        <f aca="false">IF(ISBLANK(AB436),"NA",IF(AB436=" ","NA",IF(AB436="-","NA",IF(AB436="N","NA",AB436))))</f>
        <v>10</v>
      </c>
      <c r="AL436" s="22" t="n">
        <f aca="false">IF(I436="BC",VLOOKUP(B436,'BC-OR_overlap'!A:J,10),"NA")</f>
        <v>4</v>
      </c>
      <c r="AM436" s="22" t="n">
        <f aca="false">VLOOKUP(G436,Sheet2!A:Q,3)</f>
        <v>80.0773</v>
      </c>
      <c r="AN436" s="22" t="n">
        <f aca="false">VLOOKUP(G436,Sheet2!A:Q,4)</f>
        <v>16</v>
      </c>
      <c r="AO436" s="22" t="n">
        <f aca="false">VLOOKUP(G436,Sheet2!A:Q,5)</f>
        <v>30.46</v>
      </c>
      <c r="AP436" s="22" t="n">
        <f aca="false">VLOOKUP(G436,Sheet2!A:Q,6)</f>
        <v>18801.33</v>
      </c>
      <c r="AQ436" s="22" t="n">
        <f aca="false">VLOOKUP(G436,Sheet2!A:Q,7)</f>
        <v>276.75</v>
      </c>
      <c r="AR436" s="22" t="n">
        <f aca="false">VLOOKUP(G436,Sheet2!A:Q,8)</f>
        <v>1470.12</v>
      </c>
      <c r="AS436" s="22" t="n">
        <f aca="false">VLOOKUP(G436,Sheet2!A:Q,9)</f>
        <v>27</v>
      </c>
      <c r="AT436" s="22" t="n">
        <f aca="false">VLOOKUP(G436,Sheet2!A:Q,10)</f>
        <v>173.66</v>
      </c>
      <c r="AU436" s="22" t="n">
        <f aca="false">VLOOKUP(G436,Sheet2!A:Q,11)</f>
        <v>4</v>
      </c>
      <c r="AV436" s="22" t="n">
        <f aca="false">VLOOKUP(G436,Sheet2!A:Q,12)</f>
        <v>337759.73</v>
      </c>
      <c r="AW436" s="22" t="n">
        <f aca="false">VLOOKUP(G436,Sheet2!A:Q,13)</f>
        <v>46753.75</v>
      </c>
      <c r="AX436" s="22" t="n">
        <f aca="false">VLOOKUP(G436,Sheet2!A:Q,14)</f>
        <v>19588.82</v>
      </c>
      <c r="AY436" s="22" t="n">
        <f aca="false">VLOOKUP(G436,Sheet2!A:Q,15)</f>
        <v>2892.67</v>
      </c>
      <c r="AZ436" s="22" t="n">
        <f aca="false">VLOOKUP(G436,Sheet2!A:Q,16)</f>
        <v>1905.17</v>
      </c>
      <c r="BA436" s="22" t="n">
        <f aca="false">VLOOKUP(G436,Sheet2!A:Q,17)</f>
        <v>291.5</v>
      </c>
      <c r="BB436" s="22" t="n">
        <f aca="false">VLOOKUP(G436,Sheet2!A:R,18)</f>
        <v>427</v>
      </c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5" hidden="false" customHeight="false" outlineLevel="0" collapsed="false">
      <c r="A437" s="9" t="s">
        <v>80</v>
      </c>
      <c r="B437" s="9" t="n">
        <v>115</v>
      </c>
      <c r="C437" s="9" t="n">
        <v>142</v>
      </c>
      <c r="D437" s="9" t="n">
        <v>155</v>
      </c>
      <c r="E437" s="23" t="s">
        <v>551</v>
      </c>
      <c r="F437" s="11" t="s">
        <v>552</v>
      </c>
      <c r="G437" s="9" t="s">
        <v>1280</v>
      </c>
      <c r="H437" s="4" t="s">
        <v>554</v>
      </c>
      <c r="I437" s="22" t="s">
        <v>1066</v>
      </c>
      <c r="J437" s="26" t="s">
        <v>1067</v>
      </c>
      <c r="K437" s="11" t="s">
        <v>1281</v>
      </c>
      <c r="L437" s="2" t="n">
        <f aca="false">IF(LEN(TRIM(K437))=0,0,LEN(TRIM(K437))-LEN(SUBSTITUTE(K437," ",""))+1)</f>
        <v>11</v>
      </c>
      <c r="M437" s="2" t="n">
        <f aca="false">IF(LEN(TRIM(F437))=0,0,LEN(TRIM(F437))-LEN(SUBSTITUTE(F437," ",""))+2)</f>
        <v>8</v>
      </c>
      <c r="N437" s="22" t="s">
        <v>52</v>
      </c>
      <c r="O437" s="9"/>
      <c r="P437" s="27" t="n">
        <v>11115</v>
      </c>
      <c r="Q437" s="27" t="n">
        <v>1115</v>
      </c>
      <c r="R437" s="9" t="s">
        <v>236</v>
      </c>
      <c r="S437" s="28" t="str">
        <f aca="false">MID(MID(MID(SUBSTITUTE(K437," ","^",(M437-2)),1,256),FIND("^",SUBSTITUTE(K437," ","^",(M437-2))),256),2,FIND(" ",MID(MID(SUBSTITUTE(K437," ","^",(M437-2)),1,256),FIND("^",SUBSTITUTE(K437," ","^",(M437-2))),256))-2)</f>
        <v>a</v>
      </c>
      <c r="T437" s="72" t="n">
        <v>0.96875</v>
      </c>
      <c r="U437" s="29" t="n">
        <f aca="false">LEN(S437)</f>
        <v>1</v>
      </c>
      <c r="V437" s="53" t="n">
        <v>58</v>
      </c>
      <c r="W437" s="50" t="n">
        <v>376</v>
      </c>
      <c r="X437" s="50" t="n">
        <v>531</v>
      </c>
      <c r="Y437" s="50" t="n">
        <v>474</v>
      </c>
      <c r="Z437" s="50" t="n">
        <v>474</v>
      </c>
      <c r="AA437" s="50" t="n">
        <v>9</v>
      </c>
      <c r="AB437" s="50" t="n">
        <v>21</v>
      </c>
      <c r="AC437" s="30" t="n">
        <f aca="false">IF(ISBLANK(T437),"NA",IF(T437=" ","NA",IF(T437="-","NA",IF(T437="N","NA",T437))))</f>
        <v>0.96875</v>
      </c>
      <c r="AD437" s="30" t="n">
        <f aca="false">IF(ISBLANK(U437),"NA",IF(U437=" ","NA",IF(U437="-","NA",IF(U437="N","NA",U437))))</f>
        <v>1</v>
      </c>
      <c r="AE437" s="30" t="n">
        <f aca="false">IF(ISBLANK(V437),"NA",IF(V437=" ","NA",IF(V437="-","NA",IF(V437="N","NA",V437))))</f>
        <v>58</v>
      </c>
      <c r="AF437" s="30" t="n">
        <f aca="false">IF(ISBLANK(W437),"NA",IF(W437=" ","NA",IF(W437="-","NA",IF(W437="N","NA",W437))))</f>
        <v>376</v>
      </c>
      <c r="AG437" s="30" t="n">
        <f aca="false">IF(ISBLANK(X437),"NA",IF(X437=" ","NA",IF(X437="-","NA",IF(X437="N","NA",X437))))</f>
        <v>531</v>
      </c>
      <c r="AH437" s="30" t="n">
        <f aca="false">IF(ISBLANK(Y437),"NA",IF(Y437=" ","NA",IF(Y437="-","NA",IF(Y437="N","NA",Y437))))</f>
        <v>474</v>
      </c>
      <c r="AI437" s="30" t="n">
        <f aca="false">IF(ISBLANK(Z437),"NA",IF(Z437=" ","NA",IF(Z437="-","NA",IF(Z437="N","NA",Z437))))</f>
        <v>474</v>
      </c>
      <c r="AJ437" s="30" t="n">
        <f aca="false">IF(ISBLANK(AA437),"NA",IF(AA437=" ","NA",IF(AA437="-","NA",IF(AA437="N","NA",AA437))))</f>
        <v>9</v>
      </c>
      <c r="AK437" s="30" t="n">
        <f aca="false">IF(ISBLANK(AB437),"NA",IF(AB437=" ","NA",IF(AB437="-","NA",IF(AB437="N","NA",AB437))))</f>
        <v>21</v>
      </c>
      <c r="AL437" s="22" t="n">
        <f aca="false">IF(I437="BC",VLOOKUP(B437,'BC-OR_overlap'!A:J,10),"NA")</f>
        <v>4</v>
      </c>
      <c r="AM437" s="22" t="n">
        <f aca="false">VLOOKUP(G437,Sheet2!A:Q,3)</f>
        <v>81.743</v>
      </c>
      <c r="AN437" s="22" t="n">
        <f aca="false">VLOOKUP(G437,Sheet2!A:Q,4)</f>
        <v>9</v>
      </c>
      <c r="AO437" s="22" t="n">
        <f aca="false">VLOOKUP(G437,Sheet2!A:Q,5)</f>
        <v>92.94</v>
      </c>
      <c r="AP437" s="22" t="n">
        <f aca="false">VLOOKUP(G437,Sheet2!A:Q,6)</f>
        <v>19678.51</v>
      </c>
      <c r="AQ437" s="22" t="n">
        <f aca="false">VLOOKUP(G437,Sheet2!A:Q,7)</f>
        <v>284.5</v>
      </c>
      <c r="AR437" s="22" t="n">
        <f aca="false">VLOOKUP(G437,Sheet2!A:Q,8)</f>
        <v>1829.36</v>
      </c>
      <c r="AS437" s="22" t="n">
        <f aca="false">VLOOKUP(G437,Sheet2!A:Q,9)</f>
        <v>14.33</v>
      </c>
      <c r="AT437" s="22" t="n">
        <f aca="false">VLOOKUP(G437,Sheet2!A:Q,10)</f>
        <v>91.62</v>
      </c>
      <c r="AU437" s="22" t="n">
        <f aca="false">VLOOKUP(G437,Sheet2!A:Q,11)</f>
        <v>1.5</v>
      </c>
      <c r="AV437" s="22" t="n">
        <f aca="false">VLOOKUP(G437,Sheet2!A:Q,12)</f>
        <v>315406.91</v>
      </c>
      <c r="AW437" s="22" t="n">
        <f aca="false">VLOOKUP(G437,Sheet2!A:Q,13)</f>
        <v>41023.5</v>
      </c>
      <c r="AX437" s="22" t="n">
        <f aca="false">VLOOKUP(G437,Sheet2!A:Q,14)</f>
        <v>6451.69</v>
      </c>
      <c r="AY437" s="22" t="n">
        <f aca="false">VLOOKUP(G437,Sheet2!A:Q,15)</f>
        <v>877.33</v>
      </c>
      <c r="AZ437" s="22" t="n">
        <f aca="false">VLOOKUP(G437,Sheet2!A:Q,16)</f>
        <v>229.91</v>
      </c>
      <c r="BA437" s="22" t="n">
        <f aca="false">VLOOKUP(G437,Sheet2!A:Q,17)</f>
        <v>43</v>
      </c>
      <c r="BB437" s="22" t="n">
        <f aca="false">VLOOKUP(G437,Sheet2!A:R,18)</f>
        <v>432</v>
      </c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5" hidden="false" customHeight="false" outlineLevel="0" collapsed="false">
      <c r="A438" s="9" t="s">
        <v>46</v>
      </c>
      <c r="B438" s="9" t="n">
        <v>116</v>
      </c>
      <c r="C438" s="9" t="n">
        <v>144</v>
      </c>
      <c r="D438" s="9" t="n">
        <v>176</v>
      </c>
      <c r="E438" s="23"/>
      <c r="F438" s="9" t="s">
        <v>556</v>
      </c>
      <c r="G438" s="9" t="s">
        <v>1282</v>
      </c>
      <c r="H438" s="4" t="s">
        <v>558</v>
      </c>
      <c r="I438" s="22" t="s">
        <v>1066</v>
      </c>
      <c r="J438" s="26" t="s">
        <v>1067</v>
      </c>
      <c r="K438" s="11" t="s">
        <v>1283</v>
      </c>
      <c r="L438" s="2" t="n">
        <f aca="false">IF(LEN(TRIM(K438))=0,0,LEN(TRIM(K438))-LEN(SUBSTITUTE(K438," ",""))+1)</f>
        <v>21</v>
      </c>
      <c r="M438" s="2" t="n">
        <f aca="false">IF(LEN(TRIM(F438))=0,0,LEN(TRIM(F438))-LEN(SUBSTITUTE(F438," ",""))+2)</f>
        <v>19</v>
      </c>
      <c r="N438" s="22" t="s">
        <v>52</v>
      </c>
      <c r="O438" s="9"/>
      <c r="P438" s="27" t="n">
        <v>11116</v>
      </c>
      <c r="Q438" s="27" t="n">
        <v>1116</v>
      </c>
      <c r="R438" s="9" t="s">
        <v>236</v>
      </c>
      <c r="S438" s="28" t="str">
        <f aca="false">MID(MID(MID(SUBSTITUTE(K438," ","^",(M438-2)),1,256),FIND("^",SUBSTITUTE(K438," ","^",(M438-2))),256),2,FIND(" ",MID(MID(SUBSTITUTE(K438," ","^",(M438-2)),1,256),FIND("^",SUBSTITUTE(K438," ","^",(M438-2))),256))-2)</f>
        <v>their</v>
      </c>
      <c r="T438" s="77" t="n">
        <v>0.95</v>
      </c>
      <c r="U438" s="29" t="n">
        <f aca="false">LEN(S438)</f>
        <v>5</v>
      </c>
      <c r="V438" s="58" t="n">
        <v>66</v>
      </c>
      <c r="W438" s="58" t="n">
        <v>371</v>
      </c>
      <c r="X438" s="58" t="n">
        <v>537</v>
      </c>
      <c r="Y438" s="58" t="n">
        <v>402</v>
      </c>
      <c r="Z438" s="58" t="s">
        <v>202</v>
      </c>
      <c r="AA438" s="50" t="n">
        <v>1</v>
      </c>
      <c r="AB438" s="50" t="n">
        <v>9</v>
      </c>
      <c r="AC438" s="30" t="n">
        <f aca="false">IF(ISBLANK(T438),"NA",IF(T438=" ","NA",IF(T438="-","NA",IF(T438="N","NA",T438))))</f>
        <v>0.95</v>
      </c>
      <c r="AD438" s="30" t="n">
        <f aca="false">IF(ISBLANK(U438),"NA",IF(U438=" ","NA",IF(U438="-","NA",IF(U438="N","NA",U438))))</f>
        <v>5</v>
      </c>
      <c r="AE438" s="30" t="n">
        <f aca="false">IF(ISBLANK(V438),"NA",IF(V438=" ","NA",IF(V438="-","NA",IF(V438="N","NA",V438))))</f>
        <v>66</v>
      </c>
      <c r="AF438" s="30" t="n">
        <f aca="false">IF(ISBLANK(W438),"NA",IF(W438=" ","NA",IF(W438="-","NA",IF(W438="N","NA",W438))))</f>
        <v>371</v>
      </c>
      <c r="AG438" s="30" t="n">
        <f aca="false">IF(ISBLANK(X438),"NA",IF(X438=" ","NA",IF(X438="-","NA",IF(X438="N","NA",X438))))</f>
        <v>537</v>
      </c>
      <c r="AH438" s="30" t="n">
        <f aca="false">IF(ISBLANK(Y438),"NA",IF(Y438=" ","NA",IF(Y438="-","NA",IF(Y438="N","NA",Y438))))</f>
        <v>402</v>
      </c>
      <c r="AI438" s="30" t="str">
        <f aca="false">IF(ISBLANK(Z438),"NA",IF(Z438=" ","NA",IF(Z438="-","NA",IF(Z438="N","NA",Z438))))</f>
        <v>NA</v>
      </c>
      <c r="AJ438" s="30" t="n">
        <f aca="false">IF(ISBLANK(AA438),"NA",IF(AA438=" ","NA",IF(AA438="-","NA",IF(AA438="N","NA",AA438))))</f>
        <v>1</v>
      </c>
      <c r="AK438" s="30" t="n">
        <f aca="false">IF(ISBLANK(AB438),"NA",IF(AB438=" ","NA",IF(AB438="-","NA",IF(AB438="N","NA",AB438))))</f>
        <v>9</v>
      </c>
      <c r="AL438" s="22" t="n">
        <f aca="false">IF(I438="BC",VLOOKUP(B438,'BC-OR_overlap'!A:J,10),"NA")</f>
        <v>4</v>
      </c>
      <c r="AM438" s="22" t="n">
        <f aca="false">VLOOKUP(G438,Sheet2!A:Q,3)</f>
        <v>58.8383</v>
      </c>
      <c r="AN438" s="22" t="n">
        <f aca="false">VLOOKUP(G438,Sheet2!A:Q,4)</f>
        <v>1</v>
      </c>
      <c r="AO438" s="22" t="n">
        <f aca="false">VLOOKUP(G438,Sheet2!A:Q,5)</f>
        <v>5.53</v>
      </c>
      <c r="AP438" s="22" t="n">
        <f aca="false">VLOOKUP(G438,Sheet2!A:Q,6)</f>
        <v>6595.16</v>
      </c>
      <c r="AQ438" s="22" t="n">
        <f aca="false">VLOOKUP(G438,Sheet2!A:Q,7)</f>
        <v>566.17</v>
      </c>
      <c r="AR438" s="22" t="n">
        <f aca="false">VLOOKUP(G438,Sheet2!A:Q,8)</f>
        <v>1129.71</v>
      </c>
      <c r="AS438" s="22" t="n">
        <f aca="false">VLOOKUP(G438,Sheet2!A:Q,9)</f>
        <v>75.4</v>
      </c>
      <c r="AT438" s="22" t="n">
        <f aca="false">VLOOKUP(G438,Sheet2!A:Q,10)</f>
        <v>210.93</v>
      </c>
      <c r="AU438" s="22" t="n">
        <f aca="false">VLOOKUP(G438,Sheet2!A:Q,11)</f>
        <v>12</v>
      </c>
      <c r="AV438" s="22" t="n">
        <f aca="false">VLOOKUP(G438,Sheet2!A:Q,12)</f>
        <v>295172.81</v>
      </c>
      <c r="AW438" s="22" t="n">
        <f aca="false">VLOOKUP(G438,Sheet2!A:Q,13)</f>
        <v>38435.33</v>
      </c>
      <c r="AX438" s="22" t="n">
        <f aca="false">VLOOKUP(G438,Sheet2!A:Q,14)</f>
        <v>21398.5</v>
      </c>
      <c r="AY438" s="22" t="n">
        <f aca="false">VLOOKUP(G438,Sheet2!A:Q,15)</f>
        <v>2883.8</v>
      </c>
      <c r="AZ438" s="22" t="n">
        <f aca="false">VLOOKUP(G438,Sheet2!A:Q,16)</f>
        <v>2145.19</v>
      </c>
      <c r="BA438" s="22" t="n">
        <f aca="false">VLOOKUP(G438,Sheet2!A:Q,17)</f>
        <v>274.5</v>
      </c>
      <c r="BB438" s="22" t="n">
        <f aca="false">VLOOKUP(G438,Sheet2!A:R,18)</f>
        <v>444</v>
      </c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5" hidden="false" customHeight="false" outlineLevel="0" collapsed="false">
      <c r="A439" s="1" t="s">
        <v>66</v>
      </c>
      <c r="B439" s="9" t="n">
        <v>117</v>
      </c>
      <c r="C439" s="9" t="n">
        <v>145</v>
      </c>
      <c r="D439" s="9" t="n">
        <v>38</v>
      </c>
      <c r="E439" s="23" t="n">
        <v>57</v>
      </c>
      <c r="F439" s="24" t="s">
        <v>560</v>
      </c>
      <c r="G439" s="27" t="s">
        <v>1284</v>
      </c>
      <c r="H439" s="4" t="s">
        <v>562</v>
      </c>
      <c r="I439" s="22" t="s">
        <v>1066</v>
      </c>
      <c r="J439" s="26" t="s">
        <v>1067</v>
      </c>
      <c r="K439" s="11" t="s">
        <v>1285</v>
      </c>
      <c r="L439" s="2" t="n">
        <f aca="false">IF(LEN(TRIM(K439))=0,0,LEN(TRIM(K439))-LEN(SUBSTITUTE(K439," ",""))+1)</f>
        <v>11</v>
      </c>
      <c r="M439" s="2" t="n">
        <f aca="false">IF(LEN(TRIM(F439))=0,0,LEN(TRIM(F439))-LEN(SUBSTITUTE(F439," ",""))+2)</f>
        <v>9</v>
      </c>
      <c r="N439" s="22" t="s">
        <v>52</v>
      </c>
      <c r="O439" s="9"/>
      <c r="P439" s="27" t="n">
        <v>11117</v>
      </c>
      <c r="Q439" s="27" t="n">
        <v>1117</v>
      </c>
      <c r="R439" s="9" t="s">
        <v>236</v>
      </c>
      <c r="S439" s="28" t="str">
        <f aca="false">MID(MID(MID(SUBSTITUTE(K439," ","^",(M439-2)),1,256),FIND("^",SUBSTITUTE(K439," ","^",(M439-2))),256),2,FIND(" ",MID(MID(SUBSTITUTE(K439," ","^",(M439-2)),1,256),FIND("^",SUBSTITUTE(K439," ","^",(M439-2))),256))-2)</f>
        <v>the</v>
      </c>
      <c r="T439" s="71" t="n">
        <v>0.886</v>
      </c>
      <c r="U439" s="29" t="n">
        <f aca="false">LEN(S439)</f>
        <v>3</v>
      </c>
      <c r="V439" s="58" t="n">
        <v>28</v>
      </c>
      <c r="W439" s="50" t="s">
        <v>202</v>
      </c>
      <c r="X439" s="50" t="s">
        <v>202</v>
      </c>
      <c r="Y439" s="50" t="s">
        <v>202</v>
      </c>
      <c r="Z439" s="50" t="s">
        <v>202</v>
      </c>
      <c r="AA439" s="50" t="n">
        <v>8</v>
      </c>
      <c r="AB439" s="50" t="n">
        <v>11</v>
      </c>
      <c r="AC439" s="30" t="n">
        <f aca="false">IF(ISBLANK(T439),"NA",IF(T439=" ","NA",IF(T439="-","NA",IF(T439="N","NA",T439))))</f>
        <v>0.886</v>
      </c>
      <c r="AD439" s="30" t="n">
        <f aca="false">IF(ISBLANK(U439),"NA",IF(U439=" ","NA",IF(U439="-","NA",IF(U439="N","NA",U439))))</f>
        <v>3</v>
      </c>
      <c r="AE439" s="30" t="n">
        <f aca="false">IF(ISBLANK(V439),"NA",IF(V439=" ","NA",IF(V439="-","NA",IF(V439="N","NA",V439))))</f>
        <v>28</v>
      </c>
      <c r="AF439" s="30" t="str">
        <f aca="false">IF(ISBLANK(W439),"NA",IF(W439=" ","NA",IF(W439="-","NA",IF(W439="N","NA",W439))))</f>
        <v>NA</v>
      </c>
      <c r="AG439" s="30" t="str">
        <f aca="false">IF(ISBLANK(X439),"NA",IF(X439=" ","NA",IF(X439="-","NA",IF(X439="N","NA",X439))))</f>
        <v>NA</v>
      </c>
      <c r="AH439" s="30" t="str">
        <f aca="false">IF(ISBLANK(Y439),"NA",IF(Y439=" ","NA",IF(Y439="-","NA",IF(Y439="N","NA",Y439))))</f>
        <v>NA</v>
      </c>
      <c r="AI439" s="30" t="str">
        <f aca="false">IF(ISBLANK(Z439),"NA",IF(Z439=" ","NA",IF(Z439="-","NA",IF(Z439="N","NA",Z439))))</f>
        <v>NA</v>
      </c>
      <c r="AJ439" s="30" t="n">
        <f aca="false">IF(ISBLANK(AA439),"NA",IF(AA439=" ","NA",IF(AA439="-","NA",IF(AA439="N","NA",AA439))))</f>
        <v>8</v>
      </c>
      <c r="AK439" s="30" t="n">
        <f aca="false">IF(ISBLANK(AB439),"NA",IF(AB439=" ","NA",IF(AB439="-","NA",IF(AB439="N","NA",AB439))))</f>
        <v>11</v>
      </c>
      <c r="AL439" s="22" t="n">
        <f aca="false">IF(I439="BC",VLOOKUP(B439,'BC-OR_overlap'!A:J,10),"NA")</f>
        <v>4</v>
      </c>
      <c r="AM439" s="22" t="n">
        <f aca="false">VLOOKUP(G439,Sheet2!A:Q,3)</f>
        <v>24.5705</v>
      </c>
      <c r="AN439" s="22" t="n">
        <f aca="false">VLOOKUP(G439,Sheet2!A:Q,4)</f>
        <v>8</v>
      </c>
      <c r="AO439" s="22" t="n">
        <f aca="false">VLOOKUP(G439,Sheet2!A:Q,5)</f>
        <v>27.6</v>
      </c>
      <c r="AP439" s="22" t="n">
        <f aca="false">VLOOKUP(G439,Sheet2!A:Q,6)</f>
        <v>12930.47</v>
      </c>
      <c r="AQ439" s="22" t="n">
        <f aca="false">VLOOKUP(G439,Sheet2!A:Q,7)</f>
        <v>426</v>
      </c>
      <c r="AR439" s="22" t="n">
        <f aca="false">VLOOKUP(G439,Sheet2!A:Q,8)</f>
        <v>861.22</v>
      </c>
      <c r="AS439" s="22" t="n">
        <f aca="false">VLOOKUP(G439,Sheet2!A:Q,9)</f>
        <v>46.75</v>
      </c>
      <c r="AT439" s="22" t="n">
        <f aca="false">VLOOKUP(G439,Sheet2!A:Q,10)</f>
        <v>272.95</v>
      </c>
      <c r="AU439" s="22" t="n">
        <f aca="false">VLOOKUP(G439,Sheet2!A:Q,11)</f>
        <v>11</v>
      </c>
      <c r="AV439" s="22" t="n">
        <f aca="false">VLOOKUP(G439,Sheet2!A:Q,12)</f>
        <v>315582.11</v>
      </c>
      <c r="AW439" s="22" t="n">
        <f aca="false">VLOOKUP(G439,Sheet2!A:Q,13)</f>
        <v>37961.2</v>
      </c>
      <c r="AX439" s="22" t="n">
        <f aca="false">VLOOKUP(G439,Sheet2!A:Q,14)</f>
        <v>22262.84</v>
      </c>
      <c r="AY439" s="22" t="n">
        <f aca="false">VLOOKUP(G439,Sheet2!A:Q,15)</f>
        <v>2523</v>
      </c>
      <c r="AZ439" s="22" t="n">
        <f aca="false">VLOOKUP(G439,Sheet2!A:Q,16)</f>
        <v>3313.33</v>
      </c>
      <c r="BA439" s="22" t="n">
        <f aca="false">VLOOKUP(G439,Sheet2!A:Q,17)</f>
        <v>218.67</v>
      </c>
      <c r="BB439" s="22" t="n">
        <f aca="false">VLOOKUP(G439,Sheet2!A:R,18)</f>
        <v>446</v>
      </c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5" hidden="false" customHeight="false" outlineLevel="0" collapsed="false">
      <c r="A440" s="1" t="s">
        <v>80</v>
      </c>
      <c r="B440" s="9" t="n">
        <v>118</v>
      </c>
      <c r="C440" s="9" t="n">
        <v>146</v>
      </c>
      <c r="D440" s="23" t="n">
        <v>75</v>
      </c>
      <c r="E440" s="23"/>
      <c r="F440" s="9" t="s">
        <v>564</v>
      </c>
      <c r="G440" s="9" t="s">
        <v>1286</v>
      </c>
      <c r="H440" s="4" t="s">
        <v>566</v>
      </c>
      <c r="I440" s="22" t="s">
        <v>1066</v>
      </c>
      <c r="J440" s="26" t="s">
        <v>1067</v>
      </c>
      <c r="K440" s="11" t="s">
        <v>1287</v>
      </c>
      <c r="L440" s="2" t="n">
        <f aca="false">IF(LEN(TRIM(K440))=0,0,LEN(TRIM(K440))-LEN(SUBSTITUTE(K440," ",""))+1)</f>
        <v>14</v>
      </c>
      <c r="M440" s="2" t="n">
        <f aca="false">IF(LEN(TRIM(F440))=0,0,LEN(TRIM(F440))-LEN(SUBSTITUTE(F440," ",""))+2)</f>
        <v>10</v>
      </c>
      <c r="N440" s="22" t="s">
        <v>52</v>
      </c>
      <c r="O440" s="9"/>
      <c r="P440" s="27" t="n">
        <v>11118</v>
      </c>
      <c r="Q440" s="27" t="n">
        <v>1118</v>
      </c>
      <c r="R440" s="9" t="s">
        <v>236</v>
      </c>
      <c r="S440" s="28" t="str">
        <f aca="false">MID(MID(MID(SUBSTITUTE(K440," ","^",(M440-2)),1,256),FIND("^",SUBSTITUTE(K440," ","^",(M440-2))),256),2,FIND(" ",MID(MID(SUBSTITUTE(K440," ","^",(M440-2)),1,256),FIND("^",SUBSTITUTE(K440," ","^",(M440-2))),256))-2)</f>
        <v>good</v>
      </c>
      <c r="T440" s="77" t="n">
        <v>0.95</v>
      </c>
      <c r="U440" s="29" t="n">
        <f aca="false">LEN(S440)</f>
        <v>4</v>
      </c>
      <c r="V440" s="58" t="n">
        <v>6</v>
      </c>
      <c r="W440" s="50" t="s">
        <v>202</v>
      </c>
      <c r="X440" s="50" t="s">
        <v>202</v>
      </c>
      <c r="Y440" s="50" t="s">
        <v>202</v>
      </c>
      <c r="Z440" s="50" t="s">
        <v>202</v>
      </c>
      <c r="AA440" s="50" t="n">
        <v>10</v>
      </c>
      <c r="AB440" s="50" t="n">
        <v>12</v>
      </c>
      <c r="AC440" s="30" t="n">
        <f aca="false">IF(ISBLANK(T440),"NA",IF(T440=" ","NA",IF(T440="-","NA",IF(T440="N","NA",T440))))</f>
        <v>0.95</v>
      </c>
      <c r="AD440" s="30" t="n">
        <f aca="false">IF(ISBLANK(U440),"NA",IF(U440=" ","NA",IF(U440="-","NA",IF(U440="N","NA",U440))))</f>
        <v>4</v>
      </c>
      <c r="AE440" s="30" t="n">
        <f aca="false">IF(ISBLANK(V440),"NA",IF(V440=" ","NA",IF(V440="-","NA",IF(V440="N","NA",V440))))</f>
        <v>6</v>
      </c>
      <c r="AF440" s="30" t="str">
        <f aca="false">IF(ISBLANK(W440),"NA",IF(W440=" ","NA",IF(W440="-","NA",IF(W440="N","NA",W440))))</f>
        <v>NA</v>
      </c>
      <c r="AG440" s="30" t="str">
        <f aca="false">IF(ISBLANK(X440),"NA",IF(X440=" ","NA",IF(X440="-","NA",IF(X440="N","NA",X440))))</f>
        <v>NA</v>
      </c>
      <c r="AH440" s="30" t="str">
        <f aca="false">IF(ISBLANK(Y440),"NA",IF(Y440=" ","NA",IF(Y440="-","NA",IF(Y440="N","NA",Y440))))</f>
        <v>NA</v>
      </c>
      <c r="AI440" s="30" t="str">
        <f aca="false">IF(ISBLANK(Z440),"NA",IF(Z440=" ","NA",IF(Z440="-","NA",IF(Z440="N","NA",Z440))))</f>
        <v>NA</v>
      </c>
      <c r="AJ440" s="30" t="n">
        <f aca="false">IF(ISBLANK(AA440),"NA",IF(AA440=" ","NA",IF(AA440="-","NA",IF(AA440="N","NA",AA440))))</f>
        <v>10</v>
      </c>
      <c r="AK440" s="30" t="n">
        <f aca="false">IF(ISBLANK(AB440),"NA",IF(AB440=" ","NA",IF(AB440="-","NA",IF(AB440="N","NA",AB440))))</f>
        <v>12</v>
      </c>
      <c r="AL440" s="22" t="n">
        <f aca="false">IF(I440="BC",VLOOKUP(B440,'BC-OR_overlap'!A:J,10),"NA")</f>
        <v>4</v>
      </c>
      <c r="AM440" s="22" t="n">
        <f aca="false">VLOOKUP(G440,Sheet2!A:Q,3)</f>
        <v>6.36572</v>
      </c>
      <c r="AN440" s="22" t="n">
        <f aca="false">VLOOKUP(G440,Sheet2!A:Q,4)</f>
        <v>10</v>
      </c>
      <c r="AO440" s="22" t="n">
        <f aca="false">VLOOKUP(G440,Sheet2!A:Q,5)</f>
        <v>25.67</v>
      </c>
      <c r="AP440" s="22" t="n">
        <f aca="false">VLOOKUP(G440,Sheet2!A:Q,6)</f>
        <v>12683.38</v>
      </c>
      <c r="AQ440" s="22" t="n">
        <f aca="false">VLOOKUP(G440,Sheet2!A:Q,7)</f>
        <v>404</v>
      </c>
      <c r="AR440" s="22" t="n">
        <f aca="false">VLOOKUP(G440,Sheet2!A:Q,8)</f>
        <v>1009.77</v>
      </c>
      <c r="AS440" s="22" t="n">
        <f aca="false">VLOOKUP(G440,Sheet2!A:Q,9)</f>
        <v>49.75</v>
      </c>
      <c r="AT440" s="22" t="n">
        <f aca="false">VLOOKUP(G440,Sheet2!A:Q,10)</f>
        <v>302.64</v>
      </c>
      <c r="AU440" s="22" t="n">
        <f aca="false">VLOOKUP(G440,Sheet2!A:Q,11)</f>
        <v>12.67</v>
      </c>
      <c r="AV440" s="22" t="n">
        <f aca="false">VLOOKUP(G440,Sheet2!A:Q,12)</f>
        <v>290525.92</v>
      </c>
      <c r="AW440" s="22" t="n">
        <f aca="false">VLOOKUP(G440,Sheet2!A:Q,13)</f>
        <v>34851.8</v>
      </c>
      <c r="AX440" s="22" t="n">
        <f aca="false">VLOOKUP(G440,Sheet2!A:Q,14)</f>
        <v>22175.6</v>
      </c>
      <c r="AY440" s="22" t="n">
        <f aca="false">VLOOKUP(G440,Sheet2!A:Q,15)</f>
        <v>1961</v>
      </c>
      <c r="AZ440" s="22" t="n">
        <f aca="false">VLOOKUP(G440,Sheet2!A:Q,16)</f>
        <v>4128.32</v>
      </c>
      <c r="BA440" s="22" t="n">
        <f aca="false">VLOOKUP(G440,Sheet2!A:Q,17)</f>
        <v>213</v>
      </c>
      <c r="BB440" s="22" t="n">
        <f aca="false">VLOOKUP(G440,Sheet2!A:R,18)</f>
        <v>450</v>
      </c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5" hidden="false" customHeight="false" outlineLevel="0" collapsed="false">
      <c r="A441" s="1" t="s">
        <v>80</v>
      </c>
      <c r="B441" s="32" t="n">
        <v>119</v>
      </c>
      <c r="C441" s="9" t="n">
        <v>147</v>
      </c>
      <c r="D441" s="9" t="n">
        <v>159</v>
      </c>
      <c r="E441" s="23" t="s">
        <v>568</v>
      </c>
      <c r="F441" s="11" t="s">
        <v>569</v>
      </c>
      <c r="G441" s="11" t="s">
        <v>1288</v>
      </c>
      <c r="H441" s="4" t="s">
        <v>217</v>
      </c>
      <c r="I441" s="22" t="s">
        <v>1066</v>
      </c>
      <c r="J441" s="26" t="s">
        <v>1067</v>
      </c>
      <c r="K441" s="11" t="s">
        <v>1289</v>
      </c>
      <c r="L441" s="2" t="n">
        <f aca="false">IF(LEN(TRIM(K441))=0,0,LEN(TRIM(K441))-LEN(SUBSTITUTE(K441," ",""))+1)</f>
        <v>10</v>
      </c>
      <c r="M441" s="2" t="n">
        <f aca="false">IF(LEN(TRIM(F441))=0,0,LEN(TRIM(F441))-LEN(SUBSTITUTE(F441," ",""))+2)</f>
        <v>8</v>
      </c>
      <c r="N441" s="22" t="s">
        <v>52</v>
      </c>
      <c r="O441" s="9"/>
      <c r="P441" s="27" t="n">
        <v>11119</v>
      </c>
      <c r="Q441" s="27" t="n">
        <v>1119</v>
      </c>
      <c r="R441" s="32" t="s">
        <v>236</v>
      </c>
      <c r="S441" s="28" t="str">
        <f aca="false">MID(MID(MID(SUBSTITUTE(K441," ","^",(M441-2)),1,256),FIND("^",SUBSTITUTE(K441," ","^",(M441-2))),256),2,FIND(" ",MID(MID(SUBSTITUTE(K441," ","^",(M441-2)),1,256),FIND("^",SUBSTITUTE(K441," ","^",(M441-2))),256))-2)</f>
        <v>a</v>
      </c>
      <c r="T441" s="79" t="n">
        <v>0.875</v>
      </c>
      <c r="U441" s="29" t="n">
        <f aca="false">LEN(S441)</f>
        <v>1</v>
      </c>
      <c r="V441" s="53" t="n">
        <v>12</v>
      </c>
      <c r="W441" s="50" t="s">
        <v>202</v>
      </c>
      <c r="X441" s="50" t="s">
        <v>202</v>
      </c>
      <c r="Y441" s="50" t="s">
        <v>202</v>
      </c>
      <c r="Z441" s="50" t="s">
        <v>202</v>
      </c>
      <c r="AA441" s="50" t="n">
        <v>2</v>
      </c>
      <c r="AB441" s="50" t="n">
        <v>19</v>
      </c>
      <c r="AC441" s="30" t="n">
        <f aca="false">IF(ISBLANK(T441),"NA",IF(T441=" ","NA",IF(T441="-","NA",IF(T441="N","NA",T441))))</f>
        <v>0.875</v>
      </c>
      <c r="AD441" s="30" t="n">
        <f aca="false">IF(ISBLANK(U441),"NA",IF(U441=" ","NA",IF(U441="-","NA",IF(U441="N","NA",U441))))</f>
        <v>1</v>
      </c>
      <c r="AE441" s="30" t="n">
        <f aca="false">IF(ISBLANK(V441),"NA",IF(V441=" ","NA",IF(V441="-","NA",IF(V441="N","NA",V441))))</f>
        <v>12</v>
      </c>
      <c r="AF441" s="30" t="str">
        <f aca="false">IF(ISBLANK(W441),"NA",IF(W441=" ","NA",IF(W441="-","NA",IF(W441="N","NA",W441))))</f>
        <v>NA</v>
      </c>
      <c r="AG441" s="30" t="str">
        <f aca="false">IF(ISBLANK(X441),"NA",IF(X441=" ","NA",IF(X441="-","NA",IF(X441="N","NA",X441))))</f>
        <v>NA</v>
      </c>
      <c r="AH441" s="30" t="str">
        <f aca="false">IF(ISBLANK(Y441),"NA",IF(Y441=" ","NA",IF(Y441="-","NA",IF(Y441="N","NA",Y441))))</f>
        <v>NA</v>
      </c>
      <c r="AI441" s="30" t="str">
        <f aca="false">IF(ISBLANK(Z441),"NA",IF(Z441=" ","NA",IF(Z441="-","NA",IF(Z441="N","NA",Z441))))</f>
        <v>NA</v>
      </c>
      <c r="AJ441" s="30" t="n">
        <f aca="false">IF(ISBLANK(AA441),"NA",IF(AA441=" ","NA",IF(AA441="-","NA",IF(AA441="N","NA",AA441))))</f>
        <v>2</v>
      </c>
      <c r="AK441" s="30" t="n">
        <f aca="false">IF(ISBLANK(AB441),"NA",IF(AB441=" ","NA",IF(AB441="-","NA",IF(AB441="N","NA",AB441))))</f>
        <v>19</v>
      </c>
      <c r="AL441" s="22" t="n">
        <f aca="false">IF(I441="BC",VLOOKUP(B441,'BC-OR_overlap'!A:J,10),"NA")</f>
        <v>4</v>
      </c>
      <c r="AM441" s="22" t="n">
        <f aca="false">VLOOKUP(G441,Sheet2!A:Q,3)</f>
        <v>14.3378</v>
      </c>
      <c r="AN441" s="22" t="n">
        <f aca="false">VLOOKUP(G441,Sheet2!A:Q,4)</f>
        <v>2</v>
      </c>
      <c r="AO441" s="22" t="n">
        <f aca="false">VLOOKUP(G441,Sheet2!A:Q,5)</f>
        <v>16.96</v>
      </c>
      <c r="AP441" s="22" t="n">
        <f aca="false">VLOOKUP(G441,Sheet2!A:Q,6)</f>
        <v>11765.3</v>
      </c>
      <c r="AQ441" s="22" t="n">
        <f aca="false">VLOOKUP(G441,Sheet2!A:Q,7)</f>
        <v>310.8</v>
      </c>
      <c r="AR441" s="22" t="n">
        <f aca="false">VLOOKUP(G441,Sheet2!A:Q,8)</f>
        <v>2751.08</v>
      </c>
      <c r="AS441" s="22" t="n">
        <f aca="false">VLOOKUP(G441,Sheet2!A:Q,9)</f>
        <v>35.75</v>
      </c>
      <c r="AT441" s="22" t="n">
        <f aca="false">VLOOKUP(G441,Sheet2!A:Q,10)</f>
        <v>72.6</v>
      </c>
      <c r="AU441" s="22" t="n">
        <f aca="false">VLOOKUP(G441,Sheet2!A:Q,11)</f>
        <v>5.67</v>
      </c>
      <c r="AV441" s="22" t="n">
        <f aca="false">VLOOKUP(G441,Sheet2!A:Q,12)</f>
        <v>258918.23</v>
      </c>
      <c r="AW441" s="22" t="n">
        <f aca="false">VLOOKUP(G441,Sheet2!A:Q,13)</f>
        <v>32791.2</v>
      </c>
      <c r="AX441" s="22" t="n">
        <f aca="false">VLOOKUP(G441,Sheet2!A:Q,14)</f>
        <v>37476.82</v>
      </c>
      <c r="AY441" s="22" t="n">
        <f aca="false">VLOOKUP(G441,Sheet2!A:Q,15)</f>
        <v>2032.25</v>
      </c>
      <c r="AZ441" s="22" t="n">
        <f aca="false">VLOOKUP(G441,Sheet2!A:Q,16)</f>
        <v>2838.86</v>
      </c>
      <c r="BA441" s="22" t="n">
        <f aca="false">VLOOKUP(G441,Sheet2!A:Q,17)</f>
        <v>216</v>
      </c>
      <c r="BB441" s="22" t="n">
        <f aca="false">VLOOKUP(G441,Sheet2!A:R,18)</f>
        <v>452</v>
      </c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5" hidden="false" customHeight="false" outlineLevel="0" collapsed="false">
      <c r="A442" s="1" t="s">
        <v>56</v>
      </c>
      <c r="B442" s="32" t="n">
        <v>120</v>
      </c>
      <c r="C442" s="9" t="n">
        <v>148</v>
      </c>
      <c r="D442" s="9" t="n">
        <v>30</v>
      </c>
      <c r="E442" s="23" t="s">
        <v>572</v>
      </c>
      <c r="F442" s="11" t="s">
        <v>573</v>
      </c>
      <c r="G442" s="32" t="s">
        <v>1290</v>
      </c>
      <c r="H442" s="4" t="s">
        <v>575</v>
      </c>
      <c r="I442" s="22" t="s">
        <v>1066</v>
      </c>
      <c r="J442" s="26" t="s">
        <v>1067</v>
      </c>
      <c r="K442" s="11" t="s">
        <v>1291</v>
      </c>
      <c r="L442" s="2" t="n">
        <f aca="false">IF(LEN(TRIM(K442))=0,0,LEN(TRIM(K442))-LEN(SUBSTITUTE(K442," ",""))+1)</f>
        <v>10</v>
      </c>
      <c r="M442" s="2" t="n">
        <f aca="false">IF(LEN(TRIM(F442))=0,0,LEN(TRIM(F442))-LEN(SUBSTITUTE(F442," ",""))+2)</f>
        <v>8</v>
      </c>
      <c r="N442" s="22" t="s">
        <v>52</v>
      </c>
      <c r="O442" s="9"/>
      <c r="P442" s="27" t="n">
        <v>11120</v>
      </c>
      <c r="Q442" s="27" t="n">
        <v>1120</v>
      </c>
      <c r="R442" s="32" t="s">
        <v>236</v>
      </c>
      <c r="S442" s="28" t="str">
        <f aca="false">MID(MID(MID(SUBSTITUTE(K442," ","^",(M442-2)),1,256),FIND("^",SUBSTITUTE(K442," ","^",(M442-2))),256),2,FIND(" ",MID(MID(SUBSTITUTE(K442," ","^",(M442-2)),1,256),FIND("^",SUBSTITUTE(K442," ","^",(M442-2))),256))-2)</f>
        <v>its</v>
      </c>
      <c r="T442" s="72" t="n">
        <v>1</v>
      </c>
      <c r="U442" s="29" t="n">
        <f aca="false">LEN(S442)</f>
        <v>3</v>
      </c>
      <c r="V442" s="53" t="n">
        <v>22</v>
      </c>
      <c r="W442" s="50" t="n">
        <v>597</v>
      </c>
      <c r="X442" s="50" t="n">
        <v>524</v>
      </c>
      <c r="Y442" s="50" t="n">
        <v>581</v>
      </c>
      <c r="Z442" s="50" t="n">
        <v>415</v>
      </c>
      <c r="AA442" s="50" t="n">
        <v>5</v>
      </c>
      <c r="AB442" s="50" t="n">
        <v>17</v>
      </c>
      <c r="AC442" s="30" t="n">
        <f aca="false">IF(ISBLANK(T442),"NA",IF(T442=" ","NA",IF(T442="-","NA",IF(T442="N","NA",T442))))</f>
        <v>1</v>
      </c>
      <c r="AD442" s="30" t="n">
        <f aca="false">IF(ISBLANK(U442),"NA",IF(U442=" ","NA",IF(U442="-","NA",IF(U442="N","NA",U442))))</f>
        <v>3</v>
      </c>
      <c r="AE442" s="30" t="n">
        <f aca="false">IF(ISBLANK(V442),"NA",IF(V442=" ","NA",IF(V442="-","NA",IF(V442="N","NA",V442))))</f>
        <v>22</v>
      </c>
      <c r="AF442" s="30" t="n">
        <f aca="false">IF(ISBLANK(W442),"NA",IF(W442=" ","NA",IF(W442="-","NA",IF(W442="N","NA",W442))))</f>
        <v>597</v>
      </c>
      <c r="AG442" s="30" t="n">
        <f aca="false">IF(ISBLANK(X442),"NA",IF(X442=" ","NA",IF(X442="-","NA",IF(X442="N","NA",X442))))</f>
        <v>524</v>
      </c>
      <c r="AH442" s="30" t="n">
        <f aca="false">IF(ISBLANK(Y442),"NA",IF(Y442=" ","NA",IF(Y442="-","NA",IF(Y442="N","NA",Y442))))</f>
        <v>581</v>
      </c>
      <c r="AI442" s="30" t="n">
        <f aca="false">IF(ISBLANK(Z442),"NA",IF(Z442=" ","NA",IF(Z442="-","NA",IF(Z442="N","NA",Z442))))</f>
        <v>415</v>
      </c>
      <c r="AJ442" s="30" t="n">
        <f aca="false">IF(ISBLANK(AA442),"NA",IF(AA442=" ","NA",IF(AA442="-","NA",IF(AA442="N","NA",AA442))))</f>
        <v>5</v>
      </c>
      <c r="AK442" s="30" t="n">
        <f aca="false">IF(ISBLANK(AB442),"NA",IF(AB442=" ","NA",IF(AB442="-","NA",IF(AB442="N","NA",AB442))))</f>
        <v>17</v>
      </c>
      <c r="AL442" s="22" t="n">
        <f aca="false">IF(I442="BC",VLOOKUP(B442,'BC-OR_overlap'!A:J,10),"NA")</f>
        <v>4</v>
      </c>
      <c r="AM442" s="22" t="n">
        <f aca="false">VLOOKUP(G442,Sheet2!A:Q,3)</f>
        <v>29.7464</v>
      </c>
      <c r="AN442" s="22" t="n">
        <f aca="false">VLOOKUP(G442,Sheet2!A:Q,4)</f>
        <v>5</v>
      </c>
      <c r="AO442" s="22" t="n">
        <f aca="false">VLOOKUP(G442,Sheet2!A:Q,5)</f>
        <v>66.47</v>
      </c>
      <c r="AP442" s="22" t="n">
        <f aca="false">VLOOKUP(G442,Sheet2!A:Q,6)</f>
        <v>12588.52</v>
      </c>
      <c r="AQ442" s="22" t="n">
        <f aca="false">VLOOKUP(G442,Sheet2!A:Q,7)</f>
        <v>340.6</v>
      </c>
      <c r="AR442" s="22" t="n">
        <f aca="false">VLOOKUP(G442,Sheet2!A:Q,8)</f>
        <v>3225.99</v>
      </c>
      <c r="AS442" s="22" t="n">
        <f aca="false">VLOOKUP(G442,Sheet2!A:Q,9)</f>
        <v>43</v>
      </c>
      <c r="AT442" s="22" t="n">
        <f aca="false">VLOOKUP(G442,Sheet2!A:Q,10)</f>
        <v>110.93</v>
      </c>
      <c r="AU442" s="22" t="n">
        <f aca="false">VLOOKUP(G442,Sheet2!A:Q,11)</f>
        <v>7.67</v>
      </c>
      <c r="AV442" s="22" t="n">
        <f aca="false">VLOOKUP(G442,Sheet2!A:Q,12)</f>
        <v>273959.27</v>
      </c>
      <c r="AW442" s="22" t="n">
        <f aca="false">VLOOKUP(G442,Sheet2!A:Q,13)</f>
        <v>37087.4</v>
      </c>
      <c r="AX442" s="22" t="n">
        <f aca="false">VLOOKUP(G442,Sheet2!A:Q,14)</f>
        <v>42285.77</v>
      </c>
      <c r="AY442" s="22" t="n">
        <f aca="false">VLOOKUP(G442,Sheet2!A:Q,15)</f>
        <v>2774</v>
      </c>
      <c r="AZ442" s="22" t="n">
        <f aca="false">VLOOKUP(G442,Sheet2!A:Q,16)</f>
        <v>3414.71</v>
      </c>
      <c r="BA442" s="22" t="n">
        <f aca="false">VLOOKUP(G442,Sheet2!A:Q,17)</f>
        <v>393.67</v>
      </c>
      <c r="BB442" s="22" t="n">
        <f aca="false">VLOOKUP(G442,Sheet2!A:R,18)</f>
        <v>453</v>
      </c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5" hidden="false" customHeight="false" outlineLevel="0" collapsed="false">
      <c r="A443" s="1" t="s">
        <v>46</v>
      </c>
      <c r="B443" s="9" t="n">
        <v>121</v>
      </c>
      <c r="C443" s="9" t="n">
        <v>149</v>
      </c>
      <c r="D443" s="9" t="n">
        <v>36</v>
      </c>
      <c r="E443" s="23" t="n">
        <v>62</v>
      </c>
      <c r="F443" s="24" t="s">
        <v>577</v>
      </c>
      <c r="G443" s="81" t="s">
        <v>1292</v>
      </c>
      <c r="H443" s="4" t="s">
        <v>579</v>
      </c>
      <c r="I443" s="22" t="s">
        <v>1066</v>
      </c>
      <c r="J443" s="26" t="s">
        <v>1067</v>
      </c>
      <c r="K443" s="11" t="s">
        <v>1293</v>
      </c>
      <c r="L443" s="2" t="n">
        <f aca="false">IF(LEN(TRIM(K443))=0,0,LEN(TRIM(K443))-LEN(SUBSTITUTE(K443," ",""))+1)</f>
        <v>11</v>
      </c>
      <c r="M443" s="2" t="n">
        <f aca="false">IF(LEN(TRIM(F443))=0,0,LEN(TRIM(F443))-LEN(SUBSTITUTE(F443," ",""))+2)</f>
        <v>9</v>
      </c>
      <c r="N443" s="22" t="s">
        <v>52</v>
      </c>
      <c r="O443" s="9"/>
      <c r="P443" s="27" t="n">
        <v>11121</v>
      </c>
      <c r="Q443" s="27" t="n">
        <v>1121</v>
      </c>
      <c r="R443" s="9" t="s">
        <v>409</v>
      </c>
      <c r="S443" s="28" t="str">
        <f aca="false">MID(MID(MID(SUBSTITUTE(K443," ","^",(M443-2)),1,256),FIND("^",SUBSTITUTE(K443," ","^",(M443-2))),256),2,FIND(" ",MID(MID(SUBSTITUTE(K443," ","^",(M443-2)),1,256),FIND("^",SUBSTITUTE(K443," ","^",(M443-2))),256))-2)</f>
        <v>white</v>
      </c>
      <c r="T443" s="71" t="n">
        <v>0.882</v>
      </c>
      <c r="U443" s="29" t="n">
        <f aca="false">LEN(S443)</f>
        <v>5</v>
      </c>
      <c r="V443" s="58" t="n">
        <v>27</v>
      </c>
      <c r="W443" s="58" t="n">
        <v>616</v>
      </c>
      <c r="X443" s="58" t="n">
        <v>612</v>
      </c>
      <c r="Y443" s="58" t="n">
        <v>612</v>
      </c>
      <c r="Z443" s="58" t="n">
        <v>547</v>
      </c>
      <c r="AA443" s="50" t="n">
        <v>6</v>
      </c>
      <c r="AB443" s="50" t="n">
        <v>17</v>
      </c>
      <c r="AC443" s="30" t="n">
        <f aca="false">IF(ISBLANK(T443),"NA",IF(T443=" ","NA",IF(T443="-","NA",IF(T443="N","NA",T443))))</f>
        <v>0.882</v>
      </c>
      <c r="AD443" s="30" t="n">
        <f aca="false">IF(ISBLANK(U443),"NA",IF(U443=" ","NA",IF(U443="-","NA",IF(U443="N","NA",U443))))</f>
        <v>5</v>
      </c>
      <c r="AE443" s="30" t="n">
        <f aca="false">IF(ISBLANK(V443),"NA",IF(V443=" ","NA",IF(V443="-","NA",IF(V443="N","NA",V443))))</f>
        <v>27</v>
      </c>
      <c r="AF443" s="30" t="n">
        <f aca="false">IF(ISBLANK(W443),"NA",IF(W443=" ","NA",IF(W443="-","NA",IF(W443="N","NA",W443))))</f>
        <v>616</v>
      </c>
      <c r="AG443" s="30" t="n">
        <f aca="false">IF(ISBLANK(X443),"NA",IF(X443=" ","NA",IF(X443="-","NA",IF(X443="N","NA",X443))))</f>
        <v>612</v>
      </c>
      <c r="AH443" s="30" t="n">
        <f aca="false">IF(ISBLANK(Y443),"NA",IF(Y443=" ","NA",IF(Y443="-","NA",IF(Y443="N","NA",Y443))))</f>
        <v>612</v>
      </c>
      <c r="AI443" s="30" t="n">
        <f aca="false">IF(ISBLANK(Z443),"NA",IF(Z443=" ","NA",IF(Z443="-","NA",IF(Z443="N","NA",Z443))))</f>
        <v>547</v>
      </c>
      <c r="AJ443" s="30" t="n">
        <f aca="false">IF(ISBLANK(AA443),"NA",IF(AA443=" ","NA",IF(AA443="-","NA",IF(AA443="N","NA",AA443))))</f>
        <v>6</v>
      </c>
      <c r="AK443" s="30" t="n">
        <f aca="false">IF(ISBLANK(AB443),"NA",IF(AB443=" ","NA",IF(AB443="-","NA",IF(AB443="N","NA",AB443))))</f>
        <v>17</v>
      </c>
      <c r="AL443" s="22" t="n">
        <f aca="false">IF(I443="BC",VLOOKUP(B443,'BC-OR_overlap'!A:J,10),"NA")</f>
        <v>4</v>
      </c>
      <c r="AM443" s="22" t="n">
        <f aca="false">VLOOKUP(G443,Sheet2!A:Q,3)</f>
        <v>47.5347</v>
      </c>
      <c r="AN443" s="22" t="n">
        <f aca="false">VLOOKUP(G443,Sheet2!A:Q,4)</f>
        <v>6</v>
      </c>
      <c r="AO443" s="22" t="n">
        <f aca="false">VLOOKUP(G443,Sheet2!A:Q,5)</f>
        <v>42.21</v>
      </c>
      <c r="AP443" s="22" t="n">
        <f aca="false">VLOOKUP(G443,Sheet2!A:Q,6)</f>
        <v>13546.09</v>
      </c>
      <c r="AQ443" s="22" t="n">
        <f aca="false">VLOOKUP(G443,Sheet2!A:Q,7)</f>
        <v>376.6</v>
      </c>
      <c r="AR443" s="22" t="n">
        <f aca="false">VLOOKUP(G443,Sheet2!A:Q,8)</f>
        <v>2404.22</v>
      </c>
      <c r="AS443" s="22" t="n">
        <f aca="false">VLOOKUP(G443,Sheet2!A:Q,9)</f>
        <v>46.25</v>
      </c>
      <c r="AT443" s="22" t="n">
        <f aca="false">VLOOKUP(G443,Sheet2!A:Q,10)</f>
        <v>153.49</v>
      </c>
      <c r="AU443" s="22" t="n">
        <f aca="false">VLOOKUP(G443,Sheet2!A:Q,11)</f>
        <v>7.67</v>
      </c>
      <c r="AV443" s="22" t="n">
        <f aca="false">VLOOKUP(G443,Sheet2!A:Q,12)</f>
        <v>289789.11</v>
      </c>
      <c r="AW443" s="22" t="n">
        <f aca="false">VLOOKUP(G443,Sheet2!A:Q,13)</f>
        <v>37847.6</v>
      </c>
      <c r="AX443" s="22" t="n">
        <f aca="false">VLOOKUP(G443,Sheet2!A:Q,14)</f>
        <v>16049.87</v>
      </c>
      <c r="AY443" s="22" t="n">
        <f aca="false">VLOOKUP(G443,Sheet2!A:Q,15)</f>
        <v>1803.5</v>
      </c>
      <c r="AZ443" s="22" t="n">
        <f aca="false">VLOOKUP(G443,Sheet2!A:Q,16)</f>
        <v>775.47</v>
      </c>
      <c r="BA443" s="22" t="n">
        <f aca="false">VLOOKUP(G443,Sheet2!A:Q,17)</f>
        <v>233</v>
      </c>
      <c r="BB443" s="22" t="n">
        <f aca="false">VLOOKUP(G443,Sheet2!A:R,18)</f>
        <v>457</v>
      </c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5" hidden="false" customHeight="false" outlineLevel="0" collapsed="false">
      <c r="A444" s="1" t="s">
        <v>56</v>
      </c>
      <c r="B444" s="9" t="n">
        <v>122</v>
      </c>
      <c r="C444" s="9" t="n">
        <v>150</v>
      </c>
      <c r="D444" s="9" t="n">
        <v>131</v>
      </c>
      <c r="E444" s="23" t="s">
        <v>582</v>
      </c>
      <c r="F444" s="11" t="s">
        <v>583</v>
      </c>
      <c r="G444" s="46" t="s">
        <v>1292</v>
      </c>
      <c r="H444" s="4" t="s">
        <v>585</v>
      </c>
      <c r="I444" s="22" t="s">
        <v>1066</v>
      </c>
      <c r="J444" s="26" t="s">
        <v>1067</v>
      </c>
      <c r="K444" s="11" t="s">
        <v>1294</v>
      </c>
      <c r="L444" s="2" t="n">
        <f aca="false">IF(LEN(TRIM(K444))=0,0,LEN(TRIM(K444))-LEN(SUBSTITUTE(K444," ",""))+1)</f>
        <v>10</v>
      </c>
      <c r="M444" s="2" t="n">
        <f aca="false">IF(LEN(TRIM(F444))=0,0,LEN(TRIM(F444))-LEN(SUBSTITUTE(F444," ",""))+2)</f>
        <v>8</v>
      </c>
      <c r="N444" s="22" t="s">
        <v>52</v>
      </c>
      <c r="O444" s="9"/>
      <c r="P444" s="27" t="n">
        <v>11122</v>
      </c>
      <c r="Q444" s="27" t="n">
        <v>1122</v>
      </c>
      <c r="R444" s="9" t="s">
        <v>409</v>
      </c>
      <c r="S444" s="28" t="str">
        <f aca="false">MID(MID(MID(SUBSTITUTE(K444," ","^",(M444-2)),1,256),FIND("^",SUBSTITUTE(K444," ","^",(M444-2))),256),2,FIND(" ",MID(MID(SUBSTITUTE(K444," ","^",(M444-2)),1,256),FIND("^",SUBSTITUTE(K444," ","^",(M444-2))),256))-2)</f>
        <v>his</v>
      </c>
      <c r="T444" s="72" t="n">
        <v>0.972222222222222</v>
      </c>
      <c r="U444" s="29" t="n">
        <f aca="false">LEN(S444)</f>
        <v>3</v>
      </c>
      <c r="V444" s="53" t="n">
        <v>27</v>
      </c>
      <c r="W444" s="50" t="n">
        <v>616</v>
      </c>
      <c r="X444" s="50" t="n">
        <v>612</v>
      </c>
      <c r="Y444" s="50" t="n">
        <v>612</v>
      </c>
      <c r="Z444" s="50" t="n">
        <v>547</v>
      </c>
      <c r="AA444" s="50" t="n">
        <v>6</v>
      </c>
      <c r="AB444" s="50" t="n">
        <v>17</v>
      </c>
      <c r="AC444" s="30" t="n">
        <f aca="false">IF(ISBLANK(T444),"NA",IF(T444=" ","NA",IF(T444="-","NA",IF(T444="N","NA",T444))))</f>
        <v>0.972222222222222</v>
      </c>
      <c r="AD444" s="30" t="n">
        <f aca="false">IF(ISBLANK(U444),"NA",IF(U444=" ","NA",IF(U444="-","NA",IF(U444="N","NA",U444))))</f>
        <v>3</v>
      </c>
      <c r="AE444" s="30" t="n">
        <f aca="false">IF(ISBLANK(V444),"NA",IF(V444=" ","NA",IF(V444="-","NA",IF(V444="N","NA",V444))))</f>
        <v>27</v>
      </c>
      <c r="AF444" s="30" t="n">
        <f aca="false">IF(ISBLANK(W444),"NA",IF(W444=" ","NA",IF(W444="-","NA",IF(W444="N","NA",W444))))</f>
        <v>616</v>
      </c>
      <c r="AG444" s="30" t="n">
        <f aca="false">IF(ISBLANK(X444),"NA",IF(X444=" ","NA",IF(X444="-","NA",IF(X444="N","NA",X444))))</f>
        <v>612</v>
      </c>
      <c r="AH444" s="30" t="n">
        <f aca="false">IF(ISBLANK(Y444),"NA",IF(Y444=" ","NA",IF(Y444="-","NA",IF(Y444="N","NA",Y444))))</f>
        <v>612</v>
      </c>
      <c r="AI444" s="30" t="n">
        <f aca="false">IF(ISBLANK(Z444),"NA",IF(Z444=" ","NA",IF(Z444="-","NA",IF(Z444="N","NA",Z444))))</f>
        <v>547</v>
      </c>
      <c r="AJ444" s="30" t="n">
        <f aca="false">IF(ISBLANK(AA444),"NA",IF(AA444=" ","NA",IF(AA444="-","NA",IF(AA444="N","NA",AA444))))</f>
        <v>6</v>
      </c>
      <c r="AK444" s="30" t="n">
        <f aca="false">IF(ISBLANK(AB444),"NA",IF(AB444=" ","NA",IF(AB444="-","NA",IF(AB444="N","NA",AB444))))</f>
        <v>17</v>
      </c>
      <c r="AL444" s="22" t="n">
        <f aca="false">IF(I444="BC",VLOOKUP(B444,'BC-OR_overlap'!A:J,10),"NA")</f>
        <v>4</v>
      </c>
      <c r="AM444" s="22" t="n">
        <f aca="false">VLOOKUP(G444,Sheet2!A:Q,3)</f>
        <v>47.5347</v>
      </c>
      <c r="AN444" s="22" t="n">
        <f aca="false">VLOOKUP(G444,Sheet2!A:Q,4)</f>
        <v>6</v>
      </c>
      <c r="AO444" s="22" t="n">
        <f aca="false">VLOOKUP(G444,Sheet2!A:Q,5)</f>
        <v>42.21</v>
      </c>
      <c r="AP444" s="22" t="n">
        <f aca="false">VLOOKUP(G444,Sheet2!A:Q,6)</f>
        <v>13546.09</v>
      </c>
      <c r="AQ444" s="22" t="n">
        <f aca="false">VLOOKUP(G444,Sheet2!A:Q,7)</f>
        <v>376.6</v>
      </c>
      <c r="AR444" s="22" t="n">
        <f aca="false">VLOOKUP(G444,Sheet2!A:Q,8)</f>
        <v>2404.22</v>
      </c>
      <c r="AS444" s="22" t="n">
        <f aca="false">VLOOKUP(G444,Sheet2!A:Q,9)</f>
        <v>46.25</v>
      </c>
      <c r="AT444" s="22" t="n">
        <f aca="false">VLOOKUP(G444,Sheet2!A:Q,10)</f>
        <v>153.49</v>
      </c>
      <c r="AU444" s="22" t="n">
        <f aca="false">VLOOKUP(G444,Sheet2!A:Q,11)</f>
        <v>7.67</v>
      </c>
      <c r="AV444" s="22" t="n">
        <f aca="false">VLOOKUP(G444,Sheet2!A:Q,12)</f>
        <v>289789.11</v>
      </c>
      <c r="AW444" s="22" t="n">
        <f aca="false">VLOOKUP(G444,Sheet2!A:Q,13)</f>
        <v>37847.6</v>
      </c>
      <c r="AX444" s="22" t="n">
        <f aca="false">VLOOKUP(G444,Sheet2!A:Q,14)</f>
        <v>16049.87</v>
      </c>
      <c r="AY444" s="22" t="n">
        <f aca="false">VLOOKUP(G444,Sheet2!A:Q,15)</f>
        <v>1803.5</v>
      </c>
      <c r="AZ444" s="22" t="n">
        <f aca="false">VLOOKUP(G444,Sheet2!A:Q,16)</f>
        <v>775.47</v>
      </c>
      <c r="BA444" s="22" t="n">
        <f aca="false">VLOOKUP(G444,Sheet2!A:Q,17)</f>
        <v>233</v>
      </c>
      <c r="BB444" s="22" t="n">
        <f aca="false">VLOOKUP(G444,Sheet2!A:R,18)</f>
        <v>457</v>
      </c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5" hidden="false" customHeight="false" outlineLevel="0" collapsed="false">
      <c r="A445" s="1" t="s">
        <v>46</v>
      </c>
      <c r="B445" s="9" t="n">
        <v>123</v>
      </c>
      <c r="C445" s="9" t="n">
        <v>151</v>
      </c>
      <c r="D445" s="9" t="n">
        <v>167</v>
      </c>
      <c r="E445" s="23"/>
      <c r="F445" s="9" t="s">
        <v>587</v>
      </c>
      <c r="G445" s="46" t="s">
        <v>1295</v>
      </c>
      <c r="H445" s="4" t="s">
        <v>589</v>
      </c>
      <c r="I445" s="22" t="s">
        <v>1066</v>
      </c>
      <c r="J445" s="26" t="s">
        <v>1067</v>
      </c>
      <c r="K445" s="11" t="s">
        <v>1296</v>
      </c>
      <c r="L445" s="2" t="n">
        <f aca="false">IF(LEN(TRIM(K445))=0,0,LEN(TRIM(K445))-LEN(SUBSTITUTE(K445," ",""))+1)</f>
        <v>22</v>
      </c>
      <c r="M445" s="2" t="n">
        <f aca="false">IF(LEN(TRIM(F445))=0,0,LEN(TRIM(F445))-LEN(SUBSTITUTE(F445," ",""))+2)</f>
        <v>20</v>
      </c>
      <c r="N445" s="22" t="s">
        <v>52</v>
      </c>
      <c r="O445" s="9"/>
      <c r="P445" s="27" t="n">
        <v>11123</v>
      </c>
      <c r="Q445" s="27" t="n">
        <v>1123</v>
      </c>
      <c r="R445" s="9" t="s">
        <v>409</v>
      </c>
      <c r="S445" s="28" t="str">
        <f aca="false">MID(MID(MID(SUBSTITUTE(K445," ","^",(M445-2)),1,256),FIND("^",SUBSTITUTE(K445," ","^",(M445-2))),256),2,FIND(" ",MID(MID(SUBSTITUTE(K445," ","^",(M445-2)),1,256),FIND("^",SUBSTITUTE(K445," ","^",(M445-2))),256))-2)</f>
        <v>one</v>
      </c>
      <c r="T445" s="77" t="n">
        <v>0.93</v>
      </c>
      <c r="U445" s="29" t="n">
        <f aca="false">LEN(S445)</f>
        <v>3</v>
      </c>
      <c r="V445" s="58" t="n">
        <v>14</v>
      </c>
      <c r="W445" s="58" t="n">
        <v>600</v>
      </c>
      <c r="X445" s="58" t="n">
        <v>569</v>
      </c>
      <c r="Y445" s="58" t="n">
        <v>601</v>
      </c>
      <c r="Z445" s="58" t="n">
        <v>485</v>
      </c>
      <c r="AA445" s="50" t="n">
        <v>6</v>
      </c>
      <c r="AB445" s="50" t="n">
        <v>14</v>
      </c>
      <c r="AC445" s="30" t="n">
        <f aca="false">IF(ISBLANK(T445),"NA",IF(T445=" ","NA",IF(T445="-","NA",IF(T445="N","NA",T445))))</f>
        <v>0.93</v>
      </c>
      <c r="AD445" s="30" t="n">
        <f aca="false">IF(ISBLANK(U445),"NA",IF(U445=" ","NA",IF(U445="-","NA",IF(U445="N","NA",U445))))</f>
        <v>3</v>
      </c>
      <c r="AE445" s="30" t="n">
        <f aca="false">IF(ISBLANK(V445),"NA",IF(V445=" ","NA",IF(V445="-","NA",IF(V445="N","NA",V445))))</f>
        <v>14</v>
      </c>
      <c r="AF445" s="30" t="n">
        <f aca="false">IF(ISBLANK(W445),"NA",IF(W445=" ","NA",IF(W445="-","NA",IF(W445="N","NA",W445))))</f>
        <v>600</v>
      </c>
      <c r="AG445" s="30" t="n">
        <f aca="false">IF(ISBLANK(X445),"NA",IF(X445=" ","NA",IF(X445="-","NA",IF(X445="N","NA",X445))))</f>
        <v>569</v>
      </c>
      <c r="AH445" s="30" t="n">
        <f aca="false">IF(ISBLANK(Y445),"NA",IF(Y445=" ","NA",IF(Y445="-","NA",IF(Y445="N","NA",Y445))))</f>
        <v>601</v>
      </c>
      <c r="AI445" s="30" t="n">
        <f aca="false">IF(ISBLANK(Z445),"NA",IF(Z445=" ","NA",IF(Z445="-","NA",IF(Z445="N","NA",Z445))))</f>
        <v>485</v>
      </c>
      <c r="AJ445" s="30" t="n">
        <f aca="false">IF(ISBLANK(AA445),"NA",IF(AA445=" ","NA",IF(AA445="-","NA",IF(AA445="N","NA",AA445))))</f>
        <v>6</v>
      </c>
      <c r="AK445" s="30" t="n">
        <f aca="false">IF(ISBLANK(AB445),"NA",IF(AB445=" ","NA",IF(AB445="-","NA",IF(AB445="N","NA",AB445))))</f>
        <v>14</v>
      </c>
      <c r="AL445" s="22" t="n">
        <f aca="false">IF(I445="BC",VLOOKUP(B445,'BC-OR_overlap'!A:J,10),"NA")</f>
        <v>4</v>
      </c>
      <c r="AM445" s="22" t="n">
        <f aca="false">VLOOKUP(G445,Sheet2!A:Q,3)</f>
        <v>14.6947</v>
      </c>
      <c r="AN445" s="22" t="n">
        <f aca="false">VLOOKUP(G445,Sheet2!A:Q,4)</f>
        <v>6</v>
      </c>
      <c r="AO445" s="22" t="n">
        <f aca="false">VLOOKUP(G445,Sheet2!A:Q,5)</f>
        <v>68.29</v>
      </c>
      <c r="AP445" s="22" t="n">
        <f aca="false">VLOOKUP(G445,Sheet2!A:Q,6)</f>
        <v>23057.93</v>
      </c>
      <c r="AQ445" s="22" t="n">
        <f aca="false">VLOOKUP(G445,Sheet2!A:Q,7)</f>
        <v>212.75</v>
      </c>
      <c r="AR445" s="22" t="n">
        <f aca="false">VLOOKUP(G445,Sheet2!A:Q,8)</f>
        <v>415.74</v>
      </c>
      <c r="AS445" s="22" t="n">
        <f aca="false">VLOOKUP(G445,Sheet2!A:Q,9)</f>
        <v>13.33</v>
      </c>
      <c r="AT445" s="22" t="n">
        <f aca="false">VLOOKUP(G445,Sheet2!A:Q,10)</f>
        <v>219.14</v>
      </c>
      <c r="AU445" s="22" t="n">
        <f aca="false">VLOOKUP(G445,Sheet2!A:Q,11)</f>
        <v>3.5</v>
      </c>
      <c r="AV445" s="22" t="n">
        <f aca="false">VLOOKUP(G445,Sheet2!A:Q,12)</f>
        <v>338210.84</v>
      </c>
      <c r="AW445" s="22" t="n">
        <f aca="false">VLOOKUP(G445,Sheet2!A:Q,13)</f>
        <v>40013.25</v>
      </c>
      <c r="AX445" s="22" t="n">
        <f aca="false">VLOOKUP(G445,Sheet2!A:Q,14)</f>
        <v>11762.89</v>
      </c>
      <c r="AY445" s="22" t="n">
        <f aca="false">VLOOKUP(G445,Sheet2!A:Q,15)</f>
        <v>1501.33</v>
      </c>
      <c r="AZ445" s="22" t="n">
        <f aca="false">VLOOKUP(G445,Sheet2!A:Q,16)</f>
        <v>1524.2</v>
      </c>
      <c r="BA445" s="22" t="n">
        <f aca="false">VLOOKUP(G445,Sheet2!A:Q,17)</f>
        <v>156</v>
      </c>
      <c r="BB445" s="22" t="n">
        <f aca="false">VLOOKUP(G445,Sheet2!A:R,18)</f>
        <v>458</v>
      </c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5" hidden="false" customHeight="false" outlineLevel="0" collapsed="false">
      <c r="A446" s="1" t="s">
        <v>56</v>
      </c>
      <c r="B446" s="9" t="n">
        <v>124</v>
      </c>
      <c r="C446" s="9" t="n">
        <v>152</v>
      </c>
      <c r="D446" s="9" t="n">
        <v>180</v>
      </c>
      <c r="E446" s="23" t="s">
        <v>591</v>
      </c>
      <c r="F446" s="11" t="s">
        <v>592</v>
      </c>
      <c r="G446" s="46" t="s">
        <v>1295</v>
      </c>
      <c r="H446" s="4" t="s">
        <v>594</v>
      </c>
      <c r="I446" s="22" t="s">
        <v>1066</v>
      </c>
      <c r="J446" s="26" t="s">
        <v>1067</v>
      </c>
      <c r="K446" s="11" t="s">
        <v>1297</v>
      </c>
      <c r="L446" s="2" t="n">
        <f aca="false">IF(LEN(TRIM(K446))=0,0,LEN(TRIM(K446))-LEN(SUBSTITUTE(K446," ",""))+1)</f>
        <v>10</v>
      </c>
      <c r="M446" s="2" t="n">
        <f aca="false">IF(LEN(TRIM(F446))=0,0,LEN(TRIM(F446))-LEN(SUBSTITUTE(F446," ",""))+2)</f>
        <v>8</v>
      </c>
      <c r="N446" s="22" t="s">
        <v>52</v>
      </c>
      <c r="O446" s="9"/>
      <c r="P446" s="27" t="n">
        <v>11124</v>
      </c>
      <c r="Q446" s="27" t="n">
        <v>1124</v>
      </c>
      <c r="R446" s="9" t="s">
        <v>409</v>
      </c>
      <c r="S446" s="28" t="str">
        <f aca="false">MID(MID(MID(SUBSTITUTE(K446," ","^",(M446-2)),1,256),FIND("^",SUBSTITUTE(K446," ","^",(M446-2))),256),2,FIND(" ",MID(MID(SUBSTITUTE(K446," ","^",(M446-2)),1,256),FIND("^",SUBSTITUTE(K446," ","^",(M446-2))),256))-2)</f>
        <v>my</v>
      </c>
      <c r="T446" s="72" t="n">
        <v>0.90625</v>
      </c>
      <c r="U446" s="29" t="n">
        <f aca="false">LEN(S446)</f>
        <v>2</v>
      </c>
      <c r="V446" s="53" t="n">
        <v>14</v>
      </c>
      <c r="W446" s="58" t="n">
        <v>600</v>
      </c>
      <c r="X446" s="58" t="n">
        <v>569</v>
      </c>
      <c r="Y446" s="58" t="n">
        <v>601</v>
      </c>
      <c r="Z446" s="58" t="n">
        <v>485</v>
      </c>
      <c r="AA446" s="50" t="n">
        <v>6</v>
      </c>
      <c r="AB446" s="50" t="n">
        <v>14</v>
      </c>
      <c r="AC446" s="30" t="n">
        <f aca="false">IF(ISBLANK(T446),"NA",IF(T446=" ","NA",IF(T446="-","NA",IF(T446="N","NA",T446))))</f>
        <v>0.90625</v>
      </c>
      <c r="AD446" s="30" t="n">
        <f aca="false">IF(ISBLANK(U446),"NA",IF(U446=" ","NA",IF(U446="-","NA",IF(U446="N","NA",U446))))</f>
        <v>2</v>
      </c>
      <c r="AE446" s="30" t="n">
        <f aca="false">IF(ISBLANK(V446),"NA",IF(V446=" ","NA",IF(V446="-","NA",IF(V446="N","NA",V446))))</f>
        <v>14</v>
      </c>
      <c r="AF446" s="30" t="n">
        <f aca="false">IF(ISBLANK(W446),"NA",IF(W446=" ","NA",IF(W446="-","NA",IF(W446="N","NA",W446))))</f>
        <v>600</v>
      </c>
      <c r="AG446" s="30" t="n">
        <f aca="false">IF(ISBLANK(X446),"NA",IF(X446=" ","NA",IF(X446="-","NA",IF(X446="N","NA",X446))))</f>
        <v>569</v>
      </c>
      <c r="AH446" s="30" t="n">
        <f aca="false">IF(ISBLANK(Y446),"NA",IF(Y446=" ","NA",IF(Y446="-","NA",IF(Y446="N","NA",Y446))))</f>
        <v>601</v>
      </c>
      <c r="AI446" s="30" t="n">
        <f aca="false">IF(ISBLANK(Z446),"NA",IF(Z446=" ","NA",IF(Z446="-","NA",IF(Z446="N","NA",Z446))))</f>
        <v>485</v>
      </c>
      <c r="AJ446" s="30" t="n">
        <f aca="false">IF(ISBLANK(AA446),"NA",IF(AA446=" ","NA",IF(AA446="-","NA",IF(AA446="N","NA",AA446))))</f>
        <v>6</v>
      </c>
      <c r="AK446" s="30" t="n">
        <f aca="false">IF(ISBLANK(AB446),"NA",IF(AB446=" ","NA",IF(AB446="-","NA",IF(AB446="N","NA",AB446))))</f>
        <v>14</v>
      </c>
      <c r="AL446" s="22" t="n">
        <f aca="false">IF(I446="BC",VLOOKUP(B446,'BC-OR_overlap'!A:J,10),"NA")</f>
        <v>4</v>
      </c>
      <c r="AM446" s="22" t="n">
        <f aca="false">VLOOKUP(G446,Sheet2!A:Q,3)</f>
        <v>14.6947</v>
      </c>
      <c r="AN446" s="22" t="n">
        <f aca="false">VLOOKUP(G446,Sheet2!A:Q,4)</f>
        <v>6</v>
      </c>
      <c r="AO446" s="22" t="n">
        <f aca="false">VLOOKUP(G446,Sheet2!A:Q,5)</f>
        <v>68.29</v>
      </c>
      <c r="AP446" s="22" t="n">
        <f aca="false">VLOOKUP(G446,Sheet2!A:Q,6)</f>
        <v>23057.93</v>
      </c>
      <c r="AQ446" s="22" t="n">
        <f aca="false">VLOOKUP(G446,Sheet2!A:Q,7)</f>
        <v>212.75</v>
      </c>
      <c r="AR446" s="22" t="n">
        <f aca="false">VLOOKUP(G446,Sheet2!A:Q,8)</f>
        <v>415.74</v>
      </c>
      <c r="AS446" s="22" t="n">
        <f aca="false">VLOOKUP(G446,Sheet2!A:Q,9)</f>
        <v>13.33</v>
      </c>
      <c r="AT446" s="22" t="n">
        <f aca="false">VLOOKUP(G446,Sheet2!A:Q,10)</f>
        <v>219.14</v>
      </c>
      <c r="AU446" s="22" t="n">
        <f aca="false">VLOOKUP(G446,Sheet2!A:Q,11)</f>
        <v>3.5</v>
      </c>
      <c r="AV446" s="22" t="n">
        <f aca="false">VLOOKUP(G446,Sheet2!A:Q,12)</f>
        <v>338210.84</v>
      </c>
      <c r="AW446" s="22" t="n">
        <f aca="false">VLOOKUP(G446,Sheet2!A:Q,13)</f>
        <v>40013.25</v>
      </c>
      <c r="AX446" s="22" t="n">
        <f aca="false">VLOOKUP(G446,Sheet2!A:Q,14)</f>
        <v>11762.89</v>
      </c>
      <c r="AY446" s="22" t="n">
        <f aca="false">VLOOKUP(G446,Sheet2!A:Q,15)</f>
        <v>1501.33</v>
      </c>
      <c r="AZ446" s="22" t="n">
        <f aca="false">VLOOKUP(G446,Sheet2!A:Q,16)</f>
        <v>1524.2</v>
      </c>
      <c r="BA446" s="22" t="n">
        <f aca="false">VLOOKUP(G446,Sheet2!A:Q,17)</f>
        <v>156</v>
      </c>
      <c r="BB446" s="22" t="n">
        <f aca="false">VLOOKUP(G446,Sheet2!A:R,18)</f>
        <v>458</v>
      </c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5" hidden="false" customHeight="false" outlineLevel="0" collapsed="false">
      <c r="A447" s="1" t="s">
        <v>56</v>
      </c>
      <c r="B447" s="9" t="n">
        <v>125</v>
      </c>
      <c r="C447" s="9" t="n">
        <v>153</v>
      </c>
      <c r="D447" s="9" t="n">
        <v>114</v>
      </c>
      <c r="E447" s="23"/>
      <c r="F447" s="9" t="s">
        <v>596</v>
      </c>
      <c r="G447" s="46" t="s">
        <v>1298</v>
      </c>
      <c r="H447" s="4" t="s">
        <v>598</v>
      </c>
      <c r="I447" s="22" t="s">
        <v>1066</v>
      </c>
      <c r="J447" s="26" t="s">
        <v>1067</v>
      </c>
      <c r="K447" s="11" t="s">
        <v>1299</v>
      </c>
      <c r="L447" s="2" t="n">
        <f aca="false">IF(LEN(TRIM(K447))=0,0,LEN(TRIM(K447))-LEN(SUBSTITUTE(K447," ",""))+1)</f>
        <v>17</v>
      </c>
      <c r="M447" s="2" t="n">
        <f aca="false">IF(LEN(TRIM(F447))=0,0,LEN(TRIM(F447))-LEN(SUBSTITUTE(F447," ",""))+2)</f>
        <v>15</v>
      </c>
      <c r="N447" s="22" t="s">
        <v>52</v>
      </c>
      <c r="O447" s="9"/>
      <c r="P447" s="27" t="n">
        <v>11125</v>
      </c>
      <c r="Q447" s="27" t="n">
        <v>1125</v>
      </c>
      <c r="R447" s="9" t="s">
        <v>409</v>
      </c>
      <c r="S447" s="28" t="str">
        <f aca="false">MID(MID(MID(SUBSTITUTE(K447," ","^",(M447-2)),1,256),FIND("^",SUBSTITUTE(K447," ","^",(M447-2))),256),2,FIND(" ",MID(MID(SUBSTITUTE(K447," ","^",(M447-2)),1,256),FIND("^",SUBSTITUTE(K447," ","^",(M447-2))),256))-2)</f>
        <v>the</v>
      </c>
      <c r="T447" s="73" t="n">
        <v>0.96</v>
      </c>
      <c r="U447" s="29" t="n">
        <f aca="false">LEN(S447)</f>
        <v>3</v>
      </c>
      <c r="V447" s="58" t="n">
        <v>63</v>
      </c>
      <c r="W447" s="58" t="n">
        <v>549</v>
      </c>
      <c r="X447" s="58" t="n">
        <v>615</v>
      </c>
      <c r="Y447" s="58" t="n">
        <v>561</v>
      </c>
      <c r="Z447" s="58" t="n">
        <v>518</v>
      </c>
      <c r="AA447" s="50" t="n">
        <v>10</v>
      </c>
      <c r="AB447" s="50" t="n">
        <v>14</v>
      </c>
      <c r="AC447" s="30" t="n">
        <f aca="false">IF(ISBLANK(T447),"NA",IF(T447=" ","NA",IF(T447="-","NA",IF(T447="N","NA",T447))))</f>
        <v>0.96</v>
      </c>
      <c r="AD447" s="30" t="n">
        <f aca="false">IF(ISBLANK(U447),"NA",IF(U447=" ","NA",IF(U447="-","NA",IF(U447="N","NA",U447))))</f>
        <v>3</v>
      </c>
      <c r="AE447" s="30" t="n">
        <f aca="false">IF(ISBLANK(V447),"NA",IF(V447=" ","NA",IF(V447="-","NA",IF(V447="N","NA",V447))))</f>
        <v>63</v>
      </c>
      <c r="AF447" s="30" t="n">
        <f aca="false">IF(ISBLANK(W447),"NA",IF(W447=" ","NA",IF(W447="-","NA",IF(W447="N","NA",W447))))</f>
        <v>549</v>
      </c>
      <c r="AG447" s="30" t="n">
        <f aca="false">IF(ISBLANK(X447),"NA",IF(X447=" ","NA",IF(X447="-","NA",IF(X447="N","NA",X447))))</f>
        <v>615</v>
      </c>
      <c r="AH447" s="30" t="n">
        <f aca="false">IF(ISBLANK(Y447),"NA",IF(Y447=" ","NA",IF(Y447="-","NA",IF(Y447="N","NA",Y447))))</f>
        <v>561</v>
      </c>
      <c r="AI447" s="30" t="n">
        <f aca="false">IF(ISBLANK(Z447),"NA",IF(Z447=" ","NA",IF(Z447="-","NA",IF(Z447="N","NA",Z447))))</f>
        <v>518</v>
      </c>
      <c r="AJ447" s="30" t="n">
        <f aca="false">IF(ISBLANK(AA447),"NA",IF(AA447=" ","NA",IF(AA447="-","NA",IF(AA447="N","NA",AA447))))</f>
        <v>10</v>
      </c>
      <c r="AK447" s="30" t="n">
        <f aca="false">IF(ISBLANK(AB447),"NA",IF(AB447=" ","NA",IF(AB447="-","NA",IF(AB447="N","NA",AB447))))</f>
        <v>14</v>
      </c>
      <c r="AL447" s="22" t="n">
        <f aca="false">IF(I447="BC",VLOOKUP(B447,'BC-OR_overlap'!A:J,10),"NA")</f>
        <v>4</v>
      </c>
      <c r="AM447" s="22" t="n">
        <f aca="false">VLOOKUP(G447,Sheet2!A:Q,3)</f>
        <v>84.7772</v>
      </c>
      <c r="AN447" s="22" t="n">
        <f aca="false">VLOOKUP(G447,Sheet2!A:Q,4)</f>
        <v>10</v>
      </c>
      <c r="AO447" s="22" t="n">
        <f aca="false">VLOOKUP(G447,Sheet2!A:Q,5)</f>
        <v>56.63</v>
      </c>
      <c r="AP447" s="22" t="n">
        <f aca="false">VLOOKUP(G447,Sheet2!A:Q,6)</f>
        <v>14683</v>
      </c>
      <c r="AQ447" s="22" t="n">
        <f aca="false">VLOOKUP(G447,Sheet2!A:Q,7)</f>
        <v>146.5</v>
      </c>
      <c r="AR447" s="22" t="n">
        <f aca="false">VLOOKUP(G447,Sheet2!A:Q,8)</f>
        <v>536.01</v>
      </c>
      <c r="AS447" s="22" t="n">
        <f aca="false">VLOOKUP(G447,Sheet2!A:Q,9)</f>
        <v>17</v>
      </c>
      <c r="AT447" s="22" t="n">
        <f aca="false">VLOOKUP(G447,Sheet2!A:Q,10)</f>
        <v>257.9</v>
      </c>
      <c r="AU447" s="22" t="n">
        <f aca="false">VLOOKUP(G447,Sheet2!A:Q,11)</f>
        <v>4.5</v>
      </c>
      <c r="AV447" s="22" t="n">
        <f aca="false">VLOOKUP(G447,Sheet2!A:Q,12)</f>
        <v>227533.37</v>
      </c>
      <c r="AW447" s="22" t="n">
        <f aca="false">VLOOKUP(G447,Sheet2!A:Q,13)</f>
        <v>28201.5</v>
      </c>
      <c r="AX447" s="22" t="n">
        <f aca="false">VLOOKUP(G447,Sheet2!A:Q,14)</f>
        <v>13722.04</v>
      </c>
      <c r="AY447" s="22" t="n">
        <f aca="false">VLOOKUP(G447,Sheet2!A:Q,15)</f>
        <v>1843.67</v>
      </c>
      <c r="AZ447" s="22" t="n">
        <f aca="false">VLOOKUP(G447,Sheet2!A:Q,16)</f>
        <v>1766.94</v>
      </c>
      <c r="BA447" s="22" t="n">
        <f aca="false">VLOOKUP(G447,Sheet2!A:Q,17)</f>
        <v>185.5</v>
      </c>
      <c r="BB447" s="22" t="n">
        <f aca="false">VLOOKUP(G447,Sheet2!A:R,18)</f>
        <v>460</v>
      </c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5" hidden="false" customHeight="false" outlineLevel="0" collapsed="false">
      <c r="A448" s="9" t="s">
        <v>56</v>
      </c>
      <c r="B448" s="9" t="n">
        <v>126</v>
      </c>
      <c r="C448" s="9" t="n">
        <v>154</v>
      </c>
      <c r="D448" s="9" t="n">
        <v>50</v>
      </c>
      <c r="E448" s="23" t="n">
        <v>53</v>
      </c>
      <c r="F448" s="24" t="s">
        <v>600</v>
      </c>
      <c r="G448" s="70" t="s">
        <v>1300</v>
      </c>
      <c r="H448" s="4" t="s">
        <v>602</v>
      </c>
      <c r="I448" s="22" t="s">
        <v>1066</v>
      </c>
      <c r="J448" s="26" t="s">
        <v>1067</v>
      </c>
      <c r="K448" s="11" t="s">
        <v>1301</v>
      </c>
      <c r="L448" s="2" t="n">
        <f aca="false">IF(LEN(TRIM(K448))=0,0,LEN(TRIM(K448))-LEN(SUBSTITUTE(K448," ",""))+1)</f>
        <v>10</v>
      </c>
      <c r="M448" s="2" t="n">
        <f aca="false">IF(LEN(TRIM(F448))=0,0,LEN(TRIM(F448))-LEN(SUBSTITUTE(F448," ",""))+2)</f>
        <v>8</v>
      </c>
      <c r="N448" s="22" t="s">
        <v>52</v>
      </c>
      <c r="O448" s="9"/>
      <c r="P448" s="27" t="n">
        <v>11126</v>
      </c>
      <c r="Q448" s="27" t="n">
        <v>1126</v>
      </c>
      <c r="R448" s="9" t="s">
        <v>409</v>
      </c>
      <c r="S448" s="28" t="str">
        <f aca="false">MID(MID(MID(SUBSTITUTE(K448," ","^",(M448-2)),1,256),FIND("^",SUBSTITUTE(K448," ","^",(M448-2))),256),2,FIND(" ",MID(MID(SUBSTITUTE(K448," ","^",(M448-2)),1,256),FIND("^",SUBSTITUTE(K448," ","^",(M448-2))),256))-2)</f>
        <v>to</v>
      </c>
      <c r="T448" s="71" t="n">
        <v>0.911</v>
      </c>
      <c r="U448" s="29" t="n">
        <f aca="false">LEN(S448)</f>
        <v>2</v>
      </c>
      <c r="V448" s="58" t="n">
        <v>61</v>
      </c>
      <c r="W448" s="58" t="n">
        <v>574</v>
      </c>
      <c r="X448" s="58" t="n">
        <v>531</v>
      </c>
      <c r="Y448" s="58" t="n">
        <v>624</v>
      </c>
      <c r="Z448" s="58" t="s">
        <v>202</v>
      </c>
      <c r="AA448" s="50" t="n">
        <v>13</v>
      </c>
      <c r="AB448" s="50" t="n">
        <v>9</v>
      </c>
      <c r="AC448" s="30" t="n">
        <f aca="false">IF(ISBLANK(T448),"NA",IF(T448=" ","NA",IF(T448="-","NA",IF(T448="N","NA",T448))))</f>
        <v>0.911</v>
      </c>
      <c r="AD448" s="30" t="n">
        <f aca="false">IF(ISBLANK(U448),"NA",IF(U448=" ","NA",IF(U448="-","NA",IF(U448="N","NA",U448))))</f>
        <v>2</v>
      </c>
      <c r="AE448" s="30" t="n">
        <f aca="false">IF(ISBLANK(V448),"NA",IF(V448=" ","NA",IF(V448="-","NA",IF(V448="N","NA",V448))))</f>
        <v>61</v>
      </c>
      <c r="AF448" s="30" t="n">
        <f aca="false">IF(ISBLANK(W448),"NA",IF(W448=" ","NA",IF(W448="-","NA",IF(W448="N","NA",W448))))</f>
        <v>574</v>
      </c>
      <c r="AG448" s="30" t="n">
        <f aca="false">IF(ISBLANK(X448),"NA",IF(X448=" ","NA",IF(X448="-","NA",IF(X448="N","NA",X448))))</f>
        <v>531</v>
      </c>
      <c r="AH448" s="30" t="n">
        <f aca="false">IF(ISBLANK(Y448),"NA",IF(Y448=" ","NA",IF(Y448="-","NA",IF(Y448="N","NA",Y448))))</f>
        <v>624</v>
      </c>
      <c r="AI448" s="30" t="str">
        <f aca="false">IF(ISBLANK(Z448),"NA",IF(Z448=" ","NA",IF(Z448="-","NA",IF(Z448="N","NA",Z448))))</f>
        <v>NA</v>
      </c>
      <c r="AJ448" s="30" t="n">
        <f aca="false">IF(ISBLANK(AA448),"NA",IF(AA448=" ","NA",IF(AA448="-","NA",IF(AA448="N","NA",AA448))))</f>
        <v>13</v>
      </c>
      <c r="AK448" s="30" t="n">
        <f aca="false">IF(ISBLANK(AB448),"NA",IF(AB448=" ","NA",IF(AB448="-","NA",IF(AB448="N","NA",AB448))))</f>
        <v>9</v>
      </c>
      <c r="AL448" s="22" t="n">
        <f aca="false">IF(I448="BC",VLOOKUP(B448,'BC-OR_overlap'!A:J,10),"NA")</f>
        <v>4</v>
      </c>
      <c r="AM448" s="22" t="n">
        <f aca="false">VLOOKUP(G448,Sheet2!A:Q,3)</f>
        <v>24.273</v>
      </c>
      <c r="AN448" s="22" t="n">
        <f aca="false">VLOOKUP(G448,Sheet2!A:Q,4)</f>
        <v>13</v>
      </c>
      <c r="AO448" s="22" t="n">
        <f aca="false">VLOOKUP(G448,Sheet2!A:Q,5)</f>
        <v>31.14</v>
      </c>
      <c r="AP448" s="22" t="n">
        <f aca="false">VLOOKUP(G448,Sheet2!A:Q,6)</f>
        <v>14277.17</v>
      </c>
      <c r="AQ448" s="22" t="n">
        <f aca="false">VLOOKUP(G448,Sheet2!A:Q,7)</f>
        <v>417.6</v>
      </c>
      <c r="AR448" s="22" t="n">
        <f aca="false">VLOOKUP(G448,Sheet2!A:Q,8)</f>
        <v>2343.23</v>
      </c>
      <c r="AS448" s="22" t="n">
        <f aca="false">VLOOKUP(G448,Sheet2!A:Q,9)</f>
        <v>50</v>
      </c>
      <c r="AT448" s="22" t="n">
        <f aca="false">VLOOKUP(G448,Sheet2!A:Q,10)</f>
        <v>353.84</v>
      </c>
      <c r="AU448" s="22" t="n">
        <f aca="false">VLOOKUP(G448,Sheet2!A:Q,11)</f>
        <v>12</v>
      </c>
      <c r="AV448" s="22" t="n">
        <f aca="false">VLOOKUP(G448,Sheet2!A:Q,12)</f>
        <v>319148.66</v>
      </c>
      <c r="AW448" s="22" t="n">
        <f aca="false">VLOOKUP(G448,Sheet2!A:Q,13)</f>
        <v>39882.4</v>
      </c>
      <c r="AX448" s="22" t="n">
        <f aca="false">VLOOKUP(G448,Sheet2!A:Q,14)</f>
        <v>32282.55</v>
      </c>
      <c r="AY448" s="22" t="n">
        <f aca="false">VLOOKUP(G448,Sheet2!A:Q,15)</f>
        <v>3889</v>
      </c>
      <c r="AZ448" s="22" t="n">
        <f aca="false">VLOOKUP(G448,Sheet2!A:Q,16)</f>
        <v>2934.46</v>
      </c>
      <c r="BA448" s="22" t="n">
        <f aca="false">VLOOKUP(G448,Sheet2!A:Q,17)</f>
        <v>339.67</v>
      </c>
      <c r="BB448" s="22" t="n">
        <f aca="false">VLOOKUP(G448,Sheet2!A:R,18)</f>
        <v>462</v>
      </c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5" hidden="false" customHeight="false" outlineLevel="0" collapsed="false">
      <c r="A449" s="9" t="s">
        <v>66</v>
      </c>
      <c r="B449" s="9" t="n">
        <v>127</v>
      </c>
      <c r="C449" s="9" t="n">
        <v>155</v>
      </c>
      <c r="D449" s="9" t="n">
        <v>39</v>
      </c>
      <c r="E449" s="23"/>
      <c r="F449" s="9" t="s">
        <v>604</v>
      </c>
      <c r="G449" s="9" t="s">
        <v>1302</v>
      </c>
      <c r="H449" s="4" t="s">
        <v>606</v>
      </c>
      <c r="I449" s="22" t="s">
        <v>1066</v>
      </c>
      <c r="J449" s="26" t="s">
        <v>1067</v>
      </c>
      <c r="K449" s="11" t="s">
        <v>1303</v>
      </c>
      <c r="L449" s="2" t="n">
        <f aca="false">IF(LEN(TRIM(K449))=0,0,LEN(TRIM(K449))-LEN(SUBSTITUTE(K449," ",""))+1)</f>
        <v>12</v>
      </c>
      <c r="M449" s="2" t="n">
        <f aca="false">IF(LEN(TRIM(F449))=0,0,LEN(TRIM(F449))-LEN(SUBSTITUTE(F449," ",""))+2)</f>
        <v>10</v>
      </c>
      <c r="N449" s="22" t="s">
        <v>52</v>
      </c>
      <c r="O449" s="9"/>
      <c r="P449" s="27" t="n">
        <v>11127</v>
      </c>
      <c r="Q449" s="27" t="n">
        <v>1127</v>
      </c>
      <c r="R449" s="9" t="s">
        <v>409</v>
      </c>
      <c r="S449" s="28" t="str">
        <f aca="false">MID(MID(MID(SUBSTITUTE(K449," ","^",(M449-2)),1,256),FIND("^",SUBSTITUTE(K449," ","^",(M449-2))),256),2,FIND(" ",MID(MID(SUBSTITUTE(K449," ","^",(M449-2)),1,256),FIND("^",SUBSTITUTE(K449," ","^",(M449-2))),256))-2)</f>
        <v>other</v>
      </c>
      <c r="T449" s="73" t="n">
        <v>0.96</v>
      </c>
      <c r="U449" s="29" t="n">
        <f aca="false">LEN(S449)</f>
        <v>5</v>
      </c>
      <c r="V449" s="58" t="n">
        <v>380</v>
      </c>
      <c r="W449" s="58" t="n">
        <v>394</v>
      </c>
      <c r="X449" s="58" t="n">
        <v>566</v>
      </c>
      <c r="Y449" s="58" t="n">
        <v>386</v>
      </c>
      <c r="Z449" s="58" t="n">
        <v>380</v>
      </c>
      <c r="AA449" s="50" t="n">
        <v>12</v>
      </c>
      <c r="AB449" s="50" t="n">
        <v>19</v>
      </c>
      <c r="AC449" s="30" t="n">
        <f aca="false">IF(ISBLANK(T449),"NA",IF(T449=" ","NA",IF(T449="-","NA",IF(T449="N","NA",T449))))</f>
        <v>0.96</v>
      </c>
      <c r="AD449" s="30" t="n">
        <f aca="false">IF(ISBLANK(U449),"NA",IF(U449=" ","NA",IF(U449="-","NA",IF(U449="N","NA",U449))))</f>
        <v>5</v>
      </c>
      <c r="AE449" s="30" t="n">
        <f aca="false">IF(ISBLANK(V449),"NA",IF(V449=" ","NA",IF(V449="-","NA",IF(V449="N","NA",V449))))</f>
        <v>380</v>
      </c>
      <c r="AF449" s="30" t="n">
        <f aca="false">IF(ISBLANK(W449),"NA",IF(W449=" ","NA",IF(W449="-","NA",IF(W449="N","NA",W449))))</f>
        <v>394</v>
      </c>
      <c r="AG449" s="30" t="n">
        <f aca="false">IF(ISBLANK(X449),"NA",IF(X449=" ","NA",IF(X449="-","NA",IF(X449="N","NA",X449))))</f>
        <v>566</v>
      </c>
      <c r="AH449" s="30" t="n">
        <f aca="false">IF(ISBLANK(Y449),"NA",IF(Y449=" ","NA",IF(Y449="-","NA",IF(Y449="N","NA",Y449))))</f>
        <v>386</v>
      </c>
      <c r="AI449" s="30" t="n">
        <f aca="false">IF(ISBLANK(Z449),"NA",IF(Z449=" ","NA",IF(Z449="-","NA",IF(Z449="N","NA",Z449))))</f>
        <v>380</v>
      </c>
      <c r="AJ449" s="30" t="n">
        <f aca="false">IF(ISBLANK(AA449),"NA",IF(AA449=" ","NA",IF(AA449="-","NA",IF(AA449="N","NA",AA449))))</f>
        <v>12</v>
      </c>
      <c r="AK449" s="30" t="n">
        <f aca="false">IF(ISBLANK(AB449),"NA",IF(AB449=" ","NA",IF(AB449="-","NA",IF(AB449="N","NA",AB449))))</f>
        <v>19</v>
      </c>
      <c r="AL449" s="22" t="n">
        <f aca="false">IF(I449="BC",VLOOKUP(B449,'BC-OR_overlap'!A:J,10),"NA")</f>
        <v>4</v>
      </c>
      <c r="AM449" s="22" t="n">
        <f aca="false">VLOOKUP(G449,Sheet2!A:Q,3)</f>
        <v>388.904</v>
      </c>
      <c r="AN449" s="22" t="n">
        <f aca="false">VLOOKUP(G449,Sheet2!A:Q,4)</f>
        <v>12</v>
      </c>
      <c r="AO449" s="22" t="n">
        <f aca="false">VLOOKUP(G449,Sheet2!A:Q,5)</f>
        <v>31.01</v>
      </c>
      <c r="AP449" s="22" t="n">
        <f aca="false">VLOOKUP(G449,Sheet2!A:Q,6)</f>
        <v>18233.73</v>
      </c>
      <c r="AQ449" s="22" t="n">
        <f aca="false">VLOOKUP(G449,Sheet2!A:Q,7)</f>
        <v>249.25</v>
      </c>
      <c r="AR449" s="22" t="n">
        <f aca="false">VLOOKUP(G449,Sheet2!A:Q,8)</f>
        <v>1076.18</v>
      </c>
      <c r="AS449" s="22" t="n">
        <f aca="false">VLOOKUP(G449,Sheet2!A:Q,9)</f>
        <v>20.33</v>
      </c>
      <c r="AT449" s="22" t="n">
        <f aca="false">VLOOKUP(G449,Sheet2!A:Q,10)</f>
        <v>490.34</v>
      </c>
      <c r="AU449" s="22" t="n">
        <f aca="false">VLOOKUP(G449,Sheet2!A:Q,11)</f>
        <v>4.5</v>
      </c>
      <c r="AV449" s="22" t="n">
        <f aca="false">VLOOKUP(G449,Sheet2!A:Q,12)</f>
        <v>314212.95</v>
      </c>
      <c r="AW449" s="22" t="n">
        <f aca="false">VLOOKUP(G449,Sheet2!A:Q,13)</f>
        <v>45979</v>
      </c>
      <c r="AX449" s="22" t="n">
        <f aca="false">VLOOKUP(G449,Sheet2!A:Q,14)</f>
        <v>15884.83</v>
      </c>
      <c r="AY449" s="22" t="n">
        <f aca="false">VLOOKUP(G449,Sheet2!A:Q,15)</f>
        <v>2754.33</v>
      </c>
      <c r="AZ449" s="22" t="n">
        <f aca="false">VLOOKUP(G449,Sheet2!A:Q,16)</f>
        <v>3179.47</v>
      </c>
      <c r="BA449" s="22" t="n">
        <f aca="false">VLOOKUP(G449,Sheet2!A:Q,17)</f>
        <v>333.5</v>
      </c>
      <c r="BB449" s="22" t="n">
        <f aca="false">VLOOKUP(G449,Sheet2!A:R,18)</f>
        <v>467</v>
      </c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5" hidden="false" customHeight="false" outlineLevel="0" collapsed="false">
      <c r="A450" s="1" t="s">
        <v>46</v>
      </c>
      <c r="B450" s="9" t="n">
        <v>128</v>
      </c>
      <c r="C450" s="9" t="n">
        <v>156</v>
      </c>
      <c r="D450" s="9" t="n">
        <v>48</v>
      </c>
      <c r="E450" s="23" t="n">
        <v>49</v>
      </c>
      <c r="F450" s="24" t="s">
        <v>608</v>
      </c>
      <c r="G450" s="70" t="s">
        <v>1304</v>
      </c>
      <c r="H450" s="4" t="s">
        <v>610</v>
      </c>
      <c r="I450" s="22" t="s">
        <v>1066</v>
      </c>
      <c r="J450" s="26" t="s">
        <v>1067</v>
      </c>
      <c r="K450" s="11" t="s">
        <v>1305</v>
      </c>
      <c r="L450" s="2" t="n">
        <f aca="false">IF(LEN(TRIM(K450))=0,0,LEN(TRIM(K450))-LEN(SUBSTITUTE(K450," ",""))+1)</f>
        <v>10</v>
      </c>
      <c r="M450" s="2" t="n">
        <f aca="false">IF(LEN(TRIM(F450))=0,0,LEN(TRIM(F450))-LEN(SUBSTITUTE(F450," ",""))+2)</f>
        <v>8</v>
      </c>
      <c r="N450" s="22" t="s">
        <v>52</v>
      </c>
      <c r="O450" s="9"/>
      <c r="P450" s="27" t="n">
        <v>11128</v>
      </c>
      <c r="Q450" s="27" t="n">
        <v>1128</v>
      </c>
      <c r="R450" s="9" t="s">
        <v>409</v>
      </c>
      <c r="S450" s="28" t="str">
        <f aca="false">MID(MID(MID(SUBSTITUTE(K450," ","^",(M450-2)),1,256),FIND("^",SUBSTITUTE(K450," ","^",(M450-2))),256),2,FIND(" ",MID(MID(SUBSTITUTE(K450," ","^",(M450-2)),1,256),FIND("^",SUBSTITUTE(K450," ","^",(M450-2))),256))-2)</f>
        <v>the</v>
      </c>
      <c r="T450" s="71" t="n">
        <v>0.912</v>
      </c>
      <c r="U450" s="29" t="n">
        <f aca="false">LEN(S450)</f>
        <v>3</v>
      </c>
      <c r="V450" s="58" t="n">
        <v>23</v>
      </c>
      <c r="W450" s="58" t="n">
        <v>590</v>
      </c>
      <c r="X450" s="58" t="n">
        <v>586</v>
      </c>
      <c r="Y450" s="58" t="n">
        <v>599</v>
      </c>
      <c r="Z450" s="58" t="n">
        <v>418</v>
      </c>
      <c r="AA450" s="50" t="n">
        <v>15</v>
      </c>
      <c r="AB450" s="50" t="n">
        <v>18</v>
      </c>
      <c r="AC450" s="30" t="n">
        <f aca="false">IF(ISBLANK(T450),"NA",IF(T450=" ","NA",IF(T450="-","NA",IF(T450="N","NA",T450))))</f>
        <v>0.912</v>
      </c>
      <c r="AD450" s="30" t="n">
        <f aca="false">IF(ISBLANK(U450),"NA",IF(U450=" ","NA",IF(U450="-","NA",IF(U450="N","NA",U450))))</f>
        <v>3</v>
      </c>
      <c r="AE450" s="30" t="n">
        <f aca="false">IF(ISBLANK(V450),"NA",IF(V450=" ","NA",IF(V450="-","NA",IF(V450="N","NA",V450))))</f>
        <v>23</v>
      </c>
      <c r="AF450" s="30" t="n">
        <f aca="false">IF(ISBLANK(W450),"NA",IF(W450=" ","NA",IF(W450="-","NA",IF(W450="N","NA",W450))))</f>
        <v>590</v>
      </c>
      <c r="AG450" s="30" t="n">
        <f aca="false">IF(ISBLANK(X450),"NA",IF(X450=" ","NA",IF(X450="-","NA",IF(X450="N","NA",X450))))</f>
        <v>586</v>
      </c>
      <c r="AH450" s="30" t="n">
        <f aca="false">IF(ISBLANK(Y450),"NA",IF(Y450=" ","NA",IF(Y450="-","NA",IF(Y450="N","NA",Y450))))</f>
        <v>599</v>
      </c>
      <c r="AI450" s="30" t="n">
        <f aca="false">IF(ISBLANK(Z450),"NA",IF(Z450=" ","NA",IF(Z450="-","NA",IF(Z450="N","NA",Z450))))</f>
        <v>418</v>
      </c>
      <c r="AJ450" s="30" t="n">
        <f aca="false">IF(ISBLANK(AA450),"NA",IF(AA450=" ","NA",IF(AA450="-","NA",IF(AA450="N","NA",AA450))))</f>
        <v>15</v>
      </c>
      <c r="AK450" s="30" t="n">
        <f aca="false">IF(ISBLANK(AB450),"NA",IF(AB450=" ","NA",IF(AB450="-","NA",IF(AB450="N","NA",AB450))))</f>
        <v>18</v>
      </c>
      <c r="AL450" s="22" t="n">
        <f aca="false">IF(I450="BC",VLOOKUP(B450,'BC-OR_overlap'!A:J,10),"NA")</f>
        <v>4</v>
      </c>
      <c r="AM450" s="22" t="n">
        <f aca="false">VLOOKUP(G450,Sheet2!A:Q,3)</f>
        <v>27.3072</v>
      </c>
      <c r="AN450" s="22" t="n">
        <f aca="false">VLOOKUP(G450,Sheet2!A:Q,4)</f>
        <v>15</v>
      </c>
      <c r="AO450" s="22" t="n">
        <f aca="false">VLOOKUP(G450,Sheet2!A:Q,5)</f>
        <v>16.32</v>
      </c>
      <c r="AP450" s="22" t="n">
        <f aca="false">VLOOKUP(G450,Sheet2!A:Q,6)</f>
        <v>12673.45</v>
      </c>
      <c r="AQ450" s="22" t="n">
        <f aca="false">VLOOKUP(G450,Sheet2!A:Q,7)</f>
        <v>230.75</v>
      </c>
      <c r="AR450" s="22" t="n">
        <f aca="false">VLOOKUP(G450,Sheet2!A:Q,8)</f>
        <v>1237.41</v>
      </c>
      <c r="AS450" s="22" t="n">
        <f aca="false">VLOOKUP(G450,Sheet2!A:Q,9)</f>
        <v>36.33</v>
      </c>
      <c r="AT450" s="22" t="n">
        <f aca="false">VLOOKUP(G450,Sheet2!A:Q,10)</f>
        <v>88.61</v>
      </c>
      <c r="AU450" s="22" t="n">
        <f aca="false">VLOOKUP(G450,Sheet2!A:Q,11)</f>
        <v>6.5</v>
      </c>
      <c r="AV450" s="22" t="n">
        <f aca="false">VLOOKUP(G450,Sheet2!A:Q,12)</f>
        <v>221751.84</v>
      </c>
      <c r="AW450" s="22" t="n">
        <f aca="false">VLOOKUP(G450,Sheet2!A:Q,13)</f>
        <v>35806.75</v>
      </c>
      <c r="AX450" s="22" t="n">
        <f aca="false">VLOOKUP(G450,Sheet2!A:Q,14)</f>
        <v>32574.28</v>
      </c>
      <c r="AY450" s="22" t="n">
        <f aca="false">VLOOKUP(G450,Sheet2!A:Q,15)</f>
        <v>5377.67</v>
      </c>
      <c r="AZ450" s="22" t="n">
        <f aca="false">VLOOKUP(G450,Sheet2!A:Q,16)</f>
        <v>2096.14</v>
      </c>
      <c r="BA450" s="22" t="n">
        <f aca="false">VLOOKUP(G450,Sheet2!A:Q,17)</f>
        <v>359.5</v>
      </c>
      <c r="BB450" s="22" t="n">
        <f aca="false">VLOOKUP(G450,Sheet2!A:R,18)</f>
        <v>469</v>
      </c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5" hidden="false" customHeight="false" outlineLevel="0" collapsed="false">
      <c r="A451" s="9" t="s">
        <v>80</v>
      </c>
      <c r="B451" s="9" t="n">
        <v>129</v>
      </c>
      <c r="C451" s="9" t="n">
        <v>157</v>
      </c>
      <c r="D451" s="9" t="n">
        <v>49</v>
      </c>
      <c r="E451" s="23"/>
      <c r="F451" s="9" t="s">
        <v>612</v>
      </c>
      <c r="G451" s="9" t="s">
        <v>1306</v>
      </c>
      <c r="H451" s="4" t="s">
        <v>614</v>
      </c>
      <c r="I451" s="22" t="s">
        <v>1066</v>
      </c>
      <c r="J451" s="26" t="s">
        <v>1067</v>
      </c>
      <c r="K451" s="11" t="s">
        <v>1307</v>
      </c>
      <c r="L451" s="2" t="n">
        <f aca="false">IF(LEN(TRIM(K451))=0,0,LEN(TRIM(K451))-LEN(SUBSTITUTE(K451," ",""))+1)</f>
        <v>11</v>
      </c>
      <c r="M451" s="2" t="n">
        <f aca="false">IF(LEN(TRIM(F451))=0,0,LEN(TRIM(F451))-LEN(SUBSTITUTE(F451," ",""))+2)</f>
        <v>9</v>
      </c>
      <c r="N451" s="22" t="s">
        <v>52</v>
      </c>
      <c r="O451" s="9"/>
      <c r="P451" s="27" t="n">
        <v>11129</v>
      </c>
      <c r="Q451" s="27" t="n">
        <v>1129</v>
      </c>
      <c r="R451" s="9" t="s">
        <v>409</v>
      </c>
      <c r="S451" s="28" t="str">
        <f aca="false">MID(MID(MID(SUBSTITUTE(K451," ","^",(M451-2)),1,256),FIND("^",SUBSTITUTE(K451," ","^",(M451-2))),256),2,FIND(" ",MID(MID(SUBSTITUTE(K451," ","^",(M451-2)),1,256),FIND("^",SUBSTITUTE(K451," ","^",(M451-2))),256))-2)</f>
        <v>of</v>
      </c>
      <c r="T451" s="73" t="n">
        <v>1</v>
      </c>
      <c r="U451" s="29" t="n">
        <f aca="false">LEN(S451)</f>
        <v>2</v>
      </c>
      <c r="V451" s="58" t="n">
        <v>65</v>
      </c>
      <c r="W451" s="58" t="n">
        <v>484</v>
      </c>
      <c r="X451" s="58" t="n">
        <v>610</v>
      </c>
      <c r="Y451" s="58" t="n">
        <v>530</v>
      </c>
      <c r="Z451" s="58" t="n">
        <v>475</v>
      </c>
      <c r="AA451" s="50" t="n">
        <v>6</v>
      </c>
      <c r="AB451" s="50" t="n">
        <v>10</v>
      </c>
      <c r="AC451" s="30" t="n">
        <f aca="false">IF(ISBLANK(T451),"NA",IF(T451=" ","NA",IF(T451="-","NA",IF(T451="N","NA",T451))))</f>
        <v>1</v>
      </c>
      <c r="AD451" s="30" t="n">
        <f aca="false">IF(ISBLANK(U451),"NA",IF(U451=" ","NA",IF(U451="-","NA",IF(U451="N","NA",U451))))</f>
        <v>2</v>
      </c>
      <c r="AE451" s="30" t="n">
        <f aca="false">IF(ISBLANK(V451),"NA",IF(V451=" ","NA",IF(V451="-","NA",IF(V451="N","NA",V451))))</f>
        <v>65</v>
      </c>
      <c r="AF451" s="30" t="n">
        <f aca="false">IF(ISBLANK(W451),"NA",IF(W451=" ","NA",IF(W451="-","NA",IF(W451="N","NA",W451))))</f>
        <v>484</v>
      </c>
      <c r="AG451" s="30" t="n">
        <f aca="false">IF(ISBLANK(X451),"NA",IF(X451=" ","NA",IF(X451="-","NA",IF(X451="N","NA",X451))))</f>
        <v>610</v>
      </c>
      <c r="AH451" s="30" t="n">
        <f aca="false">IF(ISBLANK(Y451),"NA",IF(Y451=" ","NA",IF(Y451="-","NA",IF(Y451="N","NA",Y451))))</f>
        <v>530</v>
      </c>
      <c r="AI451" s="30" t="n">
        <f aca="false">IF(ISBLANK(Z451),"NA",IF(Z451=" ","NA",IF(Z451="-","NA",IF(Z451="N","NA",Z451))))</f>
        <v>475</v>
      </c>
      <c r="AJ451" s="30" t="n">
        <f aca="false">IF(ISBLANK(AA451),"NA",IF(AA451=" ","NA",IF(AA451="-","NA",IF(AA451="N","NA",AA451))))</f>
        <v>6</v>
      </c>
      <c r="AK451" s="30" t="n">
        <f aca="false">IF(ISBLANK(AB451),"NA",IF(AB451=" ","NA",IF(AB451="-","NA",IF(AB451="N","NA",AB451))))</f>
        <v>10</v>
      </c>
      <c r="AL451" s="22" t="n">
        <f aca="false">IF(I451="BC",VLOOKUP(B451,'BC-OR_overlap'!A:J,10),"NA")</f>
        <v>4</v>
      </c>
      <c r="AM451" s="22" t="n">
        <f aca="false">VLOOKUP(G451,Sheet2!A:Q,3)</f>
        <v>125.173</v>
      </c>
      <c r="AN451" s="22" t="n">
        <f aca="false">VLOOKUP(G451,Sheet2!A:Q,4)</f>
        <v>6</v>
      </c>
      <c r="AO451" s="22" t="n">
        <f aca="false">VLOOKUP(G451,Sheet2!A:Q,5)</f>
        <v>13.93</v>
      </c>
      <c r="AP451" s="22" t="n">
        <f aca="false">VLOOKUP(G451,Sheet2!A:Q,6)</f>
        <v>10109.78</v>
      </c>
      <c r="AQ451" s="22" t="n">
        <f aca="false">VLOOKUP(G451,Sheet2!A:Q,7)</f>
        <v>462.6</v>
      </c>
      <c r="AR451" s="22" t="n">
        <f aca="false">VLOOKUP(G451,Sheet2!A:Q,8)</f>
        <v>567.81</v>
      </c>
      <c r="AS451" s="22" t="n">
        <f aca="false">VLOOKUP(G451,Sheet2!A:Q,9)</f>
        <v>36.75</v>
      </c>
      <c r="AT451" s="22" t="n">
        <f aca="false">VLOOKUP(G451,Sheet2!A:Q,10)</f>
        <v>176.46</v>
      </c>
      <c r="AU451" s="22" t="n">
        <f aca="false">VLOOKUP(G451,Sheet2!A:Q,11)</f>
        <v>7</v>
      </c>
      <c r="AV451" s="22" t="n">
        <f aca="false">VLOOKUP(G451,Sheet2!A:Q,12)</f>
        <v>310983</v>
      </c>
      <c r="AW451" s="22" t="n">
        <f aca="false">VLOOKUP(G451,Sheet2!A:Q,13)</f>
        <v>44678.6</v>
      </c>
      <c r="AX451" s="22" t="n">
        <f aca="false">VLOOKUP(G451,Sheet2!A:Q,14)</f>
        <v>12387.72</v>
      </c>
      <c r="AY451" s="22" t="n">
        <f aca="false">VLOOKUP(G451,Sheet2!A:Q,15)</f>
        <v>2278</v>
      </c>
      <c r="AZ451" s="22" t="n">
        <f aca="false">VLOOKUP(G451,Sheet2!A:Q,16)</f>
        <v>641.37</v>
      </c>
      <c r="BA451" s="22" t="n">
        <f aca="false">VLOOKUP(G451,Sheet2!A:Q,17)</f>
        <v>134</v>
      </c>
      <c r="BB451" s="22" t="n">
        <f aca="false">VLOOKUP(G451,Sheet2!A:R,18)</f>
        <v>476</v>
      </c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5" hidden="false" customHeight="false" outlineLevel="0" collapsed="false">
      <c r="A452" s="9" t="s">
        <v>46</v>
      </c>
      <c r="B452" s="9" t="n">
        <v>130</v>
      </c>
      <c r="C452" s="9" t="n">
        <v>159</v>
      </c>
      <c r="D452" s="9" t="n">
        <v>195</v>
      </c>
      <c r="E452" s="23" t="n">
        <v>25</v>
      </c>
      <c r="F452" s="24" t="s">
        <v>616</v>
      </c>
      <c r="G452" s="27" t="s">
        <v>1308</v>
      </c>
      <c r="H452" s="4" t="s">
        <v>618</v>
      </c>
      <c r="I452" s="22" t="s">
        <v>1066</v>
      </c>
      <c r="J452" s="26" t="s">
        <v>1067</v>
      </c>
      <c r="K452" s="11" t="s">
        <v>1309</v>
      </c>
      <c r="L452" s="2" t="n">
        <f aca="false">IF(LEN(TRIM(K452))=0,0,LEN(TRIM(K452))-LEN(SUBSTITUTE(K452," ",""))+1)</f>
        <v>10</v>
      </c>
      <c r="M452" s="2" t="n">
        <f aca="false">IF(LEN(TRIM(F452))=0,0,LEN(TRIM(F452))-LEN(SUBSTITUTE(F452," ",""))+2)</f>
        <v>8</v>
      </c>
      <c r="N452" s="22" t="s">
        <v>52</v>
      </c>
      <c r="O452" s="9"/>
      <c r="P452" s="27" t="n">
        <v>11130</v>
      </c>
      <c r="Q452" s="27" t="n">
        <v>1130</v>
      </c>
      <c r="R452" s="9" t="s">
        <v>409</v>
      </c>
      <c r="S452" s="28" t="str">
        <f aca="false">MID(MID(MID(SUBSTITUTE(K452," ","^",(M452-2)),1,256),FIND("^",SUBSTITUTE(K452," ","^",(M452-2))),256),2,FIND(" ",MID(MID(SUBSTITUTE(K452," ","^",(M452-2)),1,256),FIND("^",SUBSTITUTE(K452," ","^",(M452-2))),256))-2)</f>
        <v>of</v>
      </c>
      <c r="T452" s="71" t="n">
        <v>0.941</v>
      </c>
      <c r="U452" s="29" t="n">
        <f aca="false">LEN(S452)</f>
        <v>2</v>
      </c>
      <c r="V452" s="58" t="n">
        <v>34</v>
      </c>
      <c r="W452" s="58" t="n">
        <v>450</v>
      </c>
      <c r="X452" s="58" t="n">
        <v>582</v>
      </c>
      <c r="Y452" s="58" t="n">
        <v>477</v>
      </c>
      <c r="Z452" s="58" t="n">
        <v>498</v>
      </c>
      <c r="AA452" s="50" t="n">
        <v>5</v>
      </c>
      <c r="AB452" s="50" t="n">
        <v>13</v>
      </c>
      <c r="AC452" s="30" t="n">
        <f aca="false">IF(ISBLANK(T452),"NA",IF(T452=" ","NA",IF(T452="-","NA",IF(T452="N","NA",T452))))</f>
        <v>0.941</v>
      </c>
      <c r="AD452" s="30" t="n">
        <f aca="false">IF(ISBLANK(U452),"NA",IF(U452=" ","NA",IF(U452="-","NA",IF(U452="N","NA",U452))))</f>
        <v>2</v>
      </c>
      <c r="AE452" s="30" t="n">
        <f aca="false">IF(ISBLANK(V452),"NA",IF(V452=" ","NA",IF(V452="-","NA",IF(V452="N","NA",V452))))</f>
        <v>34</v>
      </c>
      <c r="AF452" s="30" t="n">
        <f aca="false">IF(ISBLANK(W452),"NA",IF(W452=" ","NA",IF(W452="-","NA",IF(W452="N","NA",W452))))</f>
        <v>450</v>
      </c>
      <c r="AG452" s="30" t="n">
        <f aca="false">IF(ISBLANK(X452),"NA",IF(X452=" ","NA",IF(X452="-","NA",IF(X452="N","NA",X452))))</f>
        <v>582</v>
      </c>
      <c r="AH452" s="30" t="n">
        <f aca="false">IF(ISBLANK(Y452),"NA",IF(Y452=" ","NA",IF(Y452="-","NA",IF(Y452="N","NA",Y452))))</f>
        <v>477</v>
      </c>
      <c r="AI452" s="30" t="n">
        <f aca="false">IF(ISBLANK(Z452),"NA",IF(Z452=" ","NA",IF(Z452="-","NA",IF(Z452="N","NA",Z452))))</f>
        <v>498</v>
      </c>
      <c r="AJ452" s="30" t="n">
        <f aca="false">IF(ISBLANK(AA452),"NA",IF(AA452=" ","NA",IF(AA452="-","NA",IF(AA452="N","NA",AA452))))</f>
        <v>5</v>
      </c>
      <c r="AK452" s="30" t="n">
        <f aca="false">IF(ISBLANK(AB452),"NA",IF(AB452=" ","NA",IF(AB452="-","NA",IF(AB452="N","NA",AB452))))</f>
        <v>13</v>
      </c>
      <c r="AL452" s="22" t="n">
        <f aca="false">IF(I452="BC",VLOOKUP(B452,'BC-OR_overlap'!A:J,10),"NA")</f>
        <v>4</v>
      </c>
      <c r="AM452" s="22" t="n">
        <f aca="false">VLOOKUP(G452,Sheet2!A:Q,3)</f>
        <v>63.5383</v>
      </c>
      <c r="AN452" s="22" t="n">
        <f aca="false">VLOOKUP(G452,Sheet2!A:Q,4)</f>
        <v>5</v>
      </c>
      <c r="AO452" s="22" t="n">
        <f aca="false">VLOOKUP(G452,Sheet2!A:Q,5)</f>
        <v>119.83</v>
      </c>
      <c r="AP452" s="22" t="n">
        <f aca="false">VLOOKUP(G452,Sheet2!A:Q,6)</f>
        <v>8901.15</v>
      </c>
      <c r="AQ452" s="22" t="n">
        <f aca="false">VLOOKUP(G452,Sheet2!A:Q,7)</f>
        <v>305</v>
      </c>
      <c r="AR452" s="22" t="n">
        <f aca="false">VLOOKUP(G452,Sheet2!A:Q,8)</f>
        <v>811.7</v>
      </c>
      <c r="AS452" s="22" t="n">
        <f aca="false">VLOOKUP(G452,Sheet2!A:Q,9)</f>
        <v>20.75</v>
      </c>
      <c r="AT452" s="22" t="n">
        <f aca="false">VLOOKUP(G452,Sheet2!A:Q,10)</f>
        <v>91.86</v>
      </c>
      <c r="AU452" s="22" t="n">
        <f aca="false">VLOOKUP(G452,Sheet2!A:Q,11)</f>
        <v>4</v>
      </c>
      <c r="AV452" s="22" t="n">
        <f aca="false">VLOOKUP(G452,Sheet2!A:Q,12)</f>
        <v>245562.22</v>
      </c>
      <c r="AW452" s="22" t="n">
        <f aca="false">VLOOKUP(G452,Sheet2!A:Q,13)</f>
        <v>37557.2</v>
      </c>
      <c r="AX452" s="22" t="n">
        <f aca="false">VLOOKUP(G452,Sheet2!A:Q,14)</f>
        <v>16998.7</v>
      </c>
      <c r="AY452" s="22" t="n">
        <f aca="false">VLOOKUP(G452,Sheet2!A:Q,15)</f>
        <v>2390.25</v>
      </c>
      <c r="AZ452" s="22" t="n">
        <f aca="false">VLOOKUP(G452,Sheet2!A:Q,16)</f>
        <v>1300.35</v>
      </c>
      <c r="BA452" s="22" t="n">
        <f aca="false">VLOOKUP(G452,Sheet2!A:Q,17)</f>
        <v>268.67</v>
      </c>
      <c r="BB452" s="22" t="n">
        <f aca="false">VLOOKUP(G452,Sheet2!A:R,18)</f>
        <v>480</v>
      </c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5" hidden="false" customHeight="false" outlineLevel="0" collapsed="false">
      <c r="A453" s="1" t="s">
        <v>66</v>
      </c>
      <c r="B453" s="9" t="n">
        <v>131</v>
      </c>
      <c r="C453" s="9" t="n">
        <v>160</v>
      </c>
      <c r="D453" s="9" t="n">
        <v>72</v>
      </c>
      <c r="E453" s="23"/>
      <c r="F453" s="9" t="s">
        <v>620</v>
      </c>
      <c r="G453" s="9" t="s">
        <v>1310</v>
      </c>
      <c r="H453" s="4" t="s">
        <v>622</v>
      </c>
      <c r="I453" s="22" t="s">
        <v>1066</v>
      </c>
      <c r="J453" s="26" t="s">
        <v>1067</v>
      </c>
      <c r="K453" s="11" t="s">
        <v>1311</v>
      </c>
      <c r="L453" s="2" t="n">
        <f aca="false">IF(LEN(TRIM(K453))=0,0,LEN(TRIM(K453))-LEN(SUBSTITUTE(K453," ",""))+1)</f>
        <v>17</v>
      </c>
      <c r="M453" s="2" t="n">
        <f aca="false">IF(LEN(TRIM(F453))=0,0,LEN(TRIM(F453))-LEN(SUBSTITUTE(F453," ",""))+2)</f>
        <v>14</v>
      </c>
      <c r="N453" s="22" t="s">
        <v>52</v>
      </c>
      <c r="O453" s="9"/>
      <c r="P453" s="27" t="n">
        <v>11131</v>
      </c>
      <c r="Q453" s="27" t="n">
        <v>1131</v>
      </c>
      <c r="R453" s="9" t="s">
        <v>409</v>
      </c>
      <c r="S453" s="28" t="str">
        <f aca="false">MID(MID(MID(SUBSTITUTE(K453," ","^",(M453-2)),1,256),FIND("^",SUBSTITUTE(K453," ","^",(M453-2))),256),2,FIND(" ",MID(MID(SUBSTITUTE(K453," ","^",(M453-2)),1,256),FIND("^",SUBSTITUTE(K453," ","^",(M453-2))),256))-2)</f>
        <v>and</v>
      </c>
      <c r="T453" s="77" t="n">
        <v>0.89</v>
      </c>
      <c r="U453" s="29" t="n">
        <f aca="false">LEN(S453)</f>
        <v>3</v>
      </c>
      <c r="V453" s="9" t="n">
        <v>3</v>
      </c>
      <c r="W453" s="9" t="n">
        <v>458</v>
      </c>
      <c r="X453" s="9" t="n">
        <v>533</v>
      </c>
      <c r="Y453" s="9" t="n">
        <v>495</v>
      </c>
      <c r="Z453" s="9" t="n">
        <v>433</v>
      </c>
      <c r="AA453" s="50" t="n">
        <v>12</v>
      </c>
      <c r="AB453" s="50" t="n">
        <v>13</v>
      </c>
      <c r="AC453" s="30" t="n">
        <f aca="false">IF(ISBLANK(T453),"NA",IF(T453=" ","NA",IF(T453="-","NA",IF(T453="N","NA",T453))))</f>
        <v>0.89</v>
      </c>
      <c r="AD453" s="30" t="n">
        <f aca="false">IF(ISBLANK(U453),"NA",IF(U453=" ","NA",IF(U453="-","NA",IF(U453="N","NA",U453))))</f>
        <v>3</v>
      </c>
      <c r="AE453" s="30" t="n">
        <f aca="false">IF(ISBLANK(V453),"NA",IF(V453=" ","NA",IF(V453="-","NA",IF(V453="N","NA",V453))))</f>
        <v>3</v>
      </c>
      <c r="AF453" s="30" t="n">
        <f aca="false">IF(ISBLANK(W453),"NA",IF(W453=" ","NA",IF(W453="-","NA",IF(W453="N","NA",W453))))</f>
        <v>458</v>
      </c>
      <c r="AG453" s="30" t="n">
        <f aca="false">IF(ISBLANK(X453),"NA",IF(X453=" ","NA",IF(X453="-","NA",IF(X453="N","NA",X453))))</f>
        <v>533</v>
      </c>
      <c r="AH453" s="30" t="n">
        <f aca="false">IF(ISBLANK(Y453),"NA",IF(Y453=" ","NA",IF(Y453="-","NA",IF(Y453="N","NA",Y453))))</f>
        <v>495</v>
      </c>
      <c r="AI453" s="30" t="n">
        <f aca="false">IF(ISBLANK(Z453),"NA",IF(Z453=" ","NA",IF(Z453="-","NA",IF(Z453="N","NA",Z453))))</f>
        <v>433</v>
      </c>
      <c r="AJ453" s="30" t="n">
        <f aca="false">IF(ISBLANK(AA453),"NA",IF(AA453=" ","NA",IF(AA453="-","NA",IF(AA453="N","NA",AA453))))</f>
        <v>12</v>
      </c>
      <c r="AK453" s="30" t="n">
        <f aca="false">IF(ISBLANK(AB453),"NA",IF(AB453=" ","NA",IF(AB453="-","NA",IF(AB453="N","NA",AB453))))</f>
        <v>13</v>
      </c>
      <c r="AL453" s="22" t="n">
        <f aca="false">IF(I453="BC",VLOOKUP(B453,'BC-OR_overlap'!A:J,10),"NA")</f>
        <v>4</v>
      </c>
      <c r="AM453" s="22" t="n">
        <f aca="false">VLOOKUP(G453,Sheet2!A:Q,3)</f>
        <v>11.8986</v>
      </c>
      <c r="AN453" s="22" t="n">
        <f aca="false">VLOOKUP(G453,Sheet2!A:Q,4)</f>
        <v>12</v>
      </c>
      <c r="AO453" s="22" t="n">
        <f aca="false">VLOOKUP(G453,Sheet2!A:Q,5)</f>
        <v>183.22</v>
      </c>
      <c r="AP453" s="22" t="n">
        <f aca="false">VLOOKUP(G453,Sheet2!A:Q,6)</f>
        <v>11970.46</v>
      </c>
      <c r="AQ453" s="22" t="n">
        <f aca="false">VLOOKUP(G453,Sheet2!A:Q,7)</f>
        <v>220</v>
      </c>
      <c r="AR453" s="22" t="n">
        <f aca="false">VLOOKUP(G453,Sheet2!A:Q,8)</f>
        <v>2421.27</v>
      </c>
      <c r="AS453" s="22" t="n">
        <f aca="false">VLOOKUP(G453,Sheet2!A:Q,9)</f>
        <v>22</v>
      </c>
      <c r="AT453" s="22" t="n">
        <f aca="false">VLOOKUP(G453,Sheet2!A:Q,10)</f>
        <v>1107.28</v>
      </c>
      <c r="AU453" s="22" t="n">
        <f aca="false">VLOOKUP(G453,Sheet2!A:Q,11)</f>
        <v>5.5</v>
      </c>
      <c r="AV453" s="22" t="n">
        <f aca="false">VLOOKUP(G453,Sheet2!A:Q,12)</f>
        <v>236914.42</v>
      </c>
      <c r="AW453" s="22" t="n">
        <f aca="false">VLOOKUP(G453,Sheet2!A:Q,13)</f>
        <v>35505.5</v>
      </c>
      <c r="AX453" s="22" t="n">
        <f aca="false">VLOOKUP(G453,Sheet2!A:Q,14)</f>
        <v>23969.71</v>
      </c>
      <c r="AY453" s="22" t="n">
        <f aca="false">VLOOKUP(G453,Sheet2!A:Q,15)</f>
        <v>2274</v>
      </c>
      <c r="AZ453" s="22" t="n">
        <f aca="false">VLOOKUP(G453,Sheet2!A:Q,16)</f>
        <v>3902.84</v>
      </c>
      <c r="BA453" s="22" t="n">
        <f aca="false">VLOOKUP(G453,Sheet2!A:Q,17)</f>
        <v>262.5</v>
      </c>
      <c r="BB453" s="22" t="n">
        <f aca="false">VLOOKUP(G453,Sheet2!A:R,18)</f>
        <v>491</v>
      </c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5" hidden="false" customHeight="false" outlineLevel="0" collapsed="false">
      <c r="A454" s="9" t="s">
        <v>56</v>
      </c>
      <c r="B454" s="9" t="n">
        <v>132</v>
      </c>
      <c r="C454" s="9" t="n">
        <v>162</v>
      </c>
      <c r="D454" s="9" t="n">
        <v>25</v>
      </c>
      <c r="E454" s="23" t="n">
        <v>41</v>
      </c>
      <c r="F454" s="24" t="s">
        <v>624</v>
      </c>
      <c r="G454" s="70" t="s">
        <v>1312</v>
      </c>
      <c r="H454" s="4" t="s">
        <v>626</v>
      </c>
      <c r="I454" s="22" t="s">
        <v>1066</v>
      </c>
      <c r="J454" s="26" t="s">
        <v>1067</v>
      </c>
      <c r="K454" s="11" t="s">
        <v>1313</v>
      </c>
      <c r="L454" s="2" t="n">
        <f aca="false">IF(LEN(TRIM(K454))=0,0,LEN(TRIM(K454))-LEN(SUBSTITUTE(K454," ",""))+1)</f>
        <v>13</v>
      </c>
      <c r="M454" s="2" t="n">
        <f aca="false">IF(LEN(TRIM(F454))=0,0,LEN(TRIM(F454))-LEN(SUBSTITUTE(F454," ",""))+2)</f>
        <v>10</v>
      </c>
      <c r="N454" s="22" t="s">
        <v>52</v>
      </c>
      <c r="O454" s="9"/>
      <c r="P454" s="27" t="n">
        <v>11132</v>
      </c>
      <c r="Q454" s="27" t="n">
        <v>1132</v>
      </c>
      <c r="R454" s="9" t="s">
        <v>409</v>
      </c>
      <c r="S454" s="28" t="str">
        <f aca="false">MID(MID(MID(SUBSTITUTE(K454," ","^",(M454-2)),1,256),FIND("^",SUBSTITUTE(K454," ","^",(M454-2))),256),2,FIND(" ",MID(MID(SUBSTITUTE(K454," ","^",(M454-2)),1,256),FIND("^",SUBSTITUTE(K454," ","^",(M454-2))),256))-2)</f>
        <v>big</v>
      </c>
      <c r="T454" s="71" t="n">
        <v>0.912</v>
      </c>
      <c r="U454" s="29" t="n">
        <f aca="false">LEN(S454)</f>
        <v>3</v>
      </c>
      <c r="V454" s="58" t="n">
        <v>3</v>
      </c>
      <c r="W454" s="50" t="s">
        <v>202</v>
      </c>
      <c r="X454" s="50" t="s">
        <v>202</v>
      </c>
      <c r="Y454" s="50" t="s">
        <v>202</v>
      </c>
      <c r="Z454" s="50" t="s">
        <v>202</v>
      </c>
      <c r="AA454" s="50" t="n">
        <v>0</v>
      </c>
      <c r="AB454" s="50" t="n">
        <v>9</v>
      </c>
      <c r="AC454" s="30" t="n">
        <f aca="false">IF(ISBLANK(T454),"NA",IF(T454=" ","NA",IF(T454="-","NA",IF(T454="N","NA",T454))))</f>
        <v>0.912</v>
      </c>
      <c r="AD454" s="30" t="n">
        <f aca="false">IF(ISBLANK(U454),"NA",IF(U454=" ","NA",IF(U454="-","NA",IF(U454="N","NA",U454))))</f>
        <v>3</v>
      </c>
      <c r="AE454" s="30" t="n">
        <f aca="false">IF(ISBLANK(V454),"NA",IF(V454=" ","NA",IF(V454="-","NA",IF(V454="N","NA",V454))))</f>
        <v>3</v>
      </c>
      <c r="AF454" s="30" t="str">
        <f aca="false">IF(ISBLANK(W454),"NA",IF(W454=" ","NA",IF(W454="-","NA",IF(W454="N","NA",W454))))</f>
        <v>NA</v>
      </c>
      <c r="AG454" s="30" t="str">
        <f aca="false">IF(ISBLANK(X454),"NA",IF(X454=" ","NA",IF(X454="-","NA",IF(X454="N","NA",X454))))</f>
        <v>NA</v>
      </c>
      <c r="AH454" s="30" t="str">
        <f aca="false">IF(ISBLANK(Y454),"NA",IF(Y454=" ","NA",IF(Y454="-","NA",IF(Y454="N","NA",Y454))))</f>
        <v>NA</v>
      </c>
      <c r="AI454" s="30" t="str">
        <f aca="false">IF(ISBLANK(Z454),"NA",IF(Z454=" ","NA",IF(Z454="-","NA",IF(Z454="N","NA",Z454))))</f>
        <v>NA</v>
      </c>
      <c r="AJ454" s="30" t="n">
        <f aca="false">IF(ISBLANK(AA454),"NA",IF(AA454=" ","NA",IF(AA454="-","NA",IF(AA454="N","NA",AA454))))</f>
        <v>0</v>
      </c>
      <c r="AK454" s="30" t="n">
        <f aca="false">IF(ISBLANK(AB454),"NA",IF(AB454=" ","NA",IF(AB454="-","NA",IF(AB454="N","NA",AB454))))</f>
        <v>9</v>
      </c>
      <c r="AL454" s="22" t="n">
        <f aca="false">IF(I454="BC",VLOOKUP(B454,'BC-OR_overlap'!A:J,10),"NA")</f>
        <v>4</v>
      </c>
      <c r="AM454" s="22" t="n">
        <f aca="false">VLOOKUP(G454,Sheet2!A:Q,3)</f>
        <v>5.83029</v>
      </c>
      <c r="AN454" s="22" t="n">
        <f aca="false">VLOOKUP(G454,Sheet2!A:Q,4)</f>
        <v>0</v>
      </c>
      <c r="AO454" s="22" t="n">
        <f aca="false">VLOOKUP(G454,Sheet2!A:Q,5)</f>
        <v>0</v>
      </c>
      <c r="AP454" s="22" t="n">
        <f aca="false">VLOOKUP(G454,Sheet2!A:Q,6)</f>
        <v>4215.07</v>
      </c>
      <c r="AQ454" s="22" t="n">
        <f aca="false">VLOOKUP(G454,Sheet2!A:Q,7)</f>
        <v>418</v>
      </c>
      <c r="AR454" s="22" t="n">
        <f aca="false">VLOOKUP(G454,Sheet2!A:Q,8)</f>
        <v>264.74</v>
      </c>
      <c r="AS454" s="22" t="n">
        <f aca="false">VLOOKUP(G454,Sheet2!A:Q,9)</f>
        <v>43.6</v>
      </c>
      <c r="AT454" s="22" t="n">
        <f aca="false">VLOOKUP(G454,Sheet2!A:Q,10)</f>
        <v>11.14</v>
      </c>
      <c r="AU454" s="22" t="n">
        <f aca="false">VLOOKUP(G454,Sheet2!A:Q,11)</f>
        <v>3.75</v>
      </c>
      <c r="AV454" s="22" t="n">
        <f aca="false">VLOOKUP(G454,Sheet2!A:Q,12)</f>
        <v>233759.02</v>
      </c>
      <c r="AW454" s="22" t="n">
        <f aca="false">VLOOKUP(G454,Sheet2!A:Q,13)</f>
        <v>33599.17</v>
      </c>
      <c r="AX454" s="22" t="n">
        <f aca="false">VLOOKUP(G454,Sheet2!A:Q,14)</f>
        <v>14916.56</v>
      </c>
      <c r="AY454" s="22" t="n">
        <f aca="false">VLOOKUP(G454,Sheet2!A:Q,15)</f>
        <v>2216.4</v>
      </c>
      <c r="AZ454" s="22" t="n">
        <f aca="false">VLOOKUP(G454,Sheet2!A:Q,16)</f>
        <v>1380.6</v>
      </c>
      <c r="BA454" s="22" t="n">
        <f aca="false">VLOOKUP(G454,Sheet2!A:Q,17)</f>
        <v>277.5</v>
      </c>
      <c r="BB454" s="22" t="n">
        <f aca="false">VLOOKUP(G454,Sheet2!A:R,18)</f>
        <v>493</v>
      </c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5" hidden="false" customHeight="false" outlineLevel="0" collapsed="false">
      <c r="A455" s="1" t="s">
        <v>46</v>
      </c>
      <c r="B455" s="31" t="n">
        <v>133</v>
      </c>
      <c r="C455" s="9" t="n">
        <v>163</v>
      </c>
      <c r="D455" s="9" t="n">
        <v>60</v>
      </c>
      <c r="E455" s="23"/>
      <c r="F455" s="9" t="s">
        <v>628</v>
      </c>
      <c r="G455" s="31" t="s">
        <v>653</v>
      </c>
      <c r="H455" s="4" t="s">
        <v>630</v>
      </c>
      <c r="I455" s="22" t="s">
        <v>1066</v>
      </c>
      <c r="J455" s="26" t="s">
        <v>1067</v>
      </c>
      <c r="K455" s="11" t="s">
        <v>1314</v>
      </c>
      <c r="L455" s="2" t="n">
        <f aca="false">IF(LEN(TRIM(K455))=0,0,LEN(TRIM(K455))-LEN(SUBSTITUTE(K455," ",""))+1)</f>
        <v>24</v>
      </c>
      <c r="M455" s="2" t="n">
        <f aca="false">IF(LEN(TRIM(F455))=0,0,LEN(TRIM(F455))-LEN(SUBSTITUTE(F455," ",""))+2)</f>
        <v>22</v>
      </c>
      <c r="N455" s="22" t="s">
        <v>52</v>
      </c>
      <c r="O455" s="9"/>
      <c r="P455" s="27" t="n">
        <v>11133</v>
      </c>
      <c r="Q455" s="27" t="n">
        <v>1133</v>
      </c>
      <c r="R455" s="31" t="s">
        <v>409</v>
      </c>
      <c r="S455" s="28" t="str">
        <f aca="false">MID(MID(MID(SUBSTITUTE(K455," ","^",(M455-2)),1,256),FIND("^",SUBSTITUTE(K455," ","^",(M455-2))),256),2,FIND(" ",MID(MID(SUBSTITUTE(K455," ","^",(M455-2)),1,256),FIND("^",SUBSTITUTE(K455," ","^",(M455-2))),256))-2)</f>
        <v>of</v>
      </c>
      <c r="T455" s="77" t="n">
        <v>0.94</v>
      </c>
      <c r="U455" s="29" t="n">
        <f aca="false">LEN(S455)</f>
        <v>2</v>
      </c>
      <c r="V455" s="58" t="n">
        <v>25</v>
      </c>
      <c r="W455" s="58" t="n">
        <v>574</v>
      </c>
      <c r="X455" s="58" t="n">
        <v>574</v>
      </c>
      <c r="Y455" s="58" t="n">
        <v>623</v>
      </c>
      <c r="Z455" s="58" t="n">
        <v>490</v>
      </c>
      <c r="AA455" s="50" t="n">
        <v>11</v>
      </c>
      <c r="AB455" s="50" t="n">
        <v>18</v>
      </c>
      <c r="AC455" s="30" t="n">
        <f aca="false">IF(ISBLANK(T455),"NA",IF(T455=" ","NA",IF(T455="-","NA",IF(T455="N","NA",T455))))</f>
        <v>0.94</v>
      </c>
      <c r="AD455" s="30" t="n">
        <f aca="false">IF(ISBLANK(U455),"NA",IF(U455=" ","NA",IF(U455="-","NA",IF(U455="N","NA",U455))))</f>
        <v>2</v>
      </c>
      <c r="AE455" s="30" t="n">
        <f aca="false">IF(ISBLANK(V455),"NA",IF(V455=" ","NA",IF(V455="-","NA",IF(V455="N","NA",V455))))</f>
        <v>25</v>
      </c>
      <c r="AF455" s="30" t="n">
        <f aca="false">IF(ISBLANK(W455),"NA",IF(W455=" ","NA",IF(W455="-","NA",IF(W455="N","NA",W455))))</f>
        <v>574</v>
      </c>
      <c r="AG455" s="30" t="n">
        <f aca="false">IF(ISBLANK(X455),"NA",IF(X455=" ","NA",IF(X455="-","NA",IF(X455="N","NA",X455))))</f>
        <v>574</v>
      </c>
      <c r="AH455" s="30" t="n">
        <f aca="false">IF(ISBLANK(Y455),"NA",IF(Y455=" ","NA",IF(Y455="-","NA",IF(Y455="N","NA",Y455))))</f>
        <v>623</v>
      </c>
      <c r="AI455" s="30" t="n">
        <f aca="false">IF(ISBLANK(Z455),"NA",IF(Z455=" ","NA",IF(Z455="-","NA",IF(Z455="N","NA",Z455))))</f>
        <v>490</v>
      </c>
      <c r="AJ455" s="30" t="n">
        <f aca="false">IF(ISBLANK(AA455),"NA",IF(AA455=" ","NA",IF(AA455="-","NA",IF(AA455="N","NA",AA455))))</f>
        <v>11</v>
      </c>
      <c r="AK455" s="30" t="n">
        <f aca="false">IF(ISBLANK(AB455),"NA",IF(AB455=" ","NA",IF(AB455="-","NA",IF(AB455="N","NA",AB455))))</f>
        <v>18</v>
      </c>
      <c r="AL455" s="22" t="n">
        <f aca="false">IF(I455="BC",VLOOKUP(B455,'BC-OR_overlap'!A:J,10),"NA")</f>
        <v>4</v>
      </c>
      <c r="AM455" s="22" t="n">
        <f aca="false">VLOOKUP(G455,Sheet2!A:Q,3)</f>
        <v>53.127</v>
      </c>
      <c r="AN455" s="22" t="n">
        <f aca="false">VLOOKUP(G455,Sheet2!A:Q,4)</f>
        <v>11</v>
      </c>
      <c r="AO455" s="22" t="n">
        <f aca="false">VLOOKUP(G455,Sheet2!A:Q,5)</f>
        <v>22.62</v>
      </c>
      <c r="AP455" s="22" t="n">
        <f aca="false">VLOOKUP(G455,Sheet2!A:Q,6)</f>
        <v>10341.27</v>
      </c>
      <c r="AQ455" s="22" t="n">
        <f aca="false">VLOOKUP(G455,Sheet2!A:Q,7)</f>
        <v>619.2</v>
      </c>
      <c r="AR455" s="22" t="n">
        <f aca="false">VLOOKUP(G455,Sheet2!A:Q,8)</f>
        <v>2173.3</v>
      </c>
      <c r="AS455" s="22" t="n">
        <f aca="false">VLOOKUP(G455,Sheet2!A:Q,9)</f>
        <v>63.75</v>
      </c>
      <c r="AT455" s="22" t="n">
        <f aca="false">VLOOKUP(G455,Sheet2!A:Q,10)</f>
        <v>814.22</v>
      </c>
      <c r="AU455" s="22" t="n">
        <f aca="false">VLOOKUP(G455,Sheet2!A:Q,11)</f>
        <v>16.67</v>
      </c>
      <c r="AV455" s="22" t="n">
        <f aca="false">VLOOKUP(G455,Sheet2!A:Q,12)</f>
        <v>308864.47</v>
      </c>
      <c r="AW455" s="22" t="n">
        <f aca="false">VLOOKUP(G455,Sheet2!A:Q,13)</f>
        <v>44240.8</v>
      </c>
      <c r="AX455" s="22" t="n">
        <f aca="false">VLOOKUP(G455,Sheet2!A:Q,14)</f>
        <v>23686.44</v>
      </c>
      <c r="AY455" s="22" t="n">
        <f aca="false">VLOOKUP(G455,Sheet2!A:Q,15)</f>
        <v>4484</v>
      </c>
      <c r="AZ455" s="22" t="n">
        <f aca="false">VLOOKUP(G455,Sheet2!A:Q,16)</f>
        <v>2721.28</v>
      </c>
      <c r="BA455" s="22" t="n">
        <f aca="false">VLOOKUP(G455,Sheet2!A:Q,17)</f>
        <v>455.67</v>
      </c>
      <c r="BB455" s="22" t="n">
        <f aca="false">VLOOKUP(G455,Sheet2!A:R,18)</f>
        <v>497</v>
      </c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5" hidden="false" customHeight="false" outlineLevel="0" collapsed="false">
      <c r="A456" s="1" t="s">
        <v>46</v>
      </c>
      <c r="B456" s="9" t="n">
        <v>134</v>
      </c>
      <c r="C456" s="9" t="n">
        <v>164</v>
      </c>
      <c r="D456" s="9" t="n">
        <v>157</v>
      </c>
      <c r="E456" s="23"/>
      <c r="F456" s="9" t="s">
        <v>632</v>
      </c>
      <c r="G456" s="46" t="s">
        <v>1315</v>
      </c>
      <c r="H456" s="4" t="s">
        <v>634</v>
      </c>
      <c r="I456" s="22" t="s">
        <v>1066</v>
      </c>
      <c r="J456" s="26" t="s">
        <v>1067</v>
      </c>
      <c r="K456" s="11" t="s">
        <v>1316</v>
      </c>
      <c r="L456" s="2" t="n">
        <f aca="false">IF(LEN(TRIM(K456))=0,0,LEN(TRIM(K456))-LEN(SUBSTITUTE(K456," ",""))+1)</f>
        <v>24</v>
      </c>
      <c r="M456" s="2" t="n">
        <f aca="false">IF(LEN(TRIM(F456))=0,0,LEN(TRIM(F456))-LEN(SUBSTITUTE(F456," ",""))+2)</f>
        <v>21</v>
      </c>
      <c r="N456" s="22" t="s">
        <v>52</v>
      </c>
      <c r="O456" s="9"/>
      <c r="P456" s="27" t="n">
        <v>11134</v>
      </c>
      <c r="Q456" s="27" t="n">
        <v>1134</v>
      </c>
      <c r="R456" s="9" t="s">
        <v>409</v>
      </c>
      <c r="S456" s="28" t="str">
        <f aca="false">MID(MID(MID(SUBSTITUTE(K456," ","^",(M456-2)),1,256),FIND("^",SUBSTITUTE(K456," ","^",(M456-2))),256),2,FIND(" ",MID(MID(SUBSTITUTE(K456," ","^",(M456-2)),1,256),FIND("^",SUBSTITUTE(K456," ","^",(M456-2))),256))-2)</f>
        <v>liquor</v>
      </c>
      <c r="T456" s="77" t="n">
        <v>0.95</v>
      </c>
      <c r="U456" s="29" t="n">
        <f aca="false">LEN(S456)</f>
        <v>6</v>
      </c>
      <c r="V456" s="58" t="n">
        <v>74</v>
      </c>
      <c r="W456" s="58" t="n">
        <v>548</v>
      </c>
      <c r="X456" s="58" t="n">
        <v>562</v>
      </c>
      <c r="Y456" s="58" t="n">
        <v>506</v>
      </c>
      <c r="Z456" s="58" t="n">
        <v>473</v>
      </c>
      <c r="AA456" s="50" t="n">
        <v>13</v>
      </c>
      <c r="AB456" s="50" t="n">
        <v>17</v>
      </c>
      <c r="AC456" s="30" t="n">
        <f aca="false">IF(ISBLANK(T456),"NA",IF(T456=" ","NA",IF(T456="-","NA",IF(T456="N","NA",T456))))</f>
        <v>0.95</v>
      </c>
      <c r="AD456" s="30" t="n">
        <f aca="false">IF(ISBLANK(U456),"NA",IF(U456=" ","NA",IF(U456="-","NA",IF(U456="N","NA",U456))))</f>
        <v>6</v>
      </c>
      <c r="AE456" s="30" t="n">
        <f aca="false">IF(ISBLANK(V456),"NA",IF(V456=" ","NA",IF(V456="-","NA",IF(V456="N","NA",V456))))</f>
        <v>74</v>
      </c>
      <c r="AF456" s="30" t="n">
        <f aca="false">IF(ISBLANK(W456),"NA",IF(W456=" ","NA",IF(W456="-","NA",IF(W456="N","NA",W456))))</f>
        <v>548</v>
      </c>
      <c r="AG456" s="30" t="n">
        <f aca="false">IF(ISBLANK(X456),"NA",IF(X456=" ","NA",IF(X456="-","NA",IF(X456="N","NA",X456))))</f>
        <v>562</v>
      </c>
      <c r="AH456" s="30" t="n">
        <f aca="false">IF(ISBLANK(Y456),"NA",IF(Y456=" ","NA",IF(Y456="-","NA",IF(Y456="N","NA",Y456))))</f>
        <v>506</v>
      </c>
      <c r="AI456" s="30" t="n">
        <f aca="false">IF(ISBLANK(Z456),"NA",IF(Z456=" ","NA",IF(Z456="-","NA",IF(Z456="N","NA",Z456))))</f>
        <v>473</v>
      </c>
      <c r="AJ456" s="30" t="n">
        <f aca="false">IF(ISBLANK(AA456),"NA",IF(AA456=" ","NA",IF(AA456="-","NA",IF(AA456="N","NA",AA456))))</f>
        <v>13</v>
      </c>
      <c r="AK456" s="30" t="n">
        <f aca="false">IF(ISBLANK(AB456),"NA",IF(AB456=" ","NA",IF(AB456="-","NA",IF(AB456="N","NA",AB456))))</f>
        <v>17</v>
      </c>
      <c r="AL456" s="22" t="n">
        <f aca="false">IF(I456="BC",VLOOKUP(B456,'BC-OR_overlap'!A:J,10),"NA")</f>
        <v>4</v>
      </c>
      <c r="AM456" s="22" t="n">
        <f aca="false">VLOOKUP(G456,Sheet2!A:Q,3)</f>
        <v>57.589</v>
      </c>
      <c r="AN456" s="22" t="n">
        <f aca="false">VLOOKUP(G456,Sheet2!A:Q,4)</f>
        <v>13</v>
      </c>
      <c r="AO456" s="22" t="n">
        <f aca="false">VLOOKUP(G456,Sheet2!A:Q,5)</f>
        <v>29.8</v>
      </c>
      <c r="AP456" s="22" t="n">
        <f aca="false">VLOOKUP(G456,Sheet2!A:Q,6)</f>
        <v>11355.18</v>
      </c>
      <c r="AQ456" s="22" t="n">
        <f aca="false">VLOOKUP(G456,Sheet2!A:Q,7)</f>
        <v>393.8</v>
      </c>
      <c r="AR456" s="22" t="n">
        <f aca="false">VLOOKUP(G456,Sheet2!A:Q,8)</f>
        <v>2403.17</v>
      </c>
      <c r="AS456" s="22" t="n">
        <f aca="false">VLOOKUP(G456,Sheet2!A:Q,9)</f>
        <v>48.75</v>
      </c>
      <c r="AT456" s="22" t="n">
        <f aca="false">VLOOKUP(G456,Sheet2!A:Q,10)</f>
        <v>363.28</v>
      </c>
      <c r="AU456" s="22" t="n">
        <f aca="false">VLOOKUP(G456,Sheet2!A:Q,11)</f>
        <v>12</v>
      </c>
      <c r="AV456" s="22" t="n">
        <f aca="false">VLOOKUP(G456,Sheet2!A:Q,12)</f>
        <v>348645.47</v>
      </c>
      <c r="AW456" s="22" t="n">
        <f aca="false">VLOOKUP(G456,Sheet2!A:Q,13)</f>
        <v>45047.4</v>
      </c>
      <c r="AX456" s="22" t="n">
        <f aca="false">VLOOKUP(G456,Sheet2!A:Q,14)</f>
        <v>41890.99</v>
      </c>
      <c r="AY456" s="22" t="n">
        <f aca="false">VLOOKUP(G456,Sheet2!A:Q,15)</f>
        <v>5041.25</v>
      </c>
      <c r="AZ456" s="22" t="n">
        <f aca="false">VLOOKUP(G456,Sheet2!A:Q,16)</f>
        <v>3235.51</v>
      </c>
      <c r="BA456" s="22" t="n">
        <f aca="false">VLOOKUP(G456,Sheet2!A:Q,17)</f>
        <v>561.33</v>
      </c>
      <c r="BB456" s="22" t="n">
        <f aca="false">VLOOKUP(G456,Sheet2!A:R,18)</f>
        <v>503</v>
      </c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5" hidden="false" customHeight="false" outlineLevel="0" collapsed="false">
      <c r="A457" s="1" t="s">
        <v>46</v>
      </c>
      <c r="B457" s="9" t="n">
        <v>135</v>
      </c>
      <c r="C457" s="9" t="n">
        <v>165</v>
      </c>
      <c r="D457" s="9" t="n">
        <v>116</v>
      </c>
      <c r="E457" s="23"/>
      <c r="F457" s="9" t="s">
        <v>636</v>
      </c>
      <c r="G457" s="46" t="s">
        <v>1317</v>
      </c>
      <c r="H457" s="4" t="s">
        <v>638</v>
      </c>
      <c r="I457" s="22" t="s">
        <v>1066</v>
      </c>
      <c r="J457" s="26" t="s">
        <v>1067</v>
      </c>
      <c r="K457" s="11" t="s">
        <v>1318</v>
      </c>
      <c r="L457" s="2" t="n">
        <f aca="false">IF(LEN(TRIM(K457))=0,0,LEN(TRIM(K457))-LEN(SUBSTITUTE(K457," ",""))+1)</f>
        <v>17</v>
      </c>
      <c r="M457" s="2" t="n">
        <f aca="false">IF(LEN(TRIM(F457))=0,0,LEN(TRIM(F457))-LEN(SUBSTITUTE(F457," ",""))+2)</f>
        <v>15</v>
      </c>
      <c r="N457" s="22" t="s">
        <v>52</v>
      </c>
      <c r="O457" s="9"/>
      <c r="P457" s="27" t="n">
        <v>11135</v>
      </c>
      <c r="Q457" s="27" t="n">
        <v>1135</v>
      </c>
      <c r="R457" s="9" t="s">
        <v>409</v>
      </c>
      <c r="S457" s="28" t="str">
        <f aca="false">MID(MID(MID(SUBSTITUTE(K457," ","^",(M457-2)),1,256),FIND("^",SUBSTITUTE(K457," ","^",(M457-2))),256),2,FIND(" ",MID(MID(SUBSTITUTE(K457," ","^",(M457-2)),1,256),FIND("^",SUBSTITUTE(K457," ","^",(M457-2))),256))-2)</f>
        <v>big</v>
      </c>
      <c r="T457" s="77" t="n">
        <v>0.95</v>
      </c>
      <c r="U457" s="29" t="n">
        <f aca="false">LEN(S457)</f>
        <v>3</v>
      </c>
      <c r="V457" s="58" t="n">
        <v>26</v>
      </c>
      <c r="W457" s="58" t="n">
        <v>527</v>
      </c>
      <c r="X457" s="58" t="n">
        <v>555</v>
      </c>
      <c r="Y457" s="58" t="n">
        <v>587</v>
      </c>
      <c r="Z457" s="58" t="n">
        <v>524</v>
      </c>
      <c r="AA457" s="50" t="n">
        <v>3</v>
      </c>
      <c r="AB457" s="50" t="n">
        <v>12</v>
      </c>
      <c r="AC457" s="30" t="n">
        <f aca="false">IF(ISBLANK(T457),"NA",IF(T457=" ","NA",IF(T457="-","NA",IF(T457="N","NA",T457))))</f>
        <v>0.95</v>
      </c>
      <c r="AD457" s="30" t="n">
        <f aca="false">IF(ISBLANK(U457),"NA",IF(U457=" ","NA",IF(U457="-","NA",IF(U457="N","NA",U457))))</f>
        <v>3</v>
      </c>
      <c r="AE457" s="30" t="n">
        <f aca="false">IF(ISBLANK(V457),"NA",IF(V457=" ","NA",IF(V457="-","NA",IF(V457="N","NA",V457))))</f>
        <v>26</v>
      </c>
      <c r="AF457" s="30" t="n">
        <f aca="false">IF(ISBLANK(W457),"NA",IF(W457=" ","NA",IF(W457="-","NA",IF(W457="N","NA",W457))))</f>
        <v>527</v>
      </c>
      <c r="AG457" s="30" t="n">
        <f aca="false">IF(ISBLANK(X457),"NA",IF(X457=" ","NA",IF(X457="-","NA",IF(X457="N","NA",X457))))</f>
        <v>555</v>
      </c>
      <c r="AH457" s="30" t="n">
        <f aca="false">IF(ISBLANK(Y457),"NA",IF(Y457=" ","NA",IF(Y457="-","NA",IF(Y457="N","NA",Y457))))</f>
        <v>587</v>
      </c>
      <c r="AI457" s="30" t="n">
        <f aca="false">IF(ISBLANK(Z457),"NA",IF(Z457=" ","NA",IF(Z457="-","NA",IF(Z457="N","NA",Z457))))</f>
        <v>524</v>
      </c>
      <c r="AJ457" s="30" t="n">
        <f aca="false">IF(ISBLANK(AA457),"NA",IF(AA457=" ","NA",IF(AA457="-","NA",IF(AA457="N","NA",AA457))))</f>
        <v>3</v>
      </c>
      <c r="AK457" s="30" t="n">
        <f aca="false">IF(ISBLANK(AB457),"NA",IF(AB457=" ","NA",IF(AB457="-","NA",IF(AB457="N","NA",AB457))))</f>
        <v>12</v>
      </c>
      <c r="AL457" s="22" t="n">
        <f aca="false">IF(I457="BC",VLOOKUP(B457,'BC-OR_overlap'!A:J,10),"NA")</f>
        <v>4</v>
      </c>
      <c r="AM457" s="22" t="n">
        <f aca="false">VLOOKUP(G457,Sheet2!A:Q,3)</f>
        <v>29.3299</v>
      </c>
      <c r="AN457" s="22" t="n">
        <f aca="false">VLOOKUP(G457,Sheet2!A:Q,4)</f>
        <v>3</v>
      </c>
      <c r="AO457" s="22" t="n">
        <f aca="false">VLOOKUP(G457,Sheet2!A:Q,5)</f>
        <v>74.17</v>
      </c>
      <c r="AP457" s="22" t="n">
        <f aca="false">VLOOKUP(G457,Sheet2!A:Q,6)</f>
        <v>7464.82</v>
      </c>
      <c r="AQ457" s="22" t="n">
        <f aca="false">VLOOKUP(G457,Sheet2!A:Q,7)</f>
        <v>298.4</v>
      </c>
      <c r="AR457" s="22" t="n">
        <f aca="false">VLOOKUP(G457,Sheet2!A:Q,8)</f>
        <v>1247.34</v>
      </c>
      <c r="AS457" s="22" t="n">
        <f aca="false">VLOOKUP(G457,Sheet2!A:Q,9)</f>
        <v>40.25</v>
      </c>
      <c r="AT457" s="22" t="n">
        <f aca="false">VLOOKUP(G457,Sheet2!A:Q,10)</f>
        <v>331.08</v>
      </c>
      <c r="AU457" s="22" t="n">
        <f aca="false">VLOOKUP(G457,Sheet2!A:Q,11)</f>
        <v>8.67</v>
      </c>
      <c r="AV457" s="22" t="n">
        <f aca="false">VLOOKUP(G457,Sheet2!A:Q,12)</f>
        <v>264932.07</v>
      </c>
      <c r="AW457" s="22" t="n">
        <f aca="false">VLOOKUP(G457,Sheet2!A:Q,13)</f>
        <v>35301.8</v>
      </c>
      <c r="AX457" s="22" t="n">
        <f aca="false">VLOOKUP(G457,Sheet2!A:Q,14)</f>
        <v>28584.06</v>
      </c>
      <c r="AY457" s="22" t="n">
        <f aca="false">VLOOKUP(G457,Sheet2!A:Q,15)</f>
        <v>3474.75</v>
      </c>
      <c r="AZ457" s="22" t="n">
        <f aca="false">VLOOKUP(G457,Sheet2!A:Q,16)</f>
        <v>2212.06</v>
      </c>
      <c r="BA457" s="22" t="n">
        <f aca="false">VLOOKUP(G457,Sheet2!A:Q,17)</f>
        <v>509</v>
      </c>
      <c r="BB457" s="22" t="n">
        <f aca="false">VLOOKUP(G457,Sheet2!A:R,18)</f>
        <v>504</v>
      </c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5" hidden="false" customHeight="false" outlineLevel="0" collapsed="false">
      <c r="A458" s="1" t="s">
        <v>46</v>
      </c>
      <c r="B458" s="9" t="n">
        <v>136</v>
      </c>
      <c r="C458" s="9" t="n">
        <v>166</v>
      </c>
      <c r="D458" s="9" t="n">
        <v>156</v>
      </c>
      <c r="E458" s="23"/>
      <c r="F458" s="9" t="s">
        <v>640</v>
      </c>
      <c r="G458" s="46" t="s">
        <v>1319</v>
      </c>
      <c r="H458" s="4" t="s">
        <v>642</v>
      </c>
      <c r="I458" s="22" t="s">
        <v>1066</v>
      </c>
      <c r="J458" s="26" t="s">
        <v>1067</v>
      </c>
      <c r="K458" s="11" t="s">
        <v>1320</v>
      </c>
      <c r="L458" s="2" t="n">
        <f aca="false">IF(LEN(TRIM(K458))=0,0,LEN(TRIM(K458))-LEN(SUBSTITUTE(K458," ",""))+1)</f>
        <v>19</v>
      </c>
      <c r="M458" s="2" t="n">
        <f aca="false">IF(LEN(TRIM(F458))=0,0,LEN(TRIM(F458))-LEN(SUBSTITUTE(F458," ",""))+2)</f>
        <v>17</v>
      </c>
      <c r="N458" s="22" t="s">
        <v>52</v>
      </c>
      <c r="O458" s="9"/>
      <c r="P458" s="27" t="n">
        <v>11136</v>
      </c>
      <c r="Q458" s="27" t="n">
        <v>1136</v>
      </c>
      <c r="R458" s="9" t="s">
        <v>409</v>
      </c>
      <c r="S458" s="28" t="str">
        <f aca="false">MID(MID(MID(SUBSTITUTE(K458," ","^",(M458-2)),1,256),FIND("^",SUBSTITUTE(K458," ","^",(M458-2))),256),2,FIND(" ",MID(MID(SUBSTITUTE(K458," ","^",(M458-2)),1,256),FIND("^",SUBSTITUTE(K458," ","^",(M458-2))),256))-2)</f>
        <v>short</v>
      </c>
      <c r="T458" s="77" t="n">
        <v>0.91</v>
      </c>
      <c r="U458" s="29" t="n">
        <f aca="false">LEN(S458)</f>
        <v>5</v>
      </c>
      <c r="V458" s="58" t="n">
        <v>153</v>
      </c>
      <c r="W458" s="58" t="n">
        <v>427</v>
      </c>
      <c r="X458" s="58" t="n">
        <v>578</v>
      </c>
      <c r="Y458" s="58" t="n">
        <v>491</v>
      </c>
      <c r="Z458" s="58" t="n">
        <v>518</v>
      </c>
      <c r="AA458" s="50" t="n">
        <v>4</v>
      </c>
      <c r="AB458" s="50" t="n">
        <v>14</v>
      </c>
      <c r="AC458" s="30" t="n">
        <f aca="false">IF(ISBLANK(T458),"NA",IF(T458=" ","NA",IF(T458="-","NA",IF(T458="N","NA",T458))))</f>
        <v>0.91</v>
      </c>
      <c r="AD458" s="30" t="n">
        <f aca="false">IF(ISBLANK(U458),"NA",IF(U458=" ","NA",IF(U458="-","NA",IF(U458="N","NA",U458))))</f>
        <v>5</v>
      </c>
      <c r="AE458" s="30" t="n">
        <f aca="false">IF(ISBLANK(V458),"NA",IF(V458=" ","NA",IF(V458="-","NA",IF(V458="N","NA",V458))))</f>
        <v>153</v>
      </c>
      <c r="AF458" s="30" t="n">
        <f aca="false">IF(ISBLANK(W458),"NA",IF(W458=" ","NA",IF(W458="-","NA",IF(W458="N","NA",W458))))</f>
        <v>427</v>
      </c>
      <c r="AG458" s="30" t="n">
        <f aca="false">IF(ISBLANK(X458),"NA",IF(X458=" ","NA",IF(X458="-","NA",IF(X458="N","NA",X458))))</f>
        <v>578</v>
      </c>
      <c r="AH458" s="30" t="n">
        <f aca="false">IF(ISBLANK(Y458),"NA",IF(Y458=" ","NA",IF(Y458="-","NA",IF(Y458="N","NA",Y458))))</f>
        <v>491</v>
      </c>
      <c r="AI458" s="30" t="n">
        <f aca="false">IF(ISBLANK(Z458),"NA",IF(Z458=" ","NA",IF(Z458="-","NA",IF(Z458="N","NA",Z458))))</f>
        <v>518</v>
      </c>
      <c r="AJ458" s="30" t="n">
        <f aca="false">IF(ISBLANK(AA458),"NA",IF(AA458=" ","NA",IF(AA458="-","NA",IF(AA458="N","NA",AA458))))</f>
        <v>4</v>
      </c>
      <c r="AK458" s="30" t="n">
        <f aca="false">IF(ISBLANK(AB458),"NA",IF(AB458=" ","NA",IF(AB458="-","NA",IF(AB458="N","NA",AB458))))</f>
        <v>14</v>
      </c>
      <c r="AL458" s="22" t="n">
        <f aca="false">IF(I458="BC",VLOOKUP(B458,'BC-OR_overlap'!A:J,10),"NA")</f>
        <v>4</v>
      </c>
      <c r="AM458" s="22" t="n">
        <f aca="false">VLOOKUP(G458,Sheet2!A:Q,3)</f>
        <v>164.141</v>
      </c>
      <c r="AN458" s="22" t="n">
        <f aca="false">VLOOKUP(G458,Sheet2!A:Q,4)</f>
        <v>4</v>
      </c>
      <c r="AO458" s="22" t="n">
        <f aca="false">VLOOKUP(G458,Sheet2!A:Q,5)</f>
        <v>23.66</v>
      </c>
      <c r="AP458" s="22" t="n">
        <f aca="false">VLOOKUP(G458,Sheet2!A:Q,6)</f>
        <v>8501.06</v>
      </c>
      <c r="AQ458" s="22" t="n">
        <f aca="false">VLOOKUP(G458,Sheet2!A:Q,7)</f>
        <v>388</v>
      </c>
      <c r="AR458" s="22" t="n">
        <f aca="false">VLOOKUP(G458,Sheet2!A:Q,8)</f>
        <v>1566.79</v>
      </c>
      <c r="AS458" s="22" t="n">
        <f aca="false">VLOOKUP(G458,Sheet2!A:Q,9)</f>
        <v>48.75</v>
      </c>
      <c r="AT458" s="22" t="n">
        <f aca="false">VLOOKUP(G458,Sheet2!A:Q,10)</f>
        <v>387.36</v>
      </c>
      <c r="AU458" s="22" t="n">
        <f aca="false">VLOOKUP(G458,Sheet2!A:Q,11)</f>
        <v>9.33</v>
      </c>
      <c r="AV458" s="22" t="n">
        <f aca="false">VLOOKUP(G458,Sheet2!A:Q,12)</f>
        <v>260337.94</v>
      </c>
      <c r="AW458" s="22" t="n">
        <f aca="false">VLOOKUP(G458,Sheet2!A:Q,13)</f>
        <v>34165.8</v>
      </c>
      <c r="AX458" s="22" t="n">
        <f aca="false">VLOOKUP(G458,Sheet2!A:Q,14)</f>
        <v>29529.69</v>
      </c>
      <c r="AY458" s="22" t="n">
        <f aca="false">VLOOKUP(G458,Sheet2!A:Q,15)</f>
        <v>3455.25</v>
      </c>
      <c r="AZ458" s="22" t="n">
        <f aca="false">VLOOKUP(G458,Sheet2!A:Q,16)</f>
        <v>1940.16</v>
      </c>
      <c r="BA458" s="22" t="n">
        <f aca="false">VLOOKUP(G458,Sheet2!A:Q,17)</f>
        <v>465.67</v>
      </c>
      <c r="BB458" s="22" t="n">
        <f aca="false">VLOOKUP(G458,Sheet2!A:R,18)</f>
        <v>505</v>
      </c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5" hidden="false" customHeight="false" outlineLevel="0" collapsed="false">
      <c r="A459" s="1" t="s">
        <v>56</v>
      </c>
      <c r="B459" s="9" t="n">
        <v>137</v>
      </c>
      <c r="C459" s="9" t="n">
        <v>167</v>
      </c>
      <c r="D459" s="9" t="n">
        <v>170</v>
      </c>
      <c r="E459" s="23" t="n">
        <v>4</v>
      </c>
      <c r="F459" s="48" t="s">
        <v>644</v>
      </c>
      <c r="G459" s="78" t="s">
        <v>1319</v>
      </c>
      <c r="H459" s="4" t="s">
        <v>646</v>
      </c>
      <c r="I459" s="22" t="s">
        <v>1066</v>
      </c>
      <c r="J459" s="26" t="s">
        <v>1067</v>
      </c>
      <c r="K459" s="11" t="s">
        <v>1321</v>
      </c>
      <c r="L459" s="2" t="n">
        <f aca="false">IF(LEN(TRIM(K459))=0,0,LEN(TRIM(K459))-LEN(SUBSTITUTE(K459," ",""))+1)</f>
        <v>16</v>
      </c>
      <c r="M459" s="2" t="n">
        <f aca="false">IF(LEN(TRIM(F459))=0,0,LEN(TRIM(F459))-LEN(SUBSTITUTE(F459," ",""))+2)</f>
        <v>14</v>
      </c>
      <c r="N459" s="22" t="s">
        <v>52</v>
      </c>
      <c r="O459" s="9"/>
      <c r="P459" s="27" t="n">
        <v>11137</v>
      </c>
      <c r="Q459" s="27" t="n">
        <v>1137</v>
      </c>
      <c r="R459" s="9" t="s">
        <v>409</v>
      </c>
      <c r="S459" s="28" t="str">
        <f aca="false">MID(MID(MID(SUBSTITUTE(K459," ","^",(M459-2)),1,256),FIND("^",SUBSTITUTE(K459," ","^",(M459-2))),256),2,FIND(" ",MID(MID(SUBSTITUTE(K459," ","^",(M459-2)),1,256),FIND("^",SUBSTITUTE(K459," ","^",(M459-2))),256))-2)</f>
        <v>a</v>
      </c>
      <c r="T459" s="71" t="n">
        <v>1</v>
      </c>
      <c r="U459" s="29" t="n">
        <f aca="false">LEN(S459)</f>
        <v>1</v>
      </c>
      <c r="V459" s="58" t="n">
        <v>153</v>
      </c>
      <c r="W459" s="58" t="n">
        <v>427</v>
      </c>
      <c r="X459" s="58" t="n">
        <v>578</v>
      </c>
      <c r="Y459" s="58" t="n">
        <v>491</v>
      </c>
      <c r="Z459" s="58" t="n">
        <v>518</v>
      </c>
      <c r="AA459" s="50" t="n">
        <v>4</v>
      </c>
      <c r="AB459" s="50" t="n">
        <v>14</v>
      </c>
      <c r="AC459" s="30" t="n">
        <f aca="false">IF(ISBLANK(T459),"NA",IF(T459=" ","NA",IF(T459="-","NA",IF(T459="N","NA",T459))))</f>
        <v>1</v>
      </c>
      <c r="AD459" s="30" t="n">
        <f aca="false">IF(ISBLANK(U459),"NA",IF(U459=" ","NA",IF(U459="-","NA",IF(U459="N","NA",U459))))</f>
        <v>1</v>
      </c>
      <c r="AE459" s="30" t="n">
        <f aca="false">IF(ISBLANK(V459),"NA",IF(V459=" ","NA",IF(V459="-","NA",IF(V459="N","NA",V459))))</f>
        <v>153</v>
      </c>
      <c r="AF459" s="30" t="n">
        <f aca="false">IF(ISBLANK(W459),"NA",IF(W459=" ","NA",IF(W459="-","NA",IF(W459="N","NA",W459))))</f>
        <v>427</v>
      </c>
      <c r="AG459" s="30" t="n">
        <f aca="false">IF(ISBLANK(X459),"NA",IF(X459=" ","NA",IF(X459="-","NA",IF(X459="N","NA",X459))))</f>
        <v>578</v>
      </c>
      <c r="AH459" s="30" t="n">
        <f aca="false">IF(ISBLANK(Y459),"NA",IF(Y459=" ","NA",IF(Y459="-","NA",IF(Y459="N","NA",Y459))))</f>
        <v>491</v>
      </c>
      <c r="AI459" s="30" t="n">
        <f aca="false">IF(ISBLANK(Z459),"NA",IF(Z459=" ","NA",IF(Z459="-","NA",IF(Z459="N","NA",Z459))))</f>
        <v>518</v>
      </c>
      <c r="AJ459" s="30" t="n">
        <f aca="false">IF(ISBLANK(AA459),"NA",IF(AA459=" ","NA",IF(AA459="-","NA",IF(AA459="N","NA",AA459))))</f>
        <v>4</v>
      </c>
      <c r="AK459" s="30" t="n">
        <f aca="false">IF(ISBLANK(AB459),"NA",IF(AB459=" ","NA",IF(AB459="-","NA",IF(AB459="N","NA",AB459))))</f>
        <v>14</v>
      </c>
      <c r="AL459" s="22" t="n">
        <f aca="false">IF(I459="BC",VLOOKUP(B459,'BC-OR_overlap'!A:J,10),"NA")</f>
        <v>4</v>
      </c>
      <c r="AM459" s="22" t="n">
        <f aca="false">VLOOKUP(G459,Sheet2!A:Q,3)</f>
        <v>164.141</v>
      </c>
      <c r="AN459" s="22" t="n">
        <f aca="false">VLOOKUP(G459,Sheet2!A:Q,4)</f>
        <v>4</v>
      </c>
      <c r="AO459" s="22" t="n">
        <f aca="false">VLOOKUP(G459,Sheet2!A:Q,5)</f>
        <v>23.66</v>
      </c>
      <c r="AP459" s="22" t="n">
        <f aca="false">VLOOKUP(G459,Sheet2!A:Q,6)</f>
        <v>8501.06</v>
      </c>
      <c r="AQ459" s="22" t="n">
        <f aca="false">VLOOKUP(G459,Sheet2!A:Q,7)</f>
        <v>388</v>
      </c>
      <c r="AR459" s="22" t="n">
        <f aca="false">VLOOKUP(G459,Sheet2!A:Q,8)</f>
        <v>1566.79</v>
      </c>
      <c r="AS459" s="22" t="n">
        <f aca="false">VLOOKUP(G459,Sheet2!A:Q,9)</f>
        <v>48.75</v>
      </c>
      <c r="AT459" s="22" t="n">
        <f aca="false">VLOOKUP(G459,Sheet2!A:Q,10)</f>
        <v>387.36</v>
      </c>
      <c r="AU459" s="22" t="n">
        <f aca="false">VLOOKUP(G459,Sheet2!A:Q,11)</f>
        <v>9.33</v>
      </c>
      <c r="AV459" s="22" t="n">
        <f aca="false">VLOOKUP(G459,Sheet2!A:Q,12)</f>
        <v>260337.94</v>
      </c>
      <c r="AW459" s="22" t="n">
        <f aca="false">VLOOKUP(G459,Sheet2!A:Q,13)</f>
        <v>34165.8</v>
      </c>
      <c r="AX459" s="22" t="n">
        <f aca="false">VLOOKUP(G459,Sheet2!A:Q,14)</f>
        <v>29529.69</v>
      </c>
      <c r="AY459" s="22" t="n">
        <f aca="false">VLOOKUP(G459,Sheet2!A:Q,15)</f>
        <v>3455.25</v>
      </c>
      <c r="AZ459" s="22" t="n">
        <f aca="false">VLOOKUP(G459,Sheet2!A:Q,16)</f>
        <v>1940.16</v>
      </c>
      <c r="BA459" s="22" t="n">
        <f aca="false">VLOOKUP(G459,Sheet2!A:Q,17)</f>
        <v>465.67</v>
      </c>
      <c r="BB459" s="22" t="n">
        <f aca="false">VLOOKUP(G459,Sheet2!A:R,18)</f>
        <v>505</v>
      </c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5" hidden="false" customHeight="false" outlineLevel="0" collapsed="false">
      <c r="A460" s="9" t="s">
        <v>66</v>
      </c>
      <c r="B460" s="9" t="n">
        <v>138</v>
      </c>
      <c r="C460" s="9" t="n">
        <v>168</v>
      </c>
      <c r="D460" s="9" t="n">
        <v>169</v>
      </c>
      <c r="E460" s="23"/>
      <c r="F460" s="9" t="s">
        <v>648</v>
      </c>
      <c r="G460" s="9" t="s">
        <v>1322</v>
      </c>
      <c r="H460" s="4" t="s">
        <v>650</v>
      </c>
      <c r="I460" s="22" t="s">
        <v>1066</v>
      </c>
      <c r="J460" s="26" t="s">
        <v>1067</v>
      </c>
      <c r="K460" s="11" t="s">
        <v>1323</v>
      </c>
      <c r="L460" s="2" t="n">
        <f aca="false">IF(LEN(TRIM(K460))=0,0,LEN(TRIM(K460))-LEN(SUBSTITUTE(K460," ",""))+1)</f>
        <v>19</v>
      </c>
      <c r="M460" s="2" t="n">
        <f aca="false">IF(LEN(TRIM(F460))=0,0,LEN(TRIM(F460))-LEN(SUBSTITUTE(F460," ",""))+2)</f>
        <v>16</v>
      </c>
      <c r="N460" s="22" t="s">
        <v>52</v>
      </c>
      <c r="O460" s="9"/>
      <c r="P460" s="27" t="n">
        <v>11138</v>
      </c>
      <c r="Q460" s="27" t="n">
        <v>1138</v>
      </c>
      <c r="R460" s="9" t="s">
        <v>409</v>
      </c>
      <c r="S460" s="28" t="str">
        <f aca="false">MID(MID(MID(SUBSTITUTE(K460," ","^",(M460-2)),1,256),FIND("^",SUBSTITUTE(K460," ","^",(M460-2))),256),2,FIND(" ",MID(MID(SUBSTITUTE(K460," ","^",(M460-2)),1,256),FIND("^",SUBSTITUTE(K460," ","^",(M460-2))),256))-2)</f>
        <v>a</v>
      </c>
      <c r="T460" s="77" t="n">
        <v>0.91</v>
      </c>
      <c r="U460" s="29" t="n">
        <f aca="false">LEN(S460)</f>
        <v>1</v>
      </c>
      <c r="V460" s="58" t="n">
        <v>19</v>
      </c>
      <c r="W460" s="58" t="n">
        <v>570</v>
      </c>
      <c r="X460" s="58" t="n">
        <v>566</v>
      </c>
      <c r="Y460" s="58" t="n">
        <v>556</v>
      </c>
      <c r="Z460" s="58" t="n">
        <v>443</v>
      </c>
      <c r="AA460" s="50" t="n">
        <v>4</v>
      </c>
      <c r="AB460" s="50" t="n">
        <v>17</v>
      </c>
      <c r="AC460" s="30" t="n">
        <f aca="false">IF(ISBLANK(T460),"NA",IF(T460=" ","NA",IF(T460="-","NA",IF(T460="N","NA",T460))))</f>
        <v>0.91</v>
      </c>
      <c r="AD460" s="30" t="n">
        <f aca="false">IF(ISBLANK(U460),"NA",IF(U460=" ","NA",IF(U460="-","NA",IF(U460="N","NA",U460))))</f>
        <v>1</v>
      </c>
      <c r="AE460" s="30" t="n">
        <f aca="false">IF(ISBLANK(V460),"NA",IF(V460=" ","NA",IF(V460="-","NA",IF(V460="N","NA",V460))))</f>
        <v>19</v>
      </c>
      <c r="AF460" s="30" t="n">
        <f aca="false">IF(ISBLANK(W460),"NA",IF(W460=" ","NA",IF(W460="-","NA",IF(W460="N","NA",W460))))</f>
        <v>570</v>
      </c>
      <c r="AG460" s="30" t="n">
        <f aca="false">IF(ISBLANK(X460),"NA",IF(X460=" ","NA",IF(X460="-","NA",IF(X460="N","NA",X460))))</f>
        <v>566</v>
      </c>
      <c r="AH460" s="30" t="n">
        <f aca="false">IF(ISBLANK(Y460),"NA",IF(Y460=" ","NA",IF(Y460="-","NA",IF(Y460="N","NA",Y460))))</f>
        <v>556</v>
      </c>
      <c r="AI460" s="30" t="n">
        <f aca="false">IF(ISBLANK(Z460),"NA",IF(Z460=" ","NA",IF(Z460="-","NA",IF(Z460="N","NA",Z460))))</f>
        <v>443</v>
      </c>
      <c r="AJ460" s="30" t="n">
        <f aca="false">IF(ISBLANK(AA460),"NA",IF(AA460=" ","NA",IF(AA460="-","NA",IF(AA460="N","NA",AA460))))</f>
        <v>4</v>
      </c>
      <c r="AK460" s="30" t="n">
        <f aca="false">IF(ISBLANK(AB460),"NA",IF(AB460=" ","NA",IF(AB460="-","NA",IF(AB460="N","NA",AB460))))</f>
        <v>17</v>
      </c>
      <c r="AL460" s="22" t="n">
        <f aca="false">IF(I460="BC",VLOOKUP(B460,'BC-OR_overlap'!A:J,10),"NA")</f>
        <v>4</v>
      </c>
      <c r="AM460" s="22" t="n">
        <f aca="false">VLOOKUP(G460,Sheet2!A:Q,3)</f>
        <v>22.9047</v>
      </c>
      <c r="AN460" s="22" t="n">
        <f aca="false">VLOOKUP(G460,Sheet2!A:Q,4)</f>
        <v>4</v>
      </c>
      <c r="AO460" s="22" t="n">
        <f aca="false">VLOOKUP(G460,Sheet2!A:Q,5)</f>
        <v>61.74</v>
      </c>
      <c r="AP460" s="22" t="n">
        <f aca="false">VLOOKUP(G460,Sheet2!A:Q,6)</f>
        <v>7317.04</v>
      </c>
      <c r="AQ460" s="22" t="n">
        <f aca="false">VLOOKUP(G460,Sheet2!A:Q,7)</f>
        <v>613.33</v>
      </c>
      <c r="AR460" s="22" t="n">
        <f aca="false">VLOOKUP(G460,Sheet2!A:Q,8)</f>
        <v>2493.92</v>
      </c>
      <c r="AS460" s="22" t="n">
        <f aca="false">VLOOKUP(G460,Sheet2!A:Q,9)</f>
        <v>180</v>
      </c>
      <c r="AT460" s="22" t="n">
        <f aca="false">VLOOKUP(G460,Sheet2!A:Q,10)</f>
        <v>1326.58</v>
      </c>
      <c r="AU460" s="22" t="n">
        <f aca="false">VLOOKUP(G460,Sheet2!A:Q,11)</f>
        <v>82.5</v>
      </c>
      <c r="AV460" s="22" t="n">
        <f aca="false">VLOOKUP(G460,Sheet2!A:Q,12)</f>
        <v>262495.47</v>
      </c>
      <c r="AW460" s="22" t="n">
        <f aca="false">VLOOKUP(G460,Sheet2!A:Q,13)</f>
        <v>38737.33</v>
      </c>
      <c r="AX460" s="22" t="n">
        <f aca="false">VLOOKUP(G460,Sheet2!A:Q,14)</f>
        <v>36409.66</v>
      </c>
      <c r="AY460" s="22" t="n">
        <f aca="false">VLOOKUP(G460,Sheet2!A:Q,15)</f>
        <v>7121.4</v>
      </c>
      <c r="AZ460" s="22" t="n">
        <f aca="false">VLOOKUP(G460,Sheet2!A:Q,16)</f>
        <v>9878.21</v>
      </c>
      <c r="BA460" s="22" t="n">
        <f aca="false">VLOOKUP(G460,Sheet2!A:Q,17)</f>
        <v>2406.25</v>
      </c>
      <c r="BB460" s="22" t="n">
        <f aca="false">VLOOKUP(G460,Sheet2!A:R,18)</f>
        <v>509</v>
      </c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5" hidden="false" customHeight="false" outlineLevel="0" collapsed="false">
      <c r="A461" s="1" t="s">
        <v>80</v>
      </c>
      <c r="B461" s="31" t="n">
        <v>139</v>
      </c>
      <c r="C461" s="9" t="n">
        <v>169</v>
      </c>
      <c r="D461" s="9" t="n">
        <v>126</v>
      </c>
      <c r="E461" s="23" t="n">
        <v>10</v>
      </c>
      <c r="F461" s="24" t="s">
        <v>652</v>
      </c>
      <c r="G461" s="70" t="s">
        <v>1324</v>
      </c>
      <c r="H461" s="4" t="s">
        <v>654</v>
      </c>
      <c r="I461" s="22" t="s">
        <v>1066</v>
      </c>
      <c r="J461" s="26" t="s">
        <v>1067</v>
      </c>
      <c r="K461" s="11" t="s">
        <v>1325</v>
      </c>
      <c r="L461" s="2" t="n">
        <f aca="false">IF(LEN(TRIM(K461))=0,0,LEN(TRIM(K461))-LEN(SUBSTITUTE(K461," ",""))+1)</f>
        <v>16</v>
      </c>
      <c r="M461" s="2" t="n">
        <f aca="false">IF(LEN(TRIM(F461))=0,0,LEN(TRIM(F461))-LEN(SUBSTITUTE(F461," ",""))+2)</f>
        <v>12</v>
      </c>
      <c r="N461" s="22" t="s">
        <v>52</v>
      </c>
      <c r="O461" s="9"/>
      <c r="P461" s="27" t="n">
        <v>11139</v>
      </c>
      <c r="Q461" s="27" t="n">
        <v>1139</v>
      </c>
      <c r="R461" s="9" t="s">
        <v>409</v>
      </c>
      <c r="S461" s="28" t="str">
        <f aca="false">MID(MID(MID(SUBSTITUTE(K461," ","^",(M461-2)),1,256),FIND("^",SUBSTITUTE(K461," ","^",(M461-2))),256),2,FIND(" ",MID(MID(SUBSTITUTE(K461," ","^",(M461-2)),1,256),FIND("^",SUBSTITUTE(K461," ","^",(M461-2))),256))-2)</f>
        <v>their</v>
      </c>
      <c r="T461" s="71" t="n">
        <v>0.971</v>
      </c>
      <c r="U461" s="29" t="n">
        <f aca="false">LEN(S461)</f>
        <v>5</v>
      </c>
      <c r="V461" s="58" t="n">
        <v>4</v>
      </c>
      <c r="W461" s="58" t="n">
        <v>550</v>
      </c>
      <c r="X461" s="58" t="n">
        <v>457</v>
      </c>
      <c r="Y461" s="58" t="n">
        <v>562</v>
      </c>
      <c r="Z461" s="58" t="s">
        <v>202</v>
      </c>
      <c r="AA461" s="50" t="n">
        <v>4</v>
      </c>
      <c r="AB461" s="50" t="n">
        <v>16</v>
      </c>
      <c r="AC461" s="30" t="n">
        <f aca="false">IF(ISBLANK(T461),"NA",IF(T461=" ","NA",IF(T461="-","NA",IF(T461="N","NA",T461))))</f>
        <v>0.971</v>
      </c>
      <c r="AD461" s="30" t="n">
        <f aca="false">IF(ISBLANK(U461),"NA",IF(U461=" ","NA",IF(U461="-","NA",IF(U461="N","NA",U461))))</f>
        <v>5</v>
      </c>
      <c r="AE461" s="30" t="n">
        <f aca="false">IF(ISBLANK(V461),"NA",IF(V461=" ","NA",IF(V461="-","NA",IF(V461="N","NA",V461))))</f>
        <v>4</v>
      </c>
      <c r="AF461" s="30" t="n">
        <f aca="false">IF(ISBLANK(W461),"NA",IF(W461=" ","NA",IF(W461="-","NA",IF(W461="N","NA",W461))))</f>
        <v>550</v>
      </c>
      <c r="AG461" s="30" t="n">
        <f aca="false">IF(ISBLANK(X461),"NA",IF(X461=" ","NA",IF(X461="-","NA",IF(X461="N","NA",X461))))</f>
        <v>457</v>
      </c>
      <c r="AH461" s="30" t="n">
        <f aca="false">IF(ISBLANK(Y461),"NA",IF(Y461=" ","NA",IF(Y461="-","NA",IF(Y461="N","NA",Y461))))</f>
        <v>562</v>
      </c>
      <c r="AI461" s="30" t="str">
        <f aca="false">IF(ISBLANK(Z461),"NA",IF(Z461=" ","NA",IF(Z461="-","NA",IF(Z461="N","NA",Z461))))</f>
        <v>NA</v>
      </c>
      <c r="AJ461" s="30" t="n">
        <f aca="false">IF(ISBLANK(AA461),"NA",IF(AA461=" ","NA",IF(AA461="-","NA",IF(AA461="N","NA",AA461))))</f>
        <v>4</v>
      </c>
      <c r="AK461" s="30" t="n">
        <f aca="false">IF(ISBLANK(AB461),"NA",IF(AB461=" ","NA",IF(AB461="-","NA",IF(AB461="N","NA",AB461))))</f>
        <v>16</v>
      </c>
      <c r="AL461" s="22" t="n">
        <f aca="false">IF(I461="BC",VLOOKUP(B461,'BC-OR_overlap'!A:J,10),"NA")</f>
        <v>4</v>
      </c>
      <c r="AM461" s="22" t="n">
        <f aca="false">VLOOKUP(G461,Sheet2!A:Q,3)</f>
        <v>5.35435</v>
      </c>
      <c r="AN461" s="22" t="n">
        <f aca="false">VLOOKUP(G461,Sheet2!A:Q,4)</f>
        <v>4</v>
      </c>
      <c r="AO461" s="22" t="n">
        <f aca="false">VLOOKUP(G461,Sheet2!A:Q,5)</f>
        <v>10.34</v>
      </c>
      <c r="AP461" s="22" t="n">
        <f aca="false">VLOOKUP(G461,Sheet2!A:Q,6)</f>
        <v>7667.09</v>
      </c>
      <c r="AQ461" s="22" t="n">
        <f aca="false">VLOOKUP(G461,Sheet2!A:Q,7)</f>
        <v>1399.43</v>
      </c>
      <c r="AR461" s="22" t="n">
        <f aca="false">VLOOKUP(G461,Sheet2!A:Q,8)</f>
        <v>1076.01</v>
      </c>
      <c r="AS461" s="22" t="n">
        <f aca="false">VLOOKUP(G461,Sheet2!A:Q,9)</f>
        <v>242</v>
      </c>
      <c r="AT461" s="22" t="n">
        <f aca="false">VLOOKUP(G461,Sheet2!A:Q,10)</f>
        <v>88.31</v>
      </c>
      <c r="AU461" s="22" t="n">
        <f aca="false">VLOOKUP(G461,Sheet2!A:Q,11)</f>
        <v>11.6</v>
      </c>
      <c r="AV461" s="22" t="n">
        <f aca="false">VLOOKUP(G461,Sheet2!A:Q,12)</f>
        <v>295404.36</v>
      </c>
      <c r="AW461" s="22" t="n">
        <f aca="false">VLOOKUP(G461,Sheet2!A:Q,13)</f>
        <v>43916</v>
      </c>
      <c r="AX461" s="22" t="n">
        <f aca="false">VLOOKUP(G461,Sheet2!A:Q,14)</f>
        <v>19810.96</v>
      </c>
      <c r="AY461" s="22" t="n">
        <f aca="false">VLOOKUP(G461,Sheet2!A:Q,15)</f>
        <v>5041.67</v>
      </c>
      <c r="AZ461" s="22" t="n">
        <f aca="false">VLOOKUP(G461,Sheet2!A:Q,16)</f>
        <v>1428.65</v>
      </c>
      <c r="BA461" s="22" t="n">
        <f aca="false">VLOOKUP(G461,Sheet2!A:Q,17)</f>
        <v>398.4</v>
      </c>
      <c r="BB461" s="22" t="n">
        <f aca="false">VLOOKUP(G461,Sheet2!A:R,18)</f>
        <v>510</v>
      </c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5" hidden="false" customHeight="false" outlineLevel="0" collapsed="false">
      <c r="A462" s="9" t="s">
        <v>80</v>
      </c>
      <c r="B462" s="9" t="n">
        <v>140</v>
      </c>
      <c r="C462" s="9" t="n">
        <v>173</v>
      </c>
      <c r="D462" s="9" t="n">
        <v>179</v>
      </c>
      <c r="E462" s="23" t="s">
        <v>656</v>
      </c>
      <c r="F462" s="11" t="s">
        <v>657</v>
      </c>
      <c r="G462" s="9" t="s">
        <v>1326</v>
      </c>
      <c r="H462" s="4" t="s">
        <v>659</v>
      </c>
      <c r="I462" s="22" t="s">
        <v>1066</v>
      </c>
      <c r="J462" s="26" t="s">
        <v>1067</v>
      </c>
      <c r="K462" s="11" t="s">
        <v>1327</v>
      </c>
      <c r="L462" s="2" t="n">
        <f aca="false">IF(LEN(TRIM(K462))=0,0,LEN(TRIM(K462))-LEN(SUBSTITUTE(K462," ",""))+1)</f>
        <v>11</v>
      </c>
      <c r="M462" s="2" t="n">
        <f aca="false">IF(LEN(TRIM(F462))=0,0,LEN(TRIM(F462))-LEN(SUBSTITUTE(F462," ",""))+2)</f>
        <v>8</v>
      </c>
      <c r="N462" s="22" t="s">
        <v>52</v>
      </c>
      <c r="O462" s="9"/>
      <c r="P462" s="27" t="n">
        <v>11140</v>
      </c>
      <c r="Q462" s="27" t="n">
        <v>1140</v>
      </c>
      <c r="R462" s="9" t="s">
        <v>409</v>
      </c>
      <c r="S462" s="28" t="str">
        <f aca="false">MID(MID(MID(SUBSTITUTE(K462," ","^",(M462-2)),1,256),FIND("^",SUBSTITUTE(K462," ","^",(M462-2))),256),2,FIND(" ",MID(MID(SUBSTITUTE(K462," ","^",(M462-2)),1,256),FIND("^",SUBSTITUTE(K462," ","^",(M462-2))),256))-2)</f>
        <v>his</v>
      </c>
      <c r="T462" s="72" t="n">
        <v>0.9375</v>
      </c>
      <c r="U462" s="29" t="n">
        <f aca="false">LEN(S462)</f>
        <v>3</v>
      </c>
      <c r="V462" s="53" t="n">
        <v>7</v>
      </c>
      <c r="W462" s="58" t="n">
        <v>577</v>
      </c>
      <c r="X462" s="58" t="n">
        <v>444</v>
      </c>
      <c r="Y462" s="58" t="n">
        <v>597</v>
      </c>
      <c r="Z462" s="58" t="n">
        <v>387</v>
      </c>
      <c r="AA462" s="50" t="n">
        <v>3</v>
      </c>
      <c r="AB462" s="50" t="n">
        <v>18</v>
      </c>
      <c r="AC462" s="30" t="n">
        <f aca="false">IF(ISBLANK(T462),"NA",IF(T462=" ","NA",IF(T462="-","NA",IF(T462="N","NA",T462))))</f>
        <v>0.9375</v>
      </c>
      <c r="AD462" s="30" t="n">
        <f aca="false">IF(ISBLANK(U462),"NA",IF(U462=" ","NA",IF(U462="-","NA",IF(U462="N","NA",U462))))</f>
        <v>3</v>
      </c>
      <c r="AE462" s="30" t="n">
        <f aca="false">IF(ISBLANK(V462),"NA",IF(V462=" ","NA",IF(V462="-","NA",IF(V462="N","NA",V462))))</f>
        <v>7</v>
      </c>
      <c r="AF462" s="30" t="n">
        <f aca="false">IF(ISBLANK(W462),"NA",IF(W462=" ","NA",IF(W462="-","NA",IF(W462="N","NA",W462))))</f>
        <v>577</v>
      </c>
      <c r="AG462" s="30" t="n">
        <f aca="false">IF(ISBLANK(X462),"NA",IF(X462=" ","NA",IF(X462="-","NA",IF(X462="N","NA",X462))))</f>
        <v>444</v>
      </c>
      <c r="AH462" s="30" t="n">
        <f aca="false">IF(ISBLANK(Y462),"NA",IF(Y462=" ","NA",IF(Y462="-","NA",IF(Y462="N","NA",Y462))))</f>
        <v>597</v>
      </c>
      <c r="AI462" s="30" t="n">
        <f aca="false">IF(ISBLANK(Z462),"NA",IF(Z462=" ","NA",IF(Z462="-","NA",IF(Z462="N","NA",Z462))))</f>
        <v>387</v>
      </c>
      <c r="AJ462" s="30" t="n">
        <f aca="false">IF(ISBLANK(AA462),"NA",IF(AA462=" ","NA",IF(AA462="-","NA",IF(AA462="N","NA",AA462))))</f>
        <v>3</v>
      </c>
      <c r="AK462" s="30" t="n">
        <f aca="false">IF(ISBLANK(AB462),"NA",IF(AB462=" ","NA",IF(AB462="-","NA",IF(AB462="N","NA",AB462))))</f>
        <v>18</v>
      </c>
      <c r="AL462" s="22" t="n">
        <f aca="false">IF(I462="BC",VLOOKUP(B462,'BC-OR_overlap'!A:J,10),"NA")</f>
        <v>4</v>
      </c>
      <c r="AM462" s="22" t="n">
        <f aca="false">VLOOKUP(G462,Sheet2!A:Q,3)</f>
        <v>13.8023</v>
      </c>
      <c r="AN462" s="22" t="n">
        <f aca="false">VLOOKUP(G462,Sheet2!A:Q,4)</f>
        <v>3</v>
      </c>
      <c r="AO462" s="22" t="n">
        <f aca="false">VLOOKUP(G462,Sheet2!A:Q,5)</f>
        <v>4.5</v>
      </c>
      <c r="AP462" s="22" t="n">
        <f aca="false">VLOOKUP(G462,Sheet2!A:Q,6)</f>
        <v>8956.53</v>
      </c>
      <c r="AQ462" s="22" t="n">
        <f aca="false">VLOOKUP(G462,Sheet2!A:Q,7)</f>
        <v>350.6</v>
      </c>
      <c r="AR462" s="22" t="n">
        <f aca="false">VLOOKUP(G462,Sheet2!A:Q,8)</f>
        <v>428.73</v>
      </c>
      <c r="AS462" s="22" t="n">
        <f aca="false">VLOOKUP(G462,Sheet2!A:Q,9)</f>
        <v>25</v>
      </c>
      <c r="AT462" s="22" t="n">
        <f aca="false">VLOOKUP(G462,Sheet2!A:Q,10)</f>
        <v>24.25</v>
      </c>
      <c r="AU462" s="22" t="n">
        <f aca="false">VLOOKUP(G462,Sheet2!A:Q,11)</f>
        <v>4</v>
      </c>
      <c r="AV462" s="22" t="n">
        <f aca="false">VLOOKUP(G462,Sheet2!A:Q,12)</f>
        <v>217697.1</v>
      </c>
      <c r="AW462" s="22" t="n">
        <f aca="false">VLOOKUP(G462,Sheet2!A:Q,13)</f>
        <v>29932.4</v>
      </c>
      <c r="AX462" s="22" t="n">
        <f aca="false">VLOOKUP(G462,Sheet2!A:Q,14)</f>
        <v>13423.08</v>
      </c>
      <c r="AY462" s="22" t="n">
        <f aca="false">VLOOKUP(G462,Sheet2!A:Q,15)</f>
        <v>1544.5</v>
      </c>
      <c r="AZ462" s="22" t="n">
        <f aca="false">VLOOKUP(G462,Sheet2!A:Q,16)</f>
        <v>1839.04</v>
      </c>
      <c r="BA462" s="22" t="n">
        <f aca="false">VLOOKUP(G462,Sheet2!A:Q,17)</f>
        <v>192.67</v>
      </c>
      <c r="BB462" s="22" t="n">
        <f aca="false">VLOOKUP(G462,Sheet2!A:R,18)</f>
        <v>517</v>
      </c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5" hidden="false" customHeight="false" outlineLevel="0" collapsed="false">
      <c r="A463" s="9" t="s">
        <v>46</v>
      </c>
      <c r="B463" s="9" t="n">
        <v>141</v>
      </c>
      <c r="C463" s="9" t="n">
        <v>176</v>
      </c>
      <c r="D463" s="9" t="n">
        <v>140</v>
      </c>
      <c r="E463" s="23"/>
      <c r="F463" s="9" t="s">
        <v>661</v>
      </c>
      <c r="G463" s="9" t="s">
        <v>1328</v>
      </c>
      <c r="H463" s="4" t="s">
        <v>663</v>
      </c>
      <c r="I463" s="22" t="s">
        <v>1066</v>
      </c>
      <c r="J463" s="26" t="s">
        <v>1067</v>
      </c>
      <c r="K463" s="11" t="s">
        <v>1329</v>
      </c>
      <c r="L463" s="2" t="n">
        <f aca="false">IF(LEN(TRIM(K463))=0,0,LEN(TRIM(K463))-LEN(SUBSTITUTE(K463," ",""))+1)</f>
        <v>12</v>
      </c>
      <c r="M463" s="2" t="n">
        <f aca="false">IF(LEN(TRIM(F463))=0,0,LEN(TRIM(F463))-LEN(SUBSTITUTE(F463," ",""))+2)</f>
        <v>9</v>
      </c>
      <c r="N463" s="22" t="s">
        <v>52</v>
      </c>
      <c r="O463" s="9"/>
      <c r="P463" s="27" t="n">
        <v>11141</v>
      </c>
      <c r="Q463" s="27" t="n">
        <v>1141</v>
      </c>
      <c r="R463" s="9" t="s">
        <v>409</v>
      </c>
      <c r="S463" s="28" t="str">
        <f aca="false">MID(MID(MID(SUBSTITUTE(K463," ","^",(M463-2)),1,256),FIND("^",SUBSTITUTE(K463," ","^",(M463-2))),256),2,FIND(" ",MID(MID(SUBSTITUTE(K463," ","^",(M463-2)),1,256),FIND("^",SUBSTITUTE(K463," ","^",(M463-2))),256))-2)</f>
        <v>its</v>
      </c>
      <c r="T463" s="73" t="n">
        <v>0.96</v>
      </c>
      <c r="U463" s="29" t="n">
        <f aca="false">LEN(S463)</f>
        <v>3</v>
      </c>
      <c r="V463" s="58" t="n">
        <v>103</v>
      </c>
      <c r="W463" s="58" t="n">
        <v>618</v>
      </c>
      <c r="X463" s="58" t="n">
        <v>593</v>
      </c>
      <c r="Y463" s="58" t="n">
        <v>611</v>
      </c>
      <c r="Z463" s="58" t="n">
        <v>500</v>
      </c>
      <c r="AA463" s="50" t="n">
        <v>1</v>
      </c>
      <c r="AB463" s="50" t="n">
        <v>16</v>
      </c>
      <c r="AC463" s="30" t="n">
        <f aca="false">IF(ISBLANK(T463),"NA",IF(T463=" ","NA",IF(T463="-","NA",IF(T463="N","NA",T463))))</f>
        <v>0.96</v>
      </c>
      <c r="AD463" s="30" t="n">
        <f aca="false">IF(ISBLANK(U463),"NA",IF(U463=" ","NA",IF(U463="-","NA",IF(U463="N","NA",U463))))</f>
        <v>3</v>
      </c>
      <c r="AE463" s="30" t="n">
        <f aca="false">IF(ISBLANK(V463),"NA",IF(V463=" ","NA",IF(V463="-","NA",IF(V463="N","NA",V463))))</f>
        <v>103</v>
      </c>
      <c r="AF463" s="30" t="n">
        <f aca="false">IF(ISBLANK(W463),"NA",IF(W463=" ","NA",IF(W463="-","NA",IF(W463="N","NA",W463))))</f>
        <v>618</v>
      </c>
      <c r="AG463" s="30" t="n">
        <f aca="false">IF(ISBLANK(X463),"NA",IF(X463=" ","NA",IF(X463="-","NA",IF(X463="N","NA",X463))))</f>
        <v>593</v>
      </c>
      <c r="AH463" s="30" t="n">
        <f aca="false">IF(ISBLANK(Y463),"NA",IF(Y463=" ","NA",IF(Y463="-","NA",IF(Y463="N","NA",Y463))))</f>
        <v>611</v>
      </c>
      <c r="AI463" s="30" t="n">
        <f aca="false">IF(ISBLANK(Z463),"NA",IF(Z463=" ","NA",IF(Z463="-","NA",IF(Z463="N","NA",Z463))))</f>
        <v>500</v>
      </c>
      <c r="AJ463" s="30" t="n">
        <f aca="false">IF(ISBLANK(AA463),"NA",IF(AA463=" ","NA",IF(AA463="-","NA",IF(AA463="N","NA",AA463))))</f>
        <v>1</v>
      </c>
      <c r="AK463" s="30" t="n">
        <f aca="false">IF(ISBLANK(AB463),"NA",IF(AB463=" ","NA",IF(AB463="-","NA",IF(AB463="N","NA",AB463))))</f>
        <v>16</v>
      </c>
      <c r="AL463" s="22" t="n">
        <f aca="false">IF(I463="BC",VLOOKUP(B463,'BC-OR_overlap'!A:J,10),"NA")</f>
        <v>4</v>
      </c>
      <c r="AM463" s="22" t="n">
        <f aca="false">VLOOKUP(G463,Sheet2!A:Q,3)</f>
        <v>82.1</v>
      </c>
      <c r="AN463" s="22" t="n">
        <f aca="false">VLOOKUP(G463,Sheet2!A:Q,4)</f>
        <v>1</v>
      </c>
      <c r="AO463" s="22" t="n">
        <f aca="false">VLOOKUP(G463,Sheet2!A:Q,5)</f>
        <v>10.53</v>
      </c>
      <c r="AP463" s="22" t="n">
        <f aca="false">VLOOKUP(G463,Sheet2!A:Q,6)</f>
        <v>10412.3</v>
      </c>
      <c r="AQ463" s="22" t="n">
        <f aca="false">VLOOKUP(G463,Sheet2!A:Q,7)</f>
        <v>343</v>
      </c>
      <c r="AR463" s="22" t="n">
        <f aca="false">VLOOKUP(G463,Sheet2!A:Q,8)</f>
        <v>825.77</v>
      </c>
      <c r="AS463" s="22" t="n">
        <f aca="false">VLOOKUP(G463,Sheet2!A:Q,9)</f>
        <v>36.25</v>
      </c>
      <c r="AT463" s="22" t="n">
        <f aca="false">VLOOKUP(G463,Sheet2!A:Q,10)</f>
        <v>88.25</v>
      </c>
      <c r="AU463" s="22" t="n">
        <f aca="false">VLOOKUP(G463,Sheet2!A:Q,11)</f>
        <v>2.67</v>
      </c>
      <c r="AV463" s="22" t="n">
        <f aca="false">VLOOKUP(G463,Sheet2!A:Q,12)</f>
        <v>414330.73</v>
      </c>
      <c r="AW463" s="22" t="n">
        <f aca="false">VLOOKUP(G463,Sheet2!A:Q,13)</f>
        <v>43157.8</v>
      </c>
      <c r="AX463" s="22" t="n">
        <f aca="false">VLOOKUP(G463,Sheet2!A:Q,14)</f>
        <v>47314.02</v>
      </c>
      <c r="AY463" s="22" t="n">
        <f aca="false">VLOOKUP(G463,Sheet2!A:Q,15)</f>
        <v>3366.25</v>
      </c>
      <c r="AZ463" s="22" t="n">
        <f aca="false">VLOOKUP(G463,Sheet2!A:Q,16)</f>
        <v>1269</v>
      </c>
      <c r="BA463" s="22" t="n">
        <f aca="false">VLOOKUP(G463,Sheet2!A:Q,17)</f>
        <v>161.33</v>
      </c>
      <c r="BB463" s="22" t="n">
        <f aca="false">VLOOKUP(G463,Sheet2!A:R,18)</f>
        <v>523</v>
      </c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5" hidden="false" customHeight="false" outlineLevel="0" collapsed="false">
      <c r="A464" s="9" t="s">
        <v>56</v>
      </c>
      <c r="B464" s="9" t="n">
        <v>142</v>
      </c>
      <c r="C464" s="9" t="n">
        <v>177</v>
      </c>
      <c r="D464" s="9" t="n">
        <v>194</v>
      </c>
      <c r="E464" s="23" t="s">
        <v>153</v>
      </c>
      <c r="F464" s="24" t="s">
        <v>665</v>
      </c>
      <c r="G464" s="9" t="s">
        <v>1330</v>
      </c>
      <c r="H464" s="4" t="s">
        <v>667</v>
      </c>
      <c r="I464" s="22" t="s">
        <v>1066</v>
      </c>
      <c r="J464" s="26" t="s">
        <v>1067</v>
      </c>
      <c r="K464" s="11" t="s">
        <v>1331</v>
      </c>
      <c r="L464" s="2" t="n">
        <f aca="false">IF(LEN(TRIM(K464))=0,0,LEN(TRIM(K464))-LEN(SUBSTITUTE(K464," ",""))+1)</f>
        <v>11</v>
      </c>
      <c r="M464" s="2" t="n">
        <f aca="false">IF(LEN(TRIM(F464))=0,0,LEN(TRIM(F464))-LEN(SUBSTITUTE(F464," ",""))+2)</f>
        <v>9</v>
      </c>
      <c r="N464" s="22" t="s">
        <v>52</v>
      </c>
      <c r="O464" s="9"/>
      <c r="P464" s="27" t="n">
        <v>11142</v>
      </c>
      <c r="Q464" s="27" t="n">
        <v>1142</v>
      </c>
      <c r="R464" s="9" t="s">
        <v>409</v>
      </c>
      <c r="S464" s="28" t="str">
        <f aca="false">MID(MID(MID(SUBSTITUTE(K464," ","^",(M464-2)),1,256),FIND("^",SUBSTITUTE(K464," ","^",(M464-2))),256),2,FIND(" ",MID(MID(SUBSTITUTE(K464," ","^",(M464-2)),1,256),FIND("^",SUBSTITUTE(K464," ","^",(M464-2))),256))-2)</f>
        <v>Hawaiian</v>
      </c>
      <c r="T464" s="71" t="n">
        <v>0.894736842105263</v>
      </c>
      <c r="U464" s="29" t="n">
        <f aca="false">LEN(S464)</f>
        <v>8</v>
      </c>
      <c r="V464" s="58" t="n">
        <v>55</v>
      </c>
      <c r="W464" s="58" t="n">
        <v>336</v>
      </c>
      <c r="X464" s="58" t="n">
        <v>524</v>
      </c>
      <c r="Y464" s="58" t="n">
        <v>395</v>
      </c>
      <c r="Z464" s="58" t="n">
        <v>434</v>
      </c>
      <c r="AA464" s="50" t="n">
        <v>3</v>
      </c>
      <c r="AB464" s="50" t="n">
        <v>22</v>
      </c>
      <c r="AC464" s="30" t="n">
        <f aca="false">IF(ISBLANK(T464),"NA",IF(T464=" ","NA",IF(T464="-","NA",IF(T464="N","NA",T464))))</f>
        <v>0.894736842105263</v>
      </c>
      <c r="AD464" s="30" t="n">
        <f aca="false">IF(ISBLANK(U464),"NA",IF(U464=" ","NA",IF(U464="-","NA",IF(U464="N","NA",U464))))</f>
        <v>8</v>
      </c>
      <c r="AE464" s="30" t="n">
        <f aca="false">IF(ISBLANK(V464),"NA",IF(V464=" ","NA",IF(V464="-","NA",IF(V464="N","NA",V464))))</f>
        <v>55</v>
      </c>
      <c r="AF464" s="30" t="n">
        <f aca="false">IF(ISBLANK(W464),"NA",IF(W464=" ","NA",IF(W464="-","NA",IF(W464="N","NA",W464))))</f>
        <v>336</v>
      </c>
      <c r="AG464" s="30" t="n">
        <f aca="false">IF(ISBLANK(X464),"NA",IF(X464=" ","NA",IF(X464="-","NA",IF(X464="N","NA",X464))))</f>
        <v>524</v>
      </c>
      <c r="AH464" s="30" t="n">
        <f aca="false">IF(ISBLANK(Y464),"NA",IF(Y464=" ","NA",IF(Y464="-","NA",IF(Y464="N","NA",Y464))))</f>
        <v>395</v>
      </c>
      <c r="AI464" s="30" t="n">
        <f aca="false">IF(ISBLANK(Z464),"NA",IF(Z464=" ","NA",IF(Z464="-","NA",IF(Z464="N","NA",Z464))))</f>
        <v>434</v>
      </c>
      <c r="AJ464" s="30" t="n">
        <f aca="false">IF(ISBLANK(AA464),"NA",IF(AA464=" ","NA",IF(AA464="-","NA",IF(AA464="N","NA",AA464))))</f>
        <v>3</v>
      </c>
      <c r="AK464" s="30" t="n">
        <f aca="false">IF(ISBLANK(AB464),"NA",IF(AB464=" ","NA",IF(AB464="-","NA",IF(AB464="N","NA",AB464))))</f>
        <v>22</v>
      </c>
      <c r="AL464" s="22" t="n">
        <f aca="false">IF(I464="BC",VLOOKUP(B464,'BC-OR_overlap'!A:J,10),"NA")</f>
        <v>4</v>
      </c>
      <c r="AM464" s="22" t="n">
        <f aca="false">VLOOKUP(G464,Sheet2!A:Q,3)</f>
        <v>26.8312</v>
      </c>
      <c r="AN464" s="22" t="n">
        <f aca="false">VLOOKUP(G464,Sheet2!A:Q,4)</f>
        <v>3</v>
      </c>
      <c r="AO464" s="22" t="n">
        <f aca="false">VLOOKUP(G464,Sheet2!A:Q,5)</f>
        <v>1486.19</v>
      </c>
      <c r="AP464" s="22" t="n">
        <f aca="false">VLOOKUP(G464,Sheet2!A:Q,6)</f>
        <v>14236.91</v>
      </c>
      <c r="AQ464" s="22" t="n">
        <f aca="false">VLOOKUP(G464,Sheet2!A:Q,7)</f>
        <v>311.6</v>
      </c>
      <c r="AR464" s="22" t="n">
        <f aca="false">VLOOKUP(G464,Sheet2!A:Q,8)</f>
        <v>5074.48</v>
      </c>
      <c r="AS464" s="22" t="n">
        <f aca="false">VLOOKUP(G464,Sheet2!A:Q,9)</f>
        <v>24.5</v>
      </c>
      <c r="AT464" s="22" t="n">
        <f aca="false">VLOOKUP(G464,Sheet2!A:Q,10)</f>
        <v>2497.17</v>
      </c>
      <c r="AU464" s="22" t="n">
        <f aca="false">VLOOKUP(G464,Sheet2!A:Q,11)</f>
        <v>3</v>
      </c>
      <c r="AV464" s="22" t="n">
        <f aca="false">VLOOKUP(G464,Sheet2!A:Q,12)</f>
        <v>356436.87</v>
      </c>
      <c r="AW464" s="22" t="n">
        <f aca="false">VLOOKUP(G464,Sheet2!A:Q,13)</f>
        <v>38462.6</v>
      </c>
      <c r="AX464" s="22" t="n">
        <f aca="false">VLOOKUP(G464,Sheet2!A:Q,14)</f>
        <v>70501.14</v>
      </c>
      <c r="AY464" s="22" t="n">
        <f aca="false">VLOOKUP(G464,Sheet2!A:Q,15)</f>
        <v>2306.25</v>
      </c>
      <c r="AZ464" s="22" t="n">
        <f aca="false">VLOOKUP(G464,Sheet2!A:Q,16)</f>
        <v>30373.1</v>
      </c>
      <c r="BA464" s="22" t="n">
        <f aca="false">VLOOKUP(G464,Sheet2!A:Q,17)</f>
        <v>353</v>
      </c>
      <c r="BB464" s="22" t="n">
        <f aca="false">VLOOKUP(G464,Sheet2!A:R,18)</f>
        <v>526</v>
      </c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5" hidden="false" customHeight="false" outlineLevel="0" collapsed="false">
      <c r="A465" s="1" t="s">
        <v>80</v>
      </c>
      <c r="B465" s="31" t="n">
        <v>143</v>
      </c>
      <c r="C465" s="9" t="n">
        <v>178</v>
      </c>
      <c r="D465" s="9" t="n">
        <v>164</v>
      </c>
      <c r="E465" s="23"/>
      <c r="F465" s="9" t="s">
        <v>669</v>
      </c>
      <c r="G465" s="9" t="s">
        <v>1332</v>
      </c>
      <c r="H465" s="4" t="s">
        <v>671</v>
      </c>
      <c r="I465" s="22" t="s">
        <v>1066</v>
      </c>
      <c r="J465" s="26" t="s">
        <v>1067</v>
      </c>
      <c r="K465" s="11" t="s">
        <v>1333</v>
      </c>
      <c r="L465" s="2" t="n">
        <f aca="false">IF(LEN(TRIM(K465))=0,0,LEN(TRIM(K465))-LEN(SUBSTITUTE(K465," ",""))+1)</f>
        <v>21</v>
      </c>
      <c r="M465" s="2" t="n">
        <f aca="false">IF(LEN(TRIM(F465))=0,0,LEN(TRIM(F465))-LEN(SUBSTITUTE(F465," ",""))+2)</f>
        <v>19</v>
      </c>
      <c r="N465" s="22" t="s">
        <v>52</v>
      </c>
      <c r="O465" s="9"/>
      <c r="P465" s="27" t="n">
        <v>11143</v>
      </c>
      <c r="Q465" s="27" t="n">
        <v>1143</v>
      </c>
      <c r="R465" s="9" t="s">
        <v>409</v>
      </c>
      <c r="S465" s="28" t="str">
        <f aca="false">MID(MID(MID(SUBSTITUTE(K465," ","^",(M465-2)),1,256),FIND("^",SUBSTITUTE(K465," ","^",(M465-2))),256),2,FIND(" ",MID(MID(SUBSTITUTE(K465," ","^",(M465-2)),1,256),FIND("^",SUBSTITUTE(K465," ","^",(M465-2))),256))-2)</f>
        <v>red</v>
      </c>
      <c r="T465" s="77" t="n">
        <v>0.94</v>
      </c>
      <c r="U465" s="29" t="n">
        <f aca="false">LEN(S465)</f>
        <v>3</v>
      </c>
      <c r="V465" s="58" t="n">
        <v>15</v>
      </c>
      <c r="W465" s="58" t="n">
        <v>607</v>
      </c>
      <c r="X465" s="58" t="n">
        <v>522</v>
      </c>
      <c r="Y465" s="58" t="n">
        <v>568</v>
      </c>
      <c r="Z465" s="58" t="n">
        <v>443</v>
      </c>
      <c r="AA465" s="50" t="n">
        <v>1</v>
      </c>
      <c r="AB465" s="50" t="n">
        <v>6</v>
      </c>
      <c r="AC465" s="30" t="n">
        <f aca="false">IF(ISBLANK(T465),"NA",IF(T465=" ","NA",IF(T465="-","NA",IF(T465="N","NA",T465))))</f>
        <v>0.94</v>
      </c>
      <c r="AD465" s="30" t="n">
        <f aca="false">IF(ISBLANK(U465),"NA",IF(U465=" ","NA",IF(U465="-","NA",IF(U465="N","NA",U465))))</f>
        <v>3</v>
      </c>
      <c r="AE465" s="30" t="n">
        <f aca="false">IF(ISBLANK(V465),"NA",IF(V465=" ","NA",IF(V465="-","NA",IF(V465="N","NA",V465))))</f>
        <v>15</v>
      </c>
      <c r="AF465" s="30" t="n">
        <f aca="false">IF(ISBLANK(W465),"NA",IF(W465=" ","NA",IF(W465="-","NA",IF(W465="N","NA",W465))))</f>
        <v>607</v>
      </c>
      <c r="AG465" s="30" t="n">
        <f aca="false">IF(ISBLANK(X465),"NA",IF(X465=" ","NA",IF(X465="-","NA",IF(X465="N","NA",X465))))</f>
        <v>522</v>
      </c>
      <c r="AH465" s="30" t="n">
        <f aca="false">IF(ISBLANK(Y465),"NA",IF(Y465=" ","NA",IF(Y465="-","NA",IF(Y465="N","NA",Y465))))</f>
        <v>568</v>
      </c>
      <c r="AI465" s="30" t="n">
        <f aca="false">IF(ISBLANK(Z465),"NA",IF(Z465=" ","NA",IF(Z465="-","NA",IF(Z465="N","NA",Z465))))</f>
        <v>443</v>
      </c>
      <c r="AJ465" s="30" t="n">
        <f aca="false">IF(ISBLANK(AA465),"NA",IF(AA465=" ","NA",IF(AA465="-","NA",IF(AA465="N","NA",AA465))))</f>
        <v>1</v>
      </c>
      <c r="AK465" s="30" t="n">
        <f aca="false">IF(ISBLANK(AB465),"NA",IF(AB465=" ","NA",IF(AB465="-","NA",IF(AB465="N","NA",AB465))))</f>
        <v>6</v>
      </c>
      <c r="AL465" s="22" t="n">
        <f aca="false">IF(I465="BC",VLOOKUP(B465,'BC-OR_overlap'!A:J,10),"NA")</f>
        <v>6</v>
      </c>
      <c r="AM465" s="22" t="n">
        <f aca="false">VLOOKUP(G465,Sheet2!A:Q,3)</f>
        <v>11.1846</v>
      </c>
      <c r="AN465" s="22" t="n">
        <f aca="false">VLOOKUP(G465,Sheet2!A:Q,4)</f>
        <v>1</v>
      </c>
      <c r="AO465" s="22" t="n">
        <f aca="false">VLOOKUP(G465,Sheet2!A:Q,5)</f>
        <v>64.31</v>
      </c>
      <c r="AP465" s="22" t="n">
        <f aca="false">VLOOKUP(G465,Sheet2!A:Q,6)</f>
        <v>6786.45</v>
      </c>
      <c r="AQ465" s="22" t="n">
        <f aca="false">VLOOKUP(G465,Sheet2!A:Q,7)</f>
        <v>604.67</v>
      </c>
      <c r="AR465" s="22" t="n">
        <f aca="false">VLOOKUP(G465,Sheet2!A:Q,8)</f>
        <v>866.33</v>
      </c>
      <c r="AS465" s="22" t="n">
        <f aca="false">VLOOKUP(G465,Sheet2!A:Q,9)</f>
        <v>42.8</v>
      </c>
      <c r="AT465" s="22" t="n">
        <f aca="false">VLOOKUP(G465,Sheet2!A:Q,10)</f>
        <v>171.37</v>
      </c>
      <c r="AU465" s="22" t="n">
        <f aca="false">VLOOKUP(G465,Sheet2!A:Q,11)</f>
        <v>10.25</v>
      </c>
      <c r="AV465" s="22" t="n">
        <f aca="false">VLOOKUP(G465,Sheet2!A:Q,12)</f>
        <v>324878.68</v>
      </c>
      <c r="AW465" s="22" t="n">
        <f aca="false">VLOOKUP(G465,Sheet2!A:Q,13)</f>
        <v>36086.17</v>
      </c>
      <c r="AX465" s="22" t="n">
        <f aca="false">VLOOKUP(G465,Sheet2!A:Q,14)</f>
        <v>45587.64</v>
      </c>
      <c r="AY465" s="22" t="n">
        <f aca="false">VLOOKUP(G465,Sheet2!A:Q,15)</f>
        <v>2788.8</v>
      </c>
      <c r="AZ465" s="22" t="n">
        <f aca="false">VLOOKUP(G465,Sheet2!A:Q,16)</f>
        <v>3374.82</v>
      </c>
      <c r="BA465" s="22" t="n">
        <f aca="false">VLOOKUP(G465,Sheet2!A:Q,17)</f>
        <v>321.75</v>
      </c>
      <c r="BB465" s="22" t="n">
        <f aca="false">VLOOKUP(G465,Sheet2!A:R,18)</f>
        <v>529</v>
      </c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5" hidden="false" customHeight="false" outlineLevel="0" collapsed="false">
      <c r="A466" s="9" t="s">
        <v>66</v>
      </c>
      <c r="B466" s="9" t="n">
        <v>144</v>
      </c>
      <c r="C466" s="9" t="n">
        <v>180</v>
      </c>
      <c r="D466" s="9" t="n">
        <v>165</v>
      </c>
      <c r="E466" s="23"/>
      <c r="F466" s="9" t="s">
        <v>673</v>
      </c>
      <c r="G466" s="9" t="s">
        <v>1334</v>
      </c>
      <c r="H466" s="4" t="s">
        <v>589</v>
      </c>
      <c r="I466" s="22" t="s">
        <v>1066</v>
      </c>
      <c r="J466" s="26" t="s">
        <v>1067</v>
      </c>
      <c r="K466" s="11" t="s">
        <v>1335</v>
      </c>
      <c r="L466" s="2" t="n">
        <f aca="false">IF(LEN(TRIM(K466))=0,0,LEN(TRIM(K466))-LEN(SUBSTITUTE(K466," ",""))+1)</f>
        <v>26</v>
      </c>
      <c r="M466" s="2" t="n">
        <f aca="false">IF(LEN(TRIM(F466))=0,0,LEN(TRIM(F466))-LEN(SUBSTITUTE(F466," ",""))+2)</f>
        <v>24</v>
      </c>
      <c r="N466" s="22" t="s">
        <v>52</v>
      </c>
      <c r="O466" s="9"/>
      <c r="P466" s="27" t="n">
        <v>11144</v>
      </c>
      <c r="Q466" s="27" t="n">
        <v>1144</v>
      </c>
      <c r="R466" s="9" t="s">
        <v>409</v>
      </c>
      <c r="S466" s="28" t="str">
        <f aca="false">MID(MID(MID(SUBSTITUTE(K466," ","^",(M466-2)),1,256),FIND("^",SUBSTITUTE(K466," ","^",(M466-2))),256),2,FIND(" ",MID(MID(SUBSTITUTE(K466," ","^",(M466-2)),1,256),FIND("^",SUBSTITUTE(K466," ","^",(M466-2))),256))-2)</f>
        <v>and</v>
      </c>
      <c r="T466" s="77" t="n">
        <v>0.92</v>
      </c>
      <c r="U466" s="29" t="n">
        <f aca="false">LEN(S466)</f>
        <v>3</v>
      </c>
      <c r="V466" s="58" t="n">
        <v>23</v>
      </c>
      <c r="W466" s="58" t="n">
        <v>568</v>
      </c>
      <c r="X466" s="58" t="n">
        <v>559</v>
      </c>
      <c r="Y466" s="58" t="n">
        <v>551</v>
      </c>
      <c r="Z466" s="58" t="n">
        <v>432</v>
      </c>
      <c r="AA466" s="50" t="n">
        <v>15</v>
      </c>
      <c r="AB466" s="50" t="n">
        <v>17</v>
      </c>
      <c r="AC466" s="30" t="n">
        <f aca="false">IF(ISBLANK(T466),"NA",IF(T466=" ","NA",IF(T466="-","NA",IF(T466="N","NA",T466))))</f>
        <v>0.92</v>
      </c>
      <c r="AD466" s="30" t="n">
        <f aca="false">IF(ISBLANK(U466),"NA",IF(U466=" ","NA",IF(U466="-","NA",IF(U466="N","NA",U466))))</f>
        <v>3</v>
      </c>
      <c r="AE466" s="30" t="n">
        <f aca="false">IF(ISBLANK(V466),"NA",IF(V466=" ","NA",IF(V466="-","NA",IF(V466="N","NA",V466))))</f>
        <v>23</v>
      </c>
      <c r="AF466" s="30" t="n">
        <f aca="false">IF(ISBLANK(W466),"NA",IF(W466=" ","NA",IF(W466="-","NA",IF(W466="N","NA",W466))))</f>
        <v>568</v>
      </c>
      <c r="AG466" s="30" t="n">
        <f aca="false">IF(ISBLANK(X466),"NA",IF(X466=" ","NA",IF(X466="-","NA",IF(X466="N","NA",X466))))</f>
        <v>559</v>
      </c>
      <c r="AH466" s="30" t="n">
        <f aca="false">IF(ISBLANK(Y466),"NA",IF(Y466=" ","NA",IF(Y466="-","NA",IF(Y466="N","NA",Y466))))</f>
        <v>551</v>
      </c>
      <c r="AI466" s="30" t="n">
        <f aca="false">IF(ISBLANK(Z466),"NA",IF(Z466=" ","NA",IF(Z466="-","NA",IF(Z466="N","NA",Z466))))</f>
        <v>432</v>
      </c>
      <c r="AJ466" s="30" t="n">
        <f aca="false">IF(ISBLANK(AA466),"NA",IF(AA466=" ","NA",IF(AA466="-","NA",IF(AA466="N","NA",AA466))))</f>
        <v>15</v>
      </c>
      <c r="AK466" s="30" t="n">
        <f aca="false">IF(ISBLANK(AB466),"NA",IF(AB466=" ","NA",IF(AB466="-","NA",IF(AB466="N","NA",AB466))))</f>
        <v>17</v>
      </c>
      <c r="AL466" s="22" t="n">
        <f aca="false">IF(I466="BC",VLOOKUP(B466,'BC-OR_overlap'!A:J,10),"NA")</f>
        <v>6</v>
      </c>
      <c r="AM466" s="22" t="n">
        <f aca="false">VLOOKUP(G466,Sheet2!A:Q,3)</f>
        <v>36.6475</v>
      </c>
      <c r="AN466" s="22" t="n">
        <f aca="false">VLOOKUP(G466,Sheet2!A:Q,4)</f>
        <v>15</v>
      </c>
      <c r="AO466" s="22" t="n">
        <f aca="false">VLOOKUP(G466,Sheet2!A:Q,5)</f>
        <v>4118.07</v>
      </c>
      <c r="AP466" s="22" t="n">
        <f aca="false">VLOOKUP(G466,Sheet2!A:Q,6)</f>
        <v>51041.51</v>
      </c>
      <c r="AQ466" s="22" t="n">
        <f aca="false">VLOOKUP(G466,Sheet2!A:Q,7)</f>
        <v>64.33</v>
      </c>
      <c r="AR466" s="22" t="n">
        <f aca="false">VLOOKUP(G466,Sheet2!A:Q,8)</f>
        <v>192.34</v>
      </c>
      <c r="AS466" s="22" t="n">
        <f aca="false">VLOOKUP(G466,Sheet2!A:Q,9)</f>
        <v>7</v>
      </c>
      <c r="AT466" s="22" t="n">
        <f aca="false">VLOOKUP(G466,Sheet2!A:Q,10)</f>
        <v>36.65</v>
      </c>
      <c r="AU466" s="22" t="n">
        <f aca="false">VLOOKUP(G466,Sheet2!A:Q,11)</f>
        <v>1</v>
      </c>
      <c r="AV466" s="22" t="n">
        <f aca="false">VLOOKUP(G466,Sheet2!A:Q,12)</f>
        <v>406300.21</v>
      </c>
      <c r="AW466" s="22" t="n">
        <f aca="false">VLOOKUP(G466,Sheet2!A:Q,13)</f>
        <v>50028.67</v>
      </c>
      <c r="AX466" s="22" t="n">
        <f aca="false">VLOOKUP(G466,Sheet2!A:Q,14)</f>
        <v>21268.49</v>
      </c>
      <c r="AY466" s="22" t="n">
        <f aca="false">VLOOKUP(G466,Sheet2!A:Q,15)</f>
        <v>5955</v>
      </c>
      <c r="AZ466" s="22" t="n">
        <f aca="false">VLOOKUP(G466,Sheet2!A:Q,16)</f>
        <v>1353.46</v>
      </c>
      <c r="BA466" s="22" t="n">
        <f aca="false">VLOOKUP(G466,Sheet2!A:Q,17)</f>
        <v>540</v>
      </c>
      <c r="BB466" s="22" t="n">
        <f aca="false">VLOOKUP(G466,Sheet2!A:R,18)</f>
        <v>532</v>
      </c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5" hidden="false" customHeight="false" outlineLevel="0" collapsed="false">
      <c r="A467" s="1" t="s">
        <v>56</v>
      </c>
      <c r="B467" s="9" t="n">
        <v>145</v>
      </c>
      <c r="C467" s="9" t="n">
        <v>181</v>
      </c>
      <c r="D467" s="9" t="n">
        <v>173</v>
      </c>
      <c r="E467" s="23"/>
      <c r="F467" s="9" t="s">
        <v>676</v>
      </c>
      <c r="G467" s="46" t="s">
        <v>195</v>
      </c>
      <c r="H467" s="4" t="s">
        <v>678</v>
      </c>
      <c r="I467" s="22" t="s">
        <v>1066</v>
      </c>
      <c r="J467" s="26" t="s">
        <v>1067</v>
      </c>
      <c r="K467" s="11" t="s">
        <v>1336</v>
      </c>
      <c r="L467" s="2" t="n">
        <f aca="false">IF(LEN(TRIM(K467))=0,0,LEN(TRIM(K467))-LEN(SUBSTITUTE(K467," ",""))+1)</f>
        <v>18</v>
      </c>
      <c r="M467" s="2" t="n">
        <f aca="false">IF(LEN(TRIM(F467))=0,0,LEN(TRIM(F467))-LEN(SUBSTITUTE(F467," ",""))+2)</f>
        <v>15</v>
      </c>
      <c r="N467" s="22" t="s">
        <v>52</v>
      </c>
      <c r="O467" s="9"/>
      <c r="P467" s="27" t="n">
        <v>11145</v>
      </c>
      <c r="Q467" s="27" t="n">
        <v>1145</v>
      </c>
      <c r="R467" s="9" t="s">
        <v>409</v>
      </c>
      <c r="S467" s="28" t="str">
        <f aca="false">MID(MID(MID(SUBSTITUTE(K467," ","^",(M467-2)),1,256),FIND("^",SUBSTITUTE(K467," ","^",(M467-2))),256),2,FIND(" ",MID(MID(SUBSTITUTE(K467," ","^",(M467-2)),1,256),FIND("^",SUBSTITUTE(K467," ","^",(M467-2))),256))-2)</f>
        <v>the</v>
      </c>
      <c r="T467" s="73" t="n">
        <v>0.93</v>
      </c>
      <c r="U467" s="29" t="n">
        <f aca="false">LEN(S467)</f>
        <v>3</v>
      </c>
      <c r="V467" s="58" t="n">
        <v>1599</v>
      </c>
      <c r="W467" s="58" t="n">
        <v>343</v>
      </c>
      <c r="X467" s="58" t="n">
        <v>604</v>
      </c>
      <c r="Y467" s="58" t="n">
        <v>413</v>
      </c>
      <c r="Z467" s="58" t="n">
        <v>453</v>
      </c>
      <c r="AA467" s="50" t="n">
        <v>10</v>
      </c>
      <c r="AB467" s="50" t="n">
        <v>14</v>
      </c>
      <c r="AC467" s="30" t="n">
        <f aca="false">IF(ISBLANK(T467),"NA",IF(T467=" ","NA",IF(T467="-","NA",IF(T467="N","NA",T467))))</f>
        <v>0.93</v>
      </c>
      <c r="AD467" s="30" t="n">
        <f aca="false">IF(ISBLANK(U467),"NA",IF(U467=" ","NA",IF(U467="-","NA",IF(U467="N","NA",U467))))</f>
        <v>3</v>
      </c>
      <c r="AE467" s="30" t="n">
        <f aca="false">IF(ISBLANK(V467),"NA",IF(V467=" ","NA",IF(V467="-","NA",IF(V467="N","NA",V467))))</f>
        <v>1599</v>
      </c>
      <c r="AF467" s="30" t="n">
        <f aca="false">IF(ISBLANK(W467),"NA",IF(W467=" ","NA",IF(W467="-","NA",IF(W467="N","NA",W467))))</f>
        <v>343</v>
      </c>
      <c r="AG467" s="30" t="n">
        <f aca="false">IF(ISBLANK(X467),"NA",IF(X467=" ","NA",IF(X467="-","NA",IF(X467="N","NA",X467))))</f>
        <v>604</v>
      </c>
      <c r="AH467" s="30" t="n">
        <f aca="false">IF(ISBLANK(Y467),"NA",IF(Y467=" ","NA",IF(Y467="-","NA",IF(Y467="N","NA",Y467))))</f>
        <v>413</v>
      </c>
      <c r="AI467" s="30" t="n">
        <f aca="false">IF(ISBLANK(Z467),"NA",IF(Z467=" ","NA",IF(Z467="-","NA",IF(Z467="N","NA",Z467))))</f>
        <v>453</v>
      </c>
      <c r="AJ467" s="30" t="n">
        <f aca="false">IF(ISBLANK(AA467),"NA",IF(AA467=" ","NA",IF(AA467="-","NA",IF(AA467="N","NA",AA467))))</f>
        <v>10</v>
      </c>
      <c r="AK467" s="30" t="n">
        <f aca="false">IF(ISBLANK(AB467),"NA",IF(AB467=" ","NA",IF(AB467="-","NA",IF(AB467="N","NA",AB467))))</f>
        <v>14</v>
      </c>
      <c r="AL467" s="22" t="n">
        <f aca="false">IF(I467="BC",VLOOKUP(B467,'BC-OR_overlap'!A:J,10),"NA")</f>
        <v>6</v>
      </c>
      <c r="AM467" s="22" t="n">
        <f aca="false">VLOOKUP(G467,Sheet2!A:Q,3)</f>
        <v>1770.21</v>
      </c>
      <c r="AN467" s="22" t="n">
        <f aca="false">VLOOKUP(G467,Sheet2!A:Q,4)</f>
        <v>10</v>
      </c>
      <c r="AO467" s="22" t="n">
        <f aca="false">VLOOKUP(G467,Sheet2!A:Q,5)</f>
        <v>5.6</v>
      </c>
      <c r="AP467" s="22" t="n">
        <f aca="false">VLOOKUP(G467,Sheet2!A:Q,6)</f>
        <v>24790.78</v>
      </c>
      <c r="AQ467" s="22" t="n">
        <f aca="false">VLOOKUP(G467,Sheet2!A:Q,7)</f>
        <v>235.75</v>
      </c>
      <c r="AR467" s="22" t="n">
        <f aca="false">VLOOKUP(G467,Sheet2!A:Q,8)</f>
        <v>3582</v>
      </c>
      <c r="AS467" s="22" t="n">
        <f aca="false">VLOOKUP(G467,Sheet2!A:Q,9)</f>
        <v>18.33</v>
      </c>
      <c r="AT467" s="22" t="n">
        <f aca="false">VLOOKUP(G467,Sheet2!A:Q,10)</f>
        <v>1777.91</v>
      </c>
      <c r="AU467" s="22" t="n">
        <f aca="false">VLOOKUP(G467,Sheet2!A:Q,11)</f>
        <v>3</v>
      </c>
      <c r="AV467" s="22" t="n">
        <f aca="false">VLOOKUP(G467,Sheet2!A:Q,12)</f>
        <v>330404.94</v>
      </c>
      <c r="AW467" s="22" t="n">
        <f aca="false">VLOOKUP(G467,Sheet2!A:Q,13)</f>
        <v>41208</v>
      </c>
      <c r="AX467" s="22" t="n">
        <f aca="false">VLOOKUP(G467,Sheet2!A:Q,14)</f>
        <v>23338.23</v>
      </c>
      <c r="AY467" s="22" t="n">
        <f aca="false">VLOOKUP(G467,Sheet2!A:Q,15)</f>
        <v>4191</v>
      </c>
      <c r="AZ467" s="22" t="n">
        <f aca="false">VLOOKUP(G467,Sheet2!A:Q,16)</f>
        <v>3055.73</v>
      </c>
      <c r="BA467" s="22" t="n">
        <f aca="false">VLOOKUP(G467,Sheet2!A:Q,17)</f>
        <v>222.5</v>
      </c>
      <c r="BB467" s="22" t="n">
        <f aca="false">VLOOKUP(G467,Sheet2!A:R,18)</f>
        <v>534</v>
      </c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5" hidden="false" customHeight="false" outlineLevel="0" collapsed="false">
      <c r="A468" s="9" t="s">
        <v>80</v>
      </c>
      <c r="B468" s="9" t="n">
        <v>146</v>
      </c>
      <c r="C468" s="9" t="n">
        <v>182</v>
      </c>
      <c r="D468" s="9" t="n">
        <v>51</v>
      </c>
      <c r="E468" s="23" t="n">
        <v>34</v>
      </c>
      <c r="F468" s="24" t="s">
        <v>680</v>
      </c>
      <c r="G468" s="70" t="s">
        <v>1337</v>
      </c>
      <c r="H468" s="4" t="s">
        <v>93</v>
      </c>
      <c r="I468" s="22" t="s">
        <v>1066</v>
      </c>
      <c r="J468" s="26" t="s">
        <v>1067</v>
      </c>
      <c r="K468" s="11" t="s">
        <v>1338</v>
      </c>
      <c r="L468" s="2" t="n">
        <f aca="false">IF(LEN(TRIM(K468))=0,0,LEN(TRIM(K468))-LEN(SUBSTITUTE(K468," ",""))+1)</f>
        <v>10</v>
      </c>
      <c r="M468" s="2" t="n">
        <f aca="false">IF(LEN(TRIM(F468))=0,0,LEN(TRIM(F468))-LEN(SUBSTITUTE(F468," ",""))+2)</f>
        <v>8</v>
      </c>
      <c r="N468" s="22" t="s">
        <v>52</v>
      </c>
      <c r="O468" s="9"/>
      <c r="P468" s="27" t="n">
        <v>11146</v>
      </c>
      <c r="Q468" s="27" t="n">
        <v>1146</v>
      </c>
      <c r="R468" s="9" t="s">
        <v>409</v>
      </c>
      <c r="S468" s="28" t="str">
        <f aca="false">MID(MID(MID(SUBSTITUTE(K468," ","^",(M468-2)),1,256),FIND("^",SUBSTITUTE(K468," ","^",(M468-2))),256),2,FIND(" ",MID(MID(SUBSTITUTE(K468," ","^",(M468-2)),1,256),FIND("^",SUBSTITUTE(K468," ","^",(M468-2))),256))-2)</f>
        <v>a</v>
      </c>
      <c r="T468" s="71" t="n">
        <v>0.941</v>
      </c>
      <c r="U468" s="29" t="n">
        <f aca="false">LEN(S468)</f>
        <v>1</v>
      </c>
      <c r="V468" s="58" t="n">
        <v>22</v>
      </c>
      <c r="W468" s="58" t="n">
        <v>459</v>
      </c>
      <c r="X468" s="58" t="n">
        <v>493</v>
      </c>
      <c r="Y468" s="58" t="n">
        <v>483</v>
      </c>
      <c r="Z468" s="58" t="n">
        <v>374</v>
      </c>
      <c r="AA468" s="50" t="n">
        <v>20</v>
      </c>
      <c r="AB468" s="50" t="n">
        <v>21</v>
      </c>
      <c r="AC468" s="30" t="n">
        <f aca="false">IF(ISBLANK(T468),"NA",IF(T468=" ","NA",IF(T468="-","NA",IF(T468="N","NA",T468))))</f>
        <v>0.941</v>
      </c>
      <c r="AD468" s="30" t="n">
        <f aca="false">IF(ISBLANK(U468),"NA",IF(U468=" ","NA",IF(U468="-","NA",IF(U468="N","NA",U468))))</f>
        <v>1</v>
      </c>
      <c r="AE468" s="30" t="n">
        <f aca="false">IF(ISBLANK(V468),"NA",IF(V468=" ","NA",IF(V468="-","NA",IF(V468="N","NA",V468))))</f>
        <v>22</v>
      </c>
      <c r="AF468" s="30" t="n">
        <f aca="false">IF(ISBLANK(W468),"NA",IF(W468=" ","NA",IF(W468="-","NA",IF(W468="N","NA",W468))))</f>
        <v>459</v>
      </c>
      <c r="AG468" s="30" t="n">
        <f aca="false">IF(ISBLANK(X468),"NA",IF(X468=" ","NA",IF(X468="-","NA",IF(X468="N","NA",X468))))</f>
        <v>493</v>
      </c>
      <c r="AH468" s="30" t="n">
        <f aca="false">IF(ISBLANK(Y468),"NA",IF(Y468=" ","NA",IF(Y468="-","NA",IF(Y468="N","NA",Y468))))</f>
        <v>483</v>
      </c>
      <c r="AI468" s="30" t="n">
        <f aca="false">IF(ISBLANK(Z468),"NA",IF(Z468=" ","NA",IF(Z468="-","NA",IF(Z468="N","NA",Z468))))</f>
        <v>374</v>
      </c>
      <c r="AJ468" s="30" t="n">
        <f aca="false">IF(ISBLANK(AA468),"NA",IF(AA468=" ","NA",IF(AA468="-","NA",IF(AA468="N","NA",AA468))))</f>
        <v>20</v>
      </c>
      <c r="AK468" s="30" t="n">
        <f aca="false">IF(ISBLANK(AB468),"NA",IF(AB468=" ","NA",IF(AB468="-","NA",IF(AB468="N","NA",AB468))))</f>
        <v>21</v>
      </c>
      <c r="AL468" s="22" t="n">
        <f aca="false">IF(I468="BC",VLOOKUP(B468,'BC-OR_overlap'!A:J,10),"NA")</f>
        <v>6</v>
      </c>
      <c r="AM468" s="22" t="n">
        <f aca="false">VLOOKUP(G468,Sheet2!A:Q,3)</f>
        <v>25.1059</v>
      </c>
      <c r="AN468" s="22" t="n">
        <f aca="false">VLOOKUP(G468,Sheet2!A:Q,4)</f>
        <v>20</v>
      </c>
      <c r="AO468" s="22" t="n">
        <f aca="false">VLOOKUP(G468,Sheet2!A:Q,5)</f>
        <v>22.95</v>
      </c>
      <c r="AP468" s="22" t="n">
        <f aca="false">VLOOKUP(G468,Sheet2!A:Q,6)</f>
        <v>25981.05</v>
      </c>
      <c r="AQ468" s="22" t="n">
        <f aca="false">VLOOKUP(G468,Sheet2!A:Q,7)</f>
        <v>61.33</v>
      </c>
      <c r="AR468" s="22" t="n">
        <f aca="false">VLOOKUP(G468,Sheet2!A:Q,8)</f>
        <v>126.54</v>
      </c>
      <c r="AS468" s="22" t="n">
        <f aca="false">VLOOKUP(G468,Sheet2!A:Q,9)</f>
        <v>9</v>
      </c>
      <c r="AT468" s="22" t="n">
        <f aca="false">VLOOKUP(G468,Sheet2!A:Q,10)</f>
        <v>25.11</v>
      </c>
      <c r="AU468" s="22" t="n">
        <f aca="false">VLOOKUP(G468,Sheet2!A:Q,11)</f>
        <v>1</v>
      </c>
      <c r="AV468" s="22" t="n">
        <f aca="false">VLOOKUP(G468,Sheet2!A:Q,12)</f>
        <v>258730.25</v>
      </c>
      <c r="AW468" s="22" t="n">
        <f aca="false">VLOOKUP(G468,Sheet2!A:Q,13)</f>
        <v>34279.67</v>
      </c>
      <c r="AX468" s="22" t="n">
        <f aca="false">VLOOKUP(G468,Sheet2!A:Q,14)</f>
        <v>16944.73</v>
      </c>
      <c r="AY468" s="22" t="n">
        <f aca="false">VLOOKUP(G468,Sheet2!A:Q,15)</f>
        <v>4589.5</v>
      </c>
      <c r="AZ468" s="22" t="n">
        <f aca="false">VLOOKUP(G468,Sheet2!A:Q,16)</f>
        <v>100.96</v>
      </c>
      <c r="BA468" s="22" t="n">
        <f aca="false">VLOOKUP(G468,Sheet2!A:Q,17)</f>
        <v>70</v>
      </c>
      <c r="BB468" s="22" t="n">
        <f aca="false">VLOOKUP(G468,Sheet2!A:R,18)</f>
        <v>537</v>
      </c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5" hidden="false" customHeight="false" outlineLevel="0" collapsed="false">
      <c r="A469" s="1" t="s">
        <v>46</v>
      </c>
      <c r="B469" s="31" t="n">
        <v>147</v>
      </c>
      <c r="C469" s="9" t="n">
        <v>183</v>
      </c>
      <c r="D469" s="9" t="n">
        <v>191</v>
      </c>
      <c r="E469" s="23"/>
      <c r="F469" s="9" t="s">
        <v>683</v>
      </c>
      <c r="G469" s="9" t="s">
        <v>1339</v>
      </c>
      <c r="H469" s="4" t="s">
        <v>685</v>
      </c>
      <c r="I469" s="22" t="s">
        <v>1066</v>
      </c>
      <c r="J469" s="26" t="s">
        <v>1067</v>
      </c>
      <c r="K469" s="11" t="s">
        <v>1340</v>
      </c>
      <c r="L469" s="2" t="n">
        <f aca="false">IF(LEN(TRIM(K469))=0,0,LEN(TRIM(K469))-LEN(SUBSTITUTE(K469," ",""))+1)</f>
        <v>18</v>
      </c>
      <c r="M469" s="2" t="n">
        <f aca="false">IF(LEN(TRIM(F469))=0,0,LEN(TRIM(F469))-LEN(SUBSTITUTE(F469," ",""))+2)</f>
        <v>16</v>
      </c>
      <c r="N469" s="22" t="s">
        <v>52</v>
      </c>
      <c r="O469" s="9"/>
      <c r="P469" s="27" t="n">
        <v>11147</v>
      </c>
      <c r="Q469" s="27" t="n">
        <v>1147</v>
      </c>
      <c r="R469" s="9" t="s">
        <v>409</v>
      </c>
      <c r="S469" s="28" t="str">
        <f aca="false">MID(MID(MID(SUBSTITUTE(K469," ","^",(M469-2)),1,256),FIND("^",SUBSTITUTE(K469," ","^",(M469-2))),256),2,FIND(" ",MID(MID(SUBSTITUTE(K469," ","^",(M469-2)),1,256),FIND("^",SUBSTITUTE(K469," ","^",(M469-2))),256))-2)</f>
        <v>flat</v>
      </c>
      <c r="T469" s="77" t="n">
        <v>1</v>
      </c>
      <c r="U469" s="29" t="n">
        <f aca="false">LEN(S469)</f>
        <v>4</v>
      </c>
      <c r="V469" s="58" t="n">
        <v>22</v>
      </c>
      <c r="W469" s="58" t="n">
        <v>563</v>
      </c>
      <c r="X469" s="58" t="n">
        <v>546</v>
      </c>
      <c r="Y469" s="58" t="n">
        <v>511</v>
      </c>
      <c r="Z469" s="58" t="n">
        <v>400</v>
      </c>
      <c r="AA469" s="50" t="n">
        <v>14</v>
      </c>
      <c r="AB469" s="50" t="n">
        <v>10</v>
      </c>
      <c r="AC469" s="30" t="n">
        <f aca="false">IF(ISBLANK(T469),"NA",IF(T469=" ","NA",IF(T469="-","NA",IF(T469="N","NA",T469))))</f>
        <v>1</v>
      </c>
      <c r="AD469" s="30" t="n">
        <f aca="false">IF(ISBLANK(U469),"NA",IF(U469=" ","NA",IF(U469="-","NA",IF(U469="N","NA",U469))))</f>
        <v>4</v>
      </c>
      <c r="AE469" s="30" t="n">
        <f aca="false">IF(ISBLANK(V469),"NA",IF(V469=" ","NA",IF(V469="-","NA",IF(V469="N","NA",V469))))</f>
        <v>22</v>
      </c>
      <c r="AF469" s="30" t="n">
        <f aca="false">IF(ISBLANK(W469),"NA",IF(W469=" ","NA",IF(W469="-","NA",IF(W469="N","NA",W469))))</f>
        <v>563</v>
      </c>
      <c r="AG469" s="30" t="n">
        <f aca="false">IF(ISBLANK(X469),"NA",IF(X469=" ","NA",IF(X469="-","NA",IF(X469="N","NA",X469))))</f>
        <v>546</v>
      </c>
      <c r="AH469" s="30" t="n">
        <f aca="false">IF(ISBLANK(Y469),"NA",IF(Y469=" ","NA",IF(Y469="-","NA",IF(Y469="N","NA",Y469))))</f>
        <v>511</v>
      </c>
      <c r="AI469" s="30" t="n">
        <f aca="false">IF(ISBLANK(Z469),"NA",IF(Z469=" ","NA",IF(Z469="-","NA",IF(Z469="N","NA",Z469))))</f>
        <v>400</v>
      </c>
      <c r="AJ469" s="30" t="n">
        <f aca="false">IF(ISBLANK(AA469),"NA",IF(AA469=" ","NA",IF(AA469="-","NA",IF(AA469="N","NA",AA469))))</f>
        <v>14</v>
      </c>
      <c r="AK469" s="30" t="n">
        <f aca="false">IF(ISBLANK(AB469),"NA",IF(AB469=" ","NA",IF(AB469="-","NA",IF(AB469="N","NA",AB469))))</f>
        <v>10</v>
      </c>
      <c r="AL469" s="22" t="n">
        <f aca="false">IF(I469="BC",VLOOKUP(B469,'BC-OR_overlap'!A:J,10),"NA")</f>
        <v>6</v>
      </c>
      <c r="AM469" s="22" t="n">
        <f aca="false">VLOOKUP(G469,Sheet2!A:Q,3)</f>
        <v>3.80754</v>
      </c>
      <c r="AN469" s="22" t="n">
        <f aca="false">VLOOKUP(G469,Sheet2!A:Q,4)</f>
        <v>14</v>
      </c>
      <c r="AO469" s="22" t="n">
        <f aca="false">VLOOKUP(G469,Sheet2!A:Q,5)</f>
        <v>145.68</v>
      </c>
      <c r="AP469" s="22" t="n">
        <f aca="false">VLOOKUP(G469,Sheet2!A:Q,6)</f>
        <v>26484.1</v>
      </c>
      <c r="AQ469" s="22" t="n">
        <f aca="false">VLOOKUP(G469,Sheet2!A:Q,7)</f>
        <v>264.75</v>
      </c>
      <c r="AR469" s="22" t="n">
        <f aca="false">VLOOKUP(G469,Sheet2!A:Q,8)</f>
        <v>3541.96</v>
      </c>
      <c r="AS469" s="22" t="n">
        <f aca="false">VLOOKUP(G469,Sheet2!A:Q,9)</f>
        <v>29</v>
      </c>
      <c r="AT469" s="22" t="n">
        <f aca="false">VLOOKUP(G469,Sheet2!A:Q,10)</f>
        <v>112.14</v>
      </c>
      <c r="AU469" s="22" t="n">
        <f aca="false">VLOOKUP(G469,Sheet2!A:Q,11)</f>
        <v>4.5</v>
      </c>
      <c r="AV469" s="22" t="n">
        <f aca="false">VLOOKUP(G469,Sheet2!A:Q,12)</f>
        <v>365450.14</v>
      </c>
      <c r="AW469" s="22" t="n">
        <f aca="false">VLOOKUP(G469,Sheet2!A:Q,13)</f>
        <v>47361.25</v>
      </c>
      <c r="AX469" s="22" t="n">
        <f aca="false">VLOOKUP(G469,Sheet2!A:Q,14)</f>
        <v>33326.06</v>
      </c>
      <c r="AY469" s="22" t="n">
        <f aca="false">VLOOKUP(G469,Sheet2!A:Q,15)</f>
        <v>5605.33</v>
      </c>
      <c r="AZ469" s="22" t="n">
        <f aca="false">VLOOKUP(G469,Sheet2!A:Q,16)</f>
        <v>1105.14</v>
      </c>
      <c r="BA469" s="22" t="n">
        <f aca="false">VLOOKUP(G469,Sheet2!A:Q,17)</f>
        <v>177.5</v>
      </c>
      <c r="BB469" s="22" t="n">
        <f aca="false">VLOOKUP(G469,Sheet2!A:R,18)</f>
        <v>538</v>
      </c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5" hidden="false" customHeight="false" outlineLevel="0" collapsed="false">
      <c r="A470" s="1" t="s">
        <v>56</v>
      </c>
      <c r="B470" s="9" t="n">
        <v>148</v>
      </c>
      <c r="C470" s="9" t="n">
        <v>187</v>
      </c>
      <c r="D470" s="9" t="n">
        <v>92</v>
      </c>
      <c r="E470" s="23"/>
      <c r="F470" s="4" t="s">
        <v>687</v>
      </c>
      <c r="G470" s="46" t="s">
        <v>561</v>
      </c>
      <c r="H470" s="4" t="s">
        <v>689</v>
      </c>
      <c r="I470" s="22" t="s">
        <v>1066</v>
      </c>
      <c r="J470" s="26" t="s">
        <v>1067</v>
      </c>
      <c r="K470" s="11" t="s">
        <v>1341</v>
      </c>
      <c r="L470" s="2" t="n">
        <f aca="false">IF(LEN(TRIM(K470))=0,0,LEN(TRIM(K470))-LEN(SUBSTITUTE(K470," ",""))+1)</f>
        <v>19</v>
      </c>
      <c r="M470" s="2" t="n">
        <f aca="false">IF(LEN(TRIM(F470))=0,0,LEN(TRIM(F470))-LEN(SUBSTITUTE(F470," ",""))+2)</f>
        <v>17</v>
      </c>
      <c r="N470" s="22" t="s">
        <v>52</v>
      </c>
      <c r="O470" s="9"/>
      <c r="P470" s="27" t="n">
        <v>11148</v>
      </c>
      <c r="Q470" s="27" t="n">
        <v>1148</v>
      </c>
      <c r="R470" s="9" t="s">
        <v>409</v>
      </c>
      <c r="S470" s="28" t="str">
        <f aca="false">MID(MID(MID(SUBSTITUTE(K470," ","^",(M470-2)),1,256),FIND("^",SUBSTITUTE(K470," ","^",(M470-2))),256),2,FIND(" ",MID(MID(SUBSTITUTE(K470," ","^",(M470-2)),1,256),FIND("^",SUBSTITUTE(K470," ","^",(M470-2))),256))-2)</f>
        <v>the</v>
      </c>
      <c r="T470" s="77" t="n">
        <v>0.88</v>
      </c>
      <c r="U470" s="29" t="n">
        <f aca="false">LEN(S470)</f>
        <v>3</v>
      </c>
      <c r="V470" s="58" t="n">
        <v>59</v>
      </c>
      <c r="W470" s="58" t="n">
        <v>604</v>
      </c>
      <c r="X470" s="58" t="n">
        <v>613</v>
      </c>
      <c r="Y470" s="58" t="n">
        <v>622</v>
      </c>
      <c r="Z470" s="58" t="n">
        <v>489</v>
      </c>
      <c r="AA470" s="50" t="n">
        <v>5</v>
      </c>
      <c r="AB470" s="50" t="n">
        <v>21</v>
      </c>
      <c r="AC470" s="30" t="n">
        <f aca="false">IF(ISBLANK(T470),"NA",IF(T470=" ","NA",IF(T470="-","NA",IF(T470="N","NA",T470))))</f>
        <v>0.88</v>
      </c>
      <c r="AD470" s="30" t="n">
        <f aca="false">IF(ISBLANK(U470),"NA",IF(U470=" ","NA",IF(U470="-","NA",IF(U470="N","NA",U470))))</f>
        <v>3</v>
      </c>
      <c r="AE470" s="30" t="n">
        <f aca="false">IF(ISBLANK(V470),"NA",IF(V470=" ","NA",IF(V470="-","NA",IF(V470="N","NA",V470))))</f>
        <v>59</v>
      </c>
      <c r="AF470" s="30" t="n">
        <f aca="false">IF(ISBLANK(W470),"NA",IF(W470=" ","NA",IF(W470="-","NA",IF(W470="N","NA",W470))))</f>
        <v>604</v>
      </c>
      <c r="AG470" s="30" t="n">
        <f aca="false">IF(ISBLANK(X470),"NA",IF(X470=" ","NA",IF(X470="-","NA",IF(X470="N","NA",X470))))</f>
        <v>613</v>
      </c>
      <c r="AH470" s="30" t="n">
        <f aca="false">IF(ISBLANK(Y470),"NA",IF(Y470=" ","NA",IF(Y470="-","NA",IF(Y470="N","NA",Y470))))</f>
        <v>622</v>
      </c>
      <c r="AI470" s="30" t="n">
        <f aca="false">IF(ISBLANK(Z470),"NA",IF(Z470=" ","NA",IF(Z470="-","NA",IF(Z470="N","NA",Z470))))</f>
        <v>489</v>
      </c>
      <c r="AJ470" s="30" t="n">
        <f aca="false">IF(ISBLANK(AA470),"NA",IF(AA470=" ","NA",IF(AA470="-","NA",IF(AA470="N","NA",AA470))))</f>
        <v>5</v>
      </c>
      <c r="AK470" s="30" t="n">
        <f aca="false">IF(ISBLANK(AB470),"NA",IF(AB470=" ","NA",IF(AB470="-","NA",IF(AB470="N","NA",AB470))))</f>
        <v>21</v>
      </c>
      <c r="AL470" s="22" t="n">
        <f aca="false">IF(I470="BC",VLOOKUP(B470,'BC-OR_overlap'!A:J,10),"NA")</f>
        <v>6</v>
      </c>
      <c r="AM470" s="22" t="n">
        <f aca="false">VLOOKUP(G470,Sheet2!A:Q,3)</f>
        <v>76.2697</v>
      </c>
      <c r="AN470" s="22" t="n">
        <f aca="false">VLOOKUP(G470,Sheet2!A:Q,4)</f>
        <v>5</v>
      </c>
      <c r="AO470" s="22" t="n">
        <f aca="false">VLOOKUP(G470,Sheet2!A:Q,5)</f>
        <v>93.71</v>
      </c>
      <c r="AP470" s="22" t="n">
        <f aca="false">VLOOKUP(G470,Sheet2!A:Q,6)</f>
        <v>24985.21</v>
      </c>
      <c r="AQ470" s="22" t="n">
        <f aca="false">VLOOKUP(G470,Sheet2!A:Q,7)</f>
        <v>218.5</v>
      </c>
      <c r="AR470" s="22" t="n">
        <f aca="false">VLOOKUP(G470,Sheet2!A:Q,8)</f>
        <v>518.78</v>
      </c>
      <c r="AS470" s="22" t="n">
        <f aca="false">VLOOKUP(G470,Sheet2!A:Q,9)</f>
        <v>14</v>
      </c>
      <c r="AT470" s="22" t="n">
        <f aca="false">VLOOKUP(G470,Sheet2!A:Q,10)</f>
        <v>182.26</v>
      </c>
      <c r="AU470" s="22" t="n">
        <f aca="false">VLOOKUP(G470,Sheet2!A:Q,11)</f>
        <v>2</v>
      </c>
      <c r="AV470" s="22" t="n">
        <f aca="false">VLOOKUP(G470,Sheet2!A:Q,12)</f>
        <v>419415.19</v>
      </c>
      <c r="AW470" s="22" t="n">
        <f aca="false">VLOOKUP(G470,Sheet2!A:Q,13)</f>
        <v>51132.25</v>
      </c>
      <c r="AX470" s="22" t="n">
        <f aca="false">VLOOKUP(G470,Sheet2!A:Q,14)</f>
        <v>28396.11</v>
      </c>
      <c r="AY470" s="22" t="n">
        <f aca="false">VLOOKUP(G470,Sheet2!A:Q,15)</f>
        <v>3850.33</v>
      </c>
      <c r="AZ470" s="22" t="n">
        <f aca="false">VLOOKUP(G470,Sheet2!A:Q,16)</f>
        <v>2358.77</v>
      </c>
      <c r="BA470" s="22" t="n">
        <f aca="false">VLOOKUP(G470,Sheet2!A:Q,17)</f>
        <v>348</v>
      </c>
      <c r="BB470" s="22" t="n">
        <f aca="false">VLOOKUP(G470,Sheet2!A:R,18)</f>
        <v>543</v>
      </c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5" hidden="false" customHeight="false" outlineLevel="0" collapsed="false">
      <c r="A471" s="1" t="s">
        <v>46</v>
      </c>
      <c r="B471" s="9" t="n">
        <v>149</v>
      </c>
      <c r="C471" s="9" t="n">
        <v>188</v>
      </c>
      <c r="D471" s="9" t="n">
        <v>78</v>
      </c>
      <c r="E471" s="23" t="s">
        <v>90</v>
      </c>
      <c r="F471" s="9" t="s">
        <v>691</v>
      </c>
      <c r="G471" s="9" t="s">
        <v>1342</v>
      </c>
      <c r="H471" s="4" t="s">
        <v>693</v>
      </c>
      <c r="I471" s="22" t="s">
        <v>1066</v>
      </c>
      <c r="J471" s="26" t="s">
        <v>1067</v>
      </c>
      <c r="K471" s="11" t="s">
        <v>1343</v>
      </c>
      <c r="L471" s="2" t="n">
        <f aca="false">IF(LEN(TRIM(K471))=0,0,LEN(TRIM(K471))-LEN(SUBSTITUTE(K471," ",""))+1)</f>
        <v>16</v>
      </c>
      <c r="M471" s="2" t="n">
        <f aca="false">IF(LEN(TRIM(F471))=0,0,LEN(TRIM(F471))-LEN(SUBSTITUTE(F471," ",""))+2)</f>
        <v>13</v>
      </c>
      <c r="N471" s="22" t="s">
        <v>52</v>
      </c>
      <c r="O471" s="9"/>
      <c r="P471" s="27" t="n">
        <v>11149</v>
      </c>
      <c r="Q471" s="27" t="n">
        <v>1149</v>
      </c>
      <c r="R471" s="9" t="s">
        <v>409</v>
      </c>
      <c r="S471" s="28" t="str">
        <f aca="false">MID(MID(MID(SUBSTITUTE(K471," ","^",(M471-2)),1,256),FIND("^",SUBSTITUTE(K471," ","^",(M471-2))),256),2,FIND(" ",MID(MID(SUBSTITUTE(K471," ","^",(M471-2)),1,256),FIND("^",SUBSTITUTE(K471," ","^",(M471-2))),256))-2)</f>
        <v>grumpier</v>
      </c>
      <c r="T471" s="73" t="n">
        <v>0.909090909090909</v>
      </c>
      <c r="U471" s="29" t="n">
        <f aca="false">LEN(S471)</f>
        <v>8</v>
      </c>
      <c r="V471" s="58" t="n">
        <v>7</v>
      </c>
      <c r="W471" s="50" t="s">
        <v>202</v>
      </c>
      <c r="X471" s="50" t="s">
        <v>202</v>
      </c>
      <c r="Y471" s="50" t="s">
        <v>202</v>
      </c>
      <c r="Z471" s="50" t="s">
        <v>202</v>
      </c>
      <c r="AA471" s="50" t="n">
        <v>3</v>
      </c>
      <c r="AB471" s="50" t="n">
        <v>15</v>
      </c>
      <c r="AC471" s="30" t="n">
        <f aca="false">IF(ISBLANK(T471),"NA",IF(T471=" ","NA",IF(T471="-","NA",IF(T471="N","NA",T471))))</f>
        <v>0.909090909090909</v>
      </c>
      <c r="AD471" s="30" t="n">
        <f aca="false">IF(ISBLANK(U471),"NA",IF(U471=" ","NA",IF(U471="-","NA",IF(U471="N","NA",U471))))</f>
        <v>8</v>
      </c>
      <c r="AE471" s="30" t="n">
        <f aca="false">IF(ISBLANK(V471),"NA",IF(V471=" ","NA",IF(V471="-","NA",IF(V471="N","NA",V471))))</f>
        <v>7</v>
      </c>
      <c r="AF471" s="30" t="str">
        <f aca="false">IF(ISBLANK(W471),"NA",IF(W471=" ","NA",IF(W471="-","NA",IF(W471="N","NA",W471))))</f>
        <v>NA</v>
      </c>
      <c r="AG471" s="30" t="str">
        <f aca="false">IF(ISBLANK(X471),"NA",IF(X471=" ","NA",IF(X471="-","NA",IF(X471="N","NA",X471))))</f>
        <v>NA</v>
      </c>
      <c r="AH471" s="30" t="str">
        <f aca="false">IF(ISBLANK(Y471),"NA",IF(Y471=" ","NA",IF(Y471="-","NA",IF(Y471="N","NA",Y471))))</f>
        <v>NA</v>
      </c>
      <c r="AI471" s="30" t="str">
        <f aca="false">IF(ISBLANK(Z471),"NA",IF(Z471=" ","NA",IF(Z471="-","NA",IF(Z471="N","NA",Z471))))</f>
        <v>NA</v>
      </c>
      <c r="AJ471" s="30" t="n">
        <f aca="false">IF(ISBLANK(AA471),"NA",IF(AA471=" ","NA",IF(AA471="-","NA",IF(AA471="N","NA",AA471))))</f>
        <v>3</v>
      </c>
      <c r="AK471" s="30" t="n">
        <f aca="false">IF(ISBLANK(AB471),"NA",IF(AB471=" ","NA",IF(AB471="-","NA",IF(AB471="N","NA",AB471))))</f>
        <v>15</v>
      </c>
      <c r="AL471" s="22" t="n">
        <f aca="false">IF(I471="BC",VLOOKUP(B471,'BC-OR_overlap'!A:J,10),"NA")</f>
        <v>6</v>
      </c>
      <c r="AM471" s="22" t="n">
        <f aca="false">VLOOKUP(G471,Sheet2!A:Q,3)</f>
        <v>15.9441</v>
      </c>
      <c r="AN471" s="22" t="n">
        <f aca="false">VLOOKUP(G471,Sheet2!A:Q,4)</f>
        <v>3</v>
      </c>
      <c r="AO471" s="22" t="n">
        <f aca="false">VLOOKUP(G471,Sheet2!A:Q,5)</f>
        <v>27.51</v>
      </c>
      <c r="AP471" s="22" t="n">
        <f aca="false">VLOOKUP(G471,Sheet2!A:Q,6)</f>
        <v>14785.08</v>
      </c>
      <c r="AQ471" s="22" t="n">
        <f aca="false">VLOOKUP(G471,Sheet2!A:Q,7)</f>
        <v>118.75</v>
      </c>
      <c r="AR471" s="22" t="n">
        <f aca="false">VLOOKUP(G471,Sheet2!A:Q,8)</f>
        <v>273.81</v>
      </c>
      <c r="AS471" s="22" t="n">
        <f aca="false">VLOOKUP(G471,Sheet2!A:Q,9)</f>
        <v>12.33</v>
      </c>
      <c r="AT471" s="22" t="n">
        <f aca="false">VLOOKUP(G471,Sheet2!A:Q,10)</f>
        <v>17.82</v>
      </c>
      <c r="AU471" s="22" t="n">
        <f aca="false">VLOOKUP(G471,Sheet2!A:Q,11)</f>
        <v>2</v>
      </c>
      <c r="AV471" s="22" t="n">
        <f aca="false">VLOOKUP(G471,Sheet2!A:Q,12)</f>
        <v>269163.14</v>
      </c>
      <c r="AW471" s="22" t="n">
        <f aca="false">VLOOKUP(G471,Sheet2!A:Q,13)</f>
        <v>32610.25</v>
      </c>
      <c r="AX471" s="22" t="n">
        <f aca="false">VLOOKUP(G471,Sheet2!A:Q,14)</f>
        <v>32063.85</v>
      </c>
      <c r="AY471" s="22" t="n">
        <f aca="false">VLOOKUP(G471,Sheet2!A:Q,15)</f>
        <v>4624.33</v>
      </c>
      <c r="AZ471" s="22" t="n">
        <f aca="false">VLOOKUP(G471,Sheet2!A:Q,16)</f>
        <v>887.81</v>
      </c>
      <c r="BA471" s="22" t="n">
        <f aca="false">VLOOKUP(G471,Sheet2!A:Q,17)</f>
        <v>195.5</v>
      </c>
      <c r="BB471" s="22" t="n">
        <f aca="false">VLOOKUP(G471,Sheet2!A:R,18)</f>
        <v>549</v>
      </c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5" hidden="false" customHeight="false" outlineLevel="0" collapsed="false">
      <c r="A472" s="9" t="s">
        <v>46</v>
      </c>
      <c r="B472" s="9" t="n">
        <v>150</v>
      </c>
      <c r="C472" s="9" t="n">
        <v>189</v>
      </c>
      <c r="D472" s="9" t="n">
        <v>141</v>
      </c>
      <c r="E472" s="23" t="s">
        <v>695</v>
      </c>
      <c r="F472" s="11" t="s">
        <v>696</v>
      </c>
      <c r="G472" s="9" t="s">
        <v>1344</v>
      </c>
      <c r="H472" s="4" t="s">
        <v>698</v>
      </c>
      <c r="I472" s="22" t="s">
        <v>1066</v>
      </c>
      <c r="J472" s="26" t="s">
        <v>1067</v>
      </c>
      <c r="K472" s="11" t="s">
        <v>1345</v>
      </c>
      <c r="L472" s="2" t="n">
        <f aca="false">IF(LEN(TRIM(K472))=0,0,LEN(TRIM(K472))-LEN(SUBSTITUTE(K472," ",""))+1)</f>
        <v>10</v>
      </c>
      <c r="M472" s="2" t="n">
        <f aca="false">IF(LEN(TRIM(F472))=0,0,LEN(TRIM(F472))-LEN(SUBSTITUTE(F472," ",""))+2)</f>
        <v>8</v>
      </c>
      <c r="N472" s="22" t="s">
        <v>52</v>
      </c>
      <c r="O472" s="9"/>
      <c r="P472" s="27" t="n">
        <v>11150</v>
      </c>
      <c r="Q472" s="27" t="n">
        <v>1150</v>
      </c>
      <c r="R472" s="9" t="s">
        <v>409</v>
      </c>
      <c r="S472" s="28" t="str">
        <f aca="false">MID(MID(MID(SUBSTITUTE(K472," ","^",(M472-2)),1,256),FIND("^",SUBSTITUTE(K472," ","^",(M472-2))),256),2,FIND(" ",MID(MID(SUBSTITUTE(K472," ","^",(M472-2)),1,256),FIND("^",SUBSTITUTE(K472," ","^",(M472-2))),256))-2)</f>
        <v>the</v>
      </c>
      <c r="T472" s="72" t="n">
        <v>0.9375</v>
      </c>
      <c r="U472" s="29" t="n">
        <f aca="false">LEN(S472)</f>
        <v>3</v>
      </c>
      <c r="V472" s="53" t="n">
        <v>160</v>
      </c>
      <c r="W472" s="58" t="n">
        <v>589</v>
      </c>
      <c r="X472" s="58" t="n">
        <v>596</v>
      </c>
      <c r="Y472" s="58" t="n">
        <v>576</v>
      </c>
      <c r="Z472" s="58" t="n">
        <v>439</v>
      </c>
      <c r="AA472" s="50" t="n">
        <v>13</v>
      </c>
      <c r="AB472" s="50" t="n">
        <v>23</v>
      </c>
      <c r="AC472" s="30" t="n">
        <f aca="false">IF(ISBLANK(T472),"NA",IF(T472=" ","NA",IF(T472="-","NA",IF(T472="N","NA",T472))))</f>
        <v>0.9375</v>
      </c>
      <c r="AD472" s="30" t="n">
        <f aca="false">IF(ISBLANK(U472),"NA",IF(U472=" ","NA",IF(U472="-","NA",IF(U472="N","NA",U472))))</f>
        <v>3</v>
      </c>
      <c r="AE472" s="30" t="n">
        <f aca="false">IF(ISBLANK(V472),"NA",IF(V472=" ","NA",IF(V472="-","NA",IF(V472="N","NA",V472))))</f>
        <v>160</v>
      </c>
      <c r="AF472" s="30" t="n">
        <f aca="false">IF(ISBLANK(W472),"NA",IF(W472=" ","NA",IF(W472="-","NA",IF(W472="N","NA",W472))))</f>
        <v>589</v>
      </c>
      <c r="AG472" s="30" t="n">
        <f aca="false">IF(ISBLANK(X472),"NA",IF(X472=" ","NA",IF(X472="-","NA",IF(X472="N","NA",X472))))</f>
        <v>596</v>
      </c>
      <c r="AH472" s="30" t="n">
        <f aca="false">IF(ISBLANK(Y472),"NA",IF(Y472=" ","NA",IF(Y472="-","NA",IF(Y472="N","NA",Y472))))</f>
        <v>576</v>
      </c>
      <c r="AI472" s="30" t="n">
        <f aca="false">IF(ISBLANK(Z472),"NA",IF(Z472=" ","NA",IF(Z472="-","NA",IF(Z472="N","NA",Z472))))</f>
        <v>439</v>
      </c>
      <c r="AJ472" s="30" t="n">
        <f aca="false">IF(ISBLANK(AA472),"NA",IF(AA472=" ","NA",IF(AA472="-","NA",IF(AA472="N","NA",AA472))))</f>
        <v>13</v>
      </c>
      <c r="AK472" s="30" t="n">
        <f aca="false">IF(ISBLANK(AB472),"NA",IF(AB472=" ","NA",IF(AB472="-","NA",IF(AB472="N","NA",AB472))))</f>
        <v>23</v>
      </c>
      <c r="AL472" s="22" t="n">
        <f aca="false">IF(I472="BC",VLOOKUP(B472,'BC-OR_overlap'!A:J,10),"NA")</f>
        <v>6</v>
      </c>
      <c r="AM472" s="22" t="n">
        <f aca="false">VLOOKUP(G472,Sheet2!A:Q,3)</f>
        <v>137.19</v>
      </c>
      <c r="AN472" s="22" t="n">
        <f aca="false">VLOOKUP(G472,Sheet2!A:Q,4)</f>
        <v>13</v>
      </c>
      <c r="AO472" s="22" t="n">
        <f aca="false">VLOOKUP(G472,Sheet2!A:Q,5)</f>
        <v>301.94</v>
      </c>
      <c r="AP472" s="22" t="n">
        <f aca="false">VLOOKUP(G472,Sheet2!A:Q,6)</f>
        <v>18181.33</v>
      </c>
      <c r="AQ472" s="22" t="n">
        <f aca="false">VLOOKUP(G472,Sheet2!A:Q,7)</f>
        <v>234</v>
      </c>
      <c r="AR472" s="22" t="n">
        <f aca="false">VLOOKUP(G472,Sheet2!A:Q,8)</f>
        <v>2953.03</v>
      </c>
      <c r="AS472" s="22" t="n">
        <f aca="false">VLOOKUP(G472,Sheet2!A:Q,9)</f>
        <v>41</v>
      </c>
      <c r="AT472" s="22" t="n">
        <f aca="false">VLOOKUP(G472,Sheet2!A:Q,10)</f>
        <v>517.74</v>
      </c>
      <c r="AU472" s="22" t="n">
        <f aca="false">VLOOKUP(G472,Sheet2!A:Q,11)</f>
        <v>6</v>
      </c>
      <c r="AV472" s="22" t="n">
        <f aca="false">VLOOKUP(G472,Sheet2!A:Q,12)</f>
        <v>203544.8</v>
      </c>
      <c r="AW472" s="22" t="n">
        <f aca="false">VLOOKUP(G472,Sheet2!A:Q,13)</f>
        <v>26379.5</v>
      </c>
      <c r="AX472" s="22" t="n">
        <f aca="false">VLOOKUP(G472,Sheet2!A:Q,14)</f>
        <v>24161.15</v>
      </c>
      <c r="AY472" s="22" t="n">
        <f aca="false">VLOOKUP(G472,Sheet2!A:Q,15)</f>
        <v>3013.67</v>
      </c>
      <c r="AZ472" s="22" t="n">
        <f aca="false">VLOOKUP(G472,Sheet2!A:Q,16)</f>
        <v>5465.3</v>
      </c>
      <c r="BA472" s="22" t="n">
        <f aca="false">VLOOKUP(G472,Sheet2!A:Q,17)</f>
        <v>698.5</v>
      </c>
      <c r="BB472" s="22" t="n">
        <f aca="false">VLOOKUP(G472,Sheet2!A:R,18)</f>
        <v>555</v>
      </c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5" hidden="false" customHeight="false" outlineLevel="0" collapsed="false">
      <c r="A473" s="9" t="s">
        <v>56</v>
      </c>
      <c r="B473" s="9" t="n">
        <v>151</v>
      </c>
      <c r="C473" s="9" t="n">
        <v>190</v>
      </c>
      <c r="D473" s="9" t="n">
        <v>104</v>
      </c>
      <c r="E473" s="23"/>
      <c r="F473" s="9" t="s">
        <v>700</v>
      </c>
      <c r="G473" s="9" t="s">
        <v>1346</v>
      </c>
      <c r="H473" s="4" t="s">
        <v>702</v>
      </c>
      <c r="I473" s="22" t="s">
        <v>1066</v>
      </c>
      <c r="J473" s="26" t="s">
        <v>1067</v>
      </c>
      <c r="K473" s="11" t="s">
        <v>1347</v>
      </c>
      <c r="L473" s="2" t="n">
        <f aca="false">IF(LEN(TRIM(K473))=0,0,LEN(TRIM(K473))-LEN(SUBSTITUTE(K473," ",""))+1)</f>
        <v>15</v>
      </c>
      <c r="M473" s="2" t="n">
        <f aca="false">IF(LEN(TRIM(F473))=0,0,LEN(TRIM(F473))-LEN(SUBSTITUTE(F473," ",""))+2)</f>
        <v>13</v>
      </c>
      <c r="N473" s="22" t="s">
        <v>52</v>
      </c>
      <c r="O473" s="9"/>
      <c r="P473" s="27" t="n">
        <v>11151</v>
      </c>
      <c r="Q473" s="27" t="n">
        <v>1151</v>
      </c>
      <c r="R473" s="9" t="s">
        <v>409</v>
      </c>
      <c r="S473" s="28" t="str">
        <f aca="false">MID(MID(MID(SUBSTITUTE(K473," ","^",(M473-2)),1,256),FIND("^",SUBSTITUTE(K473," ","^",(M473-2))),256),2,FIND(" ",MID(MID(SUBSTITUTE(K473," ","^",(M473-2)),1,256),FIND("^",SUBSTITUTE(K473," ","^",(M473-2))),256))-2)</f>
        <v>by</v>
      </c>
      <c r="T473" s="73" t="n">
        <v>1</v>
      </c>
      <c r="U473" s="29" t="n">
        <f aca="false">LEN(S473)</f>
        <v>2</v>
      </c>
      <c r="V473" s="58" t="n">
        <v>442</v>
      </c>
      <c r="W473" s="58" t="n">
        <v>616</v>
      </c>
      <c r="X473" s="58" t="n">
        <v>641</v>
      </c>
      <c r="Y473" s="58" t="n">
        <v>632</v>
      </c>
      <c r="Z473" s="58" t="n">
        <v>548</v>
      </c>
      <c r="AA473" s="50" t="n">
        <v>8</v>
      </c>
      <c r="AB473" s="50" t="n">
        <v>18</v>
      </c>
      <c r="AC473" s="30" t="n">
        <f aca="false">IF(ISBLANK(T473),"NA",IF(T473=" ","NA",IF(T473="-","NA",IF(T473="N","NA",T473))))</f>
        <v>1</v>
      </c>
      <c r="AD473" s="30" t="n">
        <f aca="false">IF(ISBLANK(U473),"NA",IF(U473=" ","NA",IF(U473="-","NA",IF(U473="N","NA",U473))))</f>
        <v>2</v>
      </c>
      <c r="AE473" s="30" t="n">
        <f aca="false">IF(ISBLANK(V473),"NA",IF(V473=" ","NA",IF(V473="-","NA",IF(V473="N","NA",V473))))</f>
        <v>442</v>
      </c>
      <c r="AF473" s="30" t="n">
        <f aca="false">IF(ISBLANK(W473),"NA",IF(W473=" ","NA",IF(W473="-","NA",IF(W473="N","NA",W473))))</f>
        <v>616</v>
      </c>
      <c r="AG473" s="30" t="n">
        <f aca="false">IF(ISBLANK(X473),"NA",IF(X473=" ","NA",IF(X473="-","NA",IF(X473="N","NA",X473))))</f>
        <v>641</v>
      </c>
      <c r="AH473" s="30" t="n">
        <f aca="false">IF(ISBLANK(Y473),"NA",IF(Y473=" ","NA",IF(Y473="-","NA",IF(Y473="N","NA",Y473))))</f>
        <v>632</v>
      </c>
      <c r="AI473" s="30" t="n">
        <f aca="false">IF(ISBLANK(Z473),"NA",IF(Z473=" ","NA",IF(Z473="-","NA",IF(Z473="N","NA",Z473))))</f>
        <v>548</v>
      </c>
      <c r="AJ473" s="30" t="n">
        <f aca="false">IF(ISBLANK(AA473),"NA",IF(AA473=" ","NA",IF(AA473="-","NA",IF(AA473="N","NA",AA473))))</f>
        <v>8</v>
      </c>
      <c r="AK473" s="30" t="n">
        <f aca="false">IF(ISBLANK(AB473),"NA",IF(AB473=" ","NA",IF(AB473="-","NA",IF(AB473="N","NA",AB473))))</f>
        <v>18</v>
      </c>
      <c r="AL473" s="22" t="n">
        <f aca="false">IF(I473="BC",VLOOKUP(B473,'BC-OR_overlap'!A:J,10),"NA")</f>
        <v>6</v>
      </c>
      <c r="AM473" s="22" t="n">
        <f aca="false">VLOOKUP(G473,Sheet2!A:Q,3)</f>
        <v>447.861</v>
      </c>
      <c r="AN473" s="22" t="n">
        <f aca="false">VLOOKUP(G473,Sheet2!A:Q,4)</f>
        <v>8</v>
      </c>
      <c r="AO473" s="22" t="n">
        <f aca="false">VLOOKUP(G473,Sheet2!A:Q,5)</f>
        <v>55.15</v>
      </c>
      <c r="AP473" s="22" t="n">
        <f aca="false">VLOOKUP(G473,Sheet2!A:Q,6)</f>
        <v>11659.74</v>
      </c>
      <c r="AQ473" s="22" t="n">
        <f aca="false">VLOOKUP(G473,Sheet2!A:Q,7)</f>
        <v>480.6</v>
      </c>
      <c r="AR473" s="22" t="n">
        <f aca="false">VLOOKUP(G473,Sheet2!A:Q,8)</f>
        <v>3313.48</v>
      </c>
      <c r="AS473" s="22" t="n">
        <f aca="false">VLOOKUP(G473,Sheet2!A:Q,9)</f>
        <v>93</v>
      </c>
      <c r="AT473" s="22" t="n">
        <f aca="false">VLOOKUP(G473,Sheet2!A:Q,10)</f>
        <v>1312.63</v>
      </c>
      <c r="AU473" s="22" t="n">
        <f aca="false">VLOOKUP(G473,Sheet2!A:Q,11)</f>
        <v>16</v>
      </c>
      <c r="AV473" s="22" t="n">
        <f aca="false">VLOOKUP(G473,Sheet2!A:Q,12)</f>
        <v>326094.96</v>
      </c>
      <c r="AW473" s="22" t="n">
        <f aca="false">VLOOKUP(G473,Sheet2!A:Q,13)</f>
        <v>37575.4</v>
      </c>
      <c r="AX473" s="22" t="n">
        <f aca="false">VLOOKUP(G473,Sheet2!A:Q,14)</f>
        <v>40984.59</v>
      </c>
      <c r="AY473" s="22" t="n">
        <f aca="false">VLOOKUP(G473,Sheet2!A:Q,15)</f>
        <v>6740.75</v>
      </c>
      <c r="AZ473" s="22" t="n">
        <f aca="false">VLOOKUP(G473,Sheet2!A:Q,16)</f>
        <v>6161.11</v>
      </c>
      <c r="BA473" s="22" t="n">
        <f aca="false">VLOOKUP(G473,Sheet2!A:Q,17)</f>
        <v>1587.33</v>
      </c>
      <c r="BB473" s="22" t="n">
        <f aca="false">VLOOKUP(G473,Sheet2!A:R,18)</f>
        <v>560</v>
      </c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5" hidden="false" customHeight="false" outlineLevel="0" collapsed="false">
      <c r="A474" s="1" t="s">
        <v>46</v>
      </c>
      <c r="B474" s="9" t="n">
        <v>152</v>
      </c>
      <c r="C474" s="9" t="n">
        <v>191</v>
      </c>
      <c r="D474" s="9" t="n">
        <v>74</v>
      </c>
      <c r="E474" s="23" t="n">
        <v>60</v>
      </c>
      <c r="F474" s="24" t="s">
        <v>704</v>
      </c>
      <c r="G474" s="27" t="s">
        <v>1348</v>
      </c>
      <c r="H474" s="4" t="s">
        <v>706</v>
      </c>
      <c r="I474" s="22" t="s">
        <v>1066</v>
      </c>
      <c r="J474" s="26" t="s">
        <v>1067</v>
      </c>
      <c r="K474" s="11" t="s">
        <v>1349</v>
      </c>
      <c r="L474" s="2" t="n">
        <f aca="false">IF(LEN(TRIM(K474))=0,0,LEN(TRIM(K474))-LEN(SUBSTITUTE(K474," ",""))+1)</f>
        <v>12</v>
      </c>
      <c r="M474" s="2" t="n">
        <f aca="false">IF(LEN(TRIM(F474))=0,0,LEN(TRIM(F474))-LEN(SUBSTITUTE(F474," ",""))+2)</f>
        <v>10</v>
      </c>
      <c r="N474" s="22" t="s">
        <v>52</v>
      </c>
      <c r="O474" s="9"/>
      <c r="P474" s="27" t="n">
        <v>11152</v>
      </c>
      <c r="Q474" s="27" t="n">
        <v>1152</v>
      </c>
      <c r="R474" s="9" t="s">
        <v>409</v>
      </c>
      <c r="S474" s="28" t="str">
        <f aca="false">MID(MID(MID(SUBSTITUTE(K474," ","^",(M474-2)),1,256),FIND("^",SUBSTITUTE(K474," ","^",(M474-2))),256),2,FIND(" ",MID(MID(SUBSTITUTE(K474," ","^",(M474-2)),1,256),FIND("^",SUBSTITUTE(K474," ","^",(M474-2))),256))-2)</f>
        <v>first</v>
      </c>
      <c r="T474" s="71" t="n">
        <v>0.882</v>
      </c>
      <c r="U474" s="29" t="n">
        <f aca="false">LEN(S474)</f>
        <v>5</v>
      </c>
      <c r="V474" s="58" t="n">
        <v>46</v>
      </c>
      <c r="W474" s="58" t="n">
        <v>492</v>
      </c>
      <c r="X474" s="58" t="n">
        <v>518</v>
      </c>
      <c r="Y474" s="58" t="n">
        <v>542</v>
      </c>
      <c r="Z474" s="58" t="n">
        <v>402</v>
      </c>
      <c r="AA474" s="50" t="n">
        <v>16</v>
      </c>
      <c r="AB474" s="50" t="n">
        <v>13</v>
      </c>
      <c r="AC474" s="30" t="n">
        <f aca="false">IF(ISBLANK(T474),"NA",IF(T474=" ","NA",IF(T474="-","NA",IF(T474="N","NA",T474))))</f>
        <v>0.882</v>
      </c>
      <c r="AD474" s="30" t="n">
        <f aca="false">IF(ISBLANK(U474),"NA",IF(U474=" ","NA",IF(U474="-","NA",IF(U474="N","NA",U474))))</f>
        <v>5</v>
      </c>
      <c r="AE474" s="30" t="n">
        <f aca="false">IF(ISBLANK(V474),"NA",IF(V474=" ","NA",IF(V474="-","NA",IF(V474="N","NA",V474))))</f>
        <v>46</v>
      </c>
      <c r="AF474" s="30" t="n">
        <f aca="false">IF(ISBLANK(W474),"NA",IF(W474=" ","NA",IF(W474="-","NA",IF(W474="N","NA",W474))))</f>
        <v>492</v>
      </c>
      <c r="AG474" s="30" t="n">
        <f aca="false">IF(ISBLANK(X474),"NA",IF(X474=" ","NA",IF(X474="-","NA",IF(X474="N","NA",X474))))</f>
        <v>518</v>
      </c>
      <c r="AH474" s="30" t="n">
        <f aca="false">IF(ISBLANK(Y474),"NA",IF(Y474=" ","NA",IF(Y474="-","NA",IF(Y474="N","NA",Y474))))</f>
        <v>542</v>
      </c>
      <c r="AI474" s="30" t="n">
        <f aca="false">IF(ISBLANK(Z474),"NA",IF(Z474=" ","NA",IF(Z474="-","NA",IF(Z474="N","NA",Z474))))</f>
        <v>402</v>
      </c>
      <c r="AJ474" s="30" t="n">
        <f aca="false">IF(ISBLANK(AA474),"NA",IF(AA474=" ","NA",IF(AA474="-","NA",IF(AA474="N","NA",AA474))))</f>
        <v>16</v>
      </c>
      <c r="AK474" s="30" t="n">
        <f aca="false">IF(ISBLANK(AB474),"NA",IF(AB474=" ","NA",IF(AB474="-","NA",IF(AB474="N","NA",AB474))))</f>
        <v>13</v>
      </c>
      <c r="AL474" s="22" t="n">
        <f aca="false">IF(I474="BC",VLOOKUP(B474,'BC-OR_overlap'!A:J,10),"NA")</f>
        <v>6</v>
      </c>
      <c r="AM474" s="22" t="n">
        <f aca="false">VLOOKUP(G474,Sheet2!A:Q,3)</f>
        <v>44.2626</v>
      </c>
      <c r="AN474" s="22" t="n">
        <f aca="false">VLOOKUP(G474,Sheet2!A:Q,4)</f>
        <v>16</v>
      </c>
      <c r="AO474" s="22" t="n">
        <f aca="false">VLOOKUP(G474,Sheet2!A:Q,5)</f>
        <v>312.18</v>
      </c>
      <c r="AP474" s="22" t="n">
        <f aca="false">VLOOKUP(G474,Sheet2!A:Q,6)</f>
        <v>23810.18</v>
      </c>
      <c r="AQ474" s="22" t="n">
        <f aca="false">VLOOKUP(G474,Sheet2!A:Q,7)</f>
        <v>252.25</v>
      </c>
      <c r="AR474" s="22" t="n">
        <f aca="false">VLOOKUP(G474,Sheet2!A:Q,8)</f>
        <v>4326.23</v>
      </c>
      <c r="AS474" s="22" t="n">
        <f aca="false">VLOOKUP(G474,Sheet2!A:Q,9)</f>
        <v>25.33</v>
      </c>
      <c r="AT474" s="22" t="n">
        <f aca="false">VLOOKUP(G474,Sheet2!A:Q,10)</f>
        <v>2509.05</v>
      </c>
      <c r="AU474" s="22" t="n">
        <f aca="false">VLOOKUP(G474,Sheet2!A:Q,11)</f>
        <v>5.5</v>
      </c>
      <c r="AV474" s="22" t="n">
        <f aca="false">VLOOKUP(G474,Sheet2!A:Q,12)</f>
        <v>259129.58</v>
      </c>
      <c r="AW474" s="22" t="n">
        <f aca="false">VLOOKUP(G474,Sheet2!A:Q,13)</f>
        <v>28982.75</v>
      </c>
      <c r="AX474" s="22" t="n">
        <f aca="false">VLOOKUP(G474,Sheet2!A:Q,14)</f>
        <v>18830.02</v>
      </c>
      <c r="AY474" s="22" t="n">
        <f aca="false">VLOOKUP(G474,Sheet2!A:Q,15)</f>
        <v>1563</v>
      </c>
      <c r="AZ474" s="22" t="n">
        <f aca="false">VLOOKUP(G474,Sheet2!A:Q,16)</f>
        <v>3166.47</v>
      </c>
      <c r="BA474" s="22" t="n">
        <f aca="false">VLOOKUP(G474,Sheet2!A:Q,17)</f>
        <v>168.5</v>
      </c>
      <c r="BB474" s="22" t="n">
        <f aca="false">VLOOKUP(G474,Sheet2!A:R,18)</f>
        <v>561</v>
      </c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5" hidden="false" customHeight="false" outlineLevel="0" collapsed="false">
      <c r="A475" s="9" t="s">
        <v>66</v>
      </c>
      <c r="B475" s="9" t="n">
        <v>153</v>
      </c>
      <c r="C475" s="9" t="n">
        <v>192</v>
      </c>
      <c r="D475" s="9" t="n">
        <v>83</v>
      </c>
      <c r="E475" s="23" t="n">
        <v>6</v>
      </c>
      <c r="F475" s="24" t="s">
        <v>708</v>
      </c>
      <c r="G475" s="27" t="s">
        <v>1350</v>
      </c>
      <c r="H475" s="4" t="s">
        <v>710</v>
      </c>
      <c r="I475" s="22" t="s">
        <v>1066</v>
      </c>
      <c r="J475" s="26" t="s">
        <v>1067</v>
      </c>
      <c r="K475" s="11" t="s">
        <v>1351</v>
      </c>
      <c r="L475" s="2" t="n">
        <f aca="false">IF(LEN(TRIM(K475))=0,0,LEN(TRIM(K475))-LEN(SUBSTITUTE(K475," ",""))+1)</f>
        <v>16</v>
      </c>
      <c r="M475" s="2" t="n">
        <f aca="false">IF(LEN(TRIM(F475))=0,0,LEN(TRIM(F475))-LEN(SUBSTITUTE(F475," ",""))+2)</f>
        <v>13</v>
      </c>
      <c r="N475" s="22" t="s">
        <v>52</v>
      </c>
      <c r="O475" s="9"/>
      <c r="P475" s="27" t="n">
        <v>11153</v>
      </c>
      <c r="Q475" s="27" t="n">
        <v>1153</v>
      </c>
      <c r="R475" s="9" t="s">
        <v>409</v>
      </c>
      <c r="S475" s="28" t="str">
        <f aca="false">MID(MID(MID(SUBSTITUTE(K475," ","^",(M475-2)),1,256),FIND("^",SUBSTITUTE(K475," ","^",(M475-2))),256),2,FIND(" ",MID(MID(SUBSTITUTE(K475," ","^",(M475-2)),1,256),FIND("^",SUBSTITUTE(K475," ","^",(M475-2))),256))-2)</f>
        <v>own</v>
      </c>
      <c r="T475" s="71" t="n">
        <v>0.971</v>
      </c>
      <c r="U475" s="29" t="n">
        <f aca="false">LEN(S475)</f>
        <v>3</v>
      </c>
      <c r="V475" s="58" t="n">
        <v>6</v>
      </c>
      <c r="W475" s="58" t="n">
        <v>561</v>
      </c>
      <c r="X475" s="58" t="n">
        <v>457</v>
      </c>
      <c r="Y475" s="58" t="n">
        <v>602</v>
      </c>
      <c r="Z475" s="58" t="n">
        <v>374</v>
      </c>
      <c r="AA475" s="50" t="n">
        <v>5</v>
      </c>
      <c r="AB475" s="50" t="n">
        <v>4</v>
      </c>
      <c r="AC475" s="30" t="n">
        <f aca="false">IF(ISBLANK(T475),"NA",IF(T475=" ","NA",IF(T475="-","NA",IF(T475="N","NA",T475))))</f>
        <v>0.971</v>
      </c>
      <c r="AD475" s="30" t="n">
        <f aca="false">IF(ISBLANK(U475),"NA",IF(U475=" ","NA",IF(U475="-","NA",IF(U475="N","NA",U475))))</f>
        <v>3</v>
      </c>
      <c r="AE475" s="30" t="n">
        <f aca="false">IF(ISBLANK(V475),"NA",IF(V475=" ","NA",IF(V475="-","NA",IF(V475="N","NA",V475))))</f>
        <v>6</v>
      </c>
      <c r="AF475" s="30" t="n">
        <f aca="false">IF(ISBLANK(W475),"NA",IF(W475=" ","NA",IF(W475="-","NA",IF(W475="N","NA",W475))))</f>
        <v>561</v>
      </c>
      <c r="AG475" s="30" t="n">
        <f aca="false">IF(ISBLANK(X475),"NA",IF(X475=" ","NA",IF(X475="-","NA",IF(X475="N","NA",X475))))</f>
        <v>457</v>
      </c>
      <c r="AH475" s="30" t="n">
        <f aca="false">IF(ISBLANK(Y475),"NA",IF(Y475=" ","NA",IF(Y475="-","NA",IF(Y475="N","NA",Y475))))</f>
        <v>602</v>
      </c>
      <c r="AI475" s="30" t="n">
        <f aca="false">IF(ISBLANK(Z475),"NA",IF(Z475=" ","NA",IF(Z475="-","NA",IF(Z475="N","NA",Z475))))</f>
        <v>374</v>
      </c>
      <c r="AJ475" s="30" t="n">
        <f aca="false">IF(ISBLANK(AA475),"NA",IF(AA475=" ","NA",IF(AA475="-","NA",IF(AA475="N","NA",AA475))))</f>
        <v>5</v>
      </c>
      <c r="AK475" s="30" t="n">
        <f aca="false">IF(ISBLANK(AB475),"NA",IF(AB475=" ","NA",IF(AB475="-","NA",IF(AB475="N","NA",AB475))))</f>
        <v>4</v>
      </c>
      <c r="AL475" s="22" t="n">
        <f aca="false">IF(I475="BC",VLOOKUP(B475,'BC-OR_overlap'!A:J,10),"NA")</f>
        <v>6</v>
      </c>
      <c r="AM475" s="22" t="n">
        <f aca="false">VLOOKUP(G475,Sheet2!A:Q,3)</f>
        <v>6.00877</v>
      </c>
      <c r="AN475" s="22" t="n">
        <f aca="false">VLOOKUP(G475,Sheet2!A:Q,4)</f>
        <v>5</v>
      </c>
      <c r="AO475" s="22" t="n">
        <f aca="false">VLOOKUP(G475,Sheet2!A:Q,5)</f>
        <v>14.31</v>
      </c>
      <c r="AP475" s="22" t="n">
        <f aca="false">VLOOKUP(G475,Sheet2!A:Q,6)</f>
        <v>10341.71</v>
      </c>
      <c r="AQ475" s="22" t="n">
        <f aca="false">VLOOKUP(G475,Sheet2!A:Q,7)</f>
        <v>53.67</v>
      </c>
      <c r="AR475" s="22" t="n">
        <f aca="false">VLOOKUP(G475,Sheet2!A:Q,8)</f>
        <v>41.79</v>
      </c>
      <c r="AS475" s="22" t="n">
        <f aca="false">VLOOKUP(G475,Sheet2!A:Q,9)</f>
        <v>3.5</v>
      </c>
      <c r="AT475" s="22" t="n">
        <f aca="false">VLOOKUP(G475,Sheet2!A:Q,10)</f>
        <v>6.01</v>
      </c>
      <c r="AU475" s="22" t="n">
        <f aca="false">VLOOKUP(G475,Sheet2!A:Q,11)</f>
        <v>1</v>
      </c>
      <c r="AV475" s="22" t="n">
        <f aca="false">VLOOKUP(G475,Sheet2!A:Q,12)</f>
        <v>226636.53</v>
      </c>
      <c r="AW475" s="22" t="n">
        <f aca="false">VLOOKUP(G475,Sheet2!A:Q,13)</f>
        <v>26335.67</v>
      </c>
      <c r="AX475" s="22" t="n">
        <f aca="false">VLOOKUP(G475,Sheet2!A:Q,14)</f>
        <v>7525.09</v>
      </c>
      <c r="AY475" s="22" t="n">
        <f aca="false">VLOOKUP(G475,Sheet2!A:Q,15)</f>
        <v>627.5</v>
      </c>
      <c r="AZ475" s="22" t="n">
        <f aca="false">VLOOKUP(G475,Sheet2!A:Q,16)</f>
        <v>10.89</v>
      </c>
      <c r="BA475" s="22" t="n">
        <f aca="false">VLOOKUP(G475,Sheet2!A:Q,17)</f>
        <v>6</v>
      </c>
      <c r="BB475" s="22" t="n">
        <f aca="false">VLOOKUP(G475,Sheet2!A:R,18)</f>
        <v>563</v>
      </c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5" hidden="false" customHeight="false" outlineLevel="0" collapsed="false">
      <c r="A476" s="1" t="s">
        <v>46</v>
      </c>
      <c r="B476" s="9" t="n">
        <v>154</v>
      </c>
      <c r="C476" s="9" t="n">
        <v>193</v>
      </c>
      <c r="D476" s="9" t="n">
        <v>47</v>
      </c>
      <c r="E476" s="23"/>
      <c r="F476" s="9" t="s">
        <v>712</v>
      </c>
      <c r="G476" s="46" t="s">
        <v>1352</v>
      </c>
      <c r="H476" s="4" t="s">
        <v>93</v>
      </c>
      <c r="I476" s="22" t="s">
        <v>1066</v>
      </c>
      <c r="J476" s="26" t="s">
        <v>1067</v>
      </c>
      <c r="K476" s="11" t="s">
        <v>1353</v>
      </c>
      <c r="L476" s="2" t="n">
        <f aca="false">IF(LEN(TRIM(K476))=0,0,LEN(TRIM(K476))-LEN(SUBSTITUTE(K476," ",""))+1)</f>
        <v>12</v>
      </c>
      <c r="M476" s="2" t="n">
        <f aca="false">IF(LEN(TRIM(F476))=0,0,LEN(TRIM(F476))-LEN(SUBSTITUTE(F476," ",""))+2)</f>
        <v>10</v>
      </c>
      <c r="N476" s="22" t="s">
        <v>52</v>
      </c>
      <c r="O476" s="9"/>
      <c r="P476" s="27" t="n">
        <v>11154</v>
      </c>
      <c r="Q476" s="27" t="n">
        <v>1154</v>
      </c>
      <c r="R476" s="9" t="s">
        <v>409</v>
      </c>
      <c r="S476" s="28" t="str">
        <f aca="false">MID(MID(MID(SUBSTITUTE(K476," ","^",(M476-2)),1,256),FIND("^",SUBSTITUTE(K476," ","^",(M476-2))),256),2,FIND(" ",MID(MID(SUBSTITUTE(K476," ","^",(M476-2)),1,256),FIND("^",SUBSTITUTE(K476," ","^",(M476-2))),256))-2)</f>
        <v>his</v>
      </c>
      <c r="T476" s="77" t="n">
        <v>0.97</v>
      </c>
      <c r="U476" s="29" t="n">
        <f aca="false">LEN(S476)</f>
        <v>3</v>
      </c>
      <c r="V476" s="58" t="n">
        <v>228</v>
      </c>
      <c r="W476" s="58" t="n">
        <v>562</v>
      </c>
      <c r="X476" s="58" t="n">
        <v>585</v>
      </c>
      <c r="Y476" s="58" t="n">
        <v>575</v>
      </c>
      <c r="Z476" s="58" t="n">
        <v>527</v>
      </c>
      <c r="AA476" s="50" t="n">
        <v>9</v>
      </c>
      <c r="AB476" s="50" t="n">
        <v>8</v>
      </c>
      <c r="AC476" s="30" t="n">
        <f aca="false">IF(ISBLANK(T476),"NA",IF(T476=" ","NA",IF(T476="-","NA",IF(T476="N","NA",T476))))</f>
        <v>0.97</v>
      </c>
      <c r="AD476" s="30" t="n">
        <f aca="false">IF(ISBLANK(U476),"NA",IF(U476=" ","NA",IF(U476="-","NA",IF(U476="N","NA",U476))))</f>
        <v>3</v>
      </c>
      <c r="AE476" s="30" t="n">
        <f aca="false">IF(ISBLANK(V476),"NA",IF(V476=" ","NA",IF(V476="-","NA",IF(V476="N","NA",V476))))</f>
        <v>228</v>
      </c>
      <c r="AF476" s="30" t="n">
        <f aca="false">IF(ISBLANK(W476),"NA",IF(W476=" ","NA",IF(W476="-","NA",IF(W476="N","NA",W476))))</f>
        <v>562</v>
      </c>
      <c r="AG476" s="30" t="n">
        <f aca="false">IF(ISBLANK(X476),"NA",IF(X476=" ","NA",IF(X476="-","NA",IF(X476="N","NA",X476))))</f>
        <v>585</v>
      </c>
      <c r="AH476" s="30" t="n">
        <f aca="false">IF(ISBLANK(Y476),"NA",IF(Y476=" ","NA",IF(Y476="-","NA",IF(Y476="N","NA",Y476))))</f>
        <v>575</v>
      </c>
      <c r="AI476" s="30" t="n">
        <f aca="false">IF(ISBLANK(Z476),"NA",IF(Z476=" ","NA",IF(Z476="-","NA",IF(Z476="N","NA",Z476))))</f>
        <v>527</v>
      </c>
      <c r="AJ476" s="30" t="n">
        <f aca="false">IF(ISBLANK(AA476),"NA",IF(AA476=" ","NA",IF(AA476="-","NA",IF(AA476="N","NA",AA476))))</f>
        <v>9</v>
      </c>
      <c r="AK476" s="30" t="n">
        <f aca="false">IF(ISBLANK(AB476),"NA",IF(AB476=" ","NA",IF(AB476="-","NA",IF(AB476="N","NA",AB476))))</f>
        <v>8</v>
      </c>
      <c r="AL476" s="22" t="n">
        <f aca="false">IF(I476="BC",VLOOKUP(B476,'BC-OR_overlap'!A:J,10),"NA")</f>
        <v>6</v>
      </c>
      <c r="AM476" s="22" t="n">
        <f aca="false">VLOOKUP(G476,Sheet2!A:Q,3)</f>
        <v>215.602</v>
      </c>
      <c r="AN476" s="22" t="n">
        <f aca="false">VLOOKUP(G476,Sheet2!A:Q,4)</f>
        <v>9</v>
      </c>
      <c r="AO476" s="22" t="n">
        <f aca="false">VLOOKUP(G476,Sheet2!A:Q,5)</f>
        <v>111.15</v>
      </c>
      <c r="AP476" s="22" t="n">
        <f aca="false">VLOOKUP(G476,Sheet2!A:Q,6)</f>
        <v>21049.71</v>
      </c>
      <c r="AQ476" s="22" t="n">
        <f aca="false">VLOOKUP(G476,Sheet2!A:Q,7)</f>
        <v>211.5</v>
      </c>
      <c r="AR476" s="22" t="n">
        <f aca="false">VLOOKUP(G476,Sheet2!A:Q,8)</f>
        <v>4049.02</v>
      </c>
      <c r="AS476" s="22" t="n">
        <f aca="false">VLOOKUP(G476,Sheet2!A:Q,9)</f>
        <v>13.67</v>
      </c>
      <c r="AT476" s="22" t="n">
        <f aca="false">VLOOKUP(G476,Sheet2!A:Q,10)</f>
        <v>587.19</v>
      </c>
      <c r="AU476" s="22" t="n">
        <f aca="false">VLOOKUP(G476,Sheet2!A:Q,11)</f>
        <v>2.5</v>
      </c>
      <c r="AV476" s="22" t="n">
        <f aca="false">VLOOKUP(G476,Sheet2!A:Q,12)</f>
        <v>253466.6</v>
      </c>
      <c r="AW476" s="22" t="n">
        <f aca="false">VLOOKUP(G476,Sheet2!A:Q,13)</f>
        <v>31167.5</v>
      </c>
      <c r="AX476" s="22" t="n">
        <f aca="false">VLOOKUP(G476,Sheet2!A:Q,14)</f>
        <v>9388.85</v>
      </c>
      <c r="AY476" s="22" t="n">
        <f aca="false">VLOOKUP(G476,Sheet2!A:Q,15)</f>
        <v>865</v>
      </c>
      <c r="AZ476" s="22" t="n">
        <f aca="false">VLOOKUP(G476,Sheet2!A:Q,16)</f>
        <v>703.17</v>
      </c>
      <c r="BA476" s="22" t="n">
        <f aca="false">VLOOKUP(G476,Sheet2!A:Q,17)</f>
        <v>49</v>
      </c>
      <c r="BB476" s="22" t="n">
        <f aca="false">VLOOKUP(G476,Sheet2!A:R,18)</f>
        <v>566</v>
      </c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5" hidden="false" customHeight="false" outlineLevel="0" collapsed="false">
      <c r="A477" s="1" t="s">
        <v>56</v>
      </c>
      <c r="B477" s="9" t="n">
        <v>155</v>
      </c>
      <c r="C477" s="9" t="n">
        <v>194</v>
      </c>
      <c r="D477" s="9" t="n">
        <v>106</v>
      </c>
      <c r="E477" s="23" t="s">
        <v>715</v>
      </c>
      <c r="F477" s="11" t="s">
        <v>716</v>
      </c>
      <c r="G477" s="46" t="s">
        <v>1352</v>
      </c>
      <c r="H477" s="4" t="s">
        <v>718</v>
      </c>
      <c r="I477" s="22" t="s">
        <v>1066</v>
      </c>
      <c r="J477" s="26" t="s">
        <v>1067</v>
      </c>
      <c r="K477" s="11" t="s">
        <v>1354</v>
      </c>
      <c r="L477" s="2" t="n">
        <f aca="false">IF(LEN(TRIM(K477))=0,0,LEN(TRIM(K477))-LEN(SUBSTITUTE(K477," ",""))+1)</f>
        <v>11</v>
      </c>
      <c r="M477" s="2" t="n">
        <f aca="false">IF(LEN(TRIM(F477))=0,0,LEN(TRIM(F477))-LEN(SUBSTITUTE(F477," ",""))+2)</f>
        <v>8</v>
      </c>
      <c r="N477" s="22" t="s">
        <v>52</v>
      </c>
      <c r="O477" s="9"/>
      <c r="P477" s="27" t="n">
        <v>11155</v>
      </c>
      <c r="Q477" s="27" t="n">
        <v>1155</v>
      </c>
      <c r="R477" s="9" t="s">
        <v>409</v>
      </c>
      <c r="S477" s="28" t="str">
        <f aca="false">MID(MID(MID(SUBSTITUTE(K477," ","^",(M477-2)),1,256),FIND("^",SUBSTITUTE(K477," ","^",(M477-2))),256),2,FIND(" ",MID(MID(SUBSTITUTE(K477," ","^",(M477-2)),1,256),FIND("^",SUBSTITUTE(K477," ","^",(M477-2))),256))-2)</f>
        <v>his</v>
      </c>
      <c r="T477" s="72" t="n">
        <v>0.916666666666667</v>
      </c>
      <c r="U477" s="29" t="n">
        <f aca="false">LEN(S477)</f>
        <v>3</v>
      </c>
      <c r="V477" s="53" t="n">
        <v>228</v>
      </c>
      <c r="W477" s="58" t="n">
        <v>562</v>
      </c>
      <c r="X477" s="58" t="n">
        <v>545</v>
      </c>
      <c r="Y477" s="58" t="n">
        <v>587</v>
      </c>
      <c r="Z477" s="58" t="n">
        <v>460</v>
      </c>
      <c r="AA477" s="50" t="n">
        <v>9</v>
      </c>
      <c r="AB477" s="50" t="n">
        <v>8</v>
      </c>
      <c r="AC477" s="30" t="n">
        <f aca="false">IF(ISBLANK(T477),"NA",IF(T477=" ","NA",IF(T477="-","NA",IF(T477="N","NA",T477))))</f>
        <v>0.916666666666667</v>
      </c>
      <c r="AD477" s="30" t="n">
        <f aca="false">IF(ISBLANK(U477),"NA",IF(U477=" ","NA",IF(U477="-","NA",IF(U477="N","NA",U477))))</f>
        <v>3</v>
      </c>
      <c r="AE477" s="30" t="n">
        <f aca="false">IF(ISBLANK(V477),"NA",IF(V477=" ","NA",IF(V477="-","NA",IF(V477="N","NA",V477))))</f>
        <v>228</v>
      </c>
      <c r="AF477" s="30" t="n">
        <f aca="false">IF(ISBLANK(W477),"NA",IF(W477=" ","NA",IF(W477="-","NA",IF(W477="N","NA",W477))))</f>
        <v>562</v>
      </c>
      <c r="AG477" s="30" t="n">
        <f aca="false">IF(ISBLANK(X477),"NA",IF(X477=" ","NA",IF(X477="-","NA",IF(X477="N","NA",X477))))</f>
        <v>545</v>
      </c>
      <c r="AH477" s="30" t="n">
        <f aca="false">IF(ISBLANK(Y477),"NA",IF(Y477=" ","NA",IF(Y477="-","NA",IF(Y477="N","NA",Y477))))</f>
        <v>587</v>
      </c>
      <c r="AI477" s="30" t="n">
        <f aca="false">IF(ISBLANK(Z477),"NA",IF(Z477=" ","NA",IF(Z477="-","NA",IF(Z477="N","NA",Z477))))</f>
        <v>460</v>
      </c>
      <c r="AJ477" s="30" t="n">
        <f aca="false">IF(ISBLANK(AA477),"NA",IF(AA477=" ","NA",IF(AA477="-","NA",IF(AA477="N","NA",AA477))))</f>
        <v>9</v>
      </c>
      <c r="AK477" s="30" t="n">
        <f aca="false">IF(ISBLANK(AB477),"NA",IF(AB477=" ","NA",IF(AB477="-","NA",IF(AB477="N","NA",AB477))))</f>
        <v>8</v>
      </c>
      <c r="AL477" s="22" t="n">
        <f aca="false">IF(I477="BC",VLOOKUP(B477,'BC-OR_overlap'!A:J,10),"NA")</f>
        <v>6</v>
      </c>
      <c r="AM477" s="22" t="n">
        <f aca="false">VLOOKUP(G477,Sheet2!A:Q,3)</f>
        <v>215.602</v>
      </c>
      <c r="AN477" s="22" t="n">
        <f aca="false">VLOOKUP(G477,Sheet2!A:Q,4)</f>
        <v>9</v>
      </c>
      <c r="AO477" s="22" t="n">
        <f aca="false">VLOOKUP(G477,Sheet2!A:Q,5)</f>
        <v>111.15</v>
      </c>
      <c r="AP477" s="22" t="n">
        <f aca="false">VLOOKUP(G477,Sheet2!A:Q,6)</f>
        <v>21049.71</v>
      </c>
      <c r="AQ477" s="22" t="n">
        <f aca="false">VLOOKUP(G477,Sheet2!A:Q,7)</f>
        <v>211.5</v>
      </c>
      <c r="AR477" s="22" t="n">
        <f aca="false">VLOOKUP(G477,Sheet2!A:Q,8)</f>
        <v>4049.02</v>
      </c>
      <c r="AS477" s="22" t="n">
        <f aca="false">VLOOKUP(G477,Sheet2!A:Q,9)</f>
        <v>13.67</v>
      </c>
      <c r="AT477" s="22" t="n">
        <f aca="false">VLOOKUP(G477,Sheet2!A:Q,10)</f>
        <v>587.19</v>
      </c>
      <c r="AU477" s="22" t="n">
        <f aca="false">VLOOKUP(G477,Sheet2!A:Q,11)</f>
        <v>2.5</v>
      </c>
      <c r="AV477" s="22" t="n">
        <f aca="false">VLOOKUP(G477,Sheet2!A:Q,12)</f>
        <v>253466.6</v>
      </c>
      <c r="AW477" s="22" t="n">
        <f aca="false">VLOOKUP(G477,Sheet2!A:Q,13)</f>
        <v>31167.5</v>
      </c>
      <c r="AX477" s="22" t="n">
        <f aca="false">VLOOKUP(G477,Sheet2!A:Q,14)</f>
        <v>9388.85</v>
      </c>
      <c r="AY477" s="22" t="n">
        <f aca="false">VLOOKUP(G477,Sheet2!A:Q,15)</f>
        <v>865</v>
      </c>
      <c r="AZ477" s="22" t="n">
        <f aca="false">VLOOKUP(G477,Sheet2!A:Q,16)</f>
        <v>703.17</v>
      </c>
      <c r="BA477" s="22" t="n">
        <f aca="false">VLOOKUP(G477,Sheet2!A:Q,17)</f>
        <v>49</v>
      </c>
      <c r="BB477" s="22" t="n">
        <f aca="false">VLOOKUP(G477,Sheet2!A:R,18)</f>
        <v>566</v>
      </c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5" hidden="false" customHeight="false" outlineLevel="0" collapsed="false">
      <c r="A478" s="1" t="s">
        <v>80</v>
      </c>
      <c r="B478" s="9" t="n">
        <v>156</v>
      </c>
      <c r="C478" s="9" t="n">
        <v>196</v>
      </c>
      <c r="D478" s="9" t="n">
        <v>118</v>
      </c>
      <c r="E478" s="23"/>
      <c r="F478" s="9" t="s">
        <v>720</v>
      </c>
      <c r="G478" s="46" t="s">
        <v>1355</v>
      </c>
      <c r="H478" s="4" t="s">
        <v>722</v>
      </c>
      <c r="I478" s="22" t="s">
        <v>1066</v>
      </c>
      <c r="J478" s="26" t="s">
        <v>1067</v>
      </c>
      <c r="K478" s="11" t="s">
        <v>1356</v>
      </c>
      <c r="L478" s="2" t="n">
        <f aca="false">IF(LEN(TRIM(K478))=0,0,LEN(TRIM(K478))-LEN(SUBSTITUTE(K478," ",""))+1)</f>
        <v>18</v>
      </c>
      <c r="M478" s="2" t="n">
        <f aca="false">IF(LEN(TRIM(F478))=0,0,LEN(TRIM(F478))-LEN(SUBSTITUTE(F478," ",""))+2)</f>
        <v>16</v>
      </c>
      <c r="N478" s="22" t="s">
        <v>52</v>
      </c>
      <c r="O478" s="9"/>
      <c r="P478" s="27" t="n">
        <v>11156</v>
      </c>
      <c r="Q478" s="27" t="n">
        <v>1156</v>
      </c>
      <c r="R478" s="9" t="s">
        <v>409</v>
      </c>
      <c r="S478" s="28" t="str">
        <f aca="false">MID(MID(MID(SUBSTITUTE(K478," ","^",(M478-2)),1,256),FIND("^",SUBSTITUTE(K478," ","^",(M478-2))),256),2,FIND(" ",MID(MID(SUBSTITUTE(K478," ","^",(M478-2)),1,256),FIND("^",SUBSTITUTE(K478," ","^",(M478-2))),256))-2)</f>
        <v>fine</v>
      </c>
      <c r="T478" s="77" t="n">
        <v>0.92</v>
      </c>
      <c r="U478" s="29" t="n">
        <f aca="false">LEN(S478)</f>
        <v>4</v>
      </c>
      <c r="V478" s="58" t="n">
        <v>72</v>
      </c>
      <c r="W478" s="58" t="n">
        <v>621</v>
      </c>
      <c r="X478" s="58" t="n">
        <v>570</v>
      </c>
      <c r="Y478" s="58" t="n">
        <v>624</v>
      </c>
      <c r="Z478" s="58" t="n">
        <v>489</v>
      </c>
      <c r="AA478" s="50" t="n">
        <v>22</v>
      </c>
      <c r="AB478" s="50" t="n">
        <v>22</v>
      </c>
      <c r="AC478" s="30" t="n">
        <f aca="false">IF(ISBLANK(T478),"NA",IF(T478=" ","NA",IF(T478="-","NA",IF(T478="N","NA",T478))))</f>
        <v>0.92</v>
      </c>
      <c r="AD478" s="30" t="n">
        <f aca="false">IF(ISBLANK(U478),"NA",IF(U478=" ","NA",IF(U478="-","NA",IF(U478="N","NA",U478))))</f>
        <v>4</v>
      </c>
      <c r="AE478" s="30" t="n">
        <f aca="false">IF(ISBLANK(V478),"NA",IF(V478=" ","NA",IF(V478="-","NA",IF(V478="N","NA",V478))))</f>
        <v>72</v>
      </c>
      <c r="AF478" s="30" t="n">
        <f aca="false">IF(ISBLANK(W478),"NA",IF(W478=" ","NA",IF(W478="-","NA",IF(W478="N","NA",W478))))</f>
        <v>621</v>
      </c>
      <c r="AG478" s="30" t="n">
        <f aca="false">IF(ISBLANK(X478),"NA",IF(X478=" ","NA",IF(X478="-","NA",IF(X478="N","NA",X478))))</f>
        <v>570</v>
      </c>
      <c r="AH478" s="30" t="n">
        <f aca="false">IF(ISBLANK(Y478),"NA",IF(Y478=" ","NA",IF(Y478="-","NA",IF(Y478="N","NA",Y478))))</f>
        <v>624</v>
      </c>
      <c r="AI478" s="30" t="n">
        <f aca="false">IF(ISBLANK(Z478),"NA",IF(Z478=" ","NA",IF(Z478="-","NA",IF(Z478="N","NA",Z478))))</f>
        <v>489</v>
      </c>
      <c r="AJ478" s="30" t="n">
        <f aca="false">IF(ISBLANK(AA478),"NA",IF(AA478=" ","NA",IF(AA478="-","NA",IF(AA478="N","NA",AA478))))</f>
        <v>22</v>
      </c>
      <c r="AK478" s="30" t="n">
        <f aca="false">IF(ISBLANK(AB478),"NA",IF(AB478=" ","NA",IF(AB478="-","NA",IF(AB478="N","NA",AB478))))</f>
        <v>22</v>
      </c>
      <c r="AL478" s="22" t="n">
        <f aca="false">IF(I478="BC",VLOOKUP(B478,'BC-OR_overlap'!A:J,10),"NA")</f>
        <v>6</v>
      </c>
      <c r="AM478" s="22" t="n">
        <f aca="false">VLOOKUP(G478,Sheet2!A:Q,3)</f>
        <v>75.5558</v>
      </c>
      <c r="AN478" s="22" t="n">
        <f aca="false">VLOOKUP(G478,Sheet2!A:Q,4)</f>
        <v>22</v>
      </c>
      <c r="AO478" s="22" t="n">
        <f aca="false">VLOOKUP(G478,Sheet2!A:Q,5)</f>
        <v>50.11</v>
      </c>
      <c r="AP478" s="22" t="n">
        <f aca="false">VLOOKUP(G478,Sheet2!A:Q,6)</f>
        <v>22940.86</v>
      </c>
      <c r="AQ478" s="22" t="n">
        <f aca="false">VLOOKUP(G478,Sheet2!A:Q,7)</f>
        <v>255.25</v>
      </c>
      <c r="AR478" s="22" t="n">
        <f aca="false">VLOOKUP(G478,Sheet2!A:Q,8)</f>
        <v>4733.23</v>
      </c>
      <c r="AS478" s="22" t="n">
        <f aca="false">VLOOKUP(G478,Sheet2!A:Q,9)</f>
        <v>40.33</v>
      </c>
      <c r="AT478" s="22" t="n">
        <f aca="false">VLOOKUP(G478,Sheet2!A:Q,10)</f>
        <v>427.37</v>
      </c>
      <c r="AU478" s="22" t="n">
        <f aca="false">VLOOKUP(G478,Sheet2!A:Q,11)</f>
        <v>8.5</v>
      </c>
      <c r="AV478" s="22" t="n">
        <f aca="false">VLOOKUP(G478,Sheet2!A:Q,12)</f>
        <v>301437.57</v>
      </c>
      <c r="AW478" s="22" t="n">
        <f aca="false">VLOOKUP(G478,Sheet2!A:Q,13)</f>
        <v>38923.25</v>
      </c>
      <c r="AX478" s="22" t="n">
        <f aca="false">VLOOKUP(G478,Sheet2!A:Q,14)</f>
        <v>38865.78</v>
      </c>
      <c r="AY478" s="22" t="n">
        <f aca="false">VLOOKUP(G478,Sheet2!A:Q,15)</f>
        <v>5986</v>
      </c>
      <c r="AZ478" s="22" t="n">
        <f aca="false">VLOOKUP(G478,Sheet2!A:Q,16)</f>
        <v>2794.58</v>
      </c>
      <c r="BA478" s="22" t="n">
        <f aca="false">VLOOKUP(G478,Sheet2!A:Q,17)</f>
        <v>760.5</v>
      </c>
      <c r="BB478" s="22" t="n">
        <f aca="false">VLOOKUP(G478,Sheet2!A:R,18)</f>
        <v>568</v>
      </c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5" hidden="false" customHeight="false" outlineLevel="0" collapsed="false">
      <c r="A479" s="9" t="s">
        <v>80</v>
      </c>
      <c r="B479" s="9" t="n">
        <v>157</v>
      </c>
      <c r="C479" s="9" t="n">
        <v>197</v>
      </c>
      <c r="D479" s="9" t="n">
        <v>91</v>
      </c>
      <c r="E479" s="23"/>
      <c r="F479" s="9" t="s">
        <v>724</v>
      </c>
      <c r="G479" s="9" t="s">
        <v>1357</v>
      </c>
      <c r="H479" s="4" t="s">
        <v>726</v>
      </c>
      <c r="I479" s="22" t="s">
        <v>1066</v>
      </c>
      <c r="J479" s="26" t="s">
        <v>1067</v>
      </c>
      <c r="K479" s="11" t="s">
        <v>1358</v>
      </c>
      <c r="L479" s="2" t="n">
        <f aca="false">IF(LEN(TRIM(K479))=0,0,LEN(TRIM(K479))-LEN(SUBSTITUTE(K479," ",""))+1)</f>
        <v>17</v>
      </c>
      <c r="M479" s="2" t="n">
        <f aca="false">IF(LEN(TRIM(F479))=0,0,LEN(TRIM(F479))-LEN(SUBSTITUTE(F479," ",""))+2)</f>
        <v>15</v>
      </c>
      <c r="N479" s="22" t="s">
        <v>52</v>
      </c>
      <c r="O479" s="9"/>
      <c r="P479" s="27" t="n">
        <v>11157</v>
      </c>
      <c r="Q479" s="27" t="n">
        <v>1157</v>
      </c>
      <c r="R479" s="9" t="s">
        <v>409</v>
      </c>
      <c r="S479" s="28" t="str">
        <f aca="false">MID(MID(MID(SUBSTITUTE(K479," ","^",(M479-2)),1,256),FIND("^",SUBSTITUTE(K479," ","^",(M479-2))),256),2,FIND(" ",MID(MID(SUBSTITUTE(K479," ","^",(M479-2)),1,256),FIND("^",SUBSTITUTE(K479," ","^",(M479-2))),256))-2)</f>
        <v>the</v>
      </c>
      <c r="T479" s="77" t="n">
        <v>0.98</v>
      </c>
      <c r="U479" s="29" t="n">
        <f aca="false">LEN(S479)</f>
        <v>3</v>
      </c>
      <c r="V479" s="58" t="n">
        <v>83</v>
      </c>
      <c r="W479" s="58" t="n">
        <v>499</v>
      </c>
      <c r="X479" s="58" t="n">
        <v>615</v>
      </c>
      <c r="Y479" s="58" t="n">
        <v>621</v>
      </c>
      <c r="Z479" s="58" t="s">
        <v>202</v>
      </c>
      <c r="AA479" s="50" t="n">
        <v>3</v>
      </c>
      <c r="AB479" s="50" t="n">
        <v>4</v>
      </c>
      <c r="AC479" s="30" t="n">
        <f aca="false">IF(ISBLANK(T479),"NA",IF(T479=" ","NA",IF(T479="-","NA",IF(T479="N","NA",T479))))</f>
        <v>0.98</v>
      </c>
      <c r="AD479" s="30" t="n">
        <f aca="false">IF(ISBLANK(U479),"NA",IF(U479=" ","NA",IF(U479="-","NA",IF(U479="N","NA",U479))))</f>
        <v>3</v>
      </c>
      <c r="AE479" s="30" t="n">
        <f aca="false">IF(ISBLANK(V479),"NA",IF(V479=" ","NA",IF(V479="-","NA",IF(V479="N","NA",V479))))</f>
        <v>83</v>
      </c>
      <c r="AF479" s="30" t="n">
        <f aca="false">IF(ISBLANK(W479),"NA",IF(W479=" ","NA",IF(W479="-","NA",IF(W479="N","NA",W479))))</f>
        <v>499</v>
      </c>
      <c r="AG479" s="30" t="n">
        <f aca="false">IF(ISBLANK(X479),"NA",IF(X479=" ","NA",IF(X479="-","NA",IF(X479="N","NA",X479))))</f>
        <v>615</v>
      </c>
      <c r="AH479" s="30" t="n">
        <f aca="false">IF(ISBLANK(Y479),"NA",IF(Y479=" ","NA",IF(Y479="-","NA",IF(Y479="N","NA",Y479))))</f>
        <v>621</v>
      </c>
      <c r="AI479" s="30" t="str">
        <f aca="false">IF(ISBLANK(Z479),"NA",IF(Z479=" ","NA",IF(Z479="-","NA",IF(Z479="N","NA",Z479))))</f>
        <v>NA</v>
      </c>
      <c r="AJ479" s="30" t="n">
        <f aca="false">IF(ISBLANK(AA479),"NA",IF(AA479=" ","NA",IF(AA479="-","NA",IF(AA479="N","NA",AA479))))</f>
        <v>3</v>
      </c>
      <c r="AK479" s="30" t="n">
        <f aca="false">IF(ISBLANK(AB479),"NA",IF(AB479=" ","NA",IF(AB479="-","NA",IF(AB479="N","NA",AB479))))</f>
        <v>4</v>
      </c>
      <c r="AL479" s="22" t="n">
        <f aca="false">IF(I479="BC",VLOOKUP(B479,'BC-OR_overlap'!A:J,10),"NA")</f>
        <v>6</v>
      </c>
      <c r="AM479" s="22" t="n">
        <f aca="false">VLOOKUP(G479,Sheet2!A:Q,3)</f>
        <v>81.981</v>
      </c>
      <c r="AN479" s="22" t="n">
        <f aca="false">VLOOKUP(G479,Sheet2!A:Q,4)</f>
        <v>3</v>
      </c>
      <c r="AO479" s="22" t="n">
        <f aca="false">VLOOKUP(G479,Sheet2!A:Q,5)</f>
        <v>3.73</v>
      </c>
      <c r="AP479" s="22" t="n">
        <f aca="false">VLOOKUP(G479,Sheet2!A:Q,6)</f>
        <v>8651.08</v>
      </c>
      <c r="AQ479" s="22" t="n">
        <f aca="false">VLOOKUP(G479,Sheet2!A:Q,7)</f>
        <v>900.17</v>
      </c>
      <c r="AR479" s="22" t="n">
        <f aca="false">VLOOKUP(G479,Sheet2!A:Q,8)</f>
        <v>2562.65</v>
      </c>
      <c r="AS479" s="22" t="n">
        <f aca="false">VLOOKUP(G479,Sheet2!A:Q,9)</f>
        <v>228.8</v>
      </c>
      <c r="AT479" s="22" t="n">
        <f aca="false">VLOOKUP(G479,Sheet2!A:Q,10)</f>
        <v>561.95</v>
      </c>
      <c r="AU479" s="22" t="n">
        <f aca="false">VLOOKUP(G479,Sheet2!A:Q,11)</f>
        <v>35.75</v>
      </c>
      <c r="AV479" s="22" t="n">
        <f aca="false">VLOOKUP(G479,Sheet2!A:Q,12)</f>
        <v>306806.45</v>
      </c>
      <c r="AW479" s="22" t="n">
        <f aca="false">VLOOKUP(G479,Sheet2!A:Q,13)</f>
        <v>38879</v>
      </c>
      <c r="AX479" s="22" t="n">
        <f aca="false">VLOOKUP(G479,Sheet2!A:Q,14)</f>
        <v>44301.52</v>
      </c>
      <c r="AY479" s="22" t="n">
        <f aca="false">VLOOKUP(G479,Sheet2!A:Q,15)</f>
        <v>7379.6</v>
      </c>
      <c r="AZ479" s="22" t="n">
        <f aca="false">VLOOKUP(G479,Sheet2!A:Q,16)</f>
        <v>5188.78</v>
      </c>
      <c r="BA479" s="22" t="n">
        <f aca="false">VLOOKUP(G479,Sheet2!A:Q,17)</f>
        <v>1060.75</v>
      </c>
      <c r="BB479" s="22" t="n">
        <f aca="false">VLOOKUP(G479,Sheet2!A:R,18)</f>
        <v>570</v>
      </c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5" hidden="false" customHeight="false" outlineLevel="0" collapsed="false">
      <c r="A480" s="9" t="s">
        <v>46</v>
      </c>
      <c r="B480" s="9" t="n">
        <v>158</v>
      </c>
      <c r="C480" s="9" t="n">
        <v>198</v>
      </c>
      <c r="D480" s="9" t="n">
        <v>172</v>
      </c>
      <c r="E480" s="23"/>
      <c r="F480" s="9" t="s">
        <v>728</v>
      </c>
      <c r="G480" s="9" t="s">
        <v>1359</v>
      </c>
      <c r="H480" s="4" t="s">
        <v>730</v>
      </c>
      <c r="I480" s="22" t="s">
        <v>1066</v>
      </c>
      <c r="J480" s="26" t="s">
        <v>1067</v>
      </c>
      <c r="K480" s="11" t="s">
        <v>1360</v>
      </c>
      <c r="L480" s="2" t="n">
        <f aca="false">IF(LEN(TRIM(K480))=0,0,LEN(TRIM(K480))-LEN(SUBSTITUTE(K480," ",""))+1)</f>
        <v>21</v>
      </c>
      <c r="M480" s="2" t="n">
        <f aca="false">IF(LEN(TRIM(F480))=0,0,LEN(TRIM(F480))-LEN(SUBSTITUTE(F480," ",""))+2)</f>
        <v>19</v>
      </c>
      <c r="N480" s="22" t="s">
        <v>52</v>
      </c>
      <c r="O480" s="9"/>
      <c r="P480" s="27" t="n">
        <v>11158</v>
      </c>
      <c r="Q480" s="27" t="n">
        <v>1158</v>
      </c>
      <c r="R480" s="9" t="s">
        <v>409</v>
      </c>
      <c r="S480" s="28" t="str">
        <f aca="false">MID(MID(MID(SUBSTITUTE(K480," ","^",(M480-2)),1,256),FIND("^",SUBSTITUTE(K480," ","^",(M480-2))),256),2,FIND(" ",MID(MID(SUBSTITUTE(K480," ","^",(M480-2)),1,256),FIND("^",SUBSTITUTE(K480," ","^",(M480-2))),256))-2)</f>
        <v>average</v>
      </c>
      <c r="T480" s="77" t="n">
        <v>0.94</v>
      </c>
      <c r="U480" s="29" t="n">
        <f aca="false">LEN(S480)</f>
        <v>7</v>
      </c>
      <c r="V480" s="58" t="n">
        <v>224</v>
      </c>
      <c r="W480" s="58" t="n">
        <v>580</v>
      </c>
      <c r="X480" s="58" t="n">
        <v>623</v>
      </c>
      <c r="Y480" s="58" t="n">
        <v>626</v>
      </c>
      <c r="Z480" s="58" t="n">
        <v>583</v>
      </c>
      <c r="AA480" s="50" t="n">
        <v>2</v>
      </c>
      <c r="AB480" s="50" t="n">
        <v>7</v>
      </c>
      <c r="AC480" s="30" t="n">
        <f aca="false">IF(ISBLANK(T480),"NA",IF(T480=" ","NA",IF(T480="-","NA",IF(T480="N","NA",T480))))</f>
        <v>0.94</v>
      </c>
      <c r="AD480" s="30" t="n">
        <f aca="false">IF(ISBLANK(U480),"NA",IF(U480=" ","NA",IF(U480="-","NA",IF(U480="N","NA",U480))))</f>
        <v>7</v>
      </c>
      <c r="AE480" s="30" t="n">
        <f aca="false">IF(ISBLANK(V480),"NA",IF(V480=" ","NA",IF(V480="-","NA",IF(V480="N","NA",V480))))</f>
        <v>224</v>
      </c>
      <c r="AF480" s="30" t="n">
        <f aca="false">IF(ISBLANK(W480),"NA",IF(W480=" ","NA",IF(W480="-","NA",IF(W480="N","NA",W480))))</f>
        <v>580</v>
      </c>
      <c r="AG480" s="30" t="n">
        <f aca="false">IF(ISBLANK(X480),"NA",IF(X480=" ","NA",IF(X480="-","NA",IF(X480="N","NA",X480))))</f>
        <v>623</v>
      </c>
      <c r="AH480" s="30" t="n">
        <f aca="false">IF(ISBLANK(Y480),"NA",IF(Y480=" ","NA",IF(Y480="-","NA",IF(Y480="N","NA",Y480))))</f>
        <v>626</v>
      </c>
      <c r="AI480" s="30" t="n">
        <f aca="false">IF(ISBLANK(Z480),"NA",IF(Z480=" ","NA",IF(Z480="-","NA",IF(Z480="N","NA",Z480))))</f>
        <v>583</v>
      </c>
      <c r="AJ480" s="30" t="n">
        <f aca="false">IF(ISBLANK(AA480),"NA",IF(AA480=" ","NA",IF(AA480="-","NA",IF(AA480="N","NA",AA480))))</f>
        <v>2</v>
      </c>
      <c r="AK480" s="30" t="n">
        <f aca="false">IF(ISBLANK(AB480),"NA",IF(AB480=" ","NA",IF(AB480="-","NA",IF(AB480="N","NA",AB480))))</f>
        <v>7</v>
      </c>
      <c r="AL480" s="22" t="n">
        <f aca="false">IF(I480="BC",VLOOKUP(B480,'BC-OR_overlap'!A:J,10),"NA")</f>
        <v>6</v>
      </c>
      <c r="AM480" s="22" t="n">
        <f aca="false">VLOOKUP(G480,Sheet2!A:Q,3)</f>
        <v>347.259</v>
      </c>
      <c r="AN480" s="22" t="n">
        <f aca="false">VLOOKUP(G480,Sheet2!A:Q,4)</f>
        <v>2</v>
      </c>
      <c r="AO480" s="22" t="n">
        <f aca="false">VLOOKUP(G480,Sheet2!A:Q,5)</f>
        <v>280.63</v>
      </c>
      <c r="AP480" s="22" t="n">
        <f aca="false">VLOOKUP(G480,Sheet2!A:Q,6)</f>
        <v>9247.45</v>
      </c>
      <c r="AQ480" s="22" t="n">
        <f aca="false">VLOOKUP(G480,Sheet2!A:Q,7)</f>
        <v>304.6</v>
      </c>
      <c r="AR480" s="22" t="n">
        <f aca="false">VLOOKUP(G480,Sheet2!A:Q,8)</f>
        <v>2131.51</v>
      </c>
      <c r="AS480" s="22" t="n">
        <f aca="false">VLOOKUP(G480,Sheet2!A:Q,9)</f>
        <v>25.25</v>
      </c>
      <c r="AT480" s="22" t="n">
        <f aca="false">VLOOKUP(G480,Sheet2!A:Q,10)</f>
        <v>651.25</v>
      </c>
      <c r="AU480" s="22" t="n">
        <f aca="false">VLOOKUP(G480,Sheet2!A:Q,11)</f>
        <v>4.33</v>
      </c>
      <c r="AV480" s="22" t="n">
        <f aca="false">VLOOKUP(G480,Sheet2!A:Q,12)</f>
        <v>237332.72</v>
      </c>
      <c r="AW480" s="22" t="n">
        <f aca="false">VLOOKUP(G480,Sheet2!A:Q,13)</f>
        <v>26754</v>
      </c>
      <c r="AX480" s="22" t="n">
        <f aca="false">VLOOKUP(G480,Sheet2!A:Q,14)</f>
        <v>27155.26</v>
      </c>
      <c r="AY480" s="22" t="n">
        <f aca="false">VLOOKUP(G480,Sheet2!A:Q,15)</f>
        <v>2701.25</v>
      </c>
      <c r="AZ480" s="22" t="n">
        <f aca="false">VLOOKUP(G480,Sheet2!A:Q,16)</f>
        <v>2108.21</v>
      </c>
      <c r="BA480" s="22" t="n">
        <f aca="false">VLOOKUP(G480,Sheet2!A:Q,17)</f>
        <v>319.33</v>
      </c>
      <c r="BB480" s="22" t="n">
        <f aca="false">VLOOKUP(G480,Sheet2!A:R,18)</f>
        <v>577</v>
      </c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5" hidden="false" customHeight="false" outlineLevel="0" collapsed="false">
      <c r="A481" s="1" t="s">
        <v>56</v>
      </c>
      <c r="B481" s="9" t="n">
        <v>159</v>
      </c>
      <c r="C481" s="9" t="n">
        <v>199</v>
      </c>
      <c r="D481" s="9" t="n">
        <v>112</v>
      </c>
      <c r="E481" s="23" t="s">
        <v>732</v>
      </c>
      <c r="F481" s="11" t="s">
        <v>733</v>
      </c>
      <c r="G481" s="82" t="s">
        <v>97</v>
      </c>
      <c r="H481" s="4" t="s">
        <v>735</v>
      </c>
      <c r="I481" s="22" t="s">
        <v>1066</v>
      </c>
      <c r="J481" s="26" t="s">
        <v>1067</v>
      </c>
      <c r="K481" s="11" t="s">
        <v>1361</v>
      </c>
      <c r="L481" s="2" t="n">
        <f aca="false">IF(LEN(TRIM(K481))=0,0,LEN(TRIM(K481))-LEN(SUBSTITUTE(K481," ",""))+1)</f>
        <v>10</v>
      </c>
      <c r="M481" s="2" t="n">
        <f aca="false">IF(LEN(TRIM(F481))=0,0,LEN(TRIM(F481))-LEN(SUBSTITUTE(F481," ",""))+2)</f>
        <v>8</v>
      </c>
      <c r="N481" s="22" t="s">
        <v>52</v>
      </c>
      <c r="O481" s="9"/>
      <c r="P481" s="27" t="n">
        <v>11159</v>
      </c>
      <c r="Q481" s="27" t="n">
        <v>1159</v>
      </c>
      <c r="R481" s="9" t="s">
        <v>409</v>
      </c>
      <c r="S481" s="28" t="str">
        <f aca="false">MID(MID(MID(SUBSTITUTE(K481," ","^",(M481-2)),1,256),FIND("^",SUBSTITUTE(K481," ","^",(M481-2))),256),2,FIND(" ",MID(MID(SUBSTITUTE(K481," ","^",(M481-2)),1,256),FIND("^",SUBSTITUTE(K481," ","^",(M481-2))),256))-2)</f>
        <v>of</v>
      </c>
      <c r="T481" s="79" t="n">
        <v>0.875</v>
      </c>
      <c r="U481" s="29" t="n">
        <f aca="false">LEN(S481)</f>
        <v>2</v>
      </c>
      <c r="V481" s="53" t="n">
        <v>55</v>
      </c>
      <c r="W481" s="50" t="n">
        <v>606</v>
      </c>
      <c r="X481" s="50" t="n">
        <v>574</v>
      </c>
      <c r="Y481" s="50" t="n">
        <v>577</v>
      </c>
      <c r="Z481" s="50" t="n">
        <v>505</v>
      </c>
      <c r="AA481" s="50" t="n">
        <v>11</v>
      </c>
      <c r="AB481" s="50" t="n">
        <v>26</v>
      </c>
      <c r="AC481" s="30" t="n">
        <f aca="false">IF(ISBLANK(T481),"NA",IF(T481=" ","NA",IF(T481="-","NA",IF(T481="N","NA",T481))))</f>
        <v>0.875</v>
      </c>
      <c r="AD481" s="30" t="n">
        <f aca="false">IF(ISBLANK(U481),"NA",IF(U481=" ","NA",IF(U481="-","NA",IF(U481="N","NA",U481))))</f>
        <v>2</v>
      </c>
      <c r="AE481" s="30" t="n">
        <f aca="false">IF(ISBLANK(V481),"NA",IF(V481=" ","NA",IF(V481="-","NA",IF(V481="N","NA",V481))))</f>
        <v>55</v>
      </c>
      <c r="AF481" s="30" t="n">
        <f aca="false">IF(ISBLANK(W481),"NA",IF(W481=" ","NA",IF(W481="-","NA",IF(W481="N","NA",W481))))</f>
        <v>606</v>
      </c>
      <c r="AG481" s="30" t="n">
        <f aca="false">IF(ISBLANK(X481),"NA",IF(X481=" ","NA",IF(X481="-","NA",IF(X481="N","NA",X481))))</f>
        <v>574</v>
      </c>
      <c r="AH481" s="30" t="n">
        <f aca="false">IF(ISBLANK(Y481),"NA",IF(Y481=" ","NA",IF(Y481="-","NA",IF(Y481="N","NA",Y481))))</f>
        <v>577</v>
      </c>
      <c r="AI481" s="30" t="n">
        <f aca="false">IF(ISBLANK(Z481),"NA",IF(Z481=" ","NA",IF(Z481="-","NA",IF(Z481="N","NA",Z481))))</f>
        <v>505</v>
      </c>
      <c r="AJ481" s="30" t="n">
        <f aca="false">IF(ISBLANK(AA481),"NA",IF(AA481=" ","NA",IF(AA481="-","NA",IF(AA481="N","NA",AA481))))</f>
        <v>11</v>
      </c>
      <c r="AK481" s="30" t="n">
        <f aca="false">IF(ISBLANK(AB481),"NA",IF(AB481=" ","NA",IF(AB481="-","NA",IF(AB481="N","NA",AB481))))</f>
        <v>26</v>
      </c>
      <c r="AL481" s="22" t="n">
        <f aca="false">IF(I481="BC",VLOOKUP(B481,'BC-OR_overlap'!A:J,10),"NA")</f>
        <v>6</v>
      </c>
      <c r="AM481" s="22" t="n">
        <f aca="false">VLOOKUP(G481,Sheet2!A:Q,3)</f>
        <v>66.8104</v>
      </c>
      <c r="AN481" s="22" t="n">
        <f aca="false">VLOOKUP(G481,Sheet2!A:Q,4)</f>
        <v>11</v>
      </c>
      <c r="AO481" s="22" t="n">
        <f aca="false">VLOOKUP(G481,Sheet2!A:Q,5)</f>
        <v>131.96</v>
      </c>
      <c r="AP481" s="22" t="n">
        <f aca="false">VLOOKUP(G481,Sheet2!A:Q,6)</f>
        <v>18422.01</v>
      </c>
      <c r="AQ481" s="22" t="n">
        <f aca="false">VLOOKUP(G481,Sheet2!A:Q,7)</f>
        <v>228.5</v>
      </c>
      <c r="AR481" s="22" t="n">
        <f aca="false">VLOOKUP(G481,Sheet2!A:Q,8)</f>
        <v>2354.92</v>
      </c>
      <c r="AS481" s="22" t="n">
        <f aca="false">VLOOKUP(G481,Sheet2!A:Q,9)</f>
        <v>30.67</v>
      </c>
      <c r="AT481" s="22" t="n">
        <f aca="false">VLOOKUP(G481,Sheet2!A:Q,10)</f>
        <v>687.32</v>
      </c>
      <c r="AU481" s="22" t="n">
        <f aca="false">VLOOKUP(G481,Sheet2!A:Q,11)</f>
        <v>5</v>
      </c>
      <c r="AV481" s="22" t="n">
        <f aca="false">VLOOKUP(G481,Sheet2!A:Q,12)</f>
        <v>226246.18</v>
      </c>
      <c r="AW481" s="22" t="n">
        <f aca="false">VLOOKUP(G481,Sheet2!A:Q,13)</f>
        <v>23186.25</v>
      </c>
      <c r="AX481" s="22" t="n">
        <f aca="false">VLOOKUP(G481,Sheet2!A:Q,14)</f>
        <v>8607.57</v>
      </c>
      <c r="AY481" s="22" t="n">
        <f aca="false">VLOOKUP(G481,Sheet2!A:Q,15)</f>
        <v>1021.33</v>
      </c>
      <c r="AZ481" s="22" t="n">
        <f aca="false">VLOOKUP(G481,Sheet2!A:Q,16)</f>
        <v>1296.61</v>
      </c>
      <c r="BA481" s="22" t="n">
        <f aca="false">VLOOKUP(G481,Sheet2!A:Q,17)</f>
        <v>169</v>
      </c>
      <c r="BB481" s="22" t="n">
        <f aca="false">VLOOKUP(G481,Sheet2!A:R,18)</f>
        <v>578</v>
      </c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5" hidden="false" customHeight="false" outlineLevel="0" collapsed="false">
      <c r="A482" s="9" t="s">
        <v>56</v>
      </c>
      <c r="B482" s="9" t="n">
        <v>160</v>
      </c>
      <c r="C482" s="9" t="n">
        <v>200</v>
      </c>
      <c r="D482" s="9" t="n">
        <v>93</v>
      </c>
      <c r="E482" s="23" t="s">
        <v>737</v>
      </c>
      <c r="F482" s="11" t="s">
        <v>738</v>
      </c>
      <c r="G482" s="9" t="s">
        <v>1362</v>
      </c>
      <c r="H482" s="4" t="s">
        <v>740</v>
      </c>
      <c r="I482" s="22" t="s">
        <v>1066</v>
      </c>
      <c r="J482" s="26" t="s">
        <v>1067</v>
      </c>
      <c r="K482" s="11" t="s">
        <v>1363</v>
      </c>
      <c r="L482" s="2" t="n">
        <f aca="false">IF(LEN(TRIM(K482))=0,0,LEN(TRIM(K482))-LEN(SUBSTITUTE(K482," ",""))+1)</f>
        <v>10</v>
      </c>
      <c r="M482" s="2" t="n">
        <f aca="false">IF(LEN(TRIM(F482))=0,0,LEN(TRIM(F482))-LEN(SUBSTITUTE(F482," ",""))+2)</f>
        <v>8</v>
      </c>
      <c r="N482" s="22" t="s">
        <v>52</v>
      </c>
      <c r="O482" s="9"/>
      <c r="P482" s="27" t="n">
        <v>11160</v>
      </c>
      <c r="Q482" s="27" t="n">
        <v>1160</v>
      </c>
      <c r="R482" s="9" t="s">
        <v>409</v>
      </c>
      <c r="S482" s="28" t="str">
        <f aca="false">MID(MID(MID(SUBSTITUTE(K482," ","^",(M482-2)),1,256),FIND("^",SUBSTITUTE(K482," ","^",(M482-2))),256),2,FIND(" ",MID(MID(SUBSTITUTE(K482," ","^",(M482-2)),1,256),FIND("^",SUBSTITUTE(K482," ","^",(M482-2))),256))-2)</f>
        <v>the</v>
      </c>
      <c r="T482" s="72" t="n">
        <v>0.9375</v>
      </c>
      <c r="U482" s="29" t="n">
        <f aca="false">LEN(S482)</f>
        <v>3</v>
      </c>
      <c r="V482" s="53" t="n">
        <v>9</v>
      </c>
      <c r="W482" s="58" t="n">
        <v>583</v>
      </c>
      <c r="X482" s="58" t="n">
        <v>565</v>
      </c>
      <c r="Y482" s="58" t="n">
        <v>613</v>
      </c>
      <c r="Z482" s="58" t="n">
        <v>515</v>
      </c>
      <c r="AA482" s="50" t="n">
        <v>7</v>
      </c>
      <c r="AB482" s="50" t="n">
        <v>8</v>
      </c>
      <c r="AC482" s="30" t="n">
        <f aca="false">IF(ISBLANK(T482),"NA",IF(T482=" ","NA",IF(T482="-","NA",IF(T482="N","NA",T482))))</f>
        <v>0.9375</v>
      </c>
      <c r="AD482" s="30" t="n">
        <f aca="false">IF(ISBLANK(U482),"NA",IF(U482=" ","NA",IF(U482="-","NA",IF(U482="N","NA",U482))))</f>
        <v>3</v>
      </c>
      <c r="AE482" s="30" t="n">
        <f aca="false">IF(ISBLANK(V482),"NA",IF(V482=" ","NA",IF(V482="-","NA",IF(V482="N","NA",V482))))</f>
        <v>9</v>
      </c>
      <c r="AF482" s="30" t="n">
        <f aca="false">IF(ISBLANK(W482),"NA",IF(W482=" ","NA",IF(W482="-","NA",IF(W482="N","NA",W482))))</f>
        <v>583</v>
      </c>
      <c r="AG482" s="30" t="n">
        <f aca="false">IF(ISBLANK(X482),"NA",IF(X482=" ","NA",IF(X482="-","NA",IF(X482="N","NA",X482))))</f>
        <v>565</v>
      </c>
      <c r="AH482" s="30" t="n">
        <f aca="false">IF(ISBLANK(Y482),"NA",IF(Y482=" ","NA",IF(Y482="-","NA",IF(Y482="N","NA",Y482))))</f>
        <v>613</v>
      </c>
      <c r="AI482" s="30" t="n">
        <f aca="false">IF(ISBLANK(Z482),"NA",IF(Z482=" ","NA",IF(Z482="-","NA",IF(Z482="N","NA",Z482))))</f>
        <v>515</v>
      </c>
      <c r="AJ482" s="30" t="n">
        <f aca="false">IF(ISBLANK(AA482),"NA",IF(AA482=" ","NA",IF(AA482="-","NA",IF(AA482="N","NA",AA482))))</f>
        <v>7</v>
      </c>
      <c r="AK482" s="30" t="n">
        <f aca="false">IF(ISBLANK(AB482),"NA",IF(AB482=" ","NA",IF(AB482="-","NA",IF(AB482="N","NA",AB482))))</f>
        <v>8</v>
      </c>
      <c r="AL482" s="22" t="n">
        <f aca="false">IF(I482="BC",VLOOKUP(B482,'BC-OR_overlap'!A:J,10),"NA")</f>
        <v>6</v>
      </c>
      <c r="AM482" s="22" t="n">
        <f aca="false">VLOOKUP(G482,Sheet2!A:Q,3)</f>
        <v>9.22138</v>
      </c>
      <c r="AN482" s="22" t="n">
        <f aca="false">VLOOKUP(G482,Sheet2!A:Q,4)</f>
        <v>7</v>
      </c>
      <c r="AO482" s="22" t="n">
        <f aca="false">VLOOKUP(G482,Sheet2!A:Q,5)</f>
        <v>152.23</v>
      </c>
      <c r="AP482" s="22" t="n">
        <f aca="false">VLOOKUP(G482,Sheet2!A:Q,6)</f>
        <v>11509.49</v>
      </c>
      <c r="AQ482" s="22" t="n">
        <f aca="false">VLOOKUP(G482,Sheet2!A:Q,7)</f>
        <v>51.67</v>
      </c>
      <c r="AR482" s="22" t="n">
        <f aca="false">VLOOKUP(G482,Sheet2!A:Q,8)</f>
        <v>542.01</v>
      </c>
      <c r="AS482" s="22" t="n">
        <f aca="false">VLOOKUP(G482,Sheet2!A:Q,9)</f>
        <v>4.5</v>
      </c>
      <c r="AT482" s="22" t="n">
        <f aca="false">VLOOKUP(G482,Sheet2!A:Q,10)</f>
        <v>9.22</v>
      </c>
      <c r="AU482" s="22" t="n">
        <f aca="false">VLOOKUP(G482,Sheet2!A:Q,11)</f>
        <v>1</v>
      </c>
      <c r="AV482" s="22" t="n">
        <f aca="false">VLOOKUP(G482,Sheet2!A:Q,12)</f>
        <v>216378.79</v>
      </c>
      <c r="AW482" s="22" t="n">
        <f aca="false">VLOOKUP(G482,Sheet2!A:Q,13)</f>
        <v>22914</v>
      </c>
      <c r="AX482" s="22" t="n">
        <f aca="false">VLOOKUP(G482,Sheet2!A:Q,14)</f>
        <v>5363.48</v>
      </c>
      <c r="AY482" s="22" t="n">
        <f aca="false">VLOOKUP(G482,Sheet2!A:Q,15)</f>
        <v>851.5</v>
      </c>
      <c r="AZ482" s="22" t="n">
        <f aca="false">VLOOKUP(G482,Sheet2!A:Q,16)</f>
        <v>17.31</v>
      </c>
      <c r="BA482" s="22" t="n">
        <f aca="false">VLOOKUP(G482,Sheet2!A:Q,17)</f>
        <v>18</v>
      </c>
      <c r="BB482" s="22" t="n">
        <f aca="false">VLOOKUP(G482,Sheet2!A:R,18)</f>
        <v>587</v>
      </c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5" hidden="false" customHeight="false" outlineLevel="0" collapsed="false">
      <c r="A483" s="22" t="s">
        <v>80</v>
      </c>
      <c r="B483" s="22" t="n">
        <v>1</v>
      </c>
      <c r="C483" s="22" t="n">
        <v>1</v>
      </c>
      <c r="D483" s="9" t="n">
        <v>86</v>
      </c>
      <c r="E483" s="23" t="n">
        <v>36</v>
      </c>
      <c r="F483" s="24" t="s">
        <v>47</v>
      </c>
      <c r="G483" s="75" t="s">
        <v>1364</v>
      </c>
      <c r="H483" s="4" t="s">
        <v>49</v>
      </c>
      <c r="I483" s="22" t="s">
        <v>1365</v>
      </c>
      <c r="J483" s="26" t="s">
        <v>1366</v>
      </c>
      <c r="K483" s="11" t="s">
        <v>1367</v>
      </c>
      <c r="L483" s="2" t="n">
        <f aca="false">IF(LEN(TRIM(K483))=0,0,LEN(TRIM(K483))-LEN(SUBSTITUTE(K483," ",""))+1)</f>
        <v>15</v>
      </c>
      <c r="M483" s="2" t="n">
        <f aca="false">IF(LEN(TRIM(F483))=0,0,LEN(TRIM(F483))-LEN(SUBSTITUTE(F483," ",""))+2)</f>
        <v>13</v>
      </c>
      <c r="N483" s="22" t="s">
        <v>52</v>
      </c>
      <c r="O483" s="0"/>
      <c r="P483" s="27" t="n">
        <v>12001</v>
      </c>
      <c r="Q483" s="27" t="n">
        <v>2001</v>
      </c>
      <c r="R483" s="9" t="s">
        <v>409</v>
      </c>
      <c r="S483" s="28" t="str">
        <f aca="false">MID(MID(MID(SUBSTITUTE(K483," ","^",(M483-2)),1,256),FIND("^",SUBSTITUTE(K483," ","^",(M483-2))),256),2,FIND(" ",MID(MID(SUBSTITUTE(K483," ","^",(M483-2)),1,256),FIND("^",SUBSTITUTE(K483," ","^",(M483-2))),256))-2)</f>
        <v>his</v>
      </c>
      <c r="T483" s="59"/>
      <c r="U483" s="9" t="n">
        <v>6</v>
      </c>
      <c r="V483" s="23" t="n">
        <v>72</v>
      </c>
      <c r="W483" s="23" t="s">
        <v>54</v>
      </c>
      <c r="X483" s="23" t="s">
        <v>54</v>
      </c>
      <c r="Y483" s="23" t="s">
        <v>54</v>
      </c>
      <c r="Z483" s="23" t="s">
        <v>54</v>
      </c>
      <c r="AA483" s="83" t="n">
        <v>1</v>
      </c>
      <c r="AB483" s="0"/>
      <c r="AC483" s="30" t="str">
        <f aca="false">IF(ISBLANK(T483),"NA",IF(T483=" ","NA",IF(T483="-","NA",IF(T483="N","NA",T483))))</f>
        <v>NA</v>
      </c>
      <c r="AD483" s="30" t="n">
        <f aca="false">IF(ISBLANK(U483),"NA",IF(U483=" ","NA",IF(U483="-","NA",IF(U483="N","NA",U483))))</f>
        <v>6</v>
      </c>
      <c r="AE483" s="30" t="n">
        <f aca="false">IF(ISBLANK(V483),"NA",IF(V483=" ","NA",IF(V483="-","NA",IF(V483="N","NA",V483))))</f>
        <v>72</v>
      </c>
      <c r="AF483" s="30" t="str">
        <f aca="false">IF(ISBLANK(W483),"NA",IF(W483=" ","NA",IF(W483="-","NA",IF(W483="N","NA",W483))))</f>
        <v>NA</v>
      </c>
      <c r="AG483" s="30" t="str">
        <f aca="false">IF(ISBLANK(X483),"NA",IF(X483=" ","NA",IF(X483="-","NA",IF(X483="N","NA",X483))))</f>
        <v>NA</v>
      </c>
      <c r="AH483" s="30" t="str">
        <f aca="false">IF(ISBLANK(Y483),"NA",IF(Y483=" ","NA",IF(Y483="-","NA",IF(Y483="N","NA",Y483))))</f>
        <v>NA</v>
      </c>
      <c r="AI483" s="30" t="str">
        <f aca="false">IF(ISBLANK(Z483),"NA",IF(Z483=" ","NA",IF(Z483="-","NA",IF(Z483="N","NA",Z483))))</f>
        <v>NA</v>
      </c>
      <c r="AJ483" s="30" t="n">
        <f aca="false">IF(ISBLANK(AA483),"NA",IF(AA483=" ","NA",IF(AA483="-","NA",IF(AA483="N","NA",AA483))))</f>
        <v>1</v>
      </c>
      <c r="AK483" s="30" t="str">
        <f aca="false">IF(ISBLANK(AB483),"NA",IF(AB483=" ","NA",IF(AB483="-","NA",IF(AB483="N","NA",AB483))))</f>
        <v>NA</v>
      </c>
      <c r="AL483" s="22" t="str">
        <f aca="false">IF(I483="BC",VLOOKUP(B483,'BC-OR_overlap'!A:J,10),"NA")</f>
        <v>NA</v>
      </c>
      <c r="AM483" s="22" t="n">
        <f aca="false">VLOOKUP(G483,Sheet2!A:Q,3)</f>
        <v>93.0467</v>
      </c>
      <c r="AN483" s="22" t="n">
        <f aca="false">VLOOKUP(G483,Sheet2!A:Q,4)</f>
        <v>1</v>
      </c>
      <c r="AO483" s="22" t="n">
        <f aca="false">VLOOKUP(G483,Sheet2!A:Q,5)</f>
        <v>23.68</v>
      </c>
      <c r="AP483" s="22" t="n">
        <f aca="false">VLOOKUP(G483,Sheet2!A:Q,6)</f>
        <v>4234.53</v>
      </c>
      <c r="AQ483" s="22" t="n">
        <f aca="false">VLOOKUP(G483,Sheet2!A:Q,7)</f>
        <v>336.83</v>
      </c>
      <c r="AR483" s="22" t="n">
        <f aca="false">VLOOKUP(G483,Sheet2!A:Q,8)</f>
        <v>385.89</v>
      </c>
      <c r="AS483" s="22" t="n">
        <f aca="false">VLOOKUP(G483,Sheet2!A:Q,9)</f>
        <v>17</v>
      </c>
      <c r="AT483" s="22" t="n">
        <f aca="false">VLOOKUP(G483,Sheet2!A:Q,10)</f>
        <v>178.05</v>
      </c>
      <c r="AU483" s="22" t="n">
        <f aca="false">VLOOKUP(G483,Sheet2!A:Q,11)</f>
        <v>4.25</v>
      </c>
      <c r="AV483" s="22" t="n">
        <f aca="false">VLOOKUP(G483,Sheet2!A:Q,12)</f>
        <v>267851.63</v>
      </c>
      <c r="AW483" s="22" t="n">
        <f aca="false">VLOOKUP(G483,Sheet2!A:Q,13)</f>
        <v>34177.33</v>
      </c>
      <c r="AX483" s="22" t="n">
        <f aca="false">VLOOKUP(G483,Sheet2!A:Q,14)</f>
        <v>8234.61</v>
      </c>
      <c r="AY483" s="22" t="n">
        <f aca="false">VLOOKUP(G483,Sheet2!A:Q,15)</f>
        <v>1353.6</v>
      </c>
      <c r="AZ483" s="22" t="n">
        <f aca="false">VLOOKUP(G483,Sheet2!A:Q,16)</f>
        <v>893.18</v>
      </c>
      <c r="BA483" s="22" t="n">
        <f aca="false">VLOOKUP(G483,Sheet2!A:Q,17)</f>
        <v>130</v>
      </c>
      <c r="BB483" s="22" t="n">
        <f aca="false">VLOOKUP(G483,Sheet2!A:R,18)</f>
        <v>2</v>
      </c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5" hidden="false" customHeight="false" outlineLevel="0" collapsed="false">
      <c r="A484" s="9" t="s">
        <v>46</v>
      </c>
      <c r="B484" s="38" t="n">
        <v>2</v>
      </c>
      <c r="C484" s="9" t="n">
        <v>5</v>
      </c>
      <c r="D484" s="9" t="n">
        <v>81</v>
      </c>
      <c r="E484" s="23" t="n">
        <v>42</v>
      </c>
      <c r="F484" s="24" t="s">
        <v>57</v>
      </c>
      <c r="G484" s="84" t="s">
        <v>165</v>
      </c>
      <c r="H484" s="4" t="s">
        <v>59</v>
      </c>
      <c r="I484" s="22" t="s">
        <v>1365</v>
      </c>
      <c r="J484" s="26" t="s">
        <v>1366</v>
      </c>
      <c r="K484" s="11" t="s">
        <v>1368</v>
      </c>
      <c r="L484" s="2" t="n">
        <f aca="false">IF(LEN(TRIM(K484))=0,0,LEN(TRIM(K484))-LEN(SUBSTITUTE(K484," ",""))+1)</f>
        <v>14</v>
      </c>
      <c r="M484" s="2" t="n">
        <f aca="false">IF(LEN(TRIM(F484))=0,0,LEN(TRIM(F484))-LEN(SUBSTITUTE(F484," ",""))+2)</f>
        <v>12</v>
      </c>
      <c r="N484" s="22" t="s">
        <v>52</v>
      </c>
      <c r="O484" s="0"/>
      <c r="P484" s="27" t="n">
        <v>12002</v>
      </c>
      <c r="Q484" s="27" t="n">
        <v>2002</v>
      </c>
      <c r="R484" s="38" t="s">
        <v>409</v>
      </c>
      <c r="S484" s="28" t="str">
        <f aca="false">MID(MID(MID(SUBSTITUTE(K484," ","^",(M484-2)),1,256),FIND("^",SUBSTITUTE(K484," ","^",(M484-2))),256),2,FIND(" ",MID(MID(SUBSTITUTE(K484," ","^",(M484-2)),1,256),FIND("^",SUBSTITUTE(K484," ","^",(M484-2))),256))-2)</f>
        <v>broken</v>
      </c>
      <c r="T484" s="59"/>
      <c r="U484" s="9" t="n">
        <v>3</v>
      </c>
      <c r="V484" s="23" t="n">
        <v>208</v>
      </c>
      <c r="W484" s="23" t="n">
        <v>440</v>
      </c>
      <c r="X484" s="23" t="n">
        <v>529</v>
      </c>
      <c r="Y484" s="23" t="n">
        <v>493</v>
      </c>
      <c r="Z484" s="23" t="n">
        <v>565</v>
      </c>
      <c r="AA484" s="83" t="n">
        <v>8</v>
      </c>
      <c r="AB484" s="9"/>
      <c r="AC484" s="30" t="str">
        <f aca="false">IF(ISBLANK(T484),"NA",IF(T484=" ","NA",IF(T484="-","NA",IF(T484="N","NA",T484))))</f>
        <v>NA</v>
      </c>
      <c r="AD484" s="30" t="n">
        <f aca="false">IF(ISBLANK(U484),"NA",IF(U484=" ","NA",IF(U484="-","NA",IF(U484="N","NA",U484))))</f>
        <v>3</v>
      </c>
      <c r="AE484" s="30" t="n">
        <f aca="false">IF(ISBLANK(V484),"NA",IF(V484=" ","NA",IF(V484="-","NA",IF(V484="N","NA",V484))))</f>
        <v>208</v>
      </c>
      <c r="AF484" s="30" t="n">
        <f aca="false">IF(ISBLANK(W484),"NA",IF(W484=" ","NA",IF(W484="-","NA",IF(W484="N","NA",W484))))</f>
        <v>440</v>
      </c>
      <c r="AG484" s="30" t="n">
        <f aca="false">IF(ISBLANK(X484),"NA",IF(X484=" ","NA",IF(X484="-","NA",IF(X484="N","NA",X484))))</f>
        <v>529</v>
      </c>
      <c r="AH484" s="30" t="n">
        <f aca="false">IF(ISBLANK(Y484),"NA",IF(Y484=" ","NA",IF(Y484="-","NA",IF(Y484="N","NA",Y484))))</f>
        <v>493</v>
      </c>
      <c r="AI484" s="30" t="n">
        <f aca="false">IF(ISBLANK(Z484),"NA",IF(Z484=" ","NA",IF(Z484="-","NA",IF(Z484="N","NA",Z484))))</f>
        <v>565</v>
      </c>
      <c r="AJ484" s="30" t="n">
        <f aca="false">IF(ISBLANK(AA484),"NA",IF(AA484=" ","NA",IF(AA484="-","NA",IF(AA484="N","NA",AA484))))</f>
        <v>8</v>
      </c>
      <c r="AK484" s="30" t="str">
        <f aca="false">IF(ISBLANK(AB484),"NA",IF(AB484=" ","NA",IF(AB484="-","NA",IF(AB484="N","NA",AB484))))</f>
        <v>NA</v>
      </c>
      <c r="AL484" s="22" t="str">
        <f aca="false">IF(I484="BC",VLOOKUP(B484,'BC-OR_overlap'!A:J,10),"NA")</f>
        <v>NA</v>
      </c>
      <c r="AM484" s="22" t="n">
        <f aca="false">VLOOKUP(G484,Sheet2!A:Q,3)</f>
        <v>164.676</v>
      </c>
      <c r="AN484" s="22" t="n">
        <f aca="false">VLOOKUP(G484,Sheet2!A:Q,4)</f>
        <v>8</v>
      </c>
      <c r="AO484" s="22" t="n">
        <f aca="false">VLOOKUP(G484,Sheet2!A:Q,5)</f>
        <v>573.85</v>
      </c>
      <c r="AP484" s="22" t="n">
        <f aca="false">VLOOKUP(G484,Sheet2!A:Q,6)</f>
        <v>21258</v>
      </c>
      <c r="AQ484" s="22" t="n">
        <f aca="false">VLOOKUP(G484,Sheet2!A:Q,7)</f>
        <v>49</v>
      </c>
      <c r="AR484" s="22" t="n">
        <f aca="false">VLOOKUP(G484,Sheet2!A:Q,8)</f>
        <v>2352.88</v>
      </c>
      <c r="AS484" s="22" t="n">
        <f aca="false">VLOOKUP(G484,Sheet2!A:Q,9)</f>
        <v>3</v>
      </c>
      <c r="AT484" s="22" t="n">
        <f aca="false">VLOOKUP(G484,Sheet2!A:Q,10)</f>
        <v>164.68</v>
      </c>
      <c r="AU484" s="22" t="n">
        <f aca="false">VLOOKUP(G484,Sheet2!A:Q,11)</f>
        <v>1</v>
      </c>
      <c r="AV484" s="22" t="n">
        <f aca="false">VLOOKUP(G484,Sheet2!A:Q,12)</f>
        <v>338956.24</v>
      </c>
      <c r="AW484" s="22" t="n">
        <f aca="false">VLOOKUP(G484,Sheet2!A:Q,13)</f>
        <v>39821.33</v>
      </c>
      <c r="AX484" s="22" t="n">
        <f aca="false">VLOOKUP(G484,Sheet2!A:Q,14)</f>
        <v>21588.17</v>
      </c>
      <c r="AY484" s="22" t="n">
        <f aca="false">VLOOKUP(G484,Sheet2!A:Q,15)</f>
        <v>3198</v>
      </c>
      <c r="AZ484" s="22" t="n">
        <f aca="false">VLOOKUP(G484,Sheet2!A:Q,16)</f>
        <v>3871.43</v>
      </c>
      <c r="BA484" s="22" t="n">
        <f aca="false">VLOOKUP(G484,Sheet2!A:Q,17)</f>
        <v>463</v>
      </c>
      <c r="BB484" s="22" t="n">
        <f aca="false">VLOOKUP(G484,Sheet2!A:R,18)</f>
        <v>10</v>
      </c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5" hidden="false" customHeight="false" outlineLevel="0" collapsed="false">
      <c r="A485" s="22" t="s">
        <v>80</v>
      </c>
      <c r="B485" s="9" t="n">
        <v>3</v>
      </c>
      <c r="C485" s="9" t="n">
        <v>8</v>
      </c>
      <c r="D485" s="9" t="n">
        <v>28</v>
      </c>
      <c r="E485" s="23" t="s">
        <v>61</v>
      </c>
      <c r="F485" s="11" t="s">
        <v>62</v>
      </c>
      <c r="G485" s="75" t="s">
        <v>1369</v>
      </c>
      <c r="H485" s="4" t="s">
        <v>64</v>
      </c>
      <c r="I485" s="22" t="s">
        <v>1365</v>
      </c>
      <c r="J485" s="26" t="s">
        <v>1366</v>
      </c>
      <c r="K485" s="11" t="s">
        <v>1370</v>
      </c>
      <c r="L485" s="2" t="n">
        <f aca="false">IF(LEN(TRIM(K485))=0,0,LEN(TRIM(K485))-LEN(SUBSTITUTE(K485," ",""))+1)</f>
        <v>11</v>
      </c>
      <c r="M485" s="2" t="n">
        <f aca="false">IF(LEN(TRIM(F485))=0,0,LEN(TRIM(F485))-LEN(SUBSTITUTE(F485," ",""))+2)</f>
        <v>8</v>
      </c>
      <c r="N485" s="22" t="s">
        <v>52</v>
      </c>
      <c r="O485" s="0"/>
      <c r="P485" s="27" t="n">
        <v>12003</v>
      </c>
      <c r="Q485" s="27" t="n">
        <v>2003</v>
      </c>
      <c r="R485" s="9" t="s">
        <v>409</v>
      </c>
      <c r="S485" s="28" t="str">
        <f aca="false">MID(MID(MID(SUBSTITUTE(K485," ","^",(M485-2)),1,256),FIND("^",SUBSTITUTE(K485," ","^",(M485-2))),256),2,FIND(" ",MID(MID(SUBSTITUTE(K485," ","^",(M485-2)),1,256),FIND("^",SUBSTITUTE(K485," ","^",(M485-2))),256))-2)</f>
        <v>his</v>
      </c>
      <c r="T485" s="59"/>
      <c r="U485" s="9" t="n">
        <v>2</v>
      </c>
      <c r="V485" s="23" t="n">
        <v>5</v>
      </c>
      <c r="W485" s="23" t="n">
        <v>633</v>
      </c>
      <c r="X485" s="23" t="n">
        <v>364</v>
      </c>
      <c r="Y485" s="23" t="n">
        <v>548</v>
      </c>
      <c r="Z485" s="23" t="s">
        <v>54</v>
      </c>
      <c r="AA485" s="83" t="n">
        <v>17</v>
      </c>
      <c r="AB485" s="0"/>
      <c r="AC485" s="30" t="str">
        <f aca="false">IF(ISBLANK(T485),"NA",IF(T485=" ","NA",IF(T485="-","NA",IF(T485="N","NA",T485))))</f>
        <v>NA</v>
      </c>
      <c r="AD485" s="30" t="n">
        <f aca="false">IF(ISBLANK(U485),"NA",IF(U485=" ","NA",IF(U485="-","NA",IF(U485="N","NA",U485))))</f>
        <v>2</v>
      </c>
      <c r="AE485" s="30" t="n">
        <f aca="false">IF(ISBLANK(V485),"NA",IF(V485=" ","NA",IF(V485="-","NA",IF(V485="N","NA",V485))))</f>
        <v>5</v>
      </c>
      <c r="AF485" s="30" t="n">
        <f aca="false">IF(ISBLANK(W485),"NA",IF(W485=" ","NA",IF(W485="-","NA",IF(W485="N","NA",W485))))</f>
        <v>633</v>
      </c>
      <c r="AG485" s="30" t="n">
        <f aca="false">IF(ISBLANK(X485),"NA",IF(X485=" ","NA",IF(X485="-","NA",IF(X485="N","NA",X485))))</f>
        <v>364</v>
      </c>
      <c r="AH485" s="30" t="n">
        <f aca="false">IF(ISBLANK(Y485),"NA",IF(Y485=" ","NA",IF(Y485="-","NA",IF(Y485="N","NA",Y485))))</f>
        <v>548</v>
      </c>
      <c r="AI485" s="30" t="str">
        <f aca="false">IF(ISBLANK(Z485),"NA",IF(Z485=" ","NA",IF(Z485="-","NA",IF(Z485="N","NA",Z485))))</f>
        <v>NA</v>
      </c>
      <c r="AJ485" s="30" t="n">
        <f aca="false">IF(ISBLANK(AA485),"NA",IF(AA485=" ","NA",IF(AA485="-","NA",IF(AA485="N","NA",AA485))))</f>
        <v>17</v>
      </c>
      <c r="AK485" s="30" t="str">
        <f aca="false">IF(ISBLANK(AB485),"NA",IF(AB485=" ","NA",IF(AB485="-","NA",IF(AB485="N","NA",AB485))))</f>
        <v>NA</v>
      </c>
      <c r="AL485" s="22" t="str">
        <f aca="false">IF(I485="BC",VLOOKUP(B485,'BC-OR_overlap'!A:J,10),"NA")</f>
        <v>NA</v>
      </c>
      <c r="AM485" s="22" t="n">
        <f aca="false">VLOOKUP(G485,Sheet2!A:Q,3)</f>
        <v>4.58094</v>
      </c>
      <c r="AN485" s="22" t="n">
        <f aca="false">VLOOKUP(G485,Sheet2!A:Q,4)</f>
        <v>11</v>
      </c>
      <c r="AO485" s="22" t="n">
        <f aca="false">VLOOKUP(G485,Sheet2!A:Q,5)</f>
        <v>3781.38</v>
      </c>
      <c r="AP485" s="22" t="n">
        <f aca="false">VLOOKUP(G485,Sheet2!A:Q,6)</f>
        <v>20802.16</v>
      </c>
      <c r="AQ485" s="22" t="n">
        <f aca="false">VLOOKUP(G485,Sheet2!A:Q,7)</f>
        <v>6.5</v>
      </c>
      <c r="AR485" s="22" t="n">
        <f aca="false">VLOOKUP(G485,Sheet2!A:Q,8)</f>
        <v>4.58</v>
      </c>
      <c r="AS485" s="22" t="n">
        <f aca="false">VLOOKUP(G485,Sheet2!A:Q,9)</f>
        <v>1</v>
      </c>
      <c r="AT485" s="22" t="str">
        <f aca="false">VLOOKUP(G485,Sheet2!A:Q,10)</f>
        <v>NA</v>
      </c>
      <c r="AU485" s="22" t="str">
        <f aca="false">VLOOKUP(G485,Sheet2!A:Q,11)</f>
        <v>NA</v>
      </c>
      <c r="AV485" s="22" t="n">
        <f aca="false">VLOOKUP(G485,Sheet2!A:Q,12)</f>
        <v>165166.08</v>
      </c>
      <c r="AW485" s="22" t="n">
        <f aca="false">VLOOKUP(G485,Sheet2!A:Q,13)</f>
        <v>17399.5</v>
      </c>
      <c r="AX485" s="22" t="n">
        <f aca="false">VLOOKUP(G485,Sheet2!A:Q,14)</f>
        <v>328.64</v>
      </c>
      <c r="AY485" s="22" t="n">
        <f aca="false">VLOOKUP(G485,Sheet2!A:Q,15)</f>
        <v>203</v>
      </c>
      <c r="AZ485" s="22" t="str">
        <f aca="false">VLOOKUP(G485,Sheet2!A:Q,16)</f>
        <v>NA</v>
      </c>
      <c r="BA485" s="22" t="str">
        <f aca="false">VLOOKUP(G485,Sheet2!A:Q,17)</f>
        <v>NA</v>
      </c>
      <c r="BB485" s="22" t="n">
        <f aca="false">VLOOKUP(G485,Sheet2!A:R,18)</f>
        <v>357</v>
      </c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5" hidden="false" customHeight="false" outlineLevel="0" collapsed="false">
      <c r="A486" s="9" t="s">
        <v>56</v>
      </c>
      <c r="B486" s="32" t="n">
        <v>4</v>
      </c>
      <c r="C486" s="9" t="n">
        <v>9</v>
      </c>
      <c r="D486" s="9" t="n">
        <v>7</v>
      </c>
      <c r="E486" s="23"/>
      <c r="F486" s="9" t="s">
        <v>67</v>
      </c>
      <c r="G486" s="75" t="s">
        <v>1371</v>
      </c>
      <c r="H486" s="4" t="s">
        <v>69</v>
      </c>
      <c r="I486" s="22" t="s">
        <v>1365</v>
      </c>
      <c r="J486" s="26" t="s">
        <v>1366</v>
      </c>
      <c r="K486" s="11" t="s">
        <v>1372</v>
      </c>
      <c r="L486" s="2" t="n">
        <f aca="false">IF(LEN(TRIM(K486))=0,0,LEN(TRIM(K486))-LEN(SUBSTITUTE(K486," ",""))+1)</f>
        <v>12</v>
      </c>
      <c r="M486" s="2" t="n">
        <f aca="false">IF(LEN(TRIM(F486))=0,0,LEN(TRIM(F486))-LEN(SUBSTITUTE(F486," ",""))+2)</f>
        <v>9</v>
      </c>
      <c r="N486" s="22" t="s">
        <v>52</v>
      </c>
      <c r="O486" s="0"/>
      <c r="P486" s="27" t="n">
        <v>12004</v>
      </c>
      <c r="Q486" s="27" t="n">
        <v>2004</v>
      </c>
      <c r="R486" s="32" t="s">
        <v>409</v>
      </c>
      <c r="S486" s="28" t="str">
        <f aca="false">MID(MID(MID(SUBSTITUTE(K486," ","^",(M486-2)),1,256),FIND("^",SUBSTITUTE(K486," ","^",(M486-2))),256),2,FIND(" ",MID(MID(SUBSTITUTE(K486," ","^",(M486-2)),1,256),FIND("^",SUBSTITUTE(K486," ","^",(M486-2))),256))-2)</f>
        <v>the</v>
      </c>
      <c r="T486" s="59"/>
      <c r="U486" s="9" t="n">
        <v>5</v>
      </c>
      <c r="V486" s="23" t="n">
        <v>2</v>
      </c>
      <c r="W486" s="23" t="s">
        <v>54</v>
      </c>
      <c r="X486" s="23" t="s">
        <v>54</v>
      </c>
      <c r="Y486" s="23" t="s">
        <v>54</v>
      </c>
      <c r="Z486" s="23" t="s">
        <v>54</v>
      </c>
      <c r="AA486" s="83" t="n">
        <v>7</v>
      </c>
      <c r="AB486" s="9"/>
      <c r="AC486" s="30" t="str">
        <f aca="false">IF(ISBLANK(T486),"NA",IF(T486=" ","NA",IF(T486="-","NA",IF(T486="N","NA",T486))))</f>
        <v>NA</v>
      </c>
      <c r="AD486" s="30" t="n">
        <f aca="false">IF(ISBLANK(U486),"NA",IF(U486=" ","NA",IF(U486="-","NA",IF(U486="N","NA",U486))))</f>
        <v>5</v>
      </c>
      <c r="AE486" s="30" t="n">
        <f aca="false">IF(ISBLANK(V486),"NA",IF(V486=" ","NA",IF(V486="-","NA",IF(V486="N","NA",V486))))</f>
        <v>2</v>
      </c>
      <c r="AF486" s="30" t="str">
        <f aca="false">IF(ISBLANK(W486),"NA",IF(W486=" ","NA",IF(W486="-","NA",IF(W486="N","NA",W486))))</f>
        <v>NA</v>
      </c>
      <c r="AG486" s="30" t="str">
        <f aca="false">IF(ISBLANK(X486),"NA",IF(X486=" ","NA",IF(X486="-","NA",IF(X486="N","NA",X486))))</f>
        <v>NA</v>
      </c>
      <c r="AH486" s="30" t="str">
        <f aca="false">IF(ISBLANK(Y486),"NA",IF(Y486=" ","NA",IF(Y486="-","NA",IF(Y486="N","NA",Y486))))</f>
        <v>NA</v>
      </c>
      <c r="AI486" s="30" t="str">
        <f aca="false">IF(ISBLANK(Z486),"NA",IF(Z486=" ","NA",IF(Z486="-","NA",IF(Z486="N","NA",Z486))))</f>
        <v>NA</v>
      </c>
      <c r="AJ486" s="30" t="n">
        <f aca="false">IF(ISBLANK(AA486),"NA",IF(AA486=" ","NA",IF(AA486="-","NA",IF(AA486="N","NA",AA486))))</f>
        <v>7</v>
      </c>
      <c r="AK486" s="30" t="str">
        <f aca="false">IF(ISBLANK(AB486),"NA",IF(AB486=" ","NA",IF(AB486="-","NA",IF(AB486="N","NA",AB486))))</f>
        <v>NA</v>
      </c>
      <c r="AL486" s="22" t="str">
        <f aca="false">IF(I486="BC",VLOOKUP(B486,'BC-OR_overlap'!A:J,10),"NA")</f>
        <v>NA</v>
      </c>
      <c r="AM486" s="22" t="n">
        <f aca="false">VLOOKUP(G486,Sheet2!A:Q,3)</f>
        <v>1.07087</v>
      </c>
      <c r="AN486" s="22" t="n">
        <f aca="false">VLOOKUP(G486,Sheet2!A:Q,4)</f>
        <v>3</v>
      </c>
      <c r="AO486" s="22" t="n">
        <f aca="false">VLOOKUP(G486,Sheet2!A:Q,5)</f>
        <v>31.06</v>
      </c>
      <c r="AP486" s="22" t="n">
        <f aca="false">VLOOKUP(G486,Sheet2!A:Q,6)</f>
        <v>6338.52</v>
      </c>
      <c r="AQ486" s="22" t="n">
        <f aca="false">VLOOKUP(G486,Sheet2!A:Q,7)</f>
        <v>311.6</v>
      </c>
      <c r="AR486" s="22" t="n">
        <f aca="false">VLOOKUP(G486,Sheet2!A:Q,8)</f>
        <v>1646.15</v>
      </c>
      <c r="AS486" s="22" t="n">
        <f aca="false">VLOOKUP(G486,Sheet2!A:Q,9)</f>
        <v>47</v>
      </c>
      <c r="AT486" s="22" t="n">
        <f aca="false">VLOOKUP(G486,Sheet2!A:Q,10)</f>
        <v>59.75</v>
      </c>
      <c r="AU486" s="22" t="n">
        <f aca="false">VLOOKUP(G486,Sheet2!A:Q,11)</f>
        <v>4.67</v>
      </c>
      <c r="AV486" s="22" t="n">
        <f aca="false">VLOOKUP(G486,Sheet2!A:Q,12)</f>
        <v>223794.55</v>
      </c>
      <c r="AW486" s="22" t="n">
        <f aca="false">VLOOKUP(G486,Sheet2!A:Q,13)</f>
        <v>27688.4</v>
      </c>
      <c r="AX486" s="22" t="n">
        <f aca="false">VLOOKUP(G486,Sheet2!A:Q,14)</f>
        <v>14218.59</v>
      </c>
      <c r="AY486" s="22" t="n">
        <f aca="false">VLOOKUP(G486,Sheet2!A:Q,15)</f>
        <v>1801.5</v>
      </c>
      <c r="AZ486" s="22" t="n">
        <f aca="false">VLOOKUP(G486,Sheet2!A:Q,16)</f>
        <v>368.93</v>
      </c>
      <c r="BA486" s="22" t="n">
        <f aca="false">VLOOKUP(G486,Sheet2!A:Q,17)</f>
        <v>68.33</v>
      </c>
      <c r="BB486" s="22" t="n">
        <f aca="false">VLOOKUP(G486,Sheet2!A:R,18)</f>
        <v>20</v>
      </c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5" hidden="false" customHeight="false" outlineLevel="0" collapsed="false">
      <c r="A487" s="22" t="s">
        <v>80</v>
      </c>
      <c r="B487" s="32" t="n">
        <v>5</v>
      </c>
      <c r="C487" s="9" t="n">
        <v>10</v>
      </c>
      <c r="D487" s="9" t="n">
        <v>40</v>
      </c>
      <c r="E487" s="23" t="s">
        <v>71</v>
      </c>
      <c r="F487" s="11" t="s">
        <v>72</v>
      </c>
      <c r="G487" s="85" t="s">
        <v>893</v>
      </c>
      <c r="H487" s="4" t="s">
        <v>74</v>
      </c>
      <c r="I487" s="22" t="s">
        <v>1365</v>
      </c>
      <c r="J487" s="26" t="s">
        <v>1366</v>
      </c>
      <c r="K487" s="11" t="s">
        <v>1373</v>
      </c>
      <c r="L487" s="2" t="n">
        <f aca="false">IF(LEN(TRIM(K487))=0,0,LEN(TRIM(K487))-LEN(SUBSTITUTE(K487," ",""))+1)</f>
        <v>10</v>
      </c>
      <c r="M487" s="2" t="n">
        <f aca="false">IF(LEN(TRIM(F487))=0,0,LEN(TRIM(F487))-LEN(SUBSTITUTE(F487," ",""))+2)</f>
        <v>8</v>
      </c>
      <c r="N487" s="22" t="s">
        <v>52</v>
      </c>
      <c r="O487" s="0"/>
      <c r="P487" s="27" t="n">
        <v>12005</v>
      </c>
      <c r="Q487" s="27" t="n">
        <v>2005</v>
      </c>
      <c r="R487" s="32" t="s">
        <v>409</v>
      </c>
      <c r="S487" s="28" t="str">
        <f aca="false">MID(MID(MID(SUBSTITUTE(K487," ","^",(M487-2)),1,256),FIND("^",SUBSTITUTE(K487," ","^",(M487-2))),256),2,FIND(" ",MID(MID(SUBSTITUTE(K487," ","^",(M487-2)),1,256),FIND("^",SUBSTITUTE(K487," ","^",(M487-2))),256))-2)</f>
        <v>the</v>
      </c>
      <c r="T487" s="59"/>
      <c r="U487" s="9" t="n">
        <v>5</v>
      </c>
      <c r="V487" s="23" t="n">
        <v>3</v>
      </c>
      <c r="W487" s="23" t="n">
        <v>617</v>
      </c>
      <c r="X487" s="23" t="n">
        <v>536</v>
      </c>
      <c r="Y487" s="23" t="n">
        <v>613</v>
      </c>
      <c r="Z487" s="23" t="n">
        <v>459</v>
      </c>
      <c r="AA487" s="83" t="n">
        <v>14</v>
      </c>
      <c r="AB487" s="0"/>
      <c r="AC487" s="30" t="str">
        <f aca="false">IF(ISBLANK(T487),"NA",IF(T487=" ","NA",IF(T487="-","NA",IF(T487="N","NA",T487))))</f>
        <v>NA</v>
      </c>
      <c r="AD487" s="30" t="n">
        <f aca="false">IF(ISBLANK(U487),"NA",IF(U487=" ","NA",IF(U487="-","NA",IF(U487="N","NA",U487))))</f>
        <v>5</v>
      </c>
      <c r="AE487" s="30" t="n">
        <f aca="false">IF(ISBLANK(V487),"NA",IF(V487=" ","NA",IF(V487="-","NA",IF(V487="N","NA",V487))))</f>
        <v>3</v>
      </c>
      <c r="AF487" s="30" t="n">
        <f aca="false">IF(ISBLANK(W487),"NA",IF(W487=" ","NA",IF(W487="-","NA",IF(W487="N","NA",W487))))</f>
        <v>617</v>
      </c>
      <c r="AG487" s="30" t="n">
        <f aca="false">IF(ISBLANK(X487),"NA",IF(X487=" ","NA",IF(X487="-","NA",IF(X487="N","NA",X487))))</f>
        <v>536</v>
      </c>
      <c r="AH487" s="30" t="n">
        <f aca="false">IF(ISBLANK(Y487),"NA",IF(Y487=" ","NA",IF(Y487="-","NA",IF(Y487="N","NA",Y487))))</f>
        <v>613</v>
      </c>
      <c r="AI487" s="30" t="n">
        <f aca="false">IF(ISBLANK(Z487),"NA",IF(Z487=" ","NA",IF(Z487="-","NA",IF(Z487="N","NA",Z487))))</f>
        <v>459</v>
      </c>
      <c r="AJ487" s="30" t="n">
        <f aca="false">IF(ISBLANK(AA487),"NA",IF(AA487=" ","NA",IF(AA487="-","NA",IF(AA487="N","NA",AA487))))</f>
        <v>14</v>
      </c>
      <c r="AK487" s="30" t="str">
        <f aca="false">IF(ISBLANK(AB487),"NA",IF(AB487=" ","NA",IF(AB487="-","NA",IF(AB487="N","NA",AB487))))</f>
        <v>NA</v>
      </c>
      <c r="AL487" s="22" t="str">
        <f aca="false">IF(I487="BC",VLOOKUP(B487,'BC-OR_overlap'!A:J,10),"NA")</f>
        <v>NA</v>
      </c>
      <c r="AM487" s="22" t="n">
        <f aca="false">VLOOKUP(G487,Sheet2!A:Q,3)</f>
        <v>2.73667</v>
      </c>
      <c r="AN487" s="22" t="n">
        <f aca="false">VLOOKUP(G487,Sheet2!A:Q,4)</f>
        <v>7</v>
      </c>
      <c r="AO487" s="22" t="n">
        <f aca="false">VLOOKUP(G487,Sheet2!A:Q,5)</f>
        <v>43</v>
      </c>
      <c r="AP487" s="22" t="n">
        <f aca="false">VLOOKUP(G487,Sheet2!A:Q,6)</f>
        <v>7999.58</v>
      </c>
      <c r="AQ487" s="22" t="n">
        <f aca="false">VLOOKUP(G487,Sheet2!A:Q,7)</f>
        <v>356</v>
      </c>
      <c r="AR487" s="22" t="n">
        <f aca="false">VLOOKUP(G487,Sheet2!A:Q,8)</f>
        <v>2515.41</v>
      </c>
      <c r="AS487" s="22" t="n">
        <f aca="false">VLOOKUP(G487,Sheet2!A:Q,9)</f>
        <v>61.5</v>
      </c>
      <c r="AT487" s="22" t="n">
        <f aca="false">VLOOKUP(G487,Sheet2!A:Q,10)</f>
        <v>222.01</v>
      </c>
      <c r="AU487" s="22" t="n">
        <f aca="false">VLOOKUP(G487,Sheet2!A:Q,11)</f>
        <v>7.67</v>
      </c>
      <c r="AV487" s="22" t="n">
        <f aca="false">VLOOKUP(G487,Sheet2!A:Q,12)</f>
        <v>268597.29</v>
      </c>
      <c r="AW487" s="22" t="n">
        <f aca="false">VLOOKUP(G487,Sheet2!A:Q,13)</f>
        <v>31322</v>
      </c>
      <c r="AX487" s="22" t="n">
        <f aca="false">VLOOKUP(G487,Sheet2!A:Q,14)</f>
        <v>17864.13</v>
      </c>
      <c r="AY487" s="22" t="n">
        <f aca="false">VLOOKUP(G487,Sheet2!A:Q,15)</f>
        <v>2652.5</v>
      </c>
      <c r="AZ487" s="22" t="n">
        <f aca="false">VLOOKUP(G487,Sheet2!A:Q,16)</f>
        <v>1694.99</v>
      </c>
      <c r="BA487" s="22" t="n">
        <f aca="false">VLOOKUP(G487,Sheet2!A:Q,17)</f>
        <v>175</v>
      </c>
      <c r="BB487" s="22" t="n">
        <f aca="false">VLOOKUP(G487,Sheet2!A:R,18)</f>
        <v>370</v>
      </c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5" hidden="false" customHeight="false" outlineLevel="0" collapsed="false">
      <c r="A488" s="9" t="s">
        <v>56</v>
      </c>
      <c r="B488" s="9" t="n">
        <v>6</v>
      </c>
      <c r="C488" s="9" t="n">
        <v>11</v>
      </c>
      <c r="D488" s="9" t="n">
        <v>89</v>
      </c>
      <c r="E488" s="9"/>
      <c r="F488" s="35" t="s">
        <v>76</v>
      </c>
      <c r="G488" s="75" t="s">
        <v>1374</v>
      </c>
      <c r="H488" s="4" t="s">
        <v>78</v>
      </c>
      <c r="I488" s="22" t="s">
        <v>1365</v>
      </c>
      <c r="J488" s="26" t="s">
        <v>1366</v>
      </c>
      <c r="K488" s="11" t="s">
        <v>1375</v>
      </c>
      <c r="L488" s="2" t="n">
        <f aca="false">IF(LEN(TRIM(K488))=0,0,LEN(TRIM(K488))-LEN(SUBSTITUTE(K488," ",""))+1)</f>
        <v>18</v>
      </c>
      <c r="M488" s="2" t="n">
        <f aca="false">IF(LEN(TRIM(F488))=0,0,LEN(TRIM(F488))-LEN(SUBSTITUTE(F488," ",""))+2)</f>
        <v>15</v>
      </c>
      <c r="N488" s="22" t="s">
        <v>52</v>
      </c>
      <c r="O488" s="0"/>
      <c r="P488" s="27" t="n">
        <v>12006</v>
      </c>
      <c r="Q488" s="27" t="n">
        <v>2006</v>
      </c>
      <c r="R488" s="9" t="s">
        <v>409</v>
      </c>
      <c r="S488" s="28" t="str">
        <f aca="false">MID(MID(MID(SUBSTITUTE(K488," ","^",(M488-2)),1,256),FIND("^",SUBSTITUTE(K488," ","^",(M488-2))),256),2,FIND(" ",MID(MID(SUBSTITUTE(K488," ","^",(M488-2)),1,256),FIND("^",SUBSTITUTE(K488," ","^",(M488-2))),256))-2)</f>
        <v>comfortable</v>
      </c>
      <c r="T488" s="59"/>
      <c r="U488" s="9" t="n">
        <v>3</v>
      </c>
      <c r="V488" s="23" t="n">
        <v>197</v>
      </c>
      <c r="W488" s="23" t="n">
        <v>501</v>
      </c>
      <c r="X488" s="23" t="n">
        <v>607</v>
      </c>
      <c r="Y488" s="23" t="n">
        <v>585</v>
      </c>
      <c r="Z488" s="23" t="n">
        <v>445</v>
      </c>
      <c r="AA488" s="83" t="n">
        <v>11</v>
      </c>
      <c r="AB488" s="9"/>
      <c r="AC488" s="30" t="str">
        <f aca="false">IF(ISBLANK(T488),"NA",IF(T488=" ","NA",IF(T488="-","NA",IF(T488="N","NA",T488))))</f>
        <v>NA</v>
      </c>
      <c r="AD488" s="30" t="n">
        <f aca="false">IF(ISBLANK(U488),"NA",IF(U488=" ","NA",IF(U488="-","NA",IF(U488="N","NA",U488))))</f>
        <v>3</v>
      </c>
      <c r="AE488" s="30" t="n">
        <f aca="false">IF(ISBLANK(V488),"NA",IF(V488=" ","NA",IF(V488="-","NA",IF(V488="N","NA",V488))))</f>
        <v>197</v>
      </c>
      <c r="AF488" s="30" t="n">
        <f aca="false">IF(ISBLANK(W488),"NA",IF(W488=" ","NA",IF(W488="-","NA",IF(W488="N","NA",W488))))</f>
        <v>501</v>
      </c>
      <c r="AG488" s="30" t="n">
        <f aca="false">IF(ISBLANK(X488),"NA",IF(X488=" ","NA",IF(X488="-","NA",IF(X488="N","NA",X488))))</f>
        <v>607</v>
      </c>
      <c r="AH488" s="30" t="n">
        <f aca="false">IF(ISBLANK(Y488),"NA",IF(Y488=" ","NA",IF(Y488="-","NA",IF(Y488="N","NA",Y488))))</f>
        <v>585</v>
      </c>
      <c r="AI488" s="30" t="n">
        <f aca="false">IF(ISBLANK(Z488),"NA",IF(Z488=" ","NA",IF(Z488="-","NA",IF(Z488="N","NA",Z488))))</f>
        <v>445</v>
      </c>
      <c r="AJ488" s="30" t="n">
        <f aca="false">IF(ISBLANK(AA488),"NA",IF(AA488=" ","NA",IF(AA488="-","NA",IF(AA488="N","NA",AA488))))</f>
        <v>11</v>
      </c>
      <c r="AK488" s="30" t="str">
        <f aca="false">IF(ISBLANK(AB488),"NA",IF(AB488=" ","NA",IF(AB488="-","NA",IF(AB488="N","NA",AB488))))</f>
        <v>NA</v>
      </c>
      <c r="AL488" s="22" t="str">
        <f aca="false">IF(I488="BC",VLOOKUP(B488,'BC-OR_overlap'!A:J,10),"NA")</f>
        <v>NA</v>
      </c>
      <c r="AM488" s="22" t="n">
        <f aca="false">VLOOKUP(G488,Sheet2!A:Q,3)</f>
        <v>174.79</v>
      </c>
      <c r="AN488" s="22" t="n">
        <f aca="false">VLOOKUP(G488,Sheet2!A:Q,4)</f>
        <v>13</v>
      </c>
      <c r="AO488" s="22" t="n">
        <f aca="false">VLOOKUP(G488,Sheet2!A:Q,5)</f>
        <v>38.28</v>
      </c>
      <c r="AP488" s="22" t="n">
        <f aca="false">VLOOKUP(G488,Sheet2!A:Q,6)</f>
        <v>17395.11</v>
      </c>
      <c r="AQ488" s="22" t="n">
        <f aca="false">VLOOKUP(G488,Sheet2!A:Q,7)</f>
        <v>61.67</v>
      </c>
      <c r="AR488" s="22" t="n">
        <f aca="false">VLOOKUP(G488,Sheet2!A:Q,8)</f>
        <v>409.1</v>
      </c>
      <c r="AS488" s="22" t="n">
        <f aca="false">VLOOKUP(G488,Sheet2!A:Q,9)</f>
        <v>7</v>
      </c>
      <c r="AT488" s="22" t="n">
        <f aca="false">VLOOKUP(G488,Sheet2!A:Q,10)</f>
        <v>174.79</v>
      </c>
      <c r="AU488" s="22" t="n">
        <f aca="false">VLOOKUP(G488,Sheet2!A:Q,11)</f>
        <v>1</v>
      </c>
      <c r="AV488" s="22" t="n">
        <f aca="false">VLOOKUP(G488,Sheet2!A:Q,12)</f>
        <v>310199.65</v>
      </c>
      <c r="AW488" s="22" t="n">
        <f aca="false">VLOOKUP(G488,Sheet2!A:Q,13)</f>
        <v>41338.33</v>
      </c>
      <c r="AX488" s="22" t="n">
        <f aca="false">VLOOKUP(G488,Sheet2!A:Q,14)</f>
        <v>48719.15</v>
      </c>
      <c r="AY488" s="22" t="n">
        <f aca="false">VLOOKUP(G488,Sheet2!A:Q,15)</f>
        <v>7222.5</v>
      </c>
      <c r="AZ488" s="22" t="n">
        <f aca="false">VLOOKUP(G488,Sheet2!A:Q,16)</f>
        <v>4310.91</v>
      </c>
      <c r="BA488" s="22" t="n">
        <f aca="false">VLOOKUP(G488,Sheet2!A:Q,17)</f>
        <v>829</v>
      </c>
      <c r="BB488" s="22" t="n">
        <f aca="false">VLOOKUP(G488,Sheet2!A:R,18)</f>
        <v>413</v>
      </c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5" hidden="false" customHeight="false" outlineLevel="0" collapsed="false">
      <c r="A489" s="9" t="s">
        <v>66</v>
      </c>
      <c r="B489" s="9" t="n">
        <v>7</v>
      </c>
      <c r="C489" s="9" t="n">
        <v>12</v>
      </c>
      <c r="D489" s="9" t="n">
        <v>66</v>
      </c>
      <c r="E489" s="36" t="s">
        <v>81</v>
      </c>
      <c r="F489" s="37" t="s">
        <v>82</v>
      </c>
      <c r="G489" s="75" t="s">
        <v>1376</v>
      </c>
      <c r="H489" s="4" t="s">
        <v>84</v>
      </c>
      <c r="I489" s="22" t="s">
        <v>1365</v>
      </c>
      <c r="J489" s="26" t="s">
        <v>1366</v>
      </c>
      <c r="K489" s="11" t="s">
        <v>1377</v>
      </c>
      <c r="L489" s="2" t="n">
        <f aca="false">IF(LEN(TRIM(K489))=0,0,LEN(TRIM(K489))-LEN(SUBSTITUTE(K489," ",""))+1)</f>
        <v>12</v>
      </c>
      <c r="M489" s="2" t="n">
        <f aca="false">IF(LEN(TRIM(F489))=0,0,LEN(TRIM(F489))-LEN(SUBSTITUTE(F489," ",""))+2)</f>
        <v>8</v>
      </c>
      <c r="N489" s="22" t="s">
        <v>52</v>
      </c>
      <c r="O489" s="0"/>
      <c r="P489" s="27" t="n">
        <v>12007</v>
      </c>
      <c r="Q489" s="27" t="n">
        <v>2007</v>
      </c>
      <c r="R489" s="9" t="s">
        <v>409</v>
      </c>
      <c r="S489" s="28" t="str">
        <f aca="false">MID(MID(MID(SUBSTITUTE(K489," ","^",(M489-2)),1,256),FIND("^",SUBSTITUTE(K489," ","^",(M489-2))),256),2,FIND(" ",MID(MID(SUBSTITUTE(K489," ","^",(M489-2)),1,256),FIND("^",SUBSTITUTE(K489," ","^",(M489-2))),256))-2)</f>
        <v>a</v>
      </c>
      <c r="T489" s="59"/>
      <c r="U489" s="9" t="n">
        <v>4</v>
      </c>
      <c r="V489" s="23" t="n">
        <v>1290</v>
      </c>
      <c r="W489" s="23" t="n">
        <v>286</v>
      </c>
      <c r="X489" s="23" t="n">
        <v>610</v>
      </c>
      <c r="Y489" s="23" t="n">
        <v>352</v>
      </c>
      <c r="Z489" s="23" t="n">
        <v>516</v>
      </c>
      <c r="AA489" s="83" t="n">
        <v>19</v>
      </c>
      <c r="AB489" s="0"/>
      <c r="AC489" s="30" t="str">
        <f aca="false">IF(ISBLANK(T489),"NA",IF(T489=" ","NA",IF(T489="-","NA",IF(T489="N","NA",T489))))</f>
        <v>NA</v>
      </c>
      <c r="AD489" s="30" t="n">
        <f aca="false">IF(ISBLANK(U489),"NA",IF(U489=" ","NA",IF(U489="-","NA",IF(U489="N","NA",U489))))</f>
        <v>4</v>
      </c>
      <c r="AE489" s="30" t="n">
        <f aca="false">IF(ISBLANK(V489),"NA",IF(V489=" ","NA",IF(V489="-","NA",IF(V489="N","NA",V489))))</f>
        <v>1290</v>
      </c>
      <c r="AF489" s="30" t="n">
        <f aca="false">IF(ISBLANK(W489),"NA",IF(W489=" ","NA",IF(W489="-","NA",IF(W489="N","NA",W489))))</f>
        <v>286</v>
      </c>
      <c r="AG489" s="30" t="n">
        <f aca="false">IF(ISBLANK(X489),"NA",IF(X489=" ","NA",IF(X489="-","NA",IF(X489="N","NA",X489))))</f>
        <v>610</v>
      </c>
      <c r="AH489" s="30" t="n">
        <f aca="false">IF(ISBLANK(Y489),"NA",IF(Y489=" ","NA",IF(Y489="-","NA",IF(Y489="N","NA",Y489))))</f>
        <v>352</v>
      </c>
      <c r="AI489" s="30" t="n">
        <f aca="false">IF(ISBLANK(Z489),"NA",IF(Z489=" ","NA",IF(Z489="-","NA",IF(Z489="N","NA",Z489))))</f>
        <v>516</v>
      </c>
      <c r="AJ489" s="30" t="n">
        <f aca="false">IF(ISBLANK(AA489),"NA",IF(AA489=" ","NA",IF(AA489="-","NA",IF(AA489="N","NA",AA489))))</f>
        <v>19</v>
      </c>
      <c r="AK489" s="30" t="str">
        <f aca="false">IF(ISBLANK(AB489),"NA",IF(AB489=" ","NA",IF(AB489="-","NA",IF(AB489="N","NA",AB489))))</f>
        <v>NA</v>
      </c>
      <c r="AL489" s="22" t="str">
        <f aca="false">IF(I489="BC",VLOOKUP(B489,'BC-OR_overlap'!A:J,10),"NA")</f>
        <v>NA</v>
      </c>
      <c r="AM489" s="22" t="n">
        <f aca="false">VLOOKUP(G489,Sheet2!A:Q,3)</f>
        <v>1884.02</v>
      </c>
      <c r="AN489" s="22" t="n">
        <f aca="false">VLOOKUP(G489,Sheet2!A:Q,4)</f>
        <v>13</v>
      </c>
      <c r="AO489" s="22" t="n">
        <f aca="false">VLOOKUP(G489,Sheet2!A:Q,5)</f>
        <v>99.54</v>
      </c>
      <c r="AP489" s="22" t="n">
        <f aca="false">VLOOKUP(G489,Sheet2!A:Q,6)</f>
        <v>17801.89</v>
      </c>
      <c r="AQ489" s="22" t="n">
        <f aca="false">VLOOKUP(G489,Sheet2!A:Q,7)</f>
        <v>217.75</v>
      </c>
      <c r="AR489" s="22" t="n">
        <f aca="false">VLOOKUP(G489,Sheet2!A:Q,8)</f>
        <v>3063.56</v>
      </c>
      <c r="AS489" s="22" t="n">
        <f aca="false">VLOOKUP(G489,Sheet2!A:Q,9)</f>
        <v>23</v>
      </c>
      <c r="AT489" s="22" t="n">
        <f aca="false">VLOOKUP(G489,Sheet2!A:Q,10)</f>
        <v>1908.68</v>
      </c>
      <c r="AU489" s="22" t="n">
        <f aca="false">VLOOKUP(G489,Sheet2!A:Q,11)</f>
        <v>4</v>
      </c>
      <c r="AV489" s="22" t="n">
        <f aca="false">VLOOKUP(G489,Sheet2!A:Q,12)</f>
        <v>256972</v>
      </c>
      <c r="AW489" s="22" t="n">
        <f aca="false">VLOOKUP(G489,Sheet2!A:Q,13)</f>
        <v>36572.25</v>
      </c>
      <c r="AX489" s="22" t="n">
        <f aca="false">VLOOKUP(G489,Sheet2!A:Q,14)</f>
        <v>11164.77</v>
      </c>
      <c r="AY489" s="22" t="n">
        <f aca="false">VLOOKUP(G489,Sheet2!A:Q,15)</f>
        <v>2179</v>
      </c>
      <c r="AZ489" s="22" t="n">
        <f aca="false">VLOOKUP(G489,Sheet2!A:Q,16)</f>
        <v>2485.64</v>
      </c>
      <c r="BA489" s="22" t="n">
        <f aca="false">VLOOKUP(G489,Sheet2!A:Q,17)</f>
        <v>78.5</v>
      </c>
      <c r="BB489" s="22" t="n">
        <f aca="false">VLOOKUP(G489,Sheet2!A:R,18)</f>
        <v>271</v>
      </c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5" hidden="false" customHeight="false" outlineLevel="0" collapsed="false">
      <c r="A490" s="22" t="s">
        <v>80</v>
      </c>
      <c r="B490" s="9" t="n">
        <v>8</v>
      </c>
      <c r="C490" s="9" t="n">
        <v>13</v>
      </c>
      <c r="D490" s="9" t="n">
        <v>182</v>
      </c>
      <c r="E490" s="23"/>
      <c r="F490" s="9" t="s">
        <v>86</v>
      </c>
      <c r="G490" s="75" t="s">
        <v>1378</v>
      </c>
      <c r="H490" s="4" t="s">
        <v>88</v>
      </c>
      <c r="I490" s="22" t="s">
        <v>1365</v>
      </c>
      <c r="J490" s="26" t="s">
        <v>1366</v>
      </c>
      <c r="K490" s="11" t="s">
        <v>1379</v>
      </c>
      <c r="L490" s="2" t="n">
        <f aca="false">IF(LEN(TRIM(K490))=0,0,LEN(TRIM(K490))-LEN(SUBSTITUTE(K490," ",""))+1)</f>
        <v>16</v>
      </c>
      <c r="M490" s="2" t="n">
        <f aca="false">IF(LEN(TRIM(F490))=0,0,LEN(TRIM(F490))-LEN(SUBSTITUTE(F490," ",""))+2)</f>
        <v>13</v>
      </c>
      <c r="N490" s="22" t="s">
        <v>52</v>
      </c>
      <c r="O490" s="0"/>
      <c r="P490" s="27" t="n">
        <v>12008</v>
      </c>
      <c r="Q490" s="27" t="n">
        <v>2008</v>
      </c>
      <c r="R490" s="9" t="s">
        <v>409</v>
      </c>
      <c r="S490" s="28" t="str">
        <f aca="false">MID(MID(MID(SUBSTITUTE(K490," ","^",(M490-2)),1,256),FIND("^",SUBSTITUTE(K490," ","^",(M490-2))),256),2,FIND(" ",MID(MID(SUBSTITUTE(K490," ","^",(M490-2)),1,256),FIND("^",SUBSTITUTE(K490," ","^",(M490-2))),256))-2)</f>
        <v>the</v>
      </c>
      <c r="T490" s="59"/>
      <c r="U490" s="9" t="n">
        <v>4</v>
      </c>
      <c r="V490" s="23" t="n">
        <v>108</v>
      </c>
      <c r="W490" s="23" t="n">
        <v>288</v>
      </c>
      <c r="X490" s="23" t="n">
        <v>569</v>
      </c>
      <c r="Y490" s="23" t="n">
        <v>425</v>
      </c>
      <c r="Z490" s="23" t="n">
        <v>422</v>
      </c>
      <c r="AA490" s="83" t="n">
        <v>3</v>
      </c>
      <c r="AB490" s="0"/>
      <c r="AC490" s="30" t="str">
        <f aca="false">IF(ISBLANK(T490),"NA",IF(T490=" ","NA",IF(T490="-","NA",IF(T490="N","NA",T490))))</f>
        <v>NA</v>
      </c>
      <c r="AD490" s="30" t="n">
        <f aca="false">IF(ISBLANK(U490),"NA",IF(U490=" ","NA",IF(U490="-","NA",IF(U490="N","NA",U490))))</f>
        <v>4</v>
      </c>
      <c r="AE490" s="30" t="n">
        <f aca="false">IF(ISBLANK(V490),"NA",IF(V490=" ","NA",IF(V490="-","NA",IF(V490="N","NA",V490))))</f>
        <v>108</v>
      </c>
      <c r="AF490" s="30" t="n">
        <f aca="false">IF(ISBLANK(W490),"NA",IF(W490=" ","NA",IF(W490="-","NA",IF(W490="N","NA",W490))))</f>
        <v>288</v>
      </c>
      <c r="AG490" s="30" t="n">
        <f aca="false">IF(ISBLANK(X490),"NA",IF(X490=" ","NA",IF(X490="-","NA",IF(X490="N","NA",X490))))</f>
        <v>569</v>
      </c>
      <c r="AH490" s="30" t="n">
        <f aca="false">IF(ISBLANK(Y490),"NA",IF(Y490=" ","NA",IF(Y490="-","NA",IF(Y490="N","NA",Y490))))</f>
        <v>425</v>
      </c>
      <c r="AI490" s="30" t="n">
        <f aca="false">IF(ISBLANK(Z490),"NA",IF(Z490=" ","NA",IF(Z490="-","NA",IF(Z490="N","NA",Z490))))</f>
        <v>422</v>
      </c>
      <c r="AJ490" s="30" t="n">
        <f aca="false">IF(ISBLANK(AA490),"NA",IF(AA490=" ","NA",IF(AA490="-","NA",IF(AA490="N","NA",AA490))))</f>
        <v>3</v>
      </c>
      <c r="AK490" s="30" t="str">
        <f aca="false">IF(ISBLANK(AB490),"NA",IF(AB490=" ","NA",IF(AB490="-","NA",IF(AB490="N","NA",AB490))))</f>
        <v>NA</v>
      </c>
      <c r="AL490" s="22" t="str">
        <f aca="false">IF(I490="BC",VLOOKUP(B490,'BC-OR_overlap'!A:J,10),"NA")</f>
        <v>NA</v>
      </c>
      <c r="AM490" s="22" t="n">
        <f aca="false">VLOOKUP(G490,Sheet2!A:Q,3)</f>
        <v>124.102</v>
      </c>
      <c r="AN490" s="22" t="n">
        <f aca="false">VLOOKUP(G490,Sheet2!A:Q,4)</f>
        <v>14</v>
      </c>
      <c r="AO490" s="22" t="n">
        <f aca="false">VLOOKUP(G490,Sheet2!A:Q,5)</f>
        <v>68.31</v>
      </c>
      <c r="AP490" s="22" t="n">
        <f aca="false">VLOOKUP(G490,Sheet2!A:Q,6)</f>
        <v>18284.75</v>
      </c>
      <c r="AQ490" s="22" t="n">
        <f aca="false">VLOOKUP(G490,Sheet2!A:Q,7)</f>
        <v>278.25</v>
      </c>
      <c r="AR490" s="22" t="n">
        <f aca="false">VLOOKUP(G490,Sheet2!A:Q,8)</f>
        <v>1267.25</v>
      </c>
      <c r="AS490" s="22" t="n">
        <f aca="false">VLOOKUP(G490,Sheet2!A:Q,9)</f>
        <v>30</v>
      </c>
      <c r="AT490" s="22" t="n">
        <f aca="false">VLOOKUP(G490,Sheet2!A:Q,10)</f>
        <v>486.59</v>
      </c>
      <c r="AU490" s="22" t="n">
        <f aca="false">VLOOKUP(G490,Sheet2!A:Q,11)</f>
        <v>5.5</v>
      </c>
      <c r="AV490" s="22" t="n">
        <f aca="false">VLOOKUP(G490,Sheet2!A:Q,12)</f>
        <v>354462.14</v>
      </c>
      <c r="AW490" s="22" t="n">
        <f aca="false">VLOOKUP(G490,Sheet2!A:Q,13)</f>
        <v>43641.5</v>
      </c>
      <c r="AX490" s="22" t="n">
        <f aca="false">VLOOKUP(G490,Sheet2!A:Q,14)</f>
        <v>29097.41</v>
      </c>
      <c r="AY490" s="22" t="n">
        <f aca="false">VLOOKUP(G490,Sheet2!A:Q,15)</f>
        <v>4153.67</v>
      </c>
      <c r="AZ490" s="22" t="n">
        <f aca="false">VLOOKUP(G490,Sheet2!A:Q,16)</f>
        <v>3554.75</v>
      </c>
      <c r="BA490" s="22" t="n">
        <f aca="false">VLOOKUP(G490,Sheet2!A:Q,17)</f>
        <v>332</v>
      </c>
      <c r="BB490" s="22" t="n">
        <f aca="false">VLOOKUP(G490,Sheet2!A:R,18)</f>
        <v>347</v>
      </c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5" hidden="false" customHeight="false" outlineLevel="0" collapsed="false">
      <c r="A491" s="22" t="s">
        <v>80</v>
      </c>
      <c r="B491" s="9" t="n">
        <v>9</v>
      </c>
      <c r="C491" s="9" t="n">
        <v>14</v>
      </c>
      <c r="D491" s="9" t="n">
        <v>120</v>
      </c>
      <c r="E491" s="23" t="s">
        <v>90</v>
      </c>
      <c r="F491" s="9" t="s">
        <v>91</v>
      </c>
      <c r="G491" s="75" t="s">
        <v>1380</v>
      </c>
      <c r="H491" s="4" t="s">
        <v>93</v>
      </c>
      <c r="I491" s="22" t="s">
        <v>1365</v>
      </c>
      <c r="J491" s="26" t="s">
        <v>1366</v>
      </c>
      <c r="K491" s="11" t="s">
        <v>1381</v>
      </c>
      <c r="L491" s="2" t="n">
        <f aca="false">IF(LEN(TRIM(K491))=0,0,LEN(TRIM(K491))-LEN(SUBSTITUTE(K491," ",""))+1)</f>
        <v>16</v>
      </c>
      <c r="M491" s="2" t="n">
        <f aca="false">IF(LEN(TRIM(F491))=0,0,LEN(TRIM(F491))-LEN(SUBSTITUTE(F491," ",""))+2)</f>
        <v>14</v>
      </c>
      <c r="N491" s="22" t="s">
        <v>52</v>
      </c>
      <c r="O491" s="0"/>
      <c r="P491" s="27" t="n">
        <v>12009</v>
      </c>
      <c r="Q491" s="27" t="n">
        <v>2009</v>
      </c>
      <c r="R491" s="9" t="s">
        <v>409</v>
      </c>
      <c r="S491" s="28" t="str">
        <f aca="false">MID(MID(MID(SUBSTITUTE(K491," ","^",(M491-2)),1,256),FIND("^",SUBSTITUTE(K491," ","^",(M491-2))),256),2,FIND(" ",MID(MID(SUBSTITUTE(K491," ","^",(M491-2)),1,256),FIND("^",SUBSTITUTE(K491," ","^",(M491-2))),256))-2)</f>
        <v>condescending</v>
      </c>
      <c r="T491" s="59"/>
      <c r="U491" s="9" t="n">
        <v>4</v>
      </c>
      <c r="V491" s="23" t="n">
        <v>9</v>
      </c>
      <c r="W491" s="23" t="n">
        <v>575</v>
      </c>
      <c r="X491" s="23" t="n">
        <v>436</v>
      </c>
      <c r="Y491" s="23" t="n">
        <v>569</v>
      </c>
      <c r="Z491" s="23" t="n">
        <v>373</v>
      </c>
      <c r="AA491" s="83" t="n">
        <v>14</v>
      </c>
      <c r="AB491" s="0"/>
      <c r="AC491" s="30" t="str">
        <f aca="false">IF(ISBLANK(T491),"NA",IF(T491=" ","NA",IF(T491="-","NA",IF(T491="N","NA",T491))))</f>
        <v>NA</v>
      </c>
      <c r="AD491" s="30" t="n">
        <f aca="false">IF(ISBLANK(U491),"NA",IF(U491=" ","NA",IF(U491="-","NA",IF(U491="N","NA",U491))))</f>
        <v>4</v>
      </c>
      <c r="AE491" s="30" t="n">
        <f aca="false">IF(ISBLANK(V491),"NA",IF(V491=" ","NA",IF(V491="-","NA",IF(V491="N","NA",V491))))</f>
        <v>9</v>
      </c>
      <c r="AF491" s="30" t="n">
        <f aca="false">IF(ISBLANK(W491),"NA",IF(W491=" ","NA",IF(W491="-","NA",IF(W491="N","NA",W491))))</f>
        <v>575</v>
      </c>
      <c r="AG491" s="30" t="n">
        <f aca="false">IF(ISBLANK(X491),"NA",IF(X491=" ","NA",IF(X491="-","NA",IF(X491="N","NA",X491))))</f>
        <v>436</v>
      </c>
      <c r="AH491" s="30" t="n">
        <f aca="false">IF(ISBLANK(Y491),"NA",IF(Y491=" ","NA",IF(Y491="-","NA",IF(Y491="N","NA",Y491))))</f>
        <v>569</v>
      </c>
      <c r="AI491" s="30" t="n">
        <f aca="false">IF(ISBLANK(Z491),"NA",IF(Z491=" ","NA",IF(Z491="-","NA",IF(Z491="N","NA",Z491))))</f>
        <v>373</v>
      </c>
      <c r="AJ491" s="30" t="n">
        <f aca="false">IF(ISBLANK(AA491),"NA",IF(AA491=" ","NA",IF(AA491="-","NA",IF(AA491="N","NA",AA491))))</f>
        <v>14</v>
      </c>
      <c r="AK491" s="30" t="str">
        <f aca="false">IF(ISBLANK(AB491),"NA",IF(AB491=" ","NA",IF(AB491="-","NA",IF(AB491="N","NA",AB491))))</f>
        <v>NA</v>
      </c>
      <c r="AL491" s="22" t="str">
        <f aca="false">IF(I491="BC",VLOOKUP(B491,'BC-OR_overlap'!A:J,10),"NA")</f>
        <v>NA</v>
      </c>
      <c r="AM491" s="22" t="n">
        <f aca="false">VLOOKUP(G491,Sheet2!A:Q,3)</f>
        <v>6.66319</v>
      </c>
      <c r="AN491" s="22" t="n">
        <f aca="false">VLOOKUP(G491,Sheet2!A:Q,4)</f>
        <v>17</v>
      </c>
      <c r="AO491" s="22" t="n">
        <f aca="false">VLOOKUP(G491,Sheet2!A:Q,5)</f>
        <v>99.43</v>
      </c>
      <c r="AP491" s="22" t="n">
        <f aca="false">VLOOKUP(G491,Sheet2!A:Q,6)</f>
        <v>14710.65</v>
      </c>
      <c r="AQ491" s="22" t="n">
        <f aca="false">VLOOKUP(G491,Sheet2!A:Q,7)</f>
        <v>312.5</v>
      </c>
      <c r="AR491" s="22" t="n">
        <f aca="false">VLOOKUP(G491,Sheet2!A:Q,8)</f>
        <v>2383.69</v>
      </c>
      <c r="AS491" s="22" t="n">
        <f aca="false">VLOOKUP(G491,Sheet2!A:Q,9)</f>
        <v>27.33</v>
      </c>
      <c r="AT491" s="22" t="n">
        <f aca="false">VLOOKUP(G491,Sheet2!A:Q,10)</f>
        <v>659.77</v>
      </c>
      <c r="AU491" s="22" t="n">
        <f aca="false">VLOOKUP(G491,Sheet2!A:Q,11)</f>
        <v>4</v>
      </c>
      <c r="AV491" s="22" t="n">
        <f aca="false">VLOOKUP(G491,Sheet2!A:Q,12)</f>
        <v>238324.7</v>
      </c>
      <c r="AW491" s="22" t="n">
        <f aca="false">VLOOKUP(G491,Sheet2!A:Q,13)</f>
        <v>37449.5</v>
      </c>
      <c r="AX491" s="22" t="n">
        <f aca="false">VLOOKUP(G491,Sheet2!A:Q,14)</f>
        <v>10678.55</v>
      </c>
      <c r="AY491" s="22" t="n">
        <f aca="false">VLOOKUP(G491,Sheet2!A:Q,15)</f>
        <v>2216.33</v>
      </c>
      <c r="AZ491" s="22" t="n">
        <f aca="false">VLOOKUP(G491,Sheet2!A:Q,16)</f>
        <v>1699.65</v>
      </c>
      <c r="BA491" s="22" t="n">
        <f aca="false">VLOOKUP(G491,Sheet2!A:Q,17)</f>
        <v>144.5</v>
      </c>
      <c r="BB491" s="22" t="n">
        <f aca="false">VLOOKUP(G491,Sheet2!A:R,18)</f>
        <v>327</v>
      </c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5" hidden="false" customHeight="false" outlineLevel="0" collapsed="false">
      <c r="A492" s="9" t="s">
        <v>80</v>
      </c>
      <c r="B492" s="9" t="n">
        <v>10</v>
      </c>
      <c r="C492" s="9" t="n">
        <v>15</v>
      </c>
      <c r="D492" s="9" t="n">
        <v>15</v>
      </c>
      <c r="E492" s="23" t="s">
        <v>95</v>
      </c>
      <c r="F492" s="11" t="s">
        <v>96</v>
      </c>
      <c r="G492" s="75" t="s">
        <v>1382</v>
      </c>
      <c r="H492" s="4" t="s">
        <v>98</v>
      </c>
      <c r="I492" s="22" t="s">
        <v>1365</v>
      </c>
      <c r="J492" s="26" t="s">
        <v>1366</v>
      </c>
      <c r="K492" s="11" t="s">
        <v>1383</v>
      </c>
      <c r="L492" s="2" t="n">
        <f aca="false">IF(LEN(TRIM(K492))=0,0,LEN(TRIM(K492))-LEN(SUBSTITUTE(K492," ",""))+1)</f>
        <v>10</v>
      </c>
      <c r="M492" s="2" t="n">
        <f aca="false">IF(LEN(TRIM(F492))=0,0,LEN(TRIM(F492))-LEN(SUBSTITUTE(F492," ",""))+2)</f>
        <v>8</v>
      </c>
      <c r="N492" s="22" t="s">
        <v>52</v>
      </c>
      <c r="O492" s="0"/>
      <c r="P492" s="27" t="n">
        <v>12010</v>
      </c>
      <c r="Q492" s="27" t="n">
        <v>2010</v>
      </c>
      <c r="R492" s="9" t="s">
        <v>409</v>
      </c>
      <c r="S492" s="28" t="str">
        <f aca="false">MID(MID(MID(SUBSTITUTE(K492," ","^",(M492-2)),1,256),FIND("^",SUBSTITUTE(K492," ","^",(M492-2))),256),2,FIND(" ",MID(MID(SUBSTITUTE(K492," ","^",(M492-2)),1,256),FIND("^",SUBSTITUTE(K492," ","^",(M492-2))),256))-2)</f>
        <v>the</v>
      </c>
      <c r="T492" s="59"/>
      <c r="U492" s="9" t="n">
        <v>4</v>
      </c>
      <c r="V492" s="23" t="n">
        <v>4</v>
      </c>
      <c r="W492" s="23" t="n">
        <v>434</v>
      </c>
      <c r="X492" s="23" t="n">
        <v>447</v>
      </c>
      <c r="Y492" s="23" t="n">
        <v>536</v>
      </c>
      <c r="Z492" s="23" t="s">
        <v>54</v>
      </c>
      <c r="AA492" s="83" t="n">
        <v>11</v>
      </c>
      <c r="AB492" s="0"/>
      <c r="AC492" s="30" t="str">
        <f aca="false">IF(ISBLANK(T492),"NA",IF(T492=" ","NA",IF(T492="-","NA",IF(T492="N","NA",T492))))</f>
        <v>NA</v>
      </c>
      <c r="AD492" s="30" t="n">
        <f aca="false">IF(ISBLANK(U492),"NA",IF(U492=" ","NA",IF(U492="-","NA",IF(U492="N","NA",U492))))</f>
        <v>4</v>
      </c>
      <c r="AE492" s="30" t="n">
        <f aca="false">IF(ISBLANK(V492),"NA",IF(V492=" ","NA",IF(V492="-","NA",IF(V492="N","NA",V492))))</f>
        <v>4</v>
      </c>
      <c r="AF492" s="30" t="n">
        <f aca="false">IF(ISBLANK(W492),"NA",IF(W492=" ","NA",IF(W492="-","NA",IF(W492="N","NA",W492))))</f>
        <v>434</v>
      </c>
      <c r="AG492" s="30" t="n">
        <f aca="false">IF(ISBLANK(X492),"NA",IF(X492=" ","NA",IF(X492="-","NA",IF(X492="N","NA",X492))))</f>
        <v>447</v>
      </c>
      <c r="AH492" s="30" t="n">
        <f aca="false">IF(ISBLANK(Y492),"NA",IF(Y492=" ","NA",IF(Y492="-","NA",IF(Y492="N","NA",Y492))))</f>
        <v>536</v>
      </c>
      <c r="AI492" s="30" t="str">
        <f aca="false">IF(ISBLANK(Z492),"NA",IF(Z492=" ","NA",IF(Z492="-","NA",IF(Z492="N","NA",Z492))))</f>
        <v>NA</v>
      </c>
      <c r="AJ492" s="30" t="n">
        <f aca="false">IF(ISBLANK(AA492),"NA",IF(AA492=" ","NA",IF(AA492="-","NA",IF(AA492="N","NA",AA492))))</f>
        <v>11</v>
      </c>
      <c r="AK492" s="30" t="str">
        <f aca="false">IF(ISBLANK(AB492),"NA",IF(AB492=" ","NA",IF(AB492="-","NA",IF(AB492="N","NA",AB492))))</f>
        <v>NA</v>
      </c>
      <c r="AL492" s="22" t="str">
        <f aca="false">IF(I492="BC",VLOOKUP(B492,'BC-OR_overlap'!A:J,10),"NA")</f>
        <v>NA</v>
      </c>
      <c r="AM492" s="22" t="n">
        <f aca="false">VLOOKUP(G492,Sheet2!A:Q,3)</f>
        <v>2.55819</v>
      </c>
      <c r="AN492" s="22" t="n">
        <f aca="false">VLOOKUP(G492,Sheet2!A:Q,4)</f>
        <v>5</v>
      </c>
      <c r="AO492" s="22" t="n">
        <f aca="false">VLOOKUP(G492,Sheet2!A:Q,5)</f>
        <v>6.79</v>
      </c>
      <c r="AP492" s="22" t="n">
        <f aca="false">VLOOKUP(G492,Sheet2!A:Q,6)</f>
        <v>11492.22</v>
      </c>
      <c r="AQ492" s="22" t="n">
        <f aca="false">VLOOKUP(G492,Sheet2!A:Q,7)</f>
        <v>195.25</v>
      </c>
      <c r="AR492" s="22" t="n">
        <f aca="false">VLOOKUP(G492,Sheet2!A:Q,8)</f>
        <v>919.52</v>
      </c>
      <c r="AS492" s="22" t="n">
        <f aca="false">VLOOKUP(G492,Sheet2!A:Q,9)</f>
        <v>19</v>
      </c>
      <c r="AT492" s="22" t="n">
        <f aca="false">VLOOKUP(G492,Sheet2!A:Q,10)</f>
        <v>19.54</v>
      </c>
      <c r="AU492" s="22" t="n">
        <f aca="false">VLOOKUP(G492,Sheet2!A:Q,11)</f>
        <v>3.5</v>
      </c>
      <c r="AV492" s="22" t="n">
        <f aca="false">VLOOKUP(G492,Sheet2!A:Q,12)</f>
        <v>207547.44</v>
      </c>
      <c r="AW492" s="22" t="n">
        <f aca="false">VLOOKUP(G492,Sheet2!A:Q,13)</f>
        <v>19999</v>
      </c>
      <c r="AX492" s="22" t="n">
        <f aca="false">VLOOKUP(G492,Sheet2!A:Q,14)</f>
        <v>11566.86</v>
      </c>
      <c r="AY492" s="22" t="n">
        <f aca="false">VLOOKUP(G492,Sheet2!A:Q,15)</f>
        <v>1064.33</v>
      </c>
      <c r="AZ492" s="22" t="n">
        <f aca="false">VLOOKUP(G492,Sheet2!A:Q,16)</f>
        <v>1354.11</v>
      </c>
      <c r="BA492" s="22" t="n">
        <f aca="false">VLOOKUP(G492,Sheet2!A:Q,17)</f>
        <v>83</v>
      </c>
      <c r="BB492" s="22" t="n">
        <f aca="false">VLOOKUP(G492,Sheet2!A:R,18)</f>
        <v>233</v>
      </c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5" hidden="false" customHeight="false" outlineLevel="0" collapsed="false">
      <c r="A493" s="22" t="s">
        <v>80</v>
      </c>
      <c r="B493" s="9" t="n">
        <v>11</v>
      </c>
      <c r="C493" s="9" t="n">
        <v>16</v>
      </c>
      <c r="D493" s="9" t="n">
        <v>11</v>
      </c>
      <c r="E493" s="23" t="s">
        <v>100</v>
      </c>
      <c r="F493" s="11" t="s">
        <v>101</v>
      </c>
      <c r="G493" s="75" t="s">
        <v>1384</v>
      </c>
      <c r="H493" s="4" t="s">
        <v>103</v>
      </c>
      <c r="I493" s="22" t="s">
        <v>1365</v>
      </c>
      <c r="J493" s="26" t="s">
        <v>1366</v>
      </c>
      <c r="K493" s="11" t="s">
        <v>1385</v>
      </c>
      <c r="L493" s="2" t="n">
        <f aca="false">IF(LEN(TRIM(K493))=0,0,LEN(TRIM(K493))-LEN(SUBSTITUTE(K493," ",""))+1)</f>
        <v>10</v>
      </c>
      <c r="M493" s="2" t="n">
        <f aca="false">IF(LEN(TRIM(F493))=0,0,LEN(TRIM(F493))-LEN(SUBSTITUTE(F493," ",""))+2)</f>
        <v>8</v>
      </c>
      <c r="N493" s="22" t="s">
        <v>52</v>
      </c>
      <c r="O493" s="0"/>
      <c r="P493" s="27" t="n">
        <v>12011</v>
      </c>
      <c r="Q493" s="27" t="n">
        <v>2011</v>
      </c>
      <c r="R493" s="9" t="s">
        <v>409</v>
      </c>
      <c r="S493" s="28" t="str">
        <f aca="false">MID(MID(MID(SUBSTITUTE(K493," ","^",(M493-2)),1,256),FIND("^",SUBSTITUTE(K493," ","^",(M493-2))),256),2,FIND(" ",MID(MID(SUBSTITUTE(K493," ","^",(M493-2)),1,256),FIND("^",SUBSTITUTE(K493," ","^",(M493-2))),256))-2)</f>
        <v>the</v>
      </c>
      <c r="T493" s="59"/>
      <c r="U493" s="9" t="n">
        <v>4</v>
      </c>
      <c r="V493" s="23" t="n">
        <v>51</v>
      </c>
      <c r="W493" s="23" t="n">
        <v>360</v>
      </c>
      <c r="X493" s="23" t="n">
        <v>565</v>
      </c>
      <c r="Y493" s="23" t="n">
        <v>446</v>
      </c>
      <c r="Z493" s="23" t="n">
        <v>410</v>
      </c>
      <c r="AA493" s="83" t="n">
        <v>12</v>
      </c>
      <c r="AB493" s="0"/>
      <c r="AC493" s="30" t="str">
        <f aca="false">IF(ISBLANK(T493),"NA",IF(T493=" ","NA",IF(T493="-","NA",IF(T493="N","NA",T493))))</f>
        <v>NA</v>
      </c>
      <c r="AD493" s="30" t="n">
        <f aca="false">IF(ISBLANK(U493),"NA",IF(U493=" ","NA",IF(U493="-","NA",IF(U493="N","NA",U493))))</f>
        <v>4</v>
      </c>
      <c r="AE493" s="30" t="n">
        <f aca="false">IF(ISBLANK(V493),"NA",IF(V493=" ","NA",IF(V493="-","NA",IF(V493="N","NA",V493))))</f>
        <v>51</v>
      </c>
      <c r="AF493" s="30" t="n">
        <f aca="false">IF(ISBLANK(W493),"NA",IF(W493=" ","NA",IF(W493="-","NA",IF(W493="N","NA",W493))))</f>
        <v>360</v>
      </c>
      <c r="AG493" s="30" t="n">
        <f aca="false">IF(ISBLANK(X493),"NA",IF(X493=" ","NA",IF(X493="-","NA",IF(X493="N","NA",X493))))</f>
        <v>565</v>
      </c>
      <c r="AH493" s="30" t="n">
        <f aca="false">IF(ISBLANK(Y493),"NA",IF(Y493=" ","NA",IF(Y493="-","NA",IF(Y493="N","NA",Y493))))</f>
        <v>446</v>
      </c>
      <c r="AI493" s="30" t="n">
        <f aca="false">IF(ISBLANK(Z493),"NA",IF(Z493=" ","NA",IF(Z493="-","NA",IF(Z493="N","NA",Z493))))</f>
        <v>410</v>
      </c>
      <c r="AJ493" s="30" t="n">
        <f aca="false">IF(ISBLANK(AA493),"NA",IF(AA493=" ","NA",IF(AA493="-","NA",IF(AA493="N","NA",AA493))))</f>
        <v>12</v>
      </c>
      <c r="AK493" s="30" t="str">
        <f aca="false">IF(ISBLANK(AB493),"NA",IF(AB493=" ","NA",IF(AB493="-","NA",IF(AB493="N","NA",AB493))))</f>
        <v>NA</v>
      </c>
      <c r="AL493" s="22" t="str">
        <f aca="false">IF(I493="BC",VLOOKUP(B493,'BC-OR_overlap'!A:J,10),"NA")</f>
        <v>NA</v>
      </c>
      <c r="AM493" s="22" t="n">
        <f aca="false">VLOOKUP(G493,Sheet2!A:Q,3)</f>
        <v>68.0597</v>
      </c>
      <c r="AN493" s="22" t="n">
        <f aca="false">VLOOKUP(G493,Sheet2!A:Q,4)</f>
        <v>15</v>
      </c>
      <c r="AO493" s="22" t="n">
        <f aca="false">VLOOKUP(G493,Sheet2!A:Q,5)</f>
        <v>24.75</v>
      </c>
      <c r="AP493" s="22" t="n">
        <f aca="false">VLOOKUP(G493,Sheet2!A:Q,6)</f>
        <v>7482.69</v>
      </c>
      <c r="AQ493" s="22" t="n">
        <f aca="false">VLOOKUP(G493,Sheet2!A:Q,7)</f>
        <v>192.25</v>
      </c>
      <c r="AR493" s="22" t="n">
        <f aca="false">VLOOKUP(G493,Sheet2!A:Q,8)</f>
        <v>2132.4</v>
      </c>
      <c r="AS493" s="22" t="n">
        <f aca="false">VLOOKUP(G493,Sheet2!A:Q,9)</f>
        <v>32.33</v>
      </c>
      <c r="AT493" s="22" t="n">
        <f aca="false">VLOOKUP(G493,Sheet2!A:Q,10)</f>
        <v>241.27</v>
      </c>
      <c r="AU493" s="22" t="n">
        <f aca="false">VLOOKUP(G493,Sheet2!A:Q,11)</f>
        <v>6.5</v>
      </c>
      <c r="AV493" s="22" t="n">
        <f aca="false">VLOOKUP(G493,Sheet2!A:Q,12)</f>
        <v>134140.06</v>
      </c>
      <c r="AW493" s="22" t="n">
        <f aca="false">VLOOKUP(G493,Sheet2!A:Q,13)</f>
        <v>23351</v>
      </c>
      <c r="AX493" s="22" t="n">
        <f aca="false">VLOOKUP(G493,Sheet2!A:Q,14)</f>
        <v>12157.09</v>
      </c>
      <c r="AY493" s="22" t="n">
        <f aca="false">VLOOKUP(G493,Sheet2!A:Q,15)</f>
        <v>1925.33</v>
      </c>
      <c r="AZ493" s="22" t="n">
        <f aca="false">VLOOKUP(G493,Sheet2!A:Q,16)</f>
        <v>845.78</v>
      </c>
      <c r="BA493" s="22" t="n">
        <f aca="false">VLOOKUP(G493,Sheet2!A:Q,17)</f>
        <v>224</v>
      </c>
      <c r="BB493" s="22" t="n">
        <f aca="false">VLOOKUP(G493,Sheet2!A:R,18)</f>
        <v>401</v>
      </c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5" hidden="false" customHeight="false" outlineLevel="0" collapsed="false">
      <c r="A494" s="9" t="s">
        <v>56</v>
      </c>
      <c r="B494" s="9" t="n">
        <v>12</v>
      </c>
      <c r="C494" s="9" t="n">
        <v>17</v>
      </c>
      <c r="D494" s="9" t="n">
        <v>16</v>
      </c>
      <c r="E494" s="23" t="s">
        <v>105</v>
      </c>
      <c r="F494" s="11" t="s">
        <v>106</v>
      </c>
      <c r="G494" s="75" t="s">
        <v>781</v>
      </c>
      <c r="H494" s="4" t="s">
        <v>108</v>
      </c>
      <c r="I494" s="22" t="s">
        <v>1365</v>
      </c>
      <c r="J494" s="26" t="s">
        <v>1366</v>
      </c>
      <c r="K494" s="11" t="s">
        <v>1386</v>
      </c>
      <c r="L494" s="2" t="n">
        <f aca="false">IF(LEN(TRIM(K494))=0,0,LEN(TRIM(K494))-LEN(SUBSTITUTE(K494," ",""))+1)</f>
        <v>10</v>
      </c>
      <c r="M494" s="2" t="n">
        <f aca="false">IF(LEN(TRIM(F494))=0,0,LEN(TRIM(F494))-LEN(SUBSTITUTE(F494," ",""))+2)</f>
        <v>8</v>
      </c>
      <c r="N494" s="22" t="s">
        <v>52</v>
      </c>
      <c r="O494" s="0"/>
      <c r="P494" s="27" t="n">
        <v>12012</v>
      </c>
      <c r="Q494" s="27" t="n">
        <v>2012</v>
      </c>
      <c r="R494" s="9" t="s">
        <v>409</v>
      </c>
      <c r="S494" s="28" t="str">
        <f aca="false">MID(MID(MID(SUBSTITUTE(K494," ","^",(M494-2)),1,256),FIND("^",SUBSTITUTE(K494," ","^",(M494-2))),256),2,FIND(" ",MID(MID(SUBSTITUTE(K494," ","^",(M494-2)),1,256),FIND("^",SUBSTITUTE(K494," ","^",(M494-2))),256))-2)</f>
        <v>the</v>
      </c>
      <c r="T494" s="59"/>
      <c r="U494" s="9" t="n">
        <v>3</v>
      </c>
      <c r="V494" s="23" t="n">
        <v>1</v>
      </c>
      <c r="W494" s="23" t="s">
        <v>54</v>
      </c>
      <c r="X494" s="23" t="s">
        <v>54</v>
      </c>
      <c r="Y494" s="23" t="s">
        <v>54</v>
      </c>
      <c r="Z494" s="23" t="s">
        <v>54</v>
      </c>
      <c r="AA494" s="83" t="n">
        <v>11</v>
      </c>
      <c r="AB494" s="9"/>
      <c r="AC494" s="30" t="str">
        <f aca="false">IF(ISBLANK(T494),"NA",IF(T494=" ","NA",IF(T494="-","NA",IF(T494="N","NA",T494))))</f>
        <v>NA</v>
      </c>
      <c r="AD494" s="30" t="n">
        <f aca="false">IF(ISBLANK(U494),"NA",IF(U494=" ","NA",IF(U494="-","NA",IF(U494="N","NA",U494))))</f>
        <v>3</v>
      </c>
      <c r="AE494" s="30" t="n">
        <f aca="false">IF(ISBLANK(V494),"NA",IF(V494=" ","NA",IF(V494="-","NA",IF(V494="N","NA",V494))))</f>
        <v>1</v>
      </c>
      <c r="AF494" s="30" t="str">
        <f aca="false">IF(ISBLANK(W494),"NA",IF(W494=" ","NA",IF(W494="-","NA",IF(W494="N","NA",W494))))</f>
        <v>NA</v>
      </c>
      <c r="AG494" s="30" t="str">
        <f aca="false">IF(ISBLANK(X494),"NA",IF(X494=" ","NA",IF(X494="-","NA",IF(X494="N","NA",X494))))</f>
        <v>NA</v>
      </c>
      <c r="AH494" s="30" t="str">
        <f aca="false">IF(ISBLANK(Y494),"NA",IF(Y494=" ","NA",IF(Y494="-","NA",IF(Y494="N","NA",Y494))))</f>
        <v>NA</v>
      </c>
      <c r="AI494" s="30" t="str">
        <f aca="false">IF(ISBLANK(Z494),"NA",IF(Z494=" ","NA",IF(Z494="-","NA",IF(Z494="N","NA",Z494))))</f>
        <v>NA</v>
      </c>
      <c r="AJ494" s="30" t="n">
        <f aca="false">IF(ISBLANK(AA494),"NA",IF(AA494=" ","NA",IF(AA494="-","NA",IF(AA494="N","NA",AA494))))</f>
        <v>11</v>
      </c>
      <c r="AK494" s="30" t="str">
        <f aca="false">IF(ISBLANK(AB494),"NA",IF(AB494=" ","NA",IF(AB494="-","NA",IF(AB494="N","NA",AB494))))</f>
        <v>NA</v>
      </c>
      <c r="AL494" s="22" t="str">
        <f aca="false">IF(I494="BC",VLOOKUP(B494,'BC-OR_overlap'!A:J,10),"NA")</f>
        <v>NA</v>
      </c>
      <c r="AM494" s="22" t="n">
        <f aca="false">VLOOKUP(G494,Sheet2!A:Q,3)</f>
        <v>3.74804</v>
      </c>
      <c r="AN494" s="22" t="n">
        <f aca="false">VLOOKUP(G494,Sheet2!A:Q,4)</f>
        <v>18</v>
      </c>
      <c r="AO494" s="22" t="n">
        <f aca="false">VLOOKUP(G494,Sheet2!A:Q,5)</f>
        <v>333.46</v>
      </c>
      <c r="AP494" s="22" t="n">
        <f aca="false">VLOOKUP(G494,Sheet2!A:Q,6)</f>
        <v>8089.11</v>
      </c>
      <c r="AQ494" s="22" t="n">
        <f aca="false">VLOOKUP(G494,Sheet2!A:Q,7)</f>
        <v>57.33</v>
      </c>
      <c r="AR494" s="22" t="n">
        <f aca="false">VLOOKUP(G494,Sheet2!A:Q,8)</f>
        <v>2975.05</v>
      </c>
      <c r="AS494" s="22" t="n">
        <f aca="false">VLOOKUP(G494,Sheet2!A:Q,9)</f>
        <v>8.5</v>
      </c>
      <c r="AT494" s="22" t="n">
        <f aca="false">VLOOKUP(G494,Sheet2!A:Q,10)</f>
        <v>3.75</v>
      </c>
      <c r="AU494" s="22" t="n">
        <f aca="false">VLOOKUP(G494,Sheet2!A:Q,11)</f>
        <v>1</v>
      </c>
      <c r="AV494" s="22" t="n">
        <f aca="false">VLOOKUP(G494,Sheet2!A:Q,12)</f>
        <v>156975.55</v>
      </c>
      <c r="AW494" s="22" t="n">
        <f aca="false">VLOOKUP(G494,Sheet2!A:Q,13)</f>
        <v>22655</v>
      </c>
      <c r="AX494" s="22" t="n">
        <f aca="false">VLOOKUP(G494,Sheet2!A:Q,14)</f>
        <v>10487</v>
      </c>
      <c r="AY494" s="22" t="n">
        <f aca="false">VLOOKUP(G494,Sheet2!A:Q,15)</f>
        <v>1710</v>
      </c>
      <c r="AZ494" s="22" t="n">
        <f aca="false">VLOOKUP(G494,Sheet2!A:Q,16)</f>
        <v>124.93</v>
      </c>
      <c r="BA494" s="22" t="n">
        <f aca="false">VLOOKUP(G494,Sheet2!A:Q,17)</f>
        <v>68</v>
      </c>
      <c r="BB494" s="22" t="n">
        <f aca="false">VLOOKUP(G494,Sheet2!A:R,18)</f>
        <v>44</v>
      </c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5" hidden="false" customHeight="false" outlineLevel="0" collapsed="false">
      <c r="A495" s="9" t="s">
        <v>66</v>
      </c>
      <c r="B495" s="9" t="n">
        <v>13</v>
      </c>
      <c r="C495" s="9" t="n">
        <v>18</v>
      </c>
      <c r="D495" s="9" t="n">
        <v>90</v>
      </c>
      <c r="E495" s="23"/>
      <c r="F495" s="9" t="s">
        <v>110</v>
      </c>
      <c r="G495" s="75" t="s">
        <v>1387</v>
      </c>
      <c r="H495" s="4" t="s">
        <v>112</v>
      </c>
      <c r="I495" s="22" t="s">
        <v>1365</v>
      </c>
      <c r="J495" s="26" t="s">
        <v>1366</v>
      </c>
      <c r="K495" s="11" t="s">
        <v>1388</v>
      </c>
      <c r="L495" s="2" t="n">
        <f aca="false">IF(LEN(TRIM(K495))=0,0,LEN(TRIM(K495))-LEN(SUBSTITUTE(K495," ",""))+1)</f>
        <v>21</v>
      </c>
      <c r="M495" s="2" t="n">
        <f aca="false">IF(LEN(TRIM(F495))=0,0,LEN(TRIM(F495))-LEN(SUBSTITUTE(F495," ",""))+2)</f>
        <v>18</v>
      </c>
      <c r="N495" s="22" t="s">
        <v>52</v>
      </c>
      <c r="O495" s="0"/>
      <c r="P495" s="27" t="n">
        <v>12013</v>
      </c>
      <c r="Q495" s="27" t="n">
        <v>2013</v>
      </c>
      <c r="R495" s="9" t="s">
        <v>409</v>
      </c>
      <c r="S495" s="28" t="str">
        <f aca="false">MID(MID(MID(SUBSTITUTE(K495," ","^",(M495-2)),1,256),FIND("^",SUBSTITUTE(K495," ","^",(M495-2))),256),2,FIND(" ",MID(MID(SUBSTITUTE(K495," ","^",(M495-2)),1,256),FIND("^",SUBSTITUTE(K495," ","^",(M495-2))),256))-2)</f>
        <v>tour</v>
      </c>
      <c r="T495" s="59"/>
      <c r="U495" s="9" t="n">
        <v>3</v>
      </c>
      <c r="V495" s="23" t="n">
        <v>70</v>
      </c>
      <c r="W495" s="23" t="n">
        <v>370</v>
      </c>
      <c r="X495" s="23" t="n">
        <v>575</v>
      </c>
      <c r="Y495" s="23" t="n">
        <v>397</v>
      </c>
      <c r="Z495" s="23" t="n">
        <v>450</v>
      </c>
      <c r="AA495" s="83" t="n">
        <v>22</v>
      </c>
      <c r="AB495" s="0"/>
      <c r="AC495" s="30" t="str">
        <f aca="false">IF(ISBLANK(T495),"NA",IF(T495=" ","NA",IF(T495="-","NA",IF(T495="N","NA",T495))))</f>
        <v>NA</v>
      </c>
      <c r="AD495" s="30" t="n">
        <f aca="false">IF(ISBLANK(U495),"NA",IF(U495=" ","NA",IF(U495="-","NA",IF(U495="N","NA",U495))))</f>
        <v>3</v>
      </c>
      <c r="AE495" s="30" t="n">
        <f aca="false">IF(ISBLANK(V495),"NA",IF(V495=" ","NA",IF(V495="-","NA",IF(V495="N","NA",V495))))</f>
        <v>70</v>
      </c>
      <c r="AF495" s="30" t="n">
        <f aca="false">IF(ISBLANK(W495),"NA",IF(W495=" ","NA",IF(W495="-","NA",IF(W495="N","NA",W495))))</f>
        <v>370</v>
      </c>
      <c r="AG495" s="30" t="n">
        <f aca="false">IF(ISBLANK(X495),"NA",IF(X495=" ","NA",IF(X495="-","NA",IF(X495="N","NA",X495))))</f>
        <v>575</v>
      </c>
      <c r="AH495" s="30" t="n">
        <f aca="false">IF(ISBLANK(Y495),"NA",IF(Y495=" ","NA",IF(Y495="-","NA",IF(Y495="N","NA",Y495))))</f>
        <v>397</v>
      </c>
      <c r="AI495" s="30" t="n">
        <f aca="false">IF(ISBLANK(Z495),"NA",IF(Z495=" ","NA",IF(Z495="-","NA",IF(Z495="N","NA",Z495))))</f>
        <v>450</v>
      </c>
      <c r="AJ495" s="30" t="n">
        <f aca="false">IF(ISBLANK(AA495),"NA",IF(AA495=" ","NA",IF(AA495="-","NA",IF(AA495="N","NA",AA495))))</f>
        <v>22</v>
      </c>
      <c r="AK495" s="30" t="str">
        <f aca="false">IF(ISBLANK(AB495),"NA",IF(AB495=" ","NA",IF(AB495="-","NA",IF(AB495="N","NA",AB495))))</f>
        <v>NA</v>
      </c>
      <c r="AL495" s="22" t="str">
        <f aca="false">IF(I495="BC",VLOOKUP(B495,'BC-OR_overlap'!A:J,10),"NA")</f>
        <v>NA</v>
      </c>
      <c r="AM495" s="22" t="n">
        <f aca="false">VLOOKUP(G495,Sheet2!A:Q,3)</f>
        <v>121.127</v>
      </c>
      <c r="AN495" s="22" t="n">
        <f aca="false">VLOOKUP(G495,Sheet2!A:Q,4)</f>
        <v>10</v>
      </c>
      <c r="AO495" s="22" t="n">
        <f aca="false">VLOOKUP(G495,Sheet2!A:Q,5)</f>
        <v>560.34</v>
      </c>
      <c r="AP495" s="22" t="n">
        <f aca="false">VLOOKUP(G495,Sheet2!A:Q,6)</f>
        <v>8438.51</v>
      </c>
      <c r="AQ495" s="22" t="n">
        <f aca="false">VLOOKUP(G495,Sheet2!A:Q,7)</f>
        <v>53.67</v>
      </c>
      <c r="AR495" s="22" t="n">
        <f aca="false">VLOOKUP(G495,Sheet2!A:Q,8)</f>
        <v>2793.96</v>
      </c>
      <c r="AS495" s="22" t="n">
        <f aca="false">VLOOKUP(G495,Sheet2!A:Q,9)</f>
        <v>4.5</v>
      </c>
      <c r="AT495" s="22" t="n">
        <f aca="false">VLOOKUP(G495,Sheet2!A:Q,10)</f>
        <v>121.13</v>
      </c>
      <c r="AU495" s="22" t="n">
        <f aca="false">VLOOKUP(G495,Sheet2!A:Q,11)</f>
        <v>1</v>
      </c>
      <c r="AV495" s="22" t="n">
        <f aca="false">VLOOKUP(G495,Sheet2!A:Q,12)</f>
        <v>87985.65</v>
      </c>
      <c r="AW495" s="22" t="n">
        <f aca="false">VLOOKUP(G495,Sheet2!A:Q,13)</f>
        <v>12713.67</v>
      </c>
      <c r="AX495" s="22" t="n">
        <f aca="false">VLOOKUP(G495,Sheet2!A:Q,14)</f>
        <v>4024.56</v>
      </c>
      <c r="AY495" s="22" t="n">
        <f aca="false">VLOOKUP(G495,Sheet2!A:Q,15)</f>
        <v>451</v>
      </c>
      <c r="AZ495" s="22" t="n">
        <f aca="false">VLOOKUP(G495,Sheet2!A:Q,16)</f>
        <v>172.89</v>
      </c>
      <c r="BA495" s="22" t="n">
        <f aca="false">VLOOKUP(G495,Sheet2!A:Q,17)</f>
        <v>5</v>
      </c>
      <c r="BB495" s="22" t="n">
        <f aca="false">VLOOKUP(G495,Sheet2!A:R,18)</f>
        <v>46</v>
      </c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5" hidden="false" customHeight="false" outlineLevel="0" collapsed="false">
      <c r="A496" s="22" t="s">
        <v>80</v>
      </c>
      <c r="B496" s="9" t="n">
        <v>14</v>
      </c>
      <c r="C496" s="9" t="n">
        <v>19</v>
      </c>
      <c r="D496" s="9" t="n">
        <v>196</v>
      </c>
      <c r="E496" s="23"/>
      <c r="F496" s="9" t="s">
        <v>114</v>
      </c>
      <c r="G496" s="75" t="s">
        <v>1389</v>
      </c>
      <c r="H496" s="4" t="s">
        <v>116</v>
      </c>
      <c r="I496" s="22" t="s">
        <v>1365</v>
      </c>
      <c r="J496" s="26" t="s">
        <v>1366</v>
      </c>
      <c r="K496" s="11" t="s">
        <v>1390</v>
      </c>
      <c r="L496" s="2" t="n">
        <f aca="false">IF(LEN(TRIM(K496))=0,0,LEN(TRIM(K496))-LEN(SUBSTITUTE(K496," ",""))+1)</f>
        <v>20</v>
      </c>
      <c r="M496" s="2" t="n">
        <f aca="false">IF(LEN(TRIM(F496))=0,0,LEN(TRIM(F496))-LEN(SUBSTITUTE(F496," ",""))+2)</f>
        <v>18</v>
      </c>
      <c r="N496" s="22" t="s">
        <v>52</v>
      </c>
      <c r="O496" s="0"/>
      <c r="P496" s="27" t="n">
        <v>12014</v>
      </c>
      <c r="Q496" s="27" t="n">
        <v>2014</v>
      </c>
      <c r="R496" s="9" t="s">
        <v>409</v>
      </c>
      <c r="S496" s="28" t="str">
        <f aca="false">MID(MID(MID(SUBSTITUTE(K496," ","^",(M496-2)),1,256),FIND("^",SUBSTITUTE(K496," ","^",(M496-2))),256),2,FIND(" ",MID(MID(SUBSTITUTE(K496," ","^",(M496-2)),1,256),FIND("^",SUBSTITUTE(K496," ","^",(M496-2))),256))-2)</f>
        <v>chocolate</v>
      </c>
      <c r="T496" s="59"/>
      <c r="U496" s="9" t="n">
        <v>4</v>
      </c>
      <c r="V496" s="23" t="n">
        <v>9</v>
      </c>
      <c r="W496" s="23" t="n">
        <v>593</v>
      </c>
      <c r="X496" s="23" t="n">
        <v>487</v>
      </c>
      <c r="Y496" s="23" t="n">
        <v>585</v>
      </c>
      <c r="Z496" s="23" t="n">
        <v>446</v>
      </c>
      <c r="AA496" s="83" t="n">
        <v>18</v>
      </c>
      <c r="AB496" s="0"/>
      <c r="AC496" s="30" t="str">
        <f aca="false">IF(ISBLANK(T496),"NA",IF(T496=" ","NA",IF(T496="-","NA",IF(T496="N","NA",T496))))</f>
        <v>NA</v>
      </c>
      <c r="AD496" s="30" t="n">
        <f aca="false">IF(ISBLANK(U496),"NA",IF(U496=" ","NA",IF(U496="-","NA",IF(U496="N","NA",U496))))</f>
        <v>4</v>
      </c>
      <c r="AE496" s="30" t="n">
        <f aca="false">IF(ISBLANK(V496),"NA",IF(V496=" ","NA",IF(V496="-","NA",IF(V496="N","NA",V496))))</f>
        <v>9</v>
      </c>
      <c r="AF496" s="30" t="n">
        <f aca="false">IF(ISBLANK(W496),"NA",IF(W496=" ","NA",IF(W496="-","NA",IF(W496="N","NA",W496))))</f>
        <v>593</v>
      </c>
      <c r="AG496" s="30" t="n">
        <f aca="false">IF(ISBLANK(X496),"NA",IF(X496=" ","NA",IF(X496="-","NA",IF(X496="N","NA",X496))))</f>
        <v>487</v>
      </c>
      <c r="AH496" s="30" t="n">
        <f aca="false">IF(ISBLANK(Y496),"NA",IF(Y496=" ","NA",IF(Y496="-","NA",IF(Y496="N","NA",Y496))))</f>
        <v>585</v>
      </c>
      <c r="AI496" s="30" t="n">
        <f aca="false">IF(ISBLANK(Z496),"NA",IF(Z496=" ","NA",IF(Z496="-","NA",IF(Z496="N","NA",Z496))))</f>
        <v>446</v>
      </c>
      <c r="AJ496" s="30" t="n">
        <f aca="false">IF(ISBLANK(AA496),"NA",IF(AA496=" ","NA",IF(AA496="-","NA",IF(AA496="N","NA",AA496))))</f>
        <v>18</v>
      </c>
      <c r="AK496" s="30" t="str">
        <f aca="false">IF(ISBLANK(AB496),"NA",IF(AB496=" ","NA",IF(AB496="-","NA",IF(AB496="N","NA",AB496))))</f>
        <v>NA</v>
      </c>
      <c r="AL496" s="22" t="str">
        <f aca="false">IF(I496="BC",VLOOKUP(B496,'BC-OR_overlap'!A:J,10),"NA")</f>
        <v>NA</v>
      </c>
      <c r="AM496" s="22" t="n">
        <f aca="false">VLOOKUP(G496,Sheet2!A:Q,3)</f>
        <v>13.1479</v>
      </c>
      <c r="AN496" s="22" t="n">
        <f aca="false">VLOOKUP(G496,Sheet2!A:Q,4)</f>
        <v>13</v>
      </c>
      <c r="AO496" s="22" t="n">
        <f aca="false">VLOOKUP(G496,Sheet2!A:Q,5)</f>
        <v>113.63</v>
      </c>
      <c r="AP496" s="22" t="n">
        <f aca="false">VLOOKUP(G496,Sheet2!A:Q,6)</f>
        <v>17676.04</v>
      </c>
      <c r="AQ496" s="22" t="n">
        <f aca="false">VLOOKUP(G496,Sheet2!A:Q,7)</f>
        <v>271.5</v>
      </c>
      <c r="AR496" s="22" t="n">
        <f aca="false">VLOOKUP(G496,Sheet2!A:Q,8)</f>
        <v>846.17</v>
      </c>
      <c r="AS496" s="22" t="n">
        <f aca="false">VLOOKUP(G496,Sheet2!A:Q,9)</f>
        <v>22.33</v>
      </c>
      <c r="AT496" s="22" t="n">
        <f aca="false">VLOOKUP(G496,Sheet2!A:Q,10)</f>
        <v>72.79</v>
      </c>
      <c r="AU496" s="22" t="n">
        <f aca="false">VLOOKUP(G496,Sheet2!A:Q,11)</f>
        <v>3.5</v>
      </c>
      <c r="AV496" s="22" t="n">
        <f aca="false">VLOOKUP(G496,Sheet2!A:Q,12)</f>
        <v>275929.81</v>
      </c>
      <c r="AW496" s="22" t="n">
        <f aca="false">VLOOKUP(G496,Sheet2!A:Q,13)</f>
        <v>36169.75</v>
      </c>
      <c r="AX496" s="22" t="n">
        <f aca="false">VLOOKUP(G496,Sheet2!A:Q,14)</f>
        <v>11463.16</v>
      </c>
      <c r="AY496" s="22" t="n">
        <f aca="false">VLOOKUP(G496,Sheet2!A:Q,15)</f>
        <v>2218.67</v>
      </c>
      <c r="AZ496" s="22" t="n">
        <f aca="false">VLOOKUP(G496,Sheet2!A:Q,16)</f>
        <v>1512.99</v>
      </c>
      <c r="BA496" s="22" t="n">
        <f aca="false">VLOOKUP(G496,Sheet2!A:Q,17)</f>
        <v>248.5</v>
      </c>
      <c r="BB496" s="22" t="n">
        <f aca="false">VLOOKUP(G496,Sheet2!A:R,18)</f>
        <v>47</v>
      </c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5" hidden="false" customHeight="false" outlineLevel="0" collapsed="false">
      <c r="A497" s="9" t="s">
        <v>56</v>
      </c>
      <c r="B497" s="9" t="n">
        <v>15</v>
      </c>
      <c r="C497" s="9" t="n">
        <v>20</v>
      </c>
      <c r="D497" s="9" t="n">
        <v>43</v>
      </c>
      <c r="E497" s="23" t="s">
        <v>118</v>
      </c>
      <c r="F497" s="11" t="s">
        <v>119</v>
      </c>
      <c r="G497" s="75" t="s">
        <v>1391</v>
      </c>
      <c r="H497" s="4" t="s">
        <v>121</v>
      </c>
      <c r="I497" s="22" t="s">
        <v>1365</v>
      </c>
      <c r="J497" s="26" t="s">
        <v>1366</v>
      </c>
      <c r="K497" s="11" t="s">
        <v>1392</v>
      </c>
      <c r="L497" s="2" t="n">
        <f aca="false">IF(LEN(TRIM(K497))=0,0,LEN(TRIM(K497))-LEN(SUBSTITUTE(K497," ",""))+1)</f>
        <v>10</v>
      </c>
      <c r="M497" s="2" t="n">
        <f aca="false">IF(LEN(TRIM(F497))=0,0,LEN(TRIM(F497))-LEN(SUBSTITUTE(F497," ",""))+2)</f>
        <v>8</v>
      </c>
      <c r="N497" s="22" t="s">
        <v>52</v>
      </c>
      <c r="O497" s="0"/>
      <c r="P497" s="27" t="n">
        <v>12015</v>
      </c>
      <c r="Q497" s="27" t="n">
        <v>2015</v>
      </c>
      <c r="R497" s="9" t="s">
        <v>409</v>
      </c>
      <c r="S497" s="28" t="str">
        <f aca="false">MID(MID(MID(SUBSTITUTE(K497," ","^",(M497-2)),1,256),FIND("^",SUBSTITUTE(K497," ","^",(M497-2))),256),2,FIND(" ",MID(MID(SUBSTITUTE(K497," ","^",(M497-2)),1,256),FIND("^",SUBSTITUTE(K497," ","^",(M497-2))),256))-2)</f>
        <v>her</v>
      </c>
      <c r="T497" s="59"/>
      <c r="U497" s="9" t="n">
        <v>3</v>
      </c>
      <c r="V497" s="23" t="n">
        <v>1772</v>
      </c>
      <c r="W497" s="23" t="n">
        <v>365</v>
      </c>
      <c r="X497" s="23" t="n">
        <v>620</v>
      </c>
      <c r="Y497" s="23" t="n">
        <v>369</v>
      </c>
      <c r="Z497" s="23" t="n">
        <v>327</v>
      </c>
      <c r="AA497" s="83" t="n">
        <v>15</v>
      </c>
      <c r="AB497" s="9"/>
      <c r="AC497" s="30" t="str">
        <f aca="false">IF(ISBLANK(T497),"NA",IF(T497=" ","NA",IF(T497="-","NA",IF(T497="N","NA",T497))))</f>
        <v>NA</v>
      </c>
      <c r="AD497" s="30" t="n">
        <f aca="false">IF(ISBLANK(U497),"NA",IF(U497=" ","NA",IF(U497="-","NA",IF(U497="N","NA",U497))))</f>
        <v>3</v>
      </c>
      <c r="AE497" s="30" t="n">
        <f aca="false">IF(ISBLANK(V497),"NA",IF(V497=" ","NA",IF(V497="-","NA",IF(V497="N","NA",V497))))</f>
        <v>1772</v>
      </c>
      <c r="AF497" s="30" t="n">
        <f aca="false">IF(ISBLANK(W497),"NA",IF(W497=" ","NA",IF(W497="-","NA",IF(W497="N","NA",W497))))</f>
        <v>365</v>
      </c>
      <c r="AG497" s="30" t="n">
        <f aca="false">IF(ISBLANK(X497),"NA",IF(X497=" ","NA",IF(X497="-","NA",IF(X497="N","NA",X497))))</f>
        <v>620</v>
      </c>
      <c r="AH497" s="30" t="n">
        <f aca="false">IF(ISBLANK(Y497),"NA",IF(Y497=" ","NA",IF(Y497="-","NA",IF(Y497="N","NA",Y497))))</f>
        <v>369</v>
      </c>
      <c r="AI497" s="30" t="n">
        <f aca="false">IF(ISBLANK(Z497),"NA",IF(Z497=" ","NA",IF(Z497="-","NA",IF(Z497="N","NA",Z497))))</f>
        <v>327</v>
      </c>
      <c r="AJ497" s="30" t="n">
        <f aca="false">IF(ISBLANK(AA497),"NA",IF(AA497=" ","NA",IF(AA497="-","NA",IF(AA497="N","NA",AA497))))</f>
        <v>15</v>
      </c>
      <c r="AK497" s="30" t="str">
        <f aca="false">IF(ISBLANK(AB497),"NA",IF(AB497=" ","NA",IF(AB497="-","NA",IF(AB497="N","NA",AB497))))</f>
        <v>NA</v>
      </c>
      <c r="AL497" s="22" t="str">
        <f aca="false">IF(I497="BC",VLOOKUP(B497,'BC-OR_overlap'!A:J,10),"NA")</f>
        <v>NA</v>
      </c>
      <c r="AM497" s="22" t="n">
        <f aca="false">VLOOKUP(G497,Sheet2!A:Q,3)</f>
        <v>1954.34</v>
      </c>
      <c r="AN497" s="22" t="n">
        <f aca="false">VLOOKUP(G497,Sheet2!A:Q,4)</f>
        <v>17</v>
      </c>
      <c r="AO497" s="22" t="n">
        <f aca="false">VLOOKUP(G497,Sheet2!A:Q,5)</f>
        <v>95.62</v>
      </c>
      <c r="AP497" s="22" t="n">
        <f aca="false">VLOOKUP(G497,Sheet2!A:Q,6)</f>
        <v>13064.04</v>
      </c>
      <c r="AQ497" s="22" t="n">
        <f aca="false">VLOOKUP(G497,Sheet2!A:Q,7)</f>
        <v>76.33</v>
      </c>
      <c r="AR497" s="22" t="n">
        <f aca="false">VLOOKUP(G497,Sheet2!A:Q,8)</f>
        <v>2765.97</v>
      </c>
      <c r="AS497" s="22" t="n">
        <f aca="false">VLOOKUP(G497,Sheet2!A:Q,9)</f>
        <v>9</v>
      </c>
      <c r="AT497" s="22" t="n">
        <f aca="false">VLOOKUP(G497,Sheet2!A:Q,10)</f>
        <v>1954.34</v>
      </c>
      <c r="AU497" s="22" t="n">
        <f aca="false">VLOOKUP(G497,Sheet2!A:Q,11)</f>
        <v>1</v>
      </c>
      <c r="AV497" s="22" t="n">
        <f aca="false">VLOOKUP(G497,Sheet2!A:Q,12)</f>
        <v>261712.59</v>
      </c>
      <c r="AW497" s="22" t="n">
        <f aca="false">VLOOKUP(G497,Sheet2!A:Q,13)</f>
        <v>34467.33</v>
      </c>
      <c r="AX497" s="22" t="n">
        <f aca="false">VLOOKUP(G497,Sheet2!A:Q,14)</f>
        <v>39932.83</v>
      </c>
      <c r="AY497" s="22" t="n">
        <f aca="false">VLOOKUP(G497,Sheet2!A:Q,15)</f>
        <v>4516.5</v>
      </c>
      <c r="AZ497" s="22" t="n">
        <f aca="false">VLOOKUP(G497,Sheet2!A:Q,16)</f>
        <v>3277.87</v>
      </c>
      <c r="BA497" s="22" t="n">
        <f aca="false">VLOOKUP(G497,Sheet2!A:Q,17)</f>
        <v>336</v>
      </c>
      <c r="BB497" s="22" t="n">
        <f aca="false">VLOOKUP(G497,Sheet2!A:R,18)</f>
        <v>53</v>
      </c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5" hidden="false" customHeight="false" outlineLevel="0" collapsed="false">
      <c r="A498" s="9" t="s">
        <v>66</v>
      </c>
      <c r="B498" s="9" t="n">
        <v>16</v>
      </c>
      <c r="C498" s="9" t="n">
        <v>21</v>
      </c>
      <c r="D498" s="9" t="n">
        <v>96</v>
      </c>
      <c r="E498" s="23"/>
      <c r="F498" s="9" t="s">
        <v>123</v>
      </c>
      <c r="G498" s="75" t="s">
        <v>1393</v>
      </c>
      <c r="H498" s="4" t="s">
        <v>125</v>
      </c>
      <c r="I498" s="22" t="s">
        <v>1365</v>
      </c>
      <c r="J498" s="26" t="s">
        <v>1366</v>
      </c>
      <c r="K498" s="11" t="s">
        <v>1394</v>
      </c>
      <c r="L498" s="2" t="n">
        <f aca="false">IF(LEN(TRIM(K498))=0,0,LEN(TRIM(K498))-LEN(SUBSTITUTE(K498," ",""))+1)</f>
        <v>19</v>
      </c>
      <c r="M498" s="2" t="n">
        <f aca="false">IF(LEN(TRIM(F498))=0,0,LEN(TRIM(F498))-LEN(SUBSTITUTE(F498," ",""))+2)</f>
        <v>17</v>
      </c>
      <c r="N498" s="22" t="s">
        <v>52</v>
      </c>
      <c r="O498" s="0"/>
      <c r="P498" s="27" t="n">
        <v>12016</v>
      </c>
      <c r="Q498" s="27" t="n">
        <v>2016</v>
      </c>
      <c r="R498" s="9" t="s">
        <v>409</v>
      </c>
      <c r="S498" s="28" t="str">
        <f aca="false">MID(MID(MID(SUBSTITUTE(K498," ","^",(M498-2)),1,256),FIND("^",SUBSTITUTE(K498," ","^",(M498-2))),256),2,FIND(" ",MID(MID(SUBSTITUTE(K498," ","^",(M498-2)),1,256),FIND("^",SUBSTITUTE(K498," ","^",(M498-2))),256))-2)</f>
        <v>the</v>
      </c>
      <c r="T498" s="59"/>
      <c r="U498" s="9" t="n">
        <v>3</v>
      </c>
      <c r="V498" s="23" t="n">
        <v>16</v>
      </c>
      <c r="W498" s="23" t="n">
        <v>595</v>
      </c>
      <c r="X498" s="23" t="n">
        <v>564</v>
      </c>
      <c r="Y498" s="23" t="n">
        <v>571</v>
      </c>
      <c r="Z498" s="23" t="n">
        <v>426</v>
      </c>
      <c r="AA498" s="83" t="n">
        <v>8</v>
      </c>
      <c r="AB498" s="0"/>
      <c r="AC498" s="30" t="str">
        <f aca="false">IF(ISBLANK(T498),"NA",IF(T498=" ","NA",IF(T498="-","NA",IF(T498="N","NA",T498))))</f>
        <v>NA</v>
      </c>
      <c r="AD498" s="30" t="n">
        <f aca="false">IF(ISBLANK(U498),"NA",IF(U498=" ","NA",IF(U498="-","NA",IF(U498="N","NA",U498))))</f>
        <v>3</v>
      </c>
      <c r="AE498" s="30" t="n">
        <f aca="false">IF(ISBLANK(V498),"NA",IF(V498=" ","NA",IF(V498="-","NA",IF(V498="N","NA",V498))))</f>
        <v>16</v>
      </c>
      <c r="AF498" s="30" t="n">
        <f aca="false">IF(ISBLANK(W498),"NA",IF(W498=" ","NA",IF(W498="-","NA",IF(W498="N","NA",W498))))</f>
        <v>595</v>
      </c>
      <c r="AG498" s="30" t="n">
        <f aca="false">IF(ISBLANK(X498),"NA",IF(X498=" ","NA",IF(X498="-","NA",IF(X498="N","NA",X498))))</f>
        <v>564</v>
      </c>
      <c r="AH498" s="30" t="n">
        <f aca="false">IF(ISBLANK(Y498),"NA",IF(Y498=" ","NA",IF(Y498="-","NA",IF(Y498="N","NA",Y498))))</f>
        <v>571</v>
      </c>
      <c r="AI498" s="30" t="n">
        <f aca="false">IF(ISBLANK(Z498),"NA",IF(Z498=" ","NA",IF(Z498="-","NA",IF(Z498="N","NA",Z498))))</f>
        <v>426</v>
      </c>
      <c r="AJ498" s="30" t="n">
        <f aca="false">IF(ISBLANK(AA498),"NA",IF(AA498=" ","NA",IF(AA498="-","NA",IF(AA498="N","NA",AA498))))</f>
        <v>8</v>
      </c>
      <c r="AK498" s="30" t="str">
        <f aca="false">IF(ISBLANK(AB498),"NA",IF(AB498=" ","NA",IF(AB498="-","NA",IF(AB498="N","NA",AB498))))</f>
        <v>NA</v>
      </c>
      <c r="AL498" s="22" t="str">
        <f aca="false">IF(I498="BC",VLOOKUP(B498,'BC-OR_overlap'!A:J,10),"NA")</f>
        <v>NA</v>
      </c>
      <c r="AM498" s="22" t="n">
        <f aca="false">VLOOKUP(G498,Sheet2!A:Q,3)</f>
        <v>11.7796</v>
      </c>
      <c r="AN498" s="22" t="n">
        <f aca="false">VLOOKUP(G498,Sheet2!A:Q,4)</f>
        <v>15</v>
      </c>
      <c r="AO498" s="22" t="n">
        <f aca="false">VLOOKUP(G498,Sheet2!A:Q,5)</f>
        <v>85.31</v>
      </c>
      <c r="AP498" s="22" t="n">
        <f aca="false">VLOOKUP(G498,Sheet2!A:Q,6)</f>
        <v>15543.84</v>
      </c>
      <c r="AQ498" s="22" t="n">
        <f aca="false">VLOOKUP(G498,Sheet2!A:Q,7)</f>
        <v>60</v>
      </c>
      <c r="AR498" s="22" t="n">
        <f aca="false">VLOOKUP(G498,Sheet2!A:Q,8)</f>
        <v>651.53</v>
      </c>
      <c r="AS498" s="22" t="n">
        <f aca="false">VLOOKUP(G498,Sheet2!A:Q,9)</f>
        <v>8</v>
      </c>
      <c r="AT498" s="22" t="n">
        <f aca="false">VLOOKUP(G498,Sheet2!A:Q,10)</f>
        <v>11.78</v>
      </c>
      <c r="AU498" s="22" t="n">
        <f aca="false">VLOOKUP(G498,Sheet2!A:Q,11)</f>
        <v>1</v>
      </c>
      <c r="AV498" s="22" t="n">
        <f aca="false">VLOOKUP(G498,Sheet2!A:Q,12)</f>
        <v>210054.04</v>
      </c>
      <c r="AW498" s="22" t="n">
        <f aca="false">VLOOKUP(G498,Sheet2!A:Q,13)</f>
        <v>27437</v>
      </c>
      <c r="AX498" s="22" t="n">
        <f aca="false">VLOOKUP(G498,Sheet2!A:Q,14)</f>
        <v>16715.8</v>
      </c>
      <c r="AY498" s="22" t="n">
        <f aca="false">VLOOKUP(G498,Sheet2!A:Q,15)</f>
        <v>2519.5</v>
      </c>
      <c r="AZ498" s="22" t="n">
        <f aca="false">VLOOKUP(G498,Sheet2!A:Q,16)</f>
        <v>32.78</v>
      </c>
      <c r="BA498" s="22" t="n">
        <f aca="false">VLOOKUP(G498,Sheet2!A:Q,17)</f>
        <v>11</v>
      </c>
      <c r="BB498" s="22" t="n">
        <f aca="false">VLOOKUP(G498,Sheet2!A:R,18)</f>
        <v>243</v>
      </c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5" hidden="false" customHeight="false" outlineLevel="0" collapsed="false">
      <c r="A499" s="9" t="s">
        <v>80</v>
      </c>
      <c r="B499" s="9" t="n">
        <v>17</v>
      </c>
      <c r="C499" s="9" t="n">
        <v>22</v>
      </c>
      <c r="D499" s="9" t="n">
        <v>111</v>
      </c>
      <c r="E499" s="23" t="n">
        <v>24</v>
      </c>
      <c r="F499" s="24" t="s">
        <v>127</v>
      </c>
      <c r="G499" s="75" t="s">
        <v>1395</v>
      </c>
      <c r="H499" s="4" t="s">
        <v>129</v>
      </c>
      <c r="I499" s="22" t="s">
        <v>1365</v>
      </c>
      <c r="J499" s="26" t="s">
        <v>1366</v>
      </c>
      <c r="K499" s="11" t="s">
        <v>1396</v>
      </c>
      <c r="L499" s="2" t="n">
        <f aca="false">IF(LEN(TRIM(K499))=0,0,LEN(TRIM(K499))-LEN(SUBSTITUTE(K499," ",""))+1)</f>
        <v>13</v>
      </c>
      <c r="M499" s="2" t="n">
        <f aca="false">IF(LEN(TRIM(F499))=0,0,LEN(TRIM(F499))-LEN(SUBSTITUTE(F499," ",""))+2)</f>
        <v>11</v>
      </c>
      <c r="N499" s="22" t="s">
        <v>52</v>
      </c>
      <c r="O499" s="0"/>
      <c r="P499" s="27" t="n">
        <v>12017</v>
      </c>
      <c r="Q499" s="27" t="n">
        <v>2017</v>
      </c>
      <c r="R499" s="9" t="s">
        <v>409</v>
      </c>
      <c r="S499" s="28" t="str">
        <f aca="false">MID(MID(MID(SUBSTITUTE(K499," ","^",(M499-2)),1,256),FIND("^",SUBSTITUTE(K499," ","^",(M499-2))),256),2,FIND(" ",MID(MID(SUBSTITUTE(K499," ","^",(M499-2)),1,256),FIND("^",SUBSTITUTE(K499," ","^",(M499-2))),256))-2)</f>
        <v>his</v>
      </c>
      <c r="T499" s="59"/>
      <c r="U499" s="9" t="n">
        <v>3</v>
      </c>
      <c r="V499" s="23" t="s">
        <v>54</v>
      </c>
      <c r="W499" s="23" t="s">
        <v>54</v>
      </c>
      <c r="X499" s="23" t="s">
        <v>54</v>
      </c>
      <c r="Y499" s="23" t="s">
        <v>54</v>
      </c>
      <c r="Z499" s="23" t="s">
        <v>54</v>
      </c>
      <c r="AA499" s="83" t="n">
        <v>17</v>
      </c>
      <c r="AB499" s="0"/>
      <c r="AC499" s="30" t="str">
        <f aca="false">IF(ISBLANK(T499),"NA",IF(T499=" ","NA",IF(T499="-","NA",IF(T499="N","NA",T499))))</f>
        <v>NA</v>
      </c>
      <c r="AD499" s="30" t="n">
        <f aca="false">IF(ISBLANK(U499),"NA",IF(U499=" ","NA",IF(U499="-","NA",IF(U499="N","NA",U499))))</f>
        <v>3</v>
      </c>
      <c r="AE499" s="30" t="str">
        <f aca="false">IF(ISBLANK(V499),"NA",IF(V499=" ","NA",IF(V499="-","NA",IF(V499="N","NA",V499))))</f>
        <v>NA</v>
      </c>
      <c r="AF499" s="30" t="str">
        <f aca="false">IF(ISBLANK(W499),"NA",IF(W499=" ","NA",IF(W499="-","NA",IF(W499="N","NA",W499))))</f>
        <v>NA</v>
      </c>
      <c r="AG499" s="30" t="str">
        <f aca="false">IF(ISBLANK(X499),"NA",IF(X499=" ","NA",IF(X499="-","NA",IF(X499="N","NA",X499))))</f>
        <v>NA</v>
      </c>
      <c r="AH499" s="30" t="str">
        <f aca="false">IF(ISBLANK(Y499),"NA",IF(Y499=" ","NA",IF(Y499="-","NA",IF(Y499="N","NA",Y499))))</f>
        <v>NA</v>
      </c>
      <c r="AI499" s="30" t="str">
        <f aca="false">IF(ISBLANK(Z499),"NA",IF(Z499=" ","NA",IF(Z499="-","NA",IF(Z499="N","NA",Z499))))</f>
        <v>NA</v>
      </c>
      <c r="AJ499" s="30" t="n">
        <f aca="false">IF(ISBLANK(AA499),"NA",IF(AA499=" ","NA",IF(AA499="-","NA",IF(AA499="N","NA",AA499))))</f>
        <v>17</v>
      </c>
      <c r="AK499" s="30" t="str">
        <f aca="false">IF(ISBLANK(AB499),"NA",IF(AB499=" ","NA",IF(AB499="-","NA",IF(AB499="N","NA",AB499))))</f>
        <v>NA</v>
      </c>
      <c r="AL499" s="22" t="str">
        <f aca="false">IF(I499="BC",VLOOKUP(B499,'BC-OR_overlap'!A:J,10),"NA")</f>
        <v>NA</v>
      </c>
      <c r="AM499" s="22" t="n">
        <f aca="false">VLOOKUP(G499,Sheet2!A:Q,3)</f>
        <v>0.0594928</v>
      </c>
      <c r="AN499" s="22" t="n">
        <f aca="false">VLOOKUP(G499,Sheet2!A:Q,4)</f>
        <v>16</v>
      </c>
      <c r="AO499" s="22" t="n">
        <f aca="false">VLOOKUP(G499,Sheet2!A:Q,5)</f>
        <v>183.9</v>
      </c>
      <c r="AP499" s="22" t="n">
        <f aca="false">VLOOKUP(G499,Sheet2!A:Q,6)</f>
        <v>12813.12</v>
      </c>
      <c r="AQ499" s="22" t="n">
        <f aca="false">VLOOKUP(G499,Sheet2!A:Q,7)</f>
        <v>67.67</v>
      </c>
      <c r="AR499" s="22" t="n">
        <f aca="false">VLOOKUP(G499,Sheet2!A:Q,8)</f>
        <v>1459.66</v>
      </c>
      <c r="AS499" s="22" t="n">
        <f aca="false">VLOOKUP(G499,Sheet2!A:Q,9)</f>
        <v>8.5</v>
      </c>
      <c r="AT499" s="22" t="n">
        <f aca="false">VLOOKUP(G499,Sheet2!A:Q,10)</f>
        <v>0.06</v>
      </c>
      <c r="AU499" s="22" t="n">
        <f aca="false">VLOOKUP(G499,Sheet2!A:Q,11)</f>
        <v>1</v>
      </c>
      <c r="AV499" s="22" t="n">
        <f aca="false">VLOOKUP(G499,Sheet2!A:Q,12)</f>
        <v>196913.17</v>
      </c>
      <c r="AW499" s="22" t="n">
        <f aca="false">VLOOKUP(G499,Sheet2!A:Q,13)</f>
        <v>23150.33</v>
      </c>
      <c r="AX499" s="22" t="n">
        <f aca="false">VLOOKUP(G499,Sheet2!A:Q,14)</f>
        <v>9005.72</v>
      </c>
      <c r="AY499" s="22" t="n">
        <f aca="false">VLOOKUP(G499,Sheet2!A:Q,15)</f>
        <v>1875.5</v>
      </c>
      <c r="AZ499" s="22" t="n">
        <f aca="false">VLOOKUP(G499,Sheet2!A:Q,16)</f>
        <v>1.19</v>
      </c>
      <c r="BA499" s="22" t="n">
        <f aca="false">VLOOKUP(G499,Sheet2!A:Q,17)</f>
        <v>6</v>
      </c>
      <c r="BB499" s="22" t="n">
        <f aca="false">VLOOKUP(G499,Sheet2!A:R,18)</f>
        <v>59</v>
      </c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5" hidden="false" customHeight="false" outlineLevel="0" collapsed="false">
      <c r="A500" s="22" t="s">
        <v>80</v>
      </c>
      <c r="B500" s="9" t="n">
        <v>18</v>
      </c>
      <c r="C500" s="9" t="n">
        <v>23</v>
      </c>
      <c r="D500" s="9" t="n">
        <v>53</v>
      </c>
      <c r="E500" s="36" t="s">
        <v>131</v>
      </c>
      <c r="F500" s="37" t="s">
        <v>132</v>
      </c>
      <c r="G500" s="75" t="s">
        <v>1397</v>
      </c>
      <c r="H500" s="4" t="s">
        <v>134</v>
      </c>
      <c r="I500" s="22" t="s">
        <v>1365</v>
      </c>
      <c r="J500" s="26" t="s">
        <v>1366</v>
      </c>
      <c r="K500" s="11" t="s">
        <v>1398</v>
      </c>
      <c r="L500" s="2" t="n">
        <f aca="false">IF(LEN(TRIM(K500))=0,0,LEN(TRIM(K500))-LEN(SUBSTITUTE(K500," ",""))+1)</f>
        <v>22</v>
      </c>
      <c r="M500" s="2" t="n">
        <f aca="false">IF(LEN(TRIM(F500))=0,0,LEN(TRIM(F500))-LEN(SUBSTITUTE(F500," ",""))+2)</f>
        <v>19</v>
      </c>
      <c r="N500" s="22" t="s">
        <v>52</v>
      </c>
      <c r="O500" s="0"/>
      <c r="P500" s="27" t="n">
        <v>12018</v>
      </c>
      <c r="Q500" s="27" t="n">
        <v>2018</v>
      </c>
      <c r="R500" s="9" t="s">
        <v>409</v>
      </c>
      <c r="S500" s="28" t="str">
        <f aca="false">MID(MID(MID(SUBSTITUTE(K500," ","^",(M500-2)),1,256),FIND("^",SUBSTITUTE(K500," ","^",(M500-2))),256),2,FIND(" ",MID(MID(SUBSTITUTE(K500," ","^",(M500-2)),1,256),FIND("^",SUBSTITUTE(K500," ","^",(M500-2))),256))-2)</f>
        <v>a</v>
      </c>
      <c r="T500" s="59"/>
      <c r="U500" s="9" t="n">
        <v>6</v>
      </c>
      <c r="V500" s="23" t="n">
        <v>1</v>
      </c>
      <c r="W500" s="23" t="s">
        <v>54</v>
      </c>
      <c r="X500" s="23" t="s">
        <v>54</v>
      </c>
      <c r="Y500" s="23" t="s">
        <v>54</v>
      </c>
      <c r="Z500" s="23" t="s">
        <v>54</v>
      </c>
      <c r="AA500" s="83" t="n">
        <v>9</v>
      </c>
      <c r="AB500" s="0"/>
      <c r="AC500" s="30" t="str">
        <f aca="false">IF(ISBLANK(T500),"NA",IF(T500=" ","NA",IF(T500="-","NA",IF(T500="N","NA",T500))))</f>
        <v>NA</v>
      </c>
      <c r="AD500" s="30" t="n">
        <f aca="false">IF(ISBLANK(U500),"NA",IF(U500=" ","NA",IF(U500="-","NA",IF(U500="N","NA",U500))))</f>
        <v>6</v>
      </c>
      <c r="AE500" s="30" t="n">
        <f aca="false">IF(ISBLANK(V500),"NA",IF(V500=" ","NA",IF(V500="-","NA",IF(V500="N","NA",V500))))</f>
        <v>1</v>
      </c>
      <c r="AF500" s="30" t="str">
        <f aca="false">IF(ISBLANK(W500),"NA",IF(W500=" ","NA",IF(W500="-","NA",IF(W500="N","NA",W500))))</f>
        <v>NA</v>
      </c>
      <c r="AG500" s="30" t="str">
        <f aca="false">IF(ISBLANK(X500),"NA",IF(X500=" ","NA",IF(X500="-","NA",IF(X500="N","NA",X500))))</f>
        <v>NA</v>
      </c>
      <c r="AH500" s="30" t="str">
        <f aca="false">IF(ISBLANK(Y500),"NA",IF(Y500=" ","NA",IF(Y500="-","NA",IF(Y500="N","NA",Y500))))</f>
        <v>NA</v>
      </c>
      <c r="AI500" s="30" t="str">
        <f aca="false">IF(ISBLANK(Z500),"NA",IF(Z500=" ","NA",IF(Z500="-","NA",IF(Z500="N","NA",Z500))))</f>
        <v>NA</v>
      </c>
      <c r="AJ500" s="30" t="n">
        <f aca="false">IF(ISBLANK(AA500),"NA",IF(AA500=" ","NA",IF(AA500="-","NA",IF(AA500="N","NA",AA500))))</f>
        <v>9</v>
      </c>
      <c r="AK500" s="30" t="str">
        <f aca="false">IF(ISBLANK(AB500),"NA",IF(AB500=" ","NA",IF(AB500="-","NA",IF(AB500="N","NA",AB500))))</f>
        <v>NA</v>
      </c>
      <c r="AL500" s="22" t="str">
        <f aca="false">IF(I500="BC",VLOOKUP(B500,'BC-OR_overlap'!A:J,10),"NA")</f>
        <v>NA</v>
      </c>
      <c r="AM500" s="22" t="n">
        <f aca="false">VLOOKUP(G500,Sheet2!A:Q,3)</f>
        <v>2.55819</v>
      </c>
      <c r="AN500" s="22" t="n">
        <f aca="false">VLOOKUP(G500,Sheet2!A:Q,4)</f>
        <v>1</v>
      </c>
      <c r="AO500" s="22" t="n">
        <f aca="false">VLOOKUP(G500,Sheet2!A:Q,5)</f>
        <v>2.62</v>
      </c>
      <c r="AP500" s="22" t="n">
        <f aca="false">VLOOKUP(G500,Sheet2!A:Q,6)</f>
        <v>6592.91</v>
      </c>
      <c r="AQ500" s="22" t="n">
        <f aca="false">VLOOKUP(G500,Sheet2!A:Q,7)</f>
        <v>623</v>
      </c>
      <c r="AR500" s="22" t="n">
        <f aca="false">VLOOKUP(G500,Sheet2!A:Q,8)</f>
        <v>636.12</v>
      </c>
      <c r="AS500" s="22" t="n">
        <f aca="false">VLOOKUP(G500,Sheet2!A:Q,9)</f>
        <v>78.4</v>
      </c>
      <c r="AT500" s="22" t="n">
        <f aca="false">VLOOKUP(G500,Sheet2!A:Q,10)</f>
        <v>139.56</v>
      </c>
      <c r="AU500" s="22" t="n">
        <f aca="false">VLOOKUP(G500,Sheet2!A:Q,11)</f>
        <v>15</v>
      </c>
      <c r="AV500" s="22" t="n">
        <f aca="false">VLOOKUP(G500,Sheet2!A:Q,12)</f>
        <v>276911.82</v>
      </c>
      <c r="AW500" s="22" t="n">
        <f aca="false">VLOOKUP(G500,Sheet2!A:Q,13)</f>
        <v>34727</v>
      </c>
      <c r="AX500" s="22" t="n">
        <f aca="false">VLOOKUP(G500,Sheet2!A:Q,14)</f>
        <v>16679.01</v>
      </c>
      <c r="AY500" s="22" t="n">
        <f aca="false">VLOOKUP(G500,Sheet2!A:Q,15)</f>
        <v>2561.8</v>
      </c>
      <c r="AZ500" s="22" t="n">
        <f aca="false">VLOOKUP(G500,Sheet2!A:Q,16)</f>
        <v>1661.99</v>
      </c>
      <c r="BA500" s="22" t="n">
        <f aca="false">VLOOKUP(G500,Sheet2!A:Q,17)</f>
        <v>286</v>
      </c>
      <c r="BB500" s="22" t="n">
        <f aca="false">VLOOKUP(G500,Sheet2!A:R,18)</f>
        <v>363</v>
      </c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5" hidden="false" customHeight="false" outlineLevel="0" collapsed="false">
      <c r="A501" s="22" t="s">
        <v>80</v>
      </c>
      <c r="B501" s="9" t="n">
        <v>19</v>
      </c>
      <c r="C501" s="9" t="n">
        <v>24</v>
      </c>
      <c r="D501" s="9" t="n">
        <v>100</v>
      </c>
      <c r="E501" s="23"/>
      <c r="F501" s="9" t="s">
        <v>136</v>
      </c>
      <c r="G501" s="75" t="s">
        <v>1399</v>
      </c>
      <c r="H501" s="4" t="s">
        <v>138</v>
      </c>
      <c r="I501" s="22" t="s">
        <v>1365</v>
      </c>
      <c r="J501" s="26" t="s">
        <v>1366</v>
      </c>
      <c r="K501" s="11" t="s">
        <v>1400</v>
      </c>
      <c r="L501" s="2" t="n">
        <f aca="false">IF(LEN(TRIM(K501))=0,0,LEN(TRIM(K501))-LEN(SUBSTITUTE(K501," ",""))+1)</f>
        <v>14</v>
      </c>
      <c r="M501" s="2" t="n">
        <f aca="false">IF(LEN(TRIM(F501))=0,0,LEN(TRIM(F501))-LEN(SUBSTITUTE(F501," ",""))+2)</f>
        <v>12</v>
      </c>
      <c r="N501" s="22" t="s">
        <v>52</v>
      </c>
      <c r="O501" s="0"/>
      <c r="P501" s="27" t="n">
        <v>12019</v>
      </c>
      <c r="Q501" s="27" t="n">
        <v>2019</v>
      </c>
      <c r="R501" s="9" t="s">
        <v>409</v>
      </c>
      <c r="S501" s="28" t="str">
        <f aca="false">MID(MID(MID(SUBSTITUTE(K501," ","^",(M501-2)),1,256),FIND("^",SUBSTITUTE(K501," ","^",(M501-2))),256),2,FIND(" ",MID(MID(SUBSTITUTE(K501," ","^",(M501-2)),1,256),FIND("^",SUBSTITUTE(K501," ","^",(M501-2))),256))-2)</f>
        <v>than</v>
      </c>
      <c r="T501" s="59"/>
      <c r="U501" s="9" t="n">
        <v>4</v>
      </c>
      <c r="V501" s="23" t="s">
        <v>54</v>
      </c>
      <c r="W501" s="23" t="s">
        <v>54</v>
      </c>
      <c r="X501" s="23" t="s">
        <v>54</v>
      </c>
      <c r="Y501" s="23" t="s">
        <v>54</v>
      </c>
      <c r="Z501" s="23" t="s">
        <v>54</v>
      </c>
      <c r="AA501" s="83" t="n">
        <v>16</v>
      </c>
      <c r="AB501" s="0"/>
      <c r="AC501" s="30" t="str">
        <f aca="false">IF(ISBLANK(T501),"NA",IF(T501=" ","NA",IF(T501="-","NA",IF(T501="N","NA",T501))))</f>
        <v>NA</v>
      </c>
      <c r="AD501" s="30" t="n">
        <f aca="false">IF(ISBLANK(U501),"NA",IF(U501=" ","NA",IF(U501="-","NA",IF(U501="N","NA",U501))))</f>
        <v>4</v>
      </c>
      <c r="AE501" s="30" t="str">
        <f aca="false">IF(ISBLANK(V501),"NA",IF(V501=" ","NA",IF(V501="-","NA",IF(V501="N","NA",V501))))</f>
        <v>NA</v>
      </c>
      <c r="AF501" s="30" t="str">
        <f aca="false">IF(ISBLANK(W501),"NA",IF(W501=" ","NA",IF(W501="-","NA",IF(W501="N","NA",W501))))</f>
        <v>NA</v>
      </c>
      <c r="AG501" s="30" t="str">
        <f aca="false">IF(ISBLANK(X501),"NA",IF(X501=" ","NA",IF(X501="-","NA",IF(X501="N","NA",X501))))</f>
        <v>NA</v>
      </c>
      <c r="AH501" s="30" t="str">
        <f aca="false">IF(ISBLANK(Y501),"NA",IF(Y501=" ","NA",IF(Y501="-","NA",IF(Y501="N","NA",Y501))))</f>
        <v>NA</v>
      </c>
      <c r="AI501" s="30" t="str">
        <f aca="false">IF(ISBLANK(Z501),"NA",IF(Z501=" ","NA",IF(Z501="-","NA",IF(Z501="N","NA",Z501))))</f>
        <v>NA</v>
      </c>
      <c r="AJ501" s="30" t="n">
        <f aca="false">IF(ISBLANK(AA501),"NA",IF(AA501=" ","NA",IF(AA501="-","NA",IF(AA501="N","NA",AA501))))</f>
        <v>16</v>
      </c>
      <c r="AK501" s="30" t="str">
        <f aca="false">IF(ISBLANK(AB501),"NA",IF(AB501=" ","NA",IF(AB501="-","NA",IF(AB501="N","NA",AB501))))</f>
        <v>NA</v>
      </c>
      <c r="AL501" s="22" t="str">
        <f aca="false">IF(I501="BC",VLOOKUP(B501,'BC-OR_overlap'!A:J,10),"NA")</f>
        <v>NA</v>
      </c>
      <c r="AM501" s="22" t="n">
        <f aca="false">VLOOKUP(G501,Sheet2!A:Q,3)</f>
        <v>15.3491</v>
      </c>
      <c r="AN501" s="22" t="n">
        <f aca="false">VLOOKUP(G501,Sheet2!A:Q,4)</f>
        <v>18</v>
      </c>
      <c r="AO501" s="22" t="n">
        <f aca="false">VLOOKUP(G501,Sheet2!A:Q,5)</f>
        <v>8.7</v>
      </c>
      <c r="AP501" s="22" t="n">
        <f aca="false">VLOOKUP(G501,Sheet2!A:Q,6)</f>
        <v>15673.16</v>
      </c>
      <c r="AQ501" s="22" t="n">
        <f aca="false">VLOOKUP(G501,Sheet2!A:Q,7)</f>
        <v>307.25</v>
      </c>
      <c r="AR501" s="22" t="n">
        <f aca="false">VLOOKUP(G501,Sheet2!A:Q,8)</f>
        <v>2530.92</v>
      </c>
      <c r="AS501" s="22" t="n">
        <f aca="false">VLOOKUP(G501,Sheet2!A:Q,9)</f>
        <v>38.67</v>
      </c>
      <c r="AT501" s="22" t="n">
        <f aca="false">VLOOKUP(G501,Sheet2!A:Q,10)</f>
        <v>83.59</v>
      </c>
      <c r="AU501" s="22" t="n">
        <f aca="false">VLOOKUP(G501,Sheet2!A:Q,11)</f>
        <v>7.5</v>
      </c>
      <c r="AV501" s="22" t="n">
        <f aca="false">VLOOKUP(G501,Sheet2!A:Q,12)</f>
        <v>320599.99</v>
      </c>
      <c r="AW501" s="22" t="n">
        <f aca="false">VLOOKUP(G501,Sheet2!A:Q,13)</f>
        <v>35843</v>
      </c>
      <c r="AX501" s="22" t="n">
        <f aca="false">VLOOKUP(G501,Sheet2!A:Q,14)</f>
        <v>31083.99</v>
      </c>
      <c r="AY501" s="22" t="n">
        <f aca="false">VLOOKUP(G501,Sheet2!A:Q,15)</f>
        <v>3939.33</v>
      </c>
      <c r="AZ501" s="22" t="n">
        <f aca="false">VLOOKUP(G501,Sheet2!A:Q,16)</f>
        <v>7456.2</v>
      </c>
      <c r="BA501" s="22" t="n">
        <f aca="false">VLOOKUP(G501,Sheet2!A:Q,17)</f>
        <v>129</v>
      </c>
      <c r="BB501" s="22" t="n">
        <f aca="false">VLOOKUP(G501,Sheet2!A:R,18)</f>
        <v>207</v>
      </c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5" hidden="false" customHeight="false" outlineLevel="0" collapsed="false">
      <c r="A502" s="9" t="s">
        <v>56</v>
      </c>
      <c r="B502" s="9" t="n">
        <v>20</v>
      </c>
      <c r="C502" s="9" t="n">
        <v>25</v>
      </c>
      <c r="D502" s="9" t="n">
        <v>119</v>
      </c>
      <c r="E502" s="23" t="s">
        <v>140</v>
      </c>
      <c r="F502" s="11" t="s">
        <v>141</v>
      </c>
      <c r="G502" s="75" t="s">
        <v>1401</v>
      </c>
      <c r="H502" s="4" t="s">
        <v>143</v>
      </c>
      <c r="I502" s="22" t="s">
        <v>1365</v>
      </c>
      <c r="J502" s="26" t="s">
        <v>1366</v>
      </c>
      <c r="K502" s="11" t="s">
        <v>1402</v>
      </c>
      <c r="L502" s="2" t="n">
        <f aca="false">IF(LEN(TRIM(K502))=0,0,LEN(TRIM(K502))-LEN(SUBSTITUTE(K502," ",""))+1)</f>
        <v>10</v>
      </c>
      <c r="M502" s="2" t="n">
        <f aca="false">IF(LEN(TRIM(F502))=0,0,LEN(TRIM(F502))-LEN(SUBSTITUTE(F502," ",""))+2)</f>
        <v>8</v>
      </c>
      <c r="N502" s="22" t="s">
        <v>52</v>
      </c>
      <c r="O502" s="0"/>
      <c r="P502" s="27" t="n">
        <v>12020</v>
      </c>
      <c r="Q502" s="27" t="n">
        <v>2020</v>
      </c>
      <c r="R502" s="9" t="s">
        <v>409</v>
      </c>
      <c r="S502" s="28" t="str">
        <f aca="false">MID(MID(MID(SUBSTITUTE(K502," ","^",(M502-2)),1,256),FIND("^",SUBSTITUTE(K502," ","^",(M502-2))),256),2,FIND(" ",MID(MID(SUBSTITUTE(K502," ","^",(M502-2)),1,256),FIND("^",SUBSTITUTE(K502," ","^",(M502-2))),256))-2)</f>
        <v>its</v>
      </c>
      <c r="T502" s="59"/>
      <c r="U502" s="9" t="n">
        <v>4</v>
      </c>
      <c r="V502" s="23" t="n">
        <v>622</v>
      </c>
      <c r="W502" s="23" t="n">
        <v>265</v>
      </c>
      <c r="X502" s="23" t="n">
        <v>563</v>
      </c>
      <c r="Y502" s="23" t="n">
        <v>288</v>
      </c>
      <c r="Z502" s="23" t="n">
        <v>373</v>
      </c>
      <c r="AA502" s="83" t="n">
        <v>13</v>
      </c>
      <c r="AB502" s="9"/>
      <c r="AC502" s="30" t="str">
        <f aca="false">IF(ISBLANK(T502),"NA",IF(T502=" ","NA",IF(T502="-","NA",IF(T502="N","NA",T502))))</f>
        <v>NA</v>
      </c>
      <c r="AD502" s="30" t="n">
        <f aca="false">IF(ISBLANK(U502),"NA",IF(U502=" ","NA",IF(U502="-","NA",IF(U502="N","NA",U502))))</f>
        <v>4</v>
      </c>
      <c r="AE502" s="30" t="n">
        <f aca="false">IF(ISBLANK(V502),"NA",IF(V502=" ","NA",IF(V502="-","NA",IF(V502="N","NA",V502))))</f>
        <v>622</v>
      </c>
      <c r="AF502" s="30" t="n">
        <f aca="false">IF(ISBLANK(W502),"NA",IF(W502=" ","NA",IF(W502="-","NA",IF(W502="N","NA",W502))))</f>
        <v>265</v>
      </c>
      <c r="AG502" s="30" t="n">
        <f aca="false">IF(ISBLANK(X502),"NA",IF(X502=" ","NA",IF(X502="-","NA",IF(X502="N","NA",X502))))</f>
        <v>563</v>
      </c>
      <c r="AH502" s="30" t="n">
        <f aca="false">IF(ISBLANK(Y502),"NA",IF(Y502=" ","NA",IF(Y502="-","NA",IF(Y502="N","NA",Y502))))</f>
        <v>288</v>
      </c>
      <c r="AI502" s="30" t="n">
        <f aca="false">IF(ISBLANK(Z502),"NA",IF(Z502=" ","NA",IF(Z502="-","NA",IF(Z502="N","NA",Z502))))</f>
        <v>373</v>
      </c>
      <c r="AJ502" s="30" t="n">
        <f aca="false">IF(ISBLANK(AA502),"NA",IF(AA502=" ","NA",IF(AA502="-","NA",IF(AA502="N","NA",AA502))))</f>
        <v>13</v>
      </c>
      <c r="AK502" s="30" t="str">
        <f aca="false">IF(ISBLANK(AB502),"NA",IF(AB502=" ","NA",IF(AB502="-","NA",IF(AB502="N","NA",AB502))))</f>
        <v>NA</v>
      </c>
      <c r="AL502" s="22" t="str">
        <f aca="false">IF(I502="BC",VLOOKUP(B502,'BC-OR_overlap'!A:J,10),"NA")</f>
        <v>NA</v>
      </c>
      <c r="AM502" s="22" t="n">
        <f aca="false">VLOOKUP(G502,Sheet2!A:Q,3)</f>
        <v>708.916</v>
      </c>
      <c r="AN502" s="22" t="n">
        <f aca="false">VLOOKUP(G502,Sheet2!A:Q,4)</f>
        <v>18</v>
      </c>
      <c r="AO502" s="22" t="n">
        <f aca="false">VLOOKUP(G502,Sheet2!A:Q,5)</f>
        <v>148.68</v>
      </c>
      <c r="AP502" s="22" t="n">
        <f aca="false">VLOOKUP(G502,Sheet2!A:Q,6)</f>
        <v>19276.14</v>
      </c>
      <c r="AQ502" s="22" t="n">
        <f aca="false">VLOOKUP(G502,Sheet2!A:Q,7)</f>
        <v>277.5</v>
      </c>
      <c r="AR502" s="22" t="n">
        <f aca="false">VLOOKUP(G502,Sheet2!A:Q,8)</f>
        <v>3620.25</v>
      </c>
      <c r="AS502" s="22" t="n">
        <f aca="false">VLOOKUP(G502,Sheet2!A:Q,9)</f>
        <v>27.67</v>
      </c>
      <c r="AT502" s="22" t="n">
        <f aca="false">VLOOKUP(G502,Sheet2!A:Q,10)</f>
        <v>1293.02</v>
      </c>
      <c r="AU502" s="22" t="n">
        <f aca="false">VLOOKUP(G502,Sheet2!A:Q,11)</f>
        <v>5.5</v>
      </c>
      <c r="AV502" s="22" t="n">
        <f aca="false">VLOOKUP(G502,Sheet2!A:Q,12)</f>
        <v>280606.23</v>
      </c>
      <c r="AW502" s="22" t="n">
        <f aca="false">VLOOKUP(G502,Sheet2!A:Q,13)</f>
        <v>35683</v>
      </c>
      <c r="AX502" s="22" t="n">
        <f aca="false">VLOOKUP(G502,Sheet2!A:Q,14)</f>
        <v>16994.4</v>
      </c>
      <c r="AY502" s="22" t="n">
        <f aca="false">VLOOKUP(G502,Sheet2!A:Q,15)</f>
        <v>2557.33</v>
      </c>
      <c r="AZ502" s="22" t="n">
        <f aca="false">VLOOKUP(G502,Sheet2!A:Q,16)</f>
        <v>2346.45</v>
      </c>
      <c r="BA502" s="22" t="n">
        <f aca="false">VLOOKUP(G502,Sheet2!A:Q,17)</f>
        <v>194.5</v>
      </c>
      <c r="BB502" s="22" t="n">
        <f aca="false">VLOOKUP(G502,Sheet2!A:R,18)</f>
        <v>52</v>
      </c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5" hidden="false" customHeight="false" outlineLevel="0" collapsed="false">
      <c r="A503" s="22" t="s">
        <v>80</v>
      </c>
      <c r="B503" s="9" t="n">
        <v>21</v>
      </c>
      <c r="C503" s="9" t="n">
        <v>26</v>
      </c>
      <c r="D503" s="9" t="n">
        <v>184</v>
      </c>
      <c r="E503" s="23"/>
      <c r="F503" s="9" t="s">
        <v>145</v>
      </c>
      <c r="G503" s="75" t="s">
        <v>1403</v>
      </c>
      <c r="H503" s="4" t="s">
        <v>147</v>
      </c>
      <c r="I503" s="22" t="s">
        <v>1365</v>
      </c>
      <c r="J503" s="26" t="s">
        <v>1366</v>
      </c>
      <c r="K503" s="11" t="s">
        <v>1404</v>
      </c>
      <c r="L503" s="2" t="n">
        <f aca="false">IF(LEN(TRIM(K503))=0,0,LEN(TRIM(K503))-LEN(SUBSTITUTE(K503," ",""))+1)</f>
        <v>12</v>
      </c>
      <c r="M503" s="2" t="n">
        <f aca="false">IF(LEN(TRIM(F503))=0,0,LEN(TRIM(F503))-LEN(SUBSTITUTE(F503," ",""))+2)</f>
        <v>10</v>
      </c>
      <c r="N503" s="22" t="s">
        <v>52</v>
      </c>
      <c r="O503" s="0"/>
      <c r="P503" s="27" t="n">
        <v>12021</v>
      </c>
      <c r="Q503" s="27" t="n">
        <v>2021</v>
      </c>
      <c r="R503" s="9" t="s">
        <v>409</v>
      </c>
      <c r="S503" s="28" t="str">
        <f aca="false">MID(MID(MID(SUBSTITUTE(K503," ","^",(M503-2)),1,256),FIND("^",SUBSTITUTE(K503," ","^",(M503-2))),256),2,FIND(" ",MID(MID(SUBSTITUTE(K503," ","^",(M503-2)),1,256),FIND("^",SUBSTITUTE(K503," ","^",(M503-2))),256))-2)</f>
        <v>to</v>
      </c>
      <c r="T503" s="59"/>
      <c r="U503" s="9" t="n">
        <v>7</v>
      </c>
      <c r="V503" s="23" t="s">
        <v>54</v>
      </c>
      <c r="W503" s="23" t="s">
        <v>54</v>
      </c>
      <c r="X503" s="23" t="s">
        <v>54</v>
      </c>
      <c r="Y503" s="23" t="s">
        <v>54</v>
      </c>
      <c r="Z503" s="23" t="s">
        <v>54</v>
      </c>
      <c r="AA503" s="83" t="n">
        <v>8</v>
      </c>
      <c r="AB503" s="0"/>
      <c r="AC503" s="30" t="str">
        <f aca="false">IF(ISBLANK(T503),"NA",IF(T503=" ","NA",IF(T503="-","NA",IF(T503="N","NA",T503))))</f>
        <v>NA</v>
      </c>
      <c r="AD503" s="30" t="n">
        <f aca="false">IF(ISBLANK(U503),"NA",IF(U503=" ","NA",IF(U503="-","NA",IF(U503="N","NA",U503))))</f>
        <v>7</v>
      </c>
      <c r="AE503" s="30" t="str">
        <f aca="false">IF(ISBLANK(V503),"NA",IF(V503=" ","NA",IF(V503="-","NA",IF(V503="N","NA",V503))))</f>
        <v>NA</v>
      </c>
      <c r="AF503" s="30" t="str">
        <f aca="false">IF(ISBLANK(W503),"NA",IF(W503=" ","NA",IF(W503="-","NA",IF(W503="N","NA",W503))))</f>
        <v>NA</v>
      </c>
      <c r="AG503" s="30" t="str">
        <f aca="false">IF(ISBLANK(X503),"NA",IF(X503=" ","NA",IF(X503="-","NA",IF(X503="N","NA",X503))))</f>
        <v>NA</v>
      </c>
      <c r="AH503" s="30" t="str">
        <f aca="false">IF(ISBLANK(Y503),"NA",IF(Y503=" ","NA",IF(Y503="-","NA",IF(Y503="N","NA",Y503))))</f>
        <v>NA</v>
      </c>
      <c r="AI503" s="30" t="str">
        <f aca="false">IF(ISBLANK(Z503),"NA",IF(Z503=" ","NA",IF(Z503="-","NA",IF(Z503="N","NA",Z503))))</f>
        <v>NA</v>
      </c>
      <c r="AJ503" s="30" t="n">
        <f aca="false">IF(ISBLANK(AA503),"NA",IF(AA503=" ","NA",IF(AA503="-","NA",IF(AA503="N","NA",AA503))))</f>
        <v>8</v>
      </c>
      <c r="AK503" s="30" t="str">
        <f aca="false">IF(ISBLANK(AB503),"NA",IF(AB503=" ","NA",IF(AB503="-","NA",IF(AB503="N","NA",AB503))))</f>
        <v>NA</v>
      </c>
      <c r="AL503" s="22" t="str">
        <f aca="false">IF(I503="BC",VLOOKUP(B503,'BC-OR_overlap'!A:J,10),"NA")</f>
        <v>NA</v>
      </c>
      <c r="AM503" s="22" t="n">
        <f aca="false">VLOOKUP(G503,Sheet2!A:Q,3)</f>
        <v>1.18986</v>
      </c>
      <c r="AN503" s="22" t="n">
        <f aca="false">VLOOKUP(G503,Sheet2!A:Q,4)</f>
        <v>11</v>
      </c>
      <c r="AO503" s="22" t="n">
        <f aca="false">VLOOKUP(G503,Sheet2!A:Q,5)</f>
        <v>4.99</v>
      </c>
      <c r="AP503" s="22" t="n">
        <f aca="false">VLOOKUP(G503,Sheet2!A:Q,6)</f>
        <v>8659.8</v>
      </c>
      <c r="AQ503" s="22" t="n">
        <f aca="false">VLOOKUP(G503,Sheet2!A:Q,7)</f>
        <v>1239.29</v>
      </c>
      <c r="AR503" s="22" t="n">
        <f aca="false">VLOOKUP(G503,Sheet2!A:Q,8)</f>
        <v>3825.24</v>
      </c>
      <c r="AS503" s="22" t="n">
        <f aca="false">VLOOKUP(G503,Sheet2!A:Q,9)</f>
        <v>452.67</v>
      </c>
      <c r="AT503" s="22" t="n">
        <f aca="false">VLOOKUP(G503,Sheet2!A:Q,10)</f>
        <v>1948.75</v>
      </c>
      <c r="AU503" s="22" t="n">
        <f aca="false">VLOOKUP(G503,Sheet2!A:Q,11)</f>
        <v>226.2</v>
      </c>
      <c r="AV503" s="22" t="n">
        <f aca="false">VLOOKUP(G503,Sheet2!A:Q,12)</f>
        <v>227341.19</v>
      </c>
      <c r="AW503" s="22" t="n">
        <f aca="false">VLOOKUP(G503,Sheet2!A:Q,13)</f>
        <v>33950.29</v>
      </c>
      <c r="AX503" s="22" t="n">
        <f aca="false">VLOOKUP(G503,Sheet2!A:Q,14)</f>
        <v>29269.04</v>
      </c>
      <c r="AY503" s="22" t="n">
        <f aca="false">VLOOKUP(G503,Sheet2!A:Q,15)</f>
        <v>5498.5</v>
      </c>
      <c r="AZ503" s="22" t="n">
        <f aca="false">VLOOKUP(G503,Sheet2!A:Q,16)</f>
        <v>6933.63</v>
      </c>
      <c r="BA503" s="22" t="n">
        <f aca="false">VLOOKUP(G503,Sheet2!A:Q,17)</f>
        <v>1781.2</v>
      </c>
      <c r="BB503" s="22" t="n">
        <f aca="false">VLOOKUP(G503,Sheet2!A:R,18)</f>
        <v>85</v>
      </c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5" hidden="false" customHeight="false" outlineLevel="0" collapsed="false">
      <c r="A504" s="22" t="s">
        <v>80</v>
      </c>
      <c r="B504" s="9" t="n">
        <v>22</v>
      </c>
      <c r="C504" s="9" t="n">
        <v>27</v>
      </c>
      <c r="D504" s="9" t="n">
        <v>70</v>
      </c>
      <c r="E504" s="23"/>
      <c r="F504" s="9" t="s">
        <v>149</v>
      </c>
      <c r="G504" s="75" t="s">
        <v>1405</v>
      </c>
      <c r="H504" s="4" t="s">
        <v>151</v>
      </c>
      <c r="I504" s="22" t="s">
        <v>1365</v>
      </c>
      <c r="J504" s="26" t="s">
        <v>1366</v>
      </c>
      <c r="K504" s="11" t="s">
        <v>1406</v>
      </c>
      <c r="L504" s="2" t="n">
        <f aca="false">IF(LEN(TRIM(K504))=0,0,LEN(TRIM(K504))-LEN(SUBSTITUTE(K504," ",""))+1)</f>
        <v>10</v>
      </c>
      <c r="M504" s="2" t="n">
        <f aca="false">IF(LEN(TRIM(F504))=0,0,LEN(TRIM(F504))-LEN(SUBSTITUTE(F504," ",""))+2)</f>
        <v>8</v>
      </c>
      <c r="N504" s="22" t="s">
        <v>52</v>
      </c>
      <c r="O504" s="0"/>
      <c r="P504" s="27" t="n">
        <v>12022</v>
      </c>
      <c r="Q504" s="27" t="n">
        <v>2022</v>
      </c>
      <c r="R504" s="9" t="s">
        <v>409</v>
      </c>
      <c r="S504" s="28" t="str">
        <f aca="false">MID(MID(MID(SUBSTITUTE(K504," ","^",(M504-2)),1,256),FIND("^",SUBSTITUTE(K504," ","^",(M504-2))),256),2,FIND(" ",MID(MID(SUBSTITUTE(K504," ","^",(M504-2)),1,256),FIND("^",SUBSTITUTE(K504," ","^",(M504-2))),256))-2)</f>
        <v>correct</v>
      </c>
      <c r="T504" s="59"/>
      <c r="U504" s="9" t="n">
        <v>6</v>
      </c>
      <c r="V504" s="23" t="n">
        <v>131</v>
      </c>
      <c r="W504" s="23" t="n">
        <v>254</v>
      </c>
      <c r="X504" s="23" t="n">
        <v>563</v>
      </c>
      <c r="Y504" s="23" t="n">
        <v>354</v>
      </c>
      <c r="Z504" s="23" t="n">
        <v>398</v>
      </c>
      <c r="AA504" s="83" t="n">
        <v>17</v>
      </c>
      <c r="AB504" s="0"/>
      <c r="AC504" s="30" t="str">
        <f aca="false">IF(ISBLANK(T504),"NA",IF(T504=" ","NA",IF(T504="-","NA",IF(T504="N","NA",T504))))</f>
        <v>NA</v>
      </c>
      <c r="AD504" s="30" t="n">
        <f aca="false">IF(ISBLANK(U504),"NA",IF(U504=" ","NA",IF(U504="-","NA",IF(U504="N","NA",U504))))</f>
        <v>6</v>
      </c>
      <c r="AE504" s="30" t="n">
        <f aca="false">IF(ISBLANK(V504),"NA",IF(V504=" ","NA",IF(V504="-","NA",IF(V504="N","NA",V504))))</f>
        <v>131</v>
      </c>
      <c r="AF504" s="30" t="n">
        <f aca="false">IF(ISBLANK(W504),"NA",IF(W504=" ","NA",IF(W504="-","NA",IF(W504="N","NA",W504))))</f>
        <v>254</v>
      </c>
      <c r="AG504" s="30" t="n">
        <f aca="false">IF(ISBLANK(X504),"NA",IF(X504=" ","NA",IF(X504="-","NA",IF(X504="N","NA",X504))))</f>
        <v>563</v>
      </c>
      <c r="AH504" s="30" t="n">
        <f aca="false">IF(ISBLANK(Y504),"NA",IF(Y504=" ","NA",IF(Y504="-","NA",IF(Y504="N","NA",Y504))))</f>
        <v>354</v>
      </c>
      <c r="AI504" s="30" t="n">
        <f aca="false">IF(ISBLANK(Z504),"NA",IF(Z504=" ","NA",IF(Z504="-","NA",IF(Z504="N","NA",Z504))))</f>
        <v>398</v>
      </c>
      <c r="AJ504" s="30" t="n">
        <f aca="false">IF(ISBLANK(AA504),"NA",IF(AA504=" ","NA",IF(AA504="-","NA",IF(AA504="N","NA",AA504))))</f>
        <v>17</v>
      </c>
      <c r="AK504" s="30" t="str">
        <f aca="false">IF(ISBLANK(AB504),"NA",IF(AB504=" ","NA",IF(AB504="-","NA",IF(AB504="N","NA",AB504))))</f>
        <v>NA</v>
      </c>
      <c r="AL504" s="22" t="str">
        <f aca="false">IF(I504="BC",VLOOKUP(B504,'BC-OR_overlap'!A:J,10),"NA")</f>
        <v>NA</v>
      </c>
      <c r="AM504" s="22" t="n">
        <f aca="false">VLOOKUP(G504,Sheet2!A:Q,3)</f>
        <v>147.483</v>
      </c>
      <c r="AN504" s="22" t="n">
        <f aca="false">VLOOKUP(G504,Sheet2!A:Q,4)</f>
        <v>2</v>
      </c>
      <c r="AO504" s="22" t="n">
        <f aca="false">VLOOKUP(G504,Sheet2!A:Q,5)</f>
        <v>133.5</v>
      </c>
      <c r="AP504" s="22" t="n">
        <f aca="false">VLOOKUP(G504,Sheet2!A:Q,6)</f>
        <v>6292.68</v>
      </c>
      <c r="AQ504" s="22" t="n">
        <f aca="false">VLOOKUP(G504,Sheet2!A:Q,7)</f>
        <v>515.83</v>
      </c>
      <c r="AR504" s="22" t="n">
        <f aca="false">VLOOKUP(G504,Sheet2!A:Q,8)</f>
        <v>1020.78</v>
      </c>
      <c r="AS504" s="22" t="n">
        <f aca="false">VLOOKUP(G504,Sheet2!A:Q,9)</f>
        <v>69.4</v>
      </c>
      <c r="AT504" s="22" t="n">
        <f aca="false">VLOOKUP(G504,Sheet2!A:Q,10)</f>
        <v>444.05</v>
      </c>
      <c r="AU504" s="22" t="n">
        <f aca="false">VLOOKUP(G504,Sheet2!A:Q,11)</f>
        <v>17.25</v>
      </c>
      <c r="AV504" s="22" t="n">
        <f aca="false">VLOOKUP(G504,Sheet2!A:Q,12)</f>
        <v>277961.26</v>
      </c>
      <c r="AW504" s="22" t="n">
        <f aca="false">VLOOKUP(G504,Sheet2!A:Q,13)</f>
        <v>33650.33</v>
      </c>
      <c r="AX504" s="22" t="n">
        <f aca="false">VLOOKUP(G504,Sheet2!A:Q,14)</f>
        <v>29961.14</v>
      </c>
      <c r="AY504" s="22" t="n">
        <f aca="false">VLOOKUP(G504,Sheet2!A:Q,15)</f>
        <v>2983</v>
      </c>
      <c r="AZ504" s="22" t="n">
        <f aca="false">VLOOKUP(G504,Sheet2!A:Q,16)</f>
        <v>4128.49</v>
      </c>
      <c r="BA504" s="22" t="n">
        <f aca="false">VLOOKUP(G504,Sheet2!A:Q,17)</f>
        <v>577.75</v>
      </c>
      <c r="BB504" s="22" t="n">
        <f aca="false">VLOOKUP(G504,Sheet2!A:R,18)</f>
        <v>65</v>
      </c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5" hidden="false" customHeight="false" outlineLevel="0" collapsed="false">
      <c r="A505" s="22" t="s">
        <v>80</v>
      </c>
      <c r="B505" s="9" t="n">
        <v>23</v>
      </c>
      <c r="C505" s="9" t="n">
        <v>29</v>
      </c>
      <c r="D505" s="9" t="n">
        <v>12</v>
      </c>
      <c r="E505" s="23" t="s">
        <v>153</v>
      </c>
      <c r="F505" s="9" t="s">
        <v>154</v>
      </c>
      <c r="G505" s="75" t="s">
        <v>1407</v>
      </c>
      <c r="H505" s="4" t="s">
        <v>156</v>
      </c>
      <c r="I505" s="22" t="s">
        <v>1365</v>
      </c>
      <c r="J505" s="26" t="s">
        <v>1366</v>
      </c>
      <c r="K505" s="11" t="s">
        <v>1408</v>
      </c>
      <c r="L505" s="2" t="n">
        <f aca="false">IF(LEN(TRIM(K505))=0,0,LEN(TRIM(K505))-LEN(SUBSTITUTE(K505," ",""))+1)</f>
        <v>12</v>
      </c>
      <c r="M505" s="2" t="n">
        <f aca="false">IF(LEN(TRIM(F505))=0,0,LEN(TRIM(F505))-LEN(SUBSTITUTE(F505," ",""))+2)</f>
        <v>9</v>
      </c>
      <c r="N505" s="22" t="s">
        <v>52</v>
      </c>
      <c r="O505" s="0"/>
      <c r="P505" s="27" t="n">
        <v>12023</v>
      </c>
      <c r="Q505" s="27" t="n">
        <v>2023</v>
      </c>
      <c r="R505" s="9" t="s">
        <v>409</v>
      </c>
      <c r="S505" s="28" t="str">
        <f aca="false">MID(MID(MID(SUBSTITUTE(K505," ","^",(M505-2)),1,256),FIND("^",SUBSTITUTE(K505," ","^",(M505-2))),256),2,FIND(" ",MID(MID(SUBSTITUTE(K505," ","^",(M505-2)),1,256),FIND("^",SUBSTITUTE(K505," ","^",(M505-2))),256))-2)</f>
        <v>utter</v>
      </c>
      <c r="T505" s="59"/>
      <c r="U505" s="9" t="n">
        <v>5</v>
      </c>
      <c r="V505" s="23" t="s">
        <v>54</v>
      </c>
      <c r="W505" s="23" t="s">
        <v>54</v>
      </c>
      <c r="X505" s="23" t="s">
        <v>54</v>
      </c>
      <c r="Y505" s="23" t="s">
        <v>54</v>
      </c>
      <c r="Z505" s="23" t="s">
        <v>54</v>
      </c>
      <c r="AA505" s="83" t="n">
        <v>16</v>
      </c>
      <c r="AB505" s="0"/>
      <c r="AC505" s="30" t="str">
        <f aca="false">IF(ISBLANK(T505),"NA",IF(T505=" ","NA",IF(T505="-","NA",IF(T505="N","NA",T505))))</f>
        <v>NA</v>
      </c>
      <c r="AD505" s="30" t="n">
        <f aca="false">IF(ISBLANK(U505),"NA",IF(U505=" ","NA",IF(U505="-","NA",IF(U505="N","NA",U505))))</f>
        <v>5</v>
      </c>
      <c r="AE505" s="30" t="str">
        <f aca="false">IF(ISBLANK(V505),"NA",IF(V505=" ","NA",IF(V505="-","NA",IF(V505="N","NA",V505))))</f>
        <v>NA</v>
      </c>
      <c r="AF505" s="30" t="str">
        <f aca="false">IF(ISBLANK(W505),"NA",IF(W505=" ","NA",IF(W505="-","NA",IF(W505="N","NA",W505))))</f>
        <v>NA</v>
      </c>
      <c r="AG505" s="30" t="str">
        <f aca="false">IF(ISBLANK(X505),"NA",IF(X505=" ","NA",IF(X505="-","NA",IF(X505="N","NA",X505))))</f>
        <v>NA</v>
      </c>
      <c r="AH505" s="30" t="str">
        <f aca="false">IF(ISBLANK(Y505),"NA",IF(Y505=" ","NA",IF(Y505="-","NA",IF(Y505="N","NA",Y505))))</f>
        <v>NA</v>
      </c>
      <c r="AI505" s="30" t="str">
        <f aca="false">IF(ISBLANK(Z505),"NA",IF(Z505=" ","NA",IF(Z505="-","NA",IF(Z505="N","NA",Z505))))</f>
        <v>NA</v>
      </c>
      <c r="AJ505" s="30" t="n">
        <f aca="false">IF(ISBLANK(AA505),"NA",IF(AA505=" ","NA",IF(AA505="-","NA",IF(AA505="N","NA",AA505))))</f>
        <v>16</v>
      </c>
      <c r="AK505" s="30" t="str">
        <f aca="false">IF(ISBLANK(AB505),"NA",IF(AB505=" ","NA",IF(AB505="-","NA",IF(AB505="N","NA",AB505))))</f>
        <v>NA</v>
      </c>
      <c r="AL505" s="22" t="str">
        <f aca="false">IF(I505="BC",VLOOKUP(B505,'BC-OR_overlap'!A:J,10),"NA")</f>
        <v>NA</v>
      </c>
      <c r="AM505" s="22" t="n">
        <f aca="false">VLOOKUP(G505,Sheet2!A:Q,3)</f>
        <v>5.94928</v>
      </c>
      <c r="AN505" s="22" t="n">
        <f aca="false">VLOOKUP(G505,Sheet2!A:Q,4)</f>
        <v>8</v>
      </c>
      <c r="AO505" s="22" t="n">
        <f aca="false">VLOOKUP(G505,Sheet2!A:Q,5)</f>
        <v>3.86</v>
      </c>
      <c r="AP505" s="22" t="n">
        <f aca="false">VLOOKUP(G505,Sheet2!A:Q,6)</f>
        <v>10639.43</v>
      </c>
      <c r="AQ505" s="22" t="n">
        <f aca="false">VLOOKUP(G505,Sheet2!A:Q,7)</f>
        <v>569.6</v>
      </c>
      <c r="AR505" s="22" t="n">
        <f aca="false">VLOOKUP(G505,Sheet2!A:Q,8)</f>
        <v>662.54</v>
      </c>
      <c r="AS505" s="22" t="n">
        <f aca="false">VLOOKUP(G505,Sheet2!A:Q,9)</f>
        <v>59.75</v>
      </c>
      <c r="AT505" s="22" t="n">
        <f aca="false">VLOOKUP(G505,Sheet2!A:Q,10)</f>
        <v>109.55</v>
      </c>
      <c r="AU505" s="22" t="n">
        <f aca="false">VLOOKUP(G505,Sheet2!A:Q,11)</f>
        <v>11.67</v>
      </c>
      <c r="AV505" s="22" t="n">
        <f aca="false">VLOOKUP(G505,Sheet2!A:Q,12)</f>
        <v>217085.42</v>
      </c>
      <c r="AW505" s="22" t="n">
        <f aca="false">VLOOKUP(G505,Sheet2!A:Q,13)</f>
        <v>28801.2</v>
      </c>
      <c r="AX505" s="22" t="n">
        <f aca="false">VLOOKUP(G505,Sheet2!A:Q,14)</f>
        <v>16127.77</v>
      </c>
      <c r="AY505" s="22" t="n">
        <f aca="false">VLOOKUP(G505,Sheet2!A:Q,15)</f>
        <v>1682.25</v>
      </c>
      <c r="AZ505" s="22" t="n">
        <f aca="false">VLOOKUP(G505,Sheet2!A:Q,16)</f>
        <v>1550.68</v>
      </c>
      <c r="BA505" s="22" t="n">
        <f aca="false">VLOOKUP(G505,Sheet2!A:Q,17)</f>
        <v>226.67</v>
      </c>
      <c r="BB505" s="22" t="n">
        <f aca="false">VLOOKUP(G505,Sheet2!A:R,18)</f>
        <v>68</v>
      </c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5" hidden="false" customHeight="false" outlineLevel="0" collapsed="false">
      <c r="A506" s="22" t="s">
        <v>80</v>
      </c>
      <c r="B506" s="9" t="n">
        <v>24</v>
      </c>
      <c r="C506" s="9" t="n">
        <v>30</v>
      </c>
      <c r="D506" s="9" t="n">
        <v>61</v>
      </c>
      <c r="E506" s="36" t="s">
        <v>158</v>
      </c>
      <c r="F506" s="37" t="s">
        <v>159</v>
      </c>
      <c r="G506" s="75" t="s">
        <v>1409</v>
      </c>
      <c r="H506" s="4" t="s">
        <v>161</v>
      </c>
      <c r="I506" s="22" t="s">
        <v>1365</v>
      </c>
      <c r="J506" s="26" t="s">
        <v>1366</v>
      </c>
      <c r="K506" s="11" t="s">
        <v>1410</v>
      </c>
      <c r="L506" s="2" t="n">
        <f aca="false">IF(LEN(TRIM(K506))=0,0,LEN(TRIM(K506))-LEN(SUBSTITUTE(K506," ",""))+1)</f>
        <v>18</v>
      </c>
      <c r="M506" s="2" t="n">
        <f aca="false">IF(LEN(TRIM(F506))=0,0,LEN(TRIM(F506))-LEN(SUBSTITUTE(F506," ",""))+2)</f>
        <v>15</v>
      </c>
      <c r="N506" s="22" t="s">
        <v>52</v>
      </c>
      <c r="O506" s="0"/>
      <c r="P506" s="27" t="n">
        <v>12024</v>
      </c>
      <c r="Q506" s="27" t="n">
        <v>2024</v>
      </c>
      <c r="R506" s="9" t="s">
        <v>409</v>
      </c>
      <c r="S506" s="28" t="str">
        <f aca="false">MID(MID(MID(SUBSTITUTE(K506," ","^",(M506-2)),1,256),FIND("^",SUBSTITUTE(K506," ","^",(M506-2))),256),2,FIND(" ",MID(MID(SUBSTITUTE(K506," ","^",(M506-2)),1,256),FIND("^",SUBSTITUTE(K506," ","^",(M506-2))),256))-2)</f>
        <v>a</v>
      </c>
      <c r="T506" s="59"/>
      <c r="U506" s="9" t="n">
        <v>5</v>
      </c>
      <c r="V506" s="23" t="n">
        <v>14</v>
      </c>
      <c r="W506" s="23" t="s">
        <v>54</v>
      </c>
      <c r="X506" s="23" t="s">
        <v>54</v>
      </c>
      <c r="Y506" s="23" t="s">
        <v>54</v>
      </c>
      <c r="Z506" s="23" t="s">
        <v>54</v>
      </c>
      <c r="AA506" s="83" t="n">
        <v>2</v>
      </c>
      <c r="AB506" s="0"/>
      <c r="AC506" s="30" t="str">
        <f aca="false">IF(ISBLANK(T506),"NA",IF(T506=" ","NA",IF(T506="-","NA",IF(T506="N","NA",T506))))</f>
        <v>NA</v>
      </c>
      <c r="AD506" s="30" t="n">
        <f aca="false">IF(ISBLANK(U506),"NA",IF(U506=" ","NA",IF(U506="-","NA",IF(U506="N","NA",U506))))</f>
        <v>5</v>
      </c>
      <c r="AE506" s="30" t="n">
        <f aca="false">IF(ISBLANK(V506),"NA",IF(V506=" ","NA",IF(V506="-","NA",IF(V506="N","NA",V506))))</f>
        <v>14</v>
      </c>
      <c r="AF506" s="30" t="str">
        <f aca="false">IF(ISBLANK(W506),"NA",IF(W506=" ","NA",IF(W506="-","NA",IF(W506="N","NA",W506))))</f>
        <v>NA</v>
      </c>
      <c r="AG506" s="30" t="str">
        <f aca="false">IF(ISBLANK(X506),"NA",IF(X506=" ","NA",IF(X506="-","NA",IF(X506="N","NA",X506))))</f>
        <v>NA</v>
      </c>
      <c r="AH506" s="30" t="str">
        <f aca="false">IF(ISBLANK(Y506),"NA",IF(Y506=" ","NA",IF(Y506="-","NA",IF(Y506="N","NA",Y506))))</f>
        <v>NA</v>
      </c>
      <c r="AI506" s="30" t="str">
        <f aca="false">IF(ISBLANK(Z506),"NA",IF(Z506=" ","NA",IF(Z506="-","NA",IF(Z506="N","NA",Z506))))</f>
        <v>NA</v>
      </c>
      <c r="AJ506" s="30" t="n">
        <f aca="false">IF(ISBLANK(AA506),"NA",IF(AA506=" ","NA",IF(AA506="-","NA",IF(AA506="N","NA",AA506))))</f>
        <v>2</v>
      </c>
      <c r="AK506" s="30" t="str">
        <f aca="false">IF(ISBLANK(AB506),"NA",IF(AB506=" ","NA",IF(AB506="-","NA",IF(AB506="N","NA",AB506))))</f>
        <v>NA</v>
      </c>
      <c r="AL506" s="22" t="str">
        <f aca="false">IF(I506="BC",VLOOKUP(B506,'BC-OR_overlap'!A:J,10),"NA")</f>
        <v>NA</v>
      </c>
      <c r="AM506" s="22" t="n">
        <f aca="false">VLOOKUP(G506,Sheet2!A:Q,3)</f>
        <v>2.4987</v>
      </c>
      <c r="AN506" s="22" t="n">
        <f aca="false">VLOOKUP(G506,Sheet2!A:Q,4)</f>
        <v>6</v>
      </c>
      <c r="AO506" s="22" t="n">
        <f aca="false">VLOOKUP(G506,Sheet2!A:Q,5)</f>
        <v>10.65</v>
      </c>
      <c r="AP506" s="22" t="n">
        <f aca="false">VLOOKUP(G506,Sheet2!A:Q,6)</f>
        <v>9394.75</v>
      </c>
      <c r="AQ506" s="22" t="n">
        <f aca="false">VLOOKUP(G506,Sheet2!A:Q,7)</f>
        <v>238</v>
      </c>
      <c r="AR506" s="22" t="n">
        <f aca="false">VLOOKUP(G506,Sheet2!A:Q,8)</f>
        <v>619.94</v>
      </c>
      <c r="AS506" s="22" t="n">
        <f aca="false">VLOOKUP(G506,Sheet2!A:Q,9)</f>
        <v>36.75</v>
      </c>
      <c r="AT506" s="22" t="n">
        <f aca="false">VLOOKUP(G506,Sheet2!A:Q,10)</f>
        <v>29.29</v>
      </c>
      <c r="AU506" s="22" t="n">
        <f aca="false">VLOOKUP(G506,Sheet2!A:Q,11)</f>
        <v>6</v>
      </c>
      <c r="AV506" s="22" t="n">
        <f aca="false">VLOOKUP(G506,Sheet2!A:Q,12)</f>
        <v>125404.84</v>
      </c>
      <c r="AW506" s="22" t="n">
        <f aca="false">VLOOKUP(G506,Sheet2!A:Q,13)</f>
        <v>16242.6</v>
      </c>
      <c r="AX506" s="22" t="n">
        <f aca="false">VLOOKUP(G506,Sheet2!A:Q,14)</f>
        <v>7933.97</v>
      </c>
      <c r="AY506" s="22" t="n">
        <f aca="false">VLOOKUP(G506,Sheet2!A:Q,15)</f>
        <v>1414.5</v>
      </c>
      <c r="AZ506" s="22" t="n">
        <f aca="false">VLOOKUP(G506,Sheet2!A:Q,16)</f>
        <v>247.55</v>
      </c>
      <c r="BA506" s="22" t="n">
        <f aca="false">VLOOKUP(G506,Sheet2!A:Q,17)</f>
        <v>88</v>
      </c>
      <c r="BB506" s="22" t="n">
        <f aca="false">VLOOKUP(G506,Sheet2!A:R,18)</f>
        <v>72</v>
      </c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5" hidden="false" customHeight="false" outlineLevel="0" collapsed="false">
      <c r="A507" s="9" t="s">
        <v>46</v>
      </c>
      <c r="B507" s="31" t="n">
        <v>25</v>
      </c>
      <c r="C507" s="9" t="n">
        <v>33</v>
      </c>
      <c r="D507" s="9" t="n">
        <v>137</v>
      </c>
      <c r="E507" s="23" t="s">
        <v>163</v>
      </c>
      <c r="F507" s="11" t="s">
        <v>164</v>
      </c>
      <c r="G507" s="75" t="s">
        <v>1411</v>
      </c>
      <c r="H507" s="4" t="s">
        <v>166</v>
      </c>
      <c r="I507" s="22" t="s">
        <v>1365</v>
      </c>
      <c r="J507" s="26" t="s">
        <v>1366</v>
      </c>
      <c r="K507" s="11" t="s">
        <v>1412</v>
      </c>
      <c r="L507" s="2" t="n">
        <f aca="false">IF(LEN(TRIM(K507))=0,0,LEN(TRIM(K507))-LEN(SUBSTITUTE(K507," ",""))+1)</f>
        <v>10</v>
      </c>
      <c r="M507" s="2" t="n">
        <f aca="false">IF(LEN(TRIM(F507))=0,0,LEN(TRIM(F507))-LEN(SUBSTITUTE(F507," ",""))+2)</f>
        <v>8</v>
      </c>
      <c r="N507" s="22" t="s">
        <v>52</v>
      </c>
      <c r="O507" s="0"/>
      <c r="P507" s="27" t="n">
        <v>12025</v>
      </c>
      <c r="Q507" s="27" t="n">
        <v>2025</v>
      </c>
      <c r="R507" s="9" t="s">
        <v>409</v>
      </c>
      <c r="S507" s="28" t="str">
        <f aca="false">MID(MID(MID(SUBSTITUTE(K507," ","^",(M507-2)),1,256),FIND("^",SUBSTITUTE(K507," ","^",(M507-2))),256),2,FIND(" ",MID(MID(SUBSTITUTE(K507," ","^",(M507-2)),1,256),FIND("^",SUBSTITUTE(K507," ","^",(M507-2))),256))-2)</f>
        <v>of</v>
      </c>
      <c r="T507" s="59"/>
      <c r="U507" s="9" t="n">
        <v>4</v>
      </c>
      <c r="V507" s="23" t="n">
        <v>1</v>
      </c>
      <c r="W507" s="23" t="s">
        <v>54</v>
      </c>
      <c r="X507" s="23" t="s">
        <v>54</v>
      </c>
      <c r="Y507" s="23" t="s">
        <v>54</v>
      </c>
      <c r="Z507" s="23" t="s">
        <v>54</v>
      </c>
      <c r="AA507" s="83" t="n">
        <v>8</v>
      </c>
      <c r="AB507" s="9"/>
      <c r="AC507" s="30" t="str">
        <f aca="false">IF(ISBLANK(T507),"NA",IF(T507=" ","NA",IF(T507="-","NA",IF(T507="N","NA",T507))))</f>
        <v>NA</v>
      </c>
      <c r="AD507" s="30" t="n">
        <f aca="false">IF(ISBLANK(U507),"NA",IF(U507=" ","NA",IF(U507="-","NA",IF(U507="N","NA",U507))))</f>
        <v>4</v>
      </c>
      <c r="AE507" s="30" t="n">
        <f aca="false">IF(ISBLANK(V507),"NA",IF(V507=" ","NA",IF(V507="-","NA",IF(V507="N","NA",V507))))</f>
        <v>1</v>
      </c>
      <c r="AF507" s="30" t="str">
        <f aca="false">IF(ISBLANK(W507),"NA",IF(W507=" ","NA",IF(W507="-","NA",IF(W507="N","NA",W507))))</f>
        <v>NA</v>
      </c>
      <c r="AG507" s="30" t="str">
        <f aca="false">IF(ISBLANK(X507),"NA",IF(X507=" ","NA",IF(X507="-","NA",IF(X507="N","NA",X507))))</f>
        <v>NA</v>
      </c>
      <c r="AH507" s="30" t="str">
        <f aca="false">IF(ISBLANK(Y507),"NA",IF(Y507=" ","NA",IF(Y507="-","NA",IF(Y507="N","NA",Y507))))</f>
        <v>NA</v>
      </c>
      <c r="AI507" s="30" t="str">
        <f aca="false">IF(ISBLANK(Z507),"NA",IF(Z507=" ","NA",IF(Z507="-","NA",IF(Z507="N","NA",Z507))))</f>
        <v>NA</v>
      </c>
      <c r="AJ507" s="30" t="n">
        <f aca="false">IF(ISBLANK(AA507),"NA",IF(AA507=" ","NA",IF(AA507="-","NA",IF(AA507="N","NA",AA507))))</f>
        <v>8</v>
      </c>
      <c r="AK507" s="30" t="str">
        <f aca="false">IF(ISBLANK(AB507),"NA",IF(AB507=" ","NA",IF(AB507="-","NA",IF(AB507="N","NA",AB507))))</f>
        <v>NA</v>
      </c>
      <c r="AL507" s="22" t="str">
        <f aca="false">IF(I507="BC",VLOOKUP(B507,'BC-OR_overlap'!A:J,10),"NA")</f>
        <v>NA</v>
      </c>
      <c r="AM507" s="22" t="n">
        <f aca="false">VLOOKUP(G507,Sheet2!A:Q,3)</f>
        <v>3.03413</v>
      </c>
      <c r="AN507" s="22" t="n">
        <f aca="false">VLOOKUP(G507,Sheet2!A:Q,4)</f>
        <v>11</v>
      </c>
      <c r="AO507" s="22" t="n">
        <f aca="false">VLOOKUP(G507,Sheet2!A:Q,5)</f>
        <v>6.99</v>
      </c>
      <c r="AP507" s="22" t="n">
        <f aca="false">VLOOKUP(G507,Sheet2!A:Q,6)</f>
        <v>7927.23</v>
      </c>
      <c r="AQ507" s="22" t="n">
        <f aca="false">VLOOKUP(G507,Sheet2!A:Q,7)</f>
        <v>151.5</v>
      </c>
      <c r="AR507" s="22" t="n">
        <f aca="false">VLOOKUP(G507,Sheet2!A:Q,8)</f>
        <v>310.81</v>
      </c>
      <c r="AS507" s="22" t="n">
        <f aca="false">VLOOKUP(G507,Sheet2!A:Q,9)</f>
        <v>20.33</v>
      </c>
      <c r="AT507" s="22" t="n">
        <f aca="false">VLOOKUP(G507,Sheet2!A:Q,10)</f>
        <v>28.08</v>
      </c>
      <c r="AU507" s="22" t="n">
        <f aca="false">VLOOKUP(G507,Sheet2!A:Q,11)</f>
        <v>4.5</v>
      </c>
      <c r="AV507" s="22" t="n">
        <f aca="false">VLOOKUP(G507,Sheet2!A:Q,12)</f>
        <v>186758.84</v>
      </c>
      <c r="AW507" s="22" t="n">
        <f aca="false">VLOOKUP(G507,Sheet2!A:Q,13)</f>
        <v>27521.75</v>
      </c>
      <c r="AX507" s="22" t="n">
        <f aca="false">VLOOKUP(G507,Sheet2!A:Q,14)</f>
        <v>8269.63</v>
      </c>
      <c r="AY507" s="22" t="n">
        <f aca="false">VLOOKUP(G507,Sheet2!A:Q,15)</f>
        <v>1964.33</v>
      </c>
      <c r="AZ507" s="22" t="n">
        <f aca="false">VLOOKUP(G507,Sheet2!A:Q,16)</f>
        <v>519.85</v>
      </c>
      <c r="BA507" s="22" t="n">
        <f aca="false">VLOOKUP(G507,Sheet2!A:Q,17)</f>
        <v>162</v>
      </c>
      <c r="BB507" s="22" t="n">
        <f aca="false">VLOOKUP(G507,Sheet2!A:R,18)</f>
        <v>73</v>
      </c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5" hidden="false" customHeight="false" outlineLevel="0" collapsed="false">
      <c r="A508" s="22" t="s">
        <v>80</v>
      </c>
      <c r="B508" s="9" t="n">
        <v>26</v>
      </c>
      <c r="C508" s="9" t="n">
        <v>34</v>
      </c>
      <c r="D508" s="9" t="n">
        <v>192</v>
      </c>
      <c r="E508" s="23"/>
      <c r="F508" s="9" t="s">
        <v>168</v>
      </c>
      <c r="G508" s="75" t="s">
        <v>1413</v>
      </c>
      <c r="H508" s="4" t="s">
        <v>170</v>
      </c>
      <c r="I508" s="22" t="s">
        <v>1365</v>
      </c>
      <c r="J508" s="26" t="s">
        <v>1366</v>
      </c>
      <c r="K508" s="11" t="s">
        <v>1414</v>
      </c>
      <c r="L508" s="2" t="n">
        <f aca="false">IF(LEN(TRIM(K508))=0,0,LEN(TRIM(K508))-LEN(SUBSTITUTE(K508," ",""))+1)</f>
        <v>14</v>
      </c>
      <c r="M508" s="2" t="n">
        <f aca="false">IF(LEN(TRIM(F508))=0,0,LEN(TRIM(F508))-LEN(SUBSTITUTE(F508," ",""))+2)</f>
        <v>11</v>
      </c>
      <c r="N508" s="22" t="s">
        <v>52</v>
      </c>
      <c r="O508" s="0"/>
      <c r="P508" s="27" t="n">
        <v>12026</v>
      </c>
      <c r="Q508" s="27" t="n">
        <v>2026</v>
      </c>
      <c r="R508" s="9" t="s">
        <v>409</v>
      </c>
      <c r="S508" s="28" t="str">
        <f aca="false">MID(MID(MID(SUBSTITUTE(K508," ","^",(M508-2)),1,256),FIND("^",SUBSTITUTE(K508," ","^",(M508-2))),256),2,FIND(" ",MID(MID(SUBSTITUTE(K508," ","^",(M508-2)),1,256),FIND("^",SUBSTITUTE(K508," ","^",(M508-2))),256))-2)</f>
        <v>California</v>
      </c>
      <c r="T508" s="59"/>
      <c r="U508" s="9" t="n">
        <v>5</v>
      </c>
      <c r="V508" s="23" t="n">
        <v>10</v>
      </c>
      <c r="W508" s="23" t="s">
        <v>54</v>
      </c>
      <c r="X508" s="23" t="n">
        <v>536</v>
      </c>
      <c r="Y508" s="23" t="s">
        <v>54</v>
      </c>
      <c r="Z508" s="23" t="s">
        <v>54</v>
      </c>
      <c r="AA508" s="83" t="n">
        <v>6</v>
      </c>
      <c r="AB508" s="0"/>
      <c r="AC508" s="30" t="str">
        <f aca="false">IF(ISBLANK(T508),"NA",IF(T508=" ","NA",IF(T508="-","NA",IF(T508="N","NA",T508))))</f>
        <v>NA</v>
      </c>
      <c r="AD508" s="30" t="n">
        <f aca="false">IF(ISBLANK(U508),"NA",IF(U508=" ","NA",IF(U508="-","NA",IF(U508="N","NA",U508))))</f>
        <v>5</v>
      </c>
      <c r="AE508" s="30" t="n">
        <f aca="false">IF(ISBLANK(V508),"NA",IF(V508=" ","NA",IF(V508="-","NA",IF(V508="N","NA",V508))))</f>
        <v>10</v>
      </c>
      <c r="AF508" s="30" t="str">
        <f aca="false">IF(ISBLANK(W508),"NA",IF(W508=" ","NA",IF(W508="-","NA",IF(W508="N","NA",W508))))</f>
        <v>NA</v>
      </c>
      <c r="AG508" s="30" t="n">
        <f aca="false">IF(ISBLANK(X508),"NA",IF(X508=" ","NA",IF(X508="-","NA",IF(X508="N","NA",X508))))</f>
        <v>536</v>
      </c>
      <c r="AH508" s="30" t="str">
        <f aca="false">IF(ISBLANK(Y508),"NA",IF(Y508=" ","NA",IF(Y508="-","NA",IF(Y508="N","NA",Y508))))</f>
        <v>NA</v>
      </c>
      <c r="AI508" s="30" t="str">
        <f aca="false">IF(ISBLANK(Z508),"NA",IF(Z508=" ","NA",IF(Z508="-","NA",IF(Z508="N","NA",Z508))))</f>
        <v>NA</v>
      </c>
      <c r="AJ508" s="30" t="n">
        <f aca="false">IF(ISBLANK(AA508),"NA",IF(AA508=" ","NA",IF(AA508="-","NA",IF(AA508="N","NA",AA508))))</f>
        <v>6</v>
      </c>
      <c r="AK508" s="30" t="str">
        <f aca="false">IF(ISBLANK(AB508),"NA",IF(AB508=" ","NA",IF(AB508="-","NA",IF(AB508="N","NA",AB508))))</f>
        <v>NA</v>
      </c>
      <c r="AL508" s="22" t="str">
        <f aca="false">IF(I508="BC",VLOOKUP(B508,'BC-OR_overlap'!A:J,10),"NA")</f>
        <v>NA</v>
      </c>
      <c r="AM508" s="22" t="n">
        <f aca="false">VLOOKUP(G508,Sheet2!A:Q,3)</f>
        <v>8.92391</v>
      </c>
      <c r="AN508" s="22" t="n">
        <f aca="false">VLOOKUP(G508,Sheet2!A:Q,4)</f>
        <v>4</v>
      </c>
      <c r="AO508" s="22" t="n">
        <f aca="false">VLOOKUP(G508,Sheet2!A:Q,5)</f>
        <v>17.71</v>
      </c>
      <c r="AP508" s="22" t="n">
        <f aca="false">VLOOKUP(G508,Sheet2!A:Q,6)</f>
        <v>10714.56</v>
      </c>
      <c r="AQ508" s="22" t="n">
        <f aca="false">VLOOKUP(G508,Sheet2!A:Q,7)</f>
        <v>404.8</v>
      </c>
      <c r="AR508" s="22" t="n">
        <f aca="false">VLOOKUP(G508,Sheet2!A:Q,8)</f>
        <v>1119.31</v>
      </c>
      <c r="AS508" s="22" t="n">
        <f aca="false">VLOOKUP(G508,Sheet2!A:Q,9)</f>
        <v>45</v>
      </c>
      <c r="AT508" s="22" t="n">
        <f aca="false">VLOOKUP(G508,Sheet2!A:Q,10)</f>
        <v>206.46</v>
      </c>
      <c r="AU508" s="22" t="n">
        <f aca="false">VLOOKUP(G508,Sheet2!A:Q,11)</f>
        <v>6.67</v>
      </c>
      <c r="AV508" s="22" t="n">
        <f aca="false">VLOOKUP(G508,Sheet2!A:Q,12)</f>
        <v>320744.3</v>
      </c>
      <c r="AW508" s="22" t="n">
        <f aca="false">VLOOKUP(G508,Sheet2!A:Q,13)</f>
        <v>40729.2</v>
      </c>
      <c r="AX508" s="22" t="n">
        <f aca="false">VLOOKUP(G508,Sheet2!A:Q,14)</f>
        <v>22505.15</v>
      </c>
      <c r="AY508" s="22" t="n">
        <f aca="false">VLOOKUP(G508,Sheet2!A:Q,15)</f>
        <v>3376</v>
      </c>
      <c r="AZ508" s="22" t="n">
        <f aca="false">VLOOKUP(G508,Sheet2!A:Q,16)</f>
        <v>1379.54</v>
      </c>
      <c r="BA508" s="22" t="n">
        <f aca="false">VLOOKUP(G508,Sheet2!A:Q,17)</f>
        <v>284.33</v>
      </c>
      <c r="BB508" s="22" t="n">
        <f aca="false">VLOOKUP(G508,Sheet2!A:R,18)</f>
        <v>421</v>
      </c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5" hidden="false" customHeight="false" outlineLevel="0" collapsed="false">
      <c r="A509" s="22" t="s">
        <v>80</v>
      </c>
      <c r="B509" s="9" t="n">
        <v>27</v>
      </c>
      <c r="C509" s="9" t="n">
        <v>35</v>
      </c>
      <c r="D509" s="9" t="n">
        <v>193</v>
      </c>
      <c r="E509" s="23" t="n">
        <v>68</v>
      </c>
      <c r="F509" s="24" t="s">
        <v>172</v>
      </c>
      <c r="G509" s="75" t="s">
        <v>1415</v>
      </c>
      <c r="H509" s="4" t="s">
        <v>174</v>
      </c>
      <c r="I509" s="22" t="s">
        <v>1365</v>
      </c>
      <c r="J509" s="26" t="s">
        <v>1366</v>
      </c>
      <c r="K509" s="11" t="s">
        <v>1416</v>
      </c>
      <c r="L509" s="2" t="n">
        <f aca="false">IF(LEN(TRIM(K509))=0,0,LEN(TRIM(K509))-LEN(SUBSTITUTE(K509," ",""))+1)</f>
        <v>19</v>
      </c>
      <c r="M509" s="2" t="n">
        <f aca="false">IF(LEN(TRIM(F509))=0,0,LEN(TRIM(F509))-LEN(SUBSTITUTE(F509," ",""))+2)</f>
        <v>17</v>
      </c>
      <c r="N509" s="22" t="s">
        <v>52</v>
      </c>
      <c r="O509" s="0"/>
      <c r="P509" s="27" t="n">
        <v>12027</v>
      </c>
      <c r="Q509" s="27" t="n">
        <v>2027</v>
      </c>
      <c r="R509" s="9" t="s">
        <v>409</v>
      </c>
      <c r="S509" s="28" t="str">
        <f aca="false">MID(MID(MID(SUBSTITUTE(K509," ","^",(M509-2)),1,256),FIND("^",SUBSTITUTE(K509," ","^",(M509-2))),256),2,FIND(" ",MID(MID(SUBSTITUTE(K509," ","^",(M509-2)),1,256),FIND("^",SUBSTITUTE(K509," ","^",(M509-2))),256))-2)</f>
        <v>winter</v>
      </c>
      <c r="T509" s="59"/>
      <c r="U509" s="9" t="n">
        <v>4</v>
      </c>
      <c r="V509" s="23" t="n">
        <v>72</v>
      </c>
      <c r="W509" s="23" t="n">
        <v>637</v>
      </c>
      <c r="X509" s="23" t="n">
        <v>584</v>
      </c>
      <c r="Y509" s="23" t="n">
        <v>631</v>
      </c>
      <c r="Z509" s="23" t="n">
        <v>542</v>
      </c>
      <c r="AA509" s="83" t="n">
        <v>5</v>
      </c>
      <c r="AB509" s="0"/>
      <c r="AC509" s="30" t="str">
        <f aca="false">IF(ISBLANK(T509),"NA",IF(T509=" ","NA",IF(T509="-","NA",IF(T509="N","NA",T509))))</f>
        <v>NA</v>
      </c>
      <c r="AD509" s="30" t="n">
        <f aca="false">IF(ISBLANK(U509),"NA",IF(U509=" ","NA",IF(U509="-","NA",IF(U509="N","NA",U509))))</f>
        <v>4</v>
      </c>
      <c r="AE509" s="30" t="n">
        <f aca="false">IF(ISBLANK(V509),"NA",IF(V509=" ","NA",IF(V509="-","NA",IF(V509="N","NA",V509))))</f>
        <v>72</v>
      </c>
      <c r="AF509" s="30" t="n">
        <f aca="false">IF(ISBLANK(W509),"NA",IF(W509=" ","NA",IF(W509="-","NA",IF(W509="N","NA",W509))))</f>
        <v>637</v>
      </c>
      <c r="AG509" s="30" t="n">
        <f aca="false">IF(ISBLANK(X509),"NA",IF(X509=" ","NA",IF(X509="-","NA",IF(X509="N","NA",X509))))</f>
        <v>584</v>
      </c>
      <c r="AH509" s="30" t="n">
        <f aca="false">IF(ISBLANK(Y509),"NA",IF(Y509=" ","NA",IF(Y509="-","NA",IF(Y509="N","NA",Y509))))</f>
        <v>631</v>
      </c>
      <c r="AI509" s="30" t="n">
        <f aca="false">IF(ISBLANK(Z509),"NA",IF(Z509=" ","NA",IF(Z509="-","NA",IF(Z509="N","NA",Z509))))</f>
        <v>542</v>
      </c>
      <c r="AJ509" s="30" t="n">
        <f aca="false">IF(ISBLANK(AA509),"NA",IF(AA509=" ","NA",IF(AA509="-","NA",IF(AA509="N","NA",AA509))))</f>
        <v>5</v>
      </c>
      <c r="AK509" s="30" t="str">
        <f aca="false">IF(ISBLANK(AB509),"NA",IF(AB509=" ","NA",IF(AB509="-","NA",IF(AB509="N","NA",AB509))))</f>
        <v>NA</v>
      </c>
      <c r="AL509" s="22" t="str">
        <f aca="false">IF(I509="BC",VLOOKUP(B509,'BC-OR_overlap'!A:J,10),"NA")</f>
        <v>NA</v>
      </c>
      <c r="AM509" s="22" t="n">
        <f aca="false">VLOOKUP(G509,Sheet2!A:Q,3)</f>
        <v>55.6257</v>
      </c>
      <c r="AN509" s="22" t="n">
        <f aca="false">VLOOKUP(G509,Sheet2!A:Q,4)</f>
        <v>10</v>
      </c>
      <c r="AO509" s="22" t="n">
        <f aca="false">VLOOKUP(G509,Sheet2!A:Q,5)</f>
        <v>15.25</v>
      </c>
      <c r="AP509" s="22" t="n">
        <f aca="false">VLOOKUP(G509,Sheet2!A:Q,6)</f>
        <v>20969.76</v>
      </c>
      <c r="AQ509" s="22" t="n">
        <f aca="false">VLOOKUP(G509,Sheet2!A:Q,7)</f>
        <v>282.5</v>
      </c>
      <c r="AR509" s="22" t="n">
        <f aca="false">VLOOKUP(G509,Sheet2!A:Q,8)</f>
        <v>5651.16</v>
      </c>
      <c r="AS509" s="22" t="n">
        <f aca="false">VLOOKUP(G509,Sheet2!A:Q,9)</f>
        <v>31.33</v>
      </c>
      <c r="AT509" s="22" t="n">
        <f aca="false">VLOOKUP(G509,Sheet2!A:Q,10)</f>
        <v>91.32</v>
      </c>
      <c r="AU509" s="22" t="n">
        <f aca="false">VLOOKUP(G509,Sheet2!A:Q,11)</f>
        <v>3.5</v>
      </c>
      <c r="AV509" s="22" t="n">
        <f aca="false">VLOOKUP(G509,Sheet2!A:Q,12)</f>
        <v>290849.56</v>
      </c>
      <c r="AW509" s="22" t="n">
        <f aca="false">VLOOKUP(G509,Sheet2!A:Q,13)</f>
        <v>31002.75</v>
      </c>
      <c r="AX509" s="22" t="n">
        <f aca="false">VLOOKUP(G509,Sheet2!A:Q,14)</f>
        <v>18307.88</v>
      </c>
      <c r="AY509" s="22" t="n">
        <f aca="false">VLOOKUP(G509,Sheet2!A:Q,15)</f>
        <v>3152</v>
      </c>
      <c r="AZ509" s="22" t="n">
        <f aca="false">VLOOKUP(G509,Sheet2!A:Q,16)</f>
        <v>350.26</v>
      </c>
      <c r="BA509" s="22" t="n">
        <f aca="false">VLOOKUP(G509,Sheet2!A:Q,17)</f>
        <v>167</v>
      </c>
      <c r="BB509" s="22" t="n">
        <f aca="false">VLOOKUP(G509,Sheet2!A:R,18)</f>
        <v>27</v>
      </c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5" hidden="false" customHeight="false" outlineLevel="0" collapsed="false">
      <c r="A510" s="22" t="s">
        <v>46</v>
      </c>
      <c r="B510" s="9" t="n">
        <v>28</v>
      </c>
      <c r="C510" s="9" t="n">
        <v>36</v>
      </c>
      <c r="D510" s="9" t="n">
        <v>99</v>
      </c>
      <c r="E510" s="23" t="n">
        <v>48</v>
      </c>
      <c r="F510" s="24" t="s">
        <v>176</v>
      </c>
      <c r="G510" s="75" t="s">
        <v>1417</v>
      </c>
      <c r="H510" s="4" t="s">
        <v>178</v>
      </c>
      <c r="I510" s="22" t="s">
        <v>1365</v>
      </c>
      <c r="J510" s="26" t="s">
        <v>1366</v>
      </c>
      <c r="K510" s="11" t="s">
        <v>1418</v>
      </c>
      <c r="L510" s="2" t="n">
        <f aca="false">IF(LEN(TRIM(K510))=0,0,LEN(TRIM(K510))-LEN(SUBSTITUTE(K510," ",""))+1)</f>
        <v>17</v>
      </c>
      <c r="M510" s="2" t="n">
        <f aca="false">IF(LEN(TRIM(F510))=0,0,LEN(TRIM(F510))-LEN(SUBSTITUTE(F510," ",""))+2)</f>
        <v>15</v>
      </c>
      <c r="N510" s="22" t="s">
        <v>52</v>
      </c>
      <c r="O510" s="0"/>
      <c r="P510" s="27" t="n">
        <v>12028</v>
      </c>
      <c r="Q510" s="27" t="n">
        <v>2028</v>
      </c>
      <c r="R510" s="9" t="s">
        <v>409</v>
      </c>
      <c r="S510" s="28" t="str">
        <f aca="false">MID(MID(MID(SUBSTITUTE(K510," ","^",(M510-2)),1,256),FIND("^",SUBSTITUTE(K510," ","^",(M510-2))),256),2,FIND(" ",MID(MID(SUBSTITUTE(K510," ","^",(M510-2)),1,256),FIND("^",SUBSTITUTE(K510," ","^",(M510-2))),256))-2)</f>
        <v>of</v>
      </c>
      <c r="T510" s="59"/>
      <c r="U510" s="9" t="n">
        <v>6</v>
      </c>
      <c r="V510" s="23" t="n">
        <v>1</v>
      </c>
      <c r="W510" s="23" t="s">
        <v>54</v>
      </c>
      <c r="X510" s="23" t="s">
        <v>54</v>
      </c>
      <c r="Y510" s="23" t="s">
        <v>54</v>
      </c>
      <c r="Z510" s="23" t="s">
        <v>54</v>
      </c>
      <c r="AA510" s="83" t="n">
        <v>6</v>
      </c>
      <c r="AB510" s="9"/>
      <c r="AC510" s="30" t="str">
        <f aca="false">IF(ISBLANK(T510),"NA",IF(T510=" ","NA",IF(T510="-","NA",IF(T510="N","NA",T510))))</f>
        <v>NA</v>
      </c>
      <c r="AD510" s="30" t="n">
        <f aca="false">IF(ISBLANK(U510),"NA",IF(U510=" ","NA",IF(U510="-","NA",IF(U510="N","NA",U510))))</f>
        <v>6</v>
      </c>
      <c r="AE510" s="30" t="n">
        <f aca="false">IF(ISBLANK(V510),"NA",IF(V510=" ","NA",IF(V510="-","NA",IF(V510="N","NA",V510))))</f>
        <v>1</v>
      </c>
      <c r="AF510" s="30" t="str">
        <f aca="false">IF(ISBLANK(W510),"NA",IF(W510=" ","NA",IF(W510="-","NA",IF(W510="N","NA",W510))))</f>
        <v>NA</v>
      </c>
      <c r="AG510" s="30" t="str">
        <f aca="false">IF(ISBLANK(X510),"NA",IF(X510=" ","NA",IF(X510="-","NA",IF(X510="N","NA",X510))))</f>
        <v>NA</v>
      </c>
      <c r="AH510" s="30" t="str">
        <f aca="false">IF(ISBLANK(Y510),"NA",IF(Y510=" ","NA",IF(Y510="-","NA",IF(Y510="N","NA",Y510))))</f>
        <v>NA</v>
      </c>
      <c r="AI510" s="30" t="str">
        <f aca="false">IF(ISBLANK(Z510),"NA",IF(Z510=" ","NA",IF(Z510="-","NA",IF(Z510="N","NA",Z510))))</f>
        <v>NA</v>
      </c>
      <c r="AJ510" s="30" t="n">
        <f aca="false">IF(ISBLANK(AA510),"NA",IF(AA510=" ","NA",IF(AA510="-","NA",IF(AA510="N","NA",AA510))))</f>
        <v>6</v>
      </c>
      <c r="AK510" s="30" t="str">
        <f aca="false">IF(ISBLANK(AB510),"NA",IF(AB510=" ","NA",IF(AB510="-","NA",IF(AB510="N","NA",AB510))))</f>
        <v>NA</v>
      </c>
      <c r="AL510" s="22" t="str">
        <f aca="false">IF(I510="BC",VLOOKUP(B510,'BC-OR_overlap'!A:J,10),"NA")</f>
        <v>NA</v>
      </c>
      <c r="AM510" s="22" t="n">
        <f aca="false">VLOOKUP(G510,Sheet2!A:Q,3)</f>
        <v>1.36833</v>
      </c>
      <c r="AN510" s="22" t="n">
        <f aca="false">VLOOKUP(G510,Sheet2!A:Q,4)</f>
        <v>1</v>
      </c>
      <c r="AO510" s="22" t="n">
        <f aca="false">VLOOKUP(G510,Sheet2!A:Q,5)</f>
        <v>91.38</v>
      </c>
      <c r="AP510" s="22" t="n">
        <f aca="false">VLOOKUP(G510,Sheet2!A:Q,6)</f>
        <v>8972.61</v>
      </c>
      <c r="AQ510" s="22" t="n">
        <f aca="false">VLOOKUP(G510,Sheet2!A:Q,7)</f>
        <v>848.17</v>
      </c>
      <c r="AR510" s="22" t="n">
        <f aca="false">VLOOKUP(G510,Sheet2!A:Q,8)</f>
        <v>194.99</v>
      </c>
      <c r="AS510" s="22" t="n">
        <f aca="false">VLOOKUP(G510,Sheet2!A:Q,9)</f>
        <v>38</v>
      </c>
      <c r="AT510" s="22" t="n">
        <f aca="false">VLOOKUP(G510,Sheet2!A:Q,10)</f>
        <v>89.28</v>
      </c>
      <c r="AU510" s="22" t="n">
        <f aca="false">VLOOKUP(G510,Sheet2!A:Q,11)</f>
        <v>8</v>
      </c>
      <c r="AV510" s="22" t="n">
        <f aca="false">VLOOKUP(G510,Sheet2!A:Q,12)</f>
        <v>324592.56</v>
      </c>
      <c r="AW510" s="22" t="n">
        <f aca="false">VLOOKUP(G510,Sheet2!A:Q,13)</f>
        <v>35702.67</v>
      </c>
      <c r="AX510" s="22" t="n">
        <f aca="false">VLOOKUP(G510,Sheet2!A:Q,14)</f>
        <v>19970.87</v>
      </c>
      <c r="AY510" s="22" t="n">
        <f aca="false">VLOOKUP(G510,Sheet2!A:Q,15)</f>
        <v>1149.4</v>
      </c>
      <c r="AZ510" s="22" t="n">
        <f aca="false">VLOOKUP(G510,Sheet2!A:Q,16)</f>
        <v>1198.97</v>
      </c>
      <c r="BA510" s="22" t="n">
        <f aca="false">VLOOKUP(G510,Sheet2!A:Q,17)</f>
        <v>93.5</v>
      </c>
      <c r="BB510" s="22" t="n">
        <f aca="false">VLOOKUP(G510,Sheet2!A:R,18)</f>
        <v>539</v>
      </c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5" hidden="false" customHeight="false" outlineLevel="0" collapsed="false">
      <c r="A511" s="22" t="s">
        <v>46</v>
      </c>
      <c r="B511" s="9" t="n">
        <v>29</v>
      </c>
      <c r="C511" s="9" t="n">
        <v>38</v>
      </c>
      <c r="D511" s="9" t="n">
        <v>132</v>
      </c>
      <c r="E511" s="23" t="s">
        <v>180</v>
      </c>
      <c r="F511" s="11" t="s">
        <v>181</v>
      </c>
      <c r="G511" s="75" t="s">
        <v>1419</v>
      </c>
      <c r="H511" s="4" t="s">
        <v>183</v>
      </c>
      <c r="I511" s="22" t="s">
        <v>1365</v>
      </c>
      <c r="J511" s="26" t="s">
        <v>1366</v>
      </c>
      <c r="K511" s="11" t="s">
        <v>1420</v>
      </c>
      <c r="L511" s="2" t="n">
        <f aca="false">IF(LEN(TRIM(K511))=0,0,LEN(TRIM(K511))-LEN(SUBSTITUTE(K511," ",""))+1)</f>
        <v>11</v>
      </c>
      <c r="M511" s="2" t="n">
        <f aca="false">IF(LEN(TRIM(F511))=0,0,LEN(TRIM(F511))-LEN(SUBSTITUTE(F511," ",""))+2)</f>
        <v>8</v>
      </c>
      <c r="N511" s="22" t="s">
        <v>52</v>
      </c>
      <c r="O511" s="0"/>
      <c r="P511" s="27" t="n">
        <v>12029</v>
      </c>
      <c r="Q511" s="27" t="n">
        <v>2029</v>
      </c>
      <c r="R511" s="9" t="s">
        <v>409</v>
      </c>
      <c r="S511" s="28" t="str">
        <f aca="false">MID(MID(MID(SUBSTITUTE(K511," ","^",(M511-2)),1,256),FIND("^",SUBSTITUTE(K511," ","^",(M511-2))),256),2,FIND(" ",MID(MID(SUBSTITUTE(K511," ","^",(M511-2)),1,256),FIND("^",SUBSTITUTE(K511," ","^",(M511-2))),256))-2)</f>
        <v>a</v>
      </c>
      <c r="T511" s="59"/>
      <c r="U511" s="9" t="n">
        <v>4</v>
      </c>
      <c r="V511" s="23" t="n">
        <v>36</v>
      </c>
      <c r="W511" s="23" t="n">
        <v>595</v>
      </c>
      <c r="X511" s="23" t="n">
        <v>566</v>
      </c>
      <c r="Y511" s="23" t="n">
        <v>606</v>
      </c>
      <c r="Z511" s="23" t="n">
        <v>497</v>
      </c>
      <c r="AA511" s="83" t="n">
        <v>10</v>
      </c>
      <c r="AB511" s="9"/>
      <c r="AC511" s="30" t="str">
        <f aca="false">IF(ISBLANK(T511),"NA",IF(T511=" ","NA",IF(T511="-","NA",IF(T511="N","NA",T511))))</f>
        <v>NA</v>
      </c>
      <c r="AD511" s="30" t="n">
        <f aca="false">IF(ISBLANK(U511),"NA",IF(U511=" ","NA",IF(U511="-","NA",IF(U511="N","NA",U511))))</f>
        <v>4</v>
      </c>
      <c r="AE511" s="30" t="n">
        <f aca="false">IF(ISBLANK(V511),"NA",IF(V511=" ","NA",IF(V511="-","NA",IF(V511="N","NA",V511))))</f>
        <v>36</v>
      </c>
      <c r="AF511" s="30" t="n">
        <f aca="false">IF(ISBLANK(W511),"NA",IF(W511=" ","NA",IF(W511="-","NA",IF(W511="N","NA",W511))))</f>
        <v>595</v>
      </c>
      <c r="AG511" s="30" t="n">
        <f aca="false">IF(ISBLANK(X511),"NA",IF(X511=" ","NA",IF(X511="-","NA",IF(X511="N","NA",X511))))</f>
        <v>566</v>
      </c>
      <c r="AH511" s="30" t="n">
        <f aca="false">IF(ISBLANK(Y511),"NA",IF(Y511=" ","NA",IF(Y511="-","NA",IF(Y511="N","NA",Y511))))</f>
        <v>606</v>
      </c>
      <c r="AI511" s="30" t="n">
        <f aca="false">IF(ISBLANK(Z511),"NA",IF(Z511=" ","NA",IF(Z511="-","NA",IF(Z511="N","NA",Z511))))</f>
        <v>497</v>
      </c>
      <c r="AJ511" s="30" t="n">
        <f aca="false">IF(ISBLANK(AA511),"NA",IF(AA511=" ","NA",IF(AA511="-","NA",IF(AA511="N","NA",AA511))))</f>
        <v>10</v>
      </c>
      <c r="AK511" s="30" t="str">
        <f aca="false">IF(ISBLANK(AB511),"NA",IF(AB511=" ","NA",IF(AB511="-","NA",IF(AB511="N","NA",AB511))))</f>
        <v>NA</v>
      </c>
      <c r="AL511" s="22" t="str">
        <f aca="false">IF(I511="BC",VLOOKUP(B511,'BC-OR_overlap'!A:J,10),"NA")</f>
        <v>NA</v>
      </c>
      <c r="AM511" s="22" t="n">
        <f aca="false">VLOOKUP(G511,Sheet2!A:Q,3)</f>
        <v>30.0438</v>
      </c>
      <c r="AN511" s="22" t="n">
        <f aca="false">VLOOKUP(G511,Sheet2!A:Q,4)</f>
        <v>4</v>
      </c>
      <c r="AO511" s="22" t="n">
        <f aca="false">VLOOKUP(G511,Sheet2!A:Q,5)</f>
        <v>7.32</v>
      </c>
      <c r="AP511" s="22" t="n">
        <f aca="false">VLOOKUP(G511,Sheet2!A:Q,6)</f>
        <v>10452.49</v>
      </c>
      <c r="AQ511" s="22" t="n">
        <f aca="false">VLOOKUP(G511,Sheet2!A:Q,7)</f>
        <v>197</v>
      </c>
      <c r="AR511" s="22" t="n">
        <f aca="false">VLOOKUP(G511,Sheet2!A:Q,8)</f>
        <v>1731.59</v>
      </c>
      <c r="AS511" s="22" t="n">
        <f aca="false">VLOOKUP(G511,Sheet2!A:Q,9)</f>
        <v>21.67</v>
      </c>
      <c r="AT511" s="22" t="n">
        <f aca="false">VLOOKUP(G511,Sheet2!A:Q,10)</f>
        <v>44.59</v>
      </c>
      <c r="AU511" s="22" t="n">
        <f aca="false">VLOOKUP(G511,Sheet2!A:Q,11)</f>
        <v>2.5</v>
      </c>
      <c r="AV511" s="22" t="n">
        <f aca="false">VLOOKUP(G511,Sheet2!A:Q,12)</f>
        <v>139613.03</v>
      </c>
      <c r="AW511" s="22" t="n">
        <f aca="false">VLOOKUP(G511,Sheet2!A:Q,13)</f>
        <v>17311.5</v>
      </c>
      <c r="AX511" s="22" t="n">
        <f aca="false">VLOOKUP(G511,Sheet2!A:Q,14)</f>
        <v>9724.78</v>
      </c>
      <c r="AY511" s="22" t="n">
        <f aca="false">VLOOKUP(G511,Sheet2!A:Q,15)</f>
        <v>1350.67</v>
      </c>
      <c r="AZ511" s="22" t="n">
        <f aca="false">VLOOKUP(G511,Sheet2!A:Q,16)</f>
        <v>177.11</v>
      </c>
      <c r="BA511" s="22" t="n">
        <f aca="false">VLOOKUP(G511,Sheet2!A:Q,17)</f>
        <v>81</v>
      </c>
      <c r="BB511" s="22" t="n">
        <f aca="false">VLOOKUP(G511,Sheet2!A:R,18)</f>
        <v>28</v>
      </c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5" hidden="false" customHeight="false" outlineLevel="0" collapsed="false">
      <c r="A512" s="9" t="s">
        <v>80</v>
      </c>
      <c r="B512" s="31" t="n">
        <v>30</v>
      </c>
      <c r="C512" s="9" t="n">
        <v>39</v>
      </c>
      <c r="D512" s="9" t="n">
        <v>199</v>
      </c>
      <c r="E512" s="23"/>
      <c r="F512" s="9" t="s">
        <v>185</v>
      </c>
      <c r="G512" s="75" t="s">
        <v>1421</v>
      </c>
      <c r="H512" s="4" t="s">
        <v>187</v>
      </c>
      <c r="I512" s="22" t="s">
        <v>1365</v>
      </c>
      <c r="J512" s="26" t="s">
        <v>1366</v>
      </c>
      <c r="K512" s="11" t="s">
        <v>1422</v>
      </c>
      <c r="L512" s="2" t="n">
        <f aca="false">IF(LEN(TRIM(K512))=0,0,LEN(TRIM(K512))-LEN(SUBSTITUTE(K512," ",""))+1)</f>
        <v>20</v>
      </c>
      <c r="M512" s="2" t="n">
        <f aca="false">IF(LEN(TRIM(F512))=0,0,LEN(TRIM(F512))-LEN(SUBSTITUTE(F512," ",""))+2)</f>
        <v>18</v>
      </c>
      <c r="N512" s="22" t="s">
        <v>52</v>
      </c>
      <c r="O512" s="0"/>
      <c r="P512" s="27" t="n">
        <v>12030</v>
      </c>
      <c r="Q512" s="27" t="n">
        <v>2030</v>
      </c>
      <c r="R512" s="9" t="s">
        <v>409</v>
      </c>
      <c r="S512" s="28" t="str">
        <f aca="false">MID(MID(MID(SUBSTITUTE(K512," ","^",(M512-2)),1,256),FIND("^",SUBSTITUTE(K512," ","^",(M512-2))),256),2,FIND(" ",MID(MID(SUBSTITUTE(K512," ","^",(M512-2)),1,256),FIND("^",SUBSTITUTE(K512," ","^",(M512-2))),256))-2)</f>
        <v>of</v>
      </c>
      <c r="T512" s="59"/>
      <c r="U512" s="9" t="n">
        <v>6</v>
      </c>
      <c r="V512" s="23" t="n">
        <v>2</v>
      </c>
      <c r="W512" s="23" t="s">
        <v>54</v>
      </c>
      <c r="X512" s="23" t="s">
        <v>54</v>
      </c>
      <c r="Y512" s="23" t="s">
        <v>54</v>
      </c>
      <c r="Z512" s="23" t="s">
        <v>54</v>
      </c>
      <c r="AA512" s="83" t="n">
        <v>15</v>
      </c>
      <c r="AB512" s="0"/>
      <c r="AC512" s="30" t="str">
        <f aca="false">IF(ISBLANK(T512),"NA",IF(T512=" ","NA",IF(T512="-","NA",IF(T512="N","NA",T512))))</f>
        <v>NA</v>
      </c>
      <c r="AD512" s="30" t="n">
        <f aca="false">IF(ISBLANK(U512),"NA",IF(U512=" ","NA",IF(U512="-","NA",IF(U512="N","NA",U512))))</f>
        <v>6</v>
      </c>
      <c r="AE512" s="30" t="n">
        <f aca="false">IF(ISBLANK(V512),"NA",IF(V512=" ","NA",IF(V512="-","NA",IF(V512="N","NA",V512))))</f>
        <v>2</v>
      </c>
      <c r="AF512" s="30" t="str">
        <f aca="false">IF(ISBLANK(W512),"NA",IF(W512=" ","NA",IF(W512="-","NA",IF(W512="N","NA",W512))))</f>
        <v>NA</v>
      </c>
      <c r="AG512" s="30" t="str">
        <f aca="false">IF(ISBLANK(X512),"NA",IF(X512=" ","NA",IF(X512="-","NA",IF(X512="N","NA",X512))))</f>
        <v>NA</v>
      </c>
      <c r="AH512" s="30" t="str">
        <f aca="false">IF(ISBLANK(Y512),"NA",IF(Y512=" ","NA",IF(Y512="-","NA",IF(Y512="N","NA",Y512))))</f>
        <v>NA</v>
      </c>
      <c r="AI512" s="30" t="str">
        <f aca="false">IF(ISBLANK(Z512),"NA",IF(Z512=" ","NA",IF(Z512="-","NA",IF(Z512="N","NA",Z512))))</f>
        <v>NA</v>
      </c>
      <c r="AJ512" s="30" t="n">
        <f aca="false">IF(ISBLANK(AA512),"NA",IF(AA512=" ","NA",IF(AA512="-","NA",IF(AA512="N","NA",AA512))))</f>
        <v>15</v>
      </c>
      <c r="AK512" s="30" t="str">
        <f aca="false">IF(ISBLANK(AB512),"NA",IF(AB512=" ","NA",IF(AB512="-","NA",IF(AB512="N","NA",AB512))))</f>
        <v>NA</v>
      </c>
      <c r="AL512" s="22" t="str">
        <f aca="false">IF(I512="BC",VLOOKUP(B512,'BC-OR_overlap'!A:J,10),"NA")</f>
        <v>NA</v>
      </c>
      <c r="AM512" s="22" t="n">
        <f aca="false">VLOOKUP(G512,Sheet2!A:Q,3)</f>
        <v>1.90377</v>
      </c>
      <c r="AN512" s="22" t="n">
        <f aca="false">VLOOKUP(G512,Sheet2!A:Q,4)</f>
        <v>5</v>
      </c>
      <c r="AO512" s="22" t="n">
        <f aca="false">VLOOKUP(G512,Sheet2!A:Q,5)</f>
        <v>4.72</v>
      </c>
      <c r="AP512" s="22" t="n">
        <f aca="false">VLOOKUP(G512,Sheet2!A:Q,6)</f>
        <v>8061.88</v>
      </c>
      <c r="AQ512" s="22" t="n">
        <f aca="false">VLOOKUP(G512,Sheet2!A:Q,7)</f>
        <v>845.67</v>
      </c>
      <c r="AR512" s="22" t="n">
        <f aca="false">VLOOKUP(G512,Sheet2!A:Q,8)</f>
        <v>1676.93</v>
      </c>
      <c r="AS512" s="22" t="n">
        <f aca="false">VLOOKUP(G512,Sheet2!A:Q,9)</f>
        <v>189.4</v>
      </c>
      <c r="AT512" s="22" t="n">
        <f aca="false">VLOOKUP(G512,Sheet2!A:Q,10)</f>
        <v>134.45</v>
      </c>
      <c r="AU512" s="22" t="n">
        <f aca="false">VLOOKUP(G512,Sheet2!A:Q,11)</f>
        <v>27.25</v>
      </c>
      <c r="AV512" s="22" t="n">
        <f aca="false">VLOOKUP(G512,Sheet2!A:Q,12)</f>
        <v>248194.85</v>
      </c>
      <c r="AW512" s="22" t="n">
        <f aca="false">VLOOKUP(G512,Sheet2!A:Q,13)</f>
        <v>30166</v>
      </c>
      <c r="AX512" s="22" t="n">
        <f aca="false">VLOOKUP(G512,Sheet2!A:Q,14)</f>
        <v>22374.41</v>
      </c>
      <c r="AY512" s="22" t="n">
        <f aca="false">VLOOKUP(G512,Sheet2!A:Q,15)</f>
        <v>3586.2</v>
      </c>
      <c r="AZ512" s="22" t="n">
        <f aca="false">VLOOKUP(G512,Sheet2!A:Q,16)</f>
        <v>1997.5</v>
      </c>
      <c r="BA512" s="22" t="n">
        <f aca="false">VLOOKUP(G512,Sheet2!A:Q,17)</f>
        <v>412.25</v>
      </c>
      <c r="BB512" s="22" t="n">
        <f aca="false">VLOOKUP(G512,Sheet2!A:R,18)</f>
        <v>227</v>
      </c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5" hidden="false" customHeight="false" outlineLevel="0" collapsed="false">
      <c r="A513" s="22" t="s">
        <v>46</v>
      </c>
      <c r="B513" s="9" t="n">
        <v>31</v>
      </c>
      <c r="C513" s="9" t="n">
        <v>40</v>
      </c>
      <c r="D513" s="9" t="n">
        <v>183</v>
      </c>
      <c r="E513" s="23"/>
      <c r="F513" s="9" t="s">
        <v>189</v>
      </c>
      <c r="G513" s="75" t="s">
        <v>1423</v>
      </c>
      <c r="H513" s="4" t="s">
        <v>191</v>
      </c>
      <c r="I513" s="22" t="s">
        <v>1365</v>
      </c>
      <c r="J513" s="26" t="s">
        <v>1366</v>
      </c>
      <c r="K513" s="11" t="s">
        <v>1424</v>
      </c>
      <c r="L513" s="2" t="n">
        <f aca="false">IF(LEN(TRIM(K513))=0,0,LEN(TRIM(K513))-LEN(SUBSTITUTE(K513," ",""))+1)</f>
        <v>15</v>
      </c>
      <c r="M513" s="2" t="n">
        <f aca="false">IF(LEN(TRIM(F513))=0,0,LEN(TRIM(F513))-LEN(SUBSTITUTE(F513," ",""))+2)</f>
        <v>12</v>
      </c>
      <c r="N513" s="22" t="s">
        <v>52</v>
      </c>
      <c r="O513" s="0"/>
      <c r="P513" s="27" t="n">
        <v>12031</v>
      </c>
      <c r="Q513" s="27" t="n">
        <v>2031</v>
      </c>
      <c r="R513" s="9" t="s">
        <v>409</v>
      </c>
      <c r="S513" s="28" t="str">
        <f aca="false">MID(MID(MID(SUBSTITUTE(K513," ","^",(M513-2)),1,256),FIND("^",SUBSTITUTE(K513," ","^",(M513-2))),256),2,FIND(" ",MID(MID(SUBSTITUTE(K513," ","^",(M513-2)),1,256),FIND("^",SUBSTITUTE(K513," ","^",(M513-2))),256))-2)</f>
        <v>strange</v>
      </c>
      <c r="T513" s="59"/>
      <c r="U513" s="9" t="n">
        <v>4</v>
      </c>
      <c r="V513" s="23" t="n">
        <v>18</v>
      </c>
      <c r="W513" s="23" t="s">
        <v>54</v>
      </c>
      <c r="X513" s="23" t="s">
        <v>54</v>
      </c>
      <c r="Y513" s="23" t="s">
        <v>54</v>
      </c>
      <c r="Z513" s="23" t="s">
        <v>54</v>
      </c>
      <c r="AA513" s="83" t="n">
        <v>4</v>
      </c>
      <c r="AB513" s="9"/>
      <c r="AC513" s="30" t="str">
        <f aca="false">IF(ISBLANK(T513),"NA",IF(T513=" ","NA",IF(T513="-","NA",IF(T513="N","NA",T513))))</f>
        <v>NA</v>
      </c>
      <c r="AD513" s="30" t="n">
        <f aca="false">IF(ISBLANK(U513),"NA",IF(U513=" ","NA",IF(U513="-","NA",IF(U513="N","NA",U513))))</f>
        <v>4</v>
      </c>
      <c r="AE513" s="30" t="n">
        <f aca="false">IF(ISBLANK(V513),"NA",IF(V513=" ","NA",IF(V513="-","NA",IF(V513="N","NA",V513))))</f>
        <v>18</v>
      </c>
      <c r="AF513" s="30" t="str">
        <f aca="false">IF(ISBLANK(W513),"NA",IF(W513=" ","NA",IF(W513="-","NA",IF(W513="N","NA",W513))))</f>
        <v>NA</v>
      </c>
      <c r="AG513" s="30" t="str">
        <f aca="false">IF(ISBLANK(X513),"NA",IF(X513=" ","NA",IF(X513="-","NA",IF(X513="N","NA",X513))))</f>
        <v>NA</v>
      </c>
      <c r="AH513" s="30" t="str">
        <f aca="false">IF(ISBLANK(Y513),"NA",IF(Y513=" ","NA",IF(Y513="-","NA",IF(Y513="N","NA",Y513))))</f>
        <v>NA</v>
      </c>
      <c r="AI513" s="30" t="str">
        <f aca="false">IF(ISBLANK(Z513),"NA",IF(Z513=" ","NA",IF(Z513="-","NA",IF(Z513="N","NA",Z513))))</f>
        <v>NA</v>
      </c>
      <c r="AJ513" s="30" t="n">
        <f aca="false">IF(ISBLANK(AA513),"NA",IF(AA513=" ","NA",IF(AA513="-","NA",IF(AA513="N","NA",AA513))))</f>
        <v>4</v>
      </c>
      <c r="AK513" s="30" t="str">
        <f aca="false">IF(ISBLANK(AB513),"NA",IF(AB513=" ","NA",IF(AB513="-","NA",IF(AB513="N","NA",AB513))))</f>
        <v>NA</v>
      </c>
      <c r="AL513" s="22" t="str">
        <f aca="false">IF(I513="BC",VLOOKUP(B513,'BC-OR_overlap'!A:J,10),"NA")</f>
        <v>NA</v>
      </c>
      <c r="AM513" s="22" t="n">
        <f aca="false">VLOOKUP(G513,Sheet2!A:Q,3)</f>
        <v>2.61768</v>
      </c>
      <c r="AN513" s="22" t="n">
        <f aca="false">VLOOKUP(G513,Sheet2!A:Q,4)</f>
        <v>13</v>
      </c>
      <c r="AO513" s="22" t="n">
        <f aca="false">VLOOKUP(G513,Sheet2!A:Q,5)</f>
        <v>31.12</v>
      </c>
      <c r="AP513" s="22" t="n">
        <f aca="false">VLOOKUP(G513,Sheet2!A:Q,6)</f>
        <v>17630.46</v>
      </c>
      <c r="AQ513" s="22" t="n">
        <f aca="false">VLOOKUP(G513,Sheet2!A:Q,7)</f>
        <v>269</v>
      </c>
      <c r="AR513" s="22" t="n">
        <f aca="false">VLOOKUP(G513,Sheet2!A:Q,8)</f>
        <v>1201.14</v>
      </c>
      <c r="AS513" s="22" t="n">
        <f aca="false">VLOOKUP(G513,Sheet2!A:Q,9)</f>
        <v>39.67</v>
      </c>
      <c r="AT513" s="22" t="n">
        <f aca="false">VLOOKUP(G513,Sheet2!A:Q,10)</f>
        <v>102.45</v>
      </c>
      <c r="AU513" s="22" t="n">
        <f aca="false">VLOOKUP(G513,Sheet2!A:Q,11)</f>
        <v>4.5</v>
      </c>
      <c r="AV513" s="22" t="n">
        <f aca="false">VLOOKUP(G513,Sheet2!A:Q,12)</f>
        <v>250498.29</v>
      </c>
      <c r="AW513" s="22" t="n">
        <f aca="false">VLOOKUP(G513,Sheet2!A:Q,13)</f>
        <v>30877.75</v>
      </c>
      <c r="AX513" s="22" t="n">
        <f aca="false">VLOOKUP(G513,Sheet2!A:Q,14)</f>
        <v>11702.42</v>
      </c>
      <c r="AY513" s="22" t="n">
        <f aca="false">VLOOKUP(G513,Sheet2!A:Q,15)</f>
        <v>2246</v>
      </c>
      <c r="AZ513" s="22" t="n">
        <f aca="false">VLOOKUP(G513,Sheet2!A:Q,16)</f>
        <v>610.84</v>
      </c>
      <c r="BA513" s="22" t="n">
        <f aca="false">VLOOKUP(G513,Sheet2!A:Q,17)</f>
        <v>138.5</v>
      </c>
      <c r="BB513" s="22" t="n">
        <f aca="false">VLOOKUP(G513,Sheet2!A:R,18)</f>
        <v>87</v>
      </c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5" hidden="false" customHeight="false" outlineLevel="0" collapsed="false">
      <c r="A514" s="9" t="s">
        <v>80</v>
      </c>
      <c r="B514" s="9" t="n">
        <v>32</v>
      </c>
      <c r="C514" s="9" t="n">
        <v>41</v>
      </c>
      <c r="D514" s="9" t="n">
        <v>10</v>
      </c>
      <c r="E514" s="23" t="s">
        <v>193</v>
      </c>
      <c r="F514" s="11" t="s">
        <v>194</v>
      </c>
      <c r="G514" s="75" t="s">
        <v>1425</v>
      </c>
      <c r="H514" s="4" t="s">
        <v>196</v>
      </c>
      <c r="I514" s="22" t="s">
        <v>1365</v>
      </c>
      <c r="J514" s="26" t="s">
        <v>1366</v>
      </c>
      <c r="K514" s="11" t="s">
        <v>1426</v>
      </c>
      <c r="L514" s="2" t="n">
        <f aca="false">IF(LEN(TRIM(K514))=0,0,LEN(TRIM(K514))-LEN(SUBSTITUTE(K514," ",""))+1)</f>
        <v>10</v>
      </c>
      <c r="M514" s="2" t="n">
        <f aca="false">IF(LEN(TRIM(F514))=0,0,LEN(TRIM(F514))-LEN(SUBSTITUTE(F514," ",""))+2)</f>
        <v>8</v>
      </c>
      <c r="N514" s="22" t="s">
        <v>52</v>
      </c>
      <c r="O514" s="0"/>
      <c r="P514" s="27" t="n">
        <v>12032</v>
      </c>
      <c r="Q514" s="27" t="n">
        <v>2032</v>
      </c>
      <c r="R514" s="9" t="s">
        <v>409</v>
      </c>
      <c r="S514" s="28" t="str">
        <f aca="false">MID(MID(MID(SUBSTITUTE(K514," ","^",(M514-2)),1,256),FIND("^",SUBSTITUTE(K514," ","^",(M514-2))),256),2,FIND(" ",MID(MID(SUBSTITUTE(K514," ","^",(M514-2)),1,256),FIND("^",SUBSTITUTE(K514," ","^",(M514-2))),256))-2)</f>
        <v>a</v>
      </c>
      <c r="T514" s="59"/>
      <c r="U514" s="9" t="n">
        <v>4</v>
      </c>
      <c r="V514" s="23" t="n">
        <v>37</v>
      </c>
      <c r="W514" s="23" t="n">
        <v>573</v>
      </c>
      <c r="X514" s="23" t="n">
        <v>540</v>
      </c>
      <c r="Y514" s="23" t="n">
        <v>545</v>
      </c>
      <c r="Z514" s="23" t="n">
        <v>444</v>
      </c>
      <c r="AA514" s="83" t="n">
        <v>3</v>
      </c>
      <c r="AB514" s="0"/>
      <c r="AC514" s="30" t="str">
        <f aca="false">IF(ISBLANK(T514),"NA",IF(T514=" ","NA",IF(T514="-","NA",IF(T514="N","NA",T514))))</f>
        <v>NA</v>
      </c>
      <c r="AD514" s="30" t="n">
        <f aca="false">IF(ISBLANK(U514),"NA",IF(U514=" ","NA",IF(U514="-","NA",IF(U514="N","NA",U514))))</f>
        <v>4</v>
      </c>
      <c r="AE514" s="30" t="n">
        <f aca="false">IF(ISBLANK(V514),"NA",IF(V514=" ","NA",IF(V514="-","NA",IF(V514="N","NA",V514))))</f>
        <v>37</v>
      </c>
      <c r="AF514" s="30" t="n">
        <f aca="false">IF(ISBLANK(W514),"NA",IF(W514=" ","NA",IF(W514="-","NA",IF(W514="N","NA",W514))))</f>
        <v>573</v>
      </c>
      <c r="AG514" s="30" t="n">
        <f aca="false">IF(ISBLANK(X514),"NA",IF(X514=" ","NA",IF(X514="-","NA",IF(X514="N","NA",X514))))</f>
        <v>540</v>
      </c>
      <c r="AH514" s="30" t="n">
        <f aca="false">IF(ISBLANK(Y514),"NA",IF(Y514=" ","NA",IF(Y514="-","NA",IF(Y514="N","NA",Y514))))</f>
        <v>545</v>
      </c>
      <c r="AI514" s="30" t="n">
        <f aca="false">IF(ISBLANK(Z514),"NA",IF(Z514=" ","NA",IF(Z514="-","NA",IF(Z514="N","NA",Z514))))</f>
        <v>444</v>
      </c>
      <c r="AJ514" s="30" t="n">
        <f aca="false">IF(ISBLANK(AA514),"NA",IF(AA514=" ","NA",IF(AA514="-","NA",IF(AA514="N","NA",AA514))))</f>
        <v>3</v>
      </c>
      <c r="AK514" s="30" t="str">
        <f aca="false">IF(ISBLANK(AB514),"NA",IF(AB514=" ","NA",IF(AB514="-","NA",IF(AB514="N","NA",AB514))))</f>
        <v>NA</v>
      </c>
      <c r="AL514" s="22" t="str">
        <f aca="false">IF(I514="BC",VLOOKUP(B514,'BC-OR_overlap'!A:J,10),"NA")</f>
        <v>NA</v>
      </c>
      <c r="AM514" s="22" t="n">
        <f aca="false">VLOOKUP(G514,Sheet2!A:Q,3)</f>
        <v>50.9258</v>
      </c>
      <c r="AN514" s="22" t="n">
        <f aca="false">VLOOKUP(G514,Sheet2!A:Q,4)</f>
        <v>16</v>
      </c>
      <c r="AO514" s="22" t="n">
        <f aca="false">VLOOKUP(G514,Sheet2!A:Q,5)</f>
        <v>61.86</v>
      </c>
      <c r="AP514" s="22" t="n">
        <f aca="false">VLOOKUP(G514,Sheet2!A:Q,6)</f>
        <v>19984.98</v>
      </c>
      <c r="AQ514" s="22" t="n">
        <f aca="false">VLOOKUP(G514,Sheet2!A:Q,7)</f>
        <v>271.25</v>
      </c>
      <c r="AR514" s="22" t="n">
        <f aca="false">VLOOKUP(G514,Sheet2!A:Q,8)</f>
        <v>767.97</v>
      </c>
      <c r="AS514" s="22" t="n">
        <f aca="false">VLOOKUP(G514,Sheet2!A:Q,9)</f>
        <v>29.67</v>
      </c>
      <c r="AT514" s="22" t="n">
        <f aca="false">VLOOKUP(G514,Sheet2!A:Q,10)</f>
        <v>307.1</v>
      </c>
      <c r="AU514" s="22" t="n">
        <f aca="false">VLOOKUP(G514,Sheet2!A:Q,11)</f>
        <v>6</v>
      </c>
      <c r="AV514" s="22" t="n">
        <f aca="false">VLOOKUP(G514,Sheet2!A:Q,12)</f>
        <v>344817.11</v>
      </c>
      <c r="AW514" s="22" t="n">
        <f aca="false">VLOOKUP(G514,Sheet2!A:Q,13)</f>
        <v>40068</v>
      </c>
      <c r="AX514" s="22" t="n">
        <f aca="false">VLOOKUP(G514,Sheet2!A:Q,14)</f>
        <v>27845.13</v>
      </c>
      <c r="AY514" s="22" t="n">
        <f aca="false">VLOOKUP(G514,Sheet2!A:Q,15)</f>
        <v>5341</v>
      </c>
      <c r="AZ514" s="22" t="n">
        <f aca="false">VLOOKUP(G514,Sheet2!A:Q,16)</f>
        <v>4053.98</v>
      </c>
      <c r="BA514" s="22" t="n">
        <f aca="false">VLOOKUP(G514,Sheet2!A:Q,17)</f>
        <v>1387</v>
      </c>
      <c r="BB514" s="22" t="n">
        <f aca="false">VLOOKUP(G514,Sheet2!A:R,18)</f>
        <v>169</v>
      </c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5" hidden="false" customHeight="false" outlineLevel="0" collapsed="false">
      <c r="A515" s="22" t="s">
        <v>46</v>
      </c>
      <c r="B515" s="9" t="n">
        <v>33</v>
      </c>
      <c r="C515" s="9" t="n">
        <v>42</v>
      </c>
      <c r="D515" s="9" t="n">
        <v>198</v>
      </c>
      <c r="E515" s="23"/>
      <c r="F515" s="9" t="s">
        <v>198</v>
      </c>
      <c r="G515" s="75" t="s">
        <v>1427</v>
      </c>
      <c r="H515" s="4" t="s">
        <v>200</v>
      </c>
      <c r="I515" s="22" t="s">
        <v>1365</v>
      </c>
      <c r="J515" s="26" t="s">
        <v>1366</v>
      </c>
      <c r="K515" s="11" t="s">
        <v>1428</v>
      </c>
      <c r="L515" s="2" t="n">
        <f aca="false">IF(LEN(TRIM(K515))=0,0,LEN(TRIM(K515))-LEN(SUBSTITUTE(K515," ",""))+1)</f>
        <v>19</v>
      </c>
      <c r="M515" s="2" t="n">
        <f aca="false">IF(LEN(TRIM(F515))=0,0,LEN(TRIM(F515))-LEN(SUBSTITUTE(F515," ",""))+2)</f>
        <v>17</v>
      </c>
      <c r="N515" s="22" t="s">
        <v>52</v>
      </c>
      <c r="O515" s="0"/>
      <c r="P515" s="27" t="n">
        <v>12033</v>
      </c>
      <c r="Q515" s="27" t="n">
        <v>2033</v>
      </c>
      <c r="R515" s="9" t="s">
        <v>409</v>
      </c>
      <c r="S515" s="28" t="str">
        <f aca="false">MID(MID(MID(SUBSTITUTE(K515," ","^",(M515-2)),1,256),FIND("^",SUBSTITUTE(K515," ","^",(M515-2))),256),2,FIND(" ",MID(MID(SUBSTITUTE(K515," ","^",(M515-2)),1,256),FIND("^",SUBSTITUTE(K515," ","^",(M515-2))),256))-2)</f>
        <v>and</v>
      </c>
      <c r="T515" s="59"/>
      <c r="U515" s="9" t="n">
        <v>5</v>
      </c>
      <c r="V515" s="23" t="n">
        <v>53</v>
      </c>
      <c r="W515" s="23" t="s">
        <v>54</v>
      </c>
      <c r="X515" s="23" t="s">
        <v>54</v>
      </c>
      <c r="Y515" s="23" t="s">
        <v>54</v>
      </c>
      <c r="Z515" s="23" t="s">
        <v>54</v>
      </c>
      <c r="AA515" s="83" t="n">
        <v>12</v>
      </c>
      <c r="AB515" s="9"/>
      <c r="AC515" s="30" t="str">
        <f aca="false">IF(ISBLANK(T515),"NA",IF(T515=" ","NA",IF(T515="-","NA",IF(T515="N","NA",T515))))</f>
        <v>NA</v>
      </c>
      <c r="AD515" s="30" t="n">
        <f aca="false">IF(ISBLANK(U515),"NA",IF(U515=" ","NA",IF(U515="-","NA",IF(U515="N","NA",U515))))</f>
        <v>5</v>
      </c>
      <c r="AE515" s="30" t="n">
        <f aca="false">IF(ISBLANK(V515),"NA",IF(V515=" ","NA",IF(V515="-","NA",IF(V515="N","NA",V515))))</f>
        <v>53</v>
      </c>
      <c r="AF515" s="30" t="str">
        <f aca="false">IF(ISBLANK(W515),"NA",IF(W515=" ","NA",IF(W515="-","NA",IF(W515="N","NA",W515))))</f>
        <v>NA</v>
      </c>
      <c r="AG515" s="30" t="str">
        <f aca="false">IF(ISBLANK(X515),"NA",IF(X515=" ","NA",IF(X515="-","NA",IF(X515="N","NA",X515))))</f>
        <v>NA</v>
      </c>
      <c r="AH515" s="30" t="str">
        <f aca="false">IF(ISBLANK(Y515),"NA",IF(Y515=" ","NA",IF(Y515="-","NA",IF(Y515="N","NA",Y515))))</f>
        <v>NA</v>
      </c>
      <c r="AI515" s="30" t="str">
        <f aca="false">IF(ISBLANK(Z515),"NA",IF(Z515=" ","NA",IF(Z515="-","NA",IF(Z515="N","NA",Z515))))</f>
        <v>NA</v>
      </c>
      <c r="AJ515" s="30" t="n">
        <f aca="false">IF(ISBLANK(AA515),"NA",IF(AA515=" ","NA",IF(AA515="-","NA",IF(AA515="N","NA",AA515))))</f>
        <v>12</v>
      </c>
      <c r="AK515" s="30" t="str">
        <f aca="false">IF(ISBLANK(AB515),"NA",IF(AB515=" ","NA",IF(AB515="-","NA",IF(AB515="N","NA",AB515))))</f>
        <v>NA</v>
      </c>
      <c r="AL515" s="22" t="str">
        <f aca="false">IF(I515="BC",VLOOKUP(B515,'BC-OR_overlap'!A:J,10),"NA")</f>
        <v>NA</v>
      </c>
      <c r="AM515" s="22" t="n">
        <f aca="false">VLOOKUP(G515,Sheet2!A:Q,3)</f>
        <v>24.749</v>
      </c>
      <c r="AN515" s="22" t="n">
        <f aca="false">VLOOKUP(G515,Sheet2!A:Q,4)</f>
        <v>1</v>
      </c>
      <c r="AO515" s="22" t="n">
        <f aca="false">VLOOKUP(G515,Sheet2!A:Q,5)</f>
        <v>233.15</v>
      </c>
      <c r="AP515" s="22" t="n">
        <f aca="false">VLOOKUP(G515,Sheet2!A:Q,6)</f>
        <v>5049.26</v>
      </c>
      <c r="AQ515" s="22" t="n">
        <f aca="false">VLOOKUP(G515,Sheet2!A:Q,7)</f>
        <v>288</v>
      </c>
      <c r="AR515" s="22" t="n">
        <f aca="false">VLOOKUP(G515,Sheet2!A:Q,8)</f>
        <v>595.06</v>
      </c>
      <c r="AS515" s="22" t="n">
        <f aca="false">VLOOKUP(G515,Sheet2!A:Q,9)</f>
        <v>25.25</v>
      </c>
      <c r="AT515" s="22" t="n">
        <f aca="false">VLOOKUP(G515,Sheet2!A:Q,10)</f>
        <v>26</v>
      </c>
      <c r="AU515" s="22" t="n">
        <f aca="false">VLOOKUP(G515,Sheet2!A:Q,11)</f>
        <v>1.33</v>
      </c>
      <c r="AV515" s="22" t="n">
        <f aca="false">VLOOKUP(G515,Sheet2!A:Q,12)</f>
        <v>280633.62</v>
      </c>
      <c r="AW515" s="22" t="n">
        <f aca="false">VLOOKUP(G515,Sheet2!A:Q,13)</f>
        <v>30300.4</v>
      </c>
      <c r="AX515" s="22" t="n">
        <f aca="false">VLOOKUP(G515,Sheet2!A:Q,14)</f>
        <v>38729.55</v>
      </c>
      <c r="AY515" s="22" t="n">
        <f aca="false">VLOOKUP(G515,Sheet2!A:Q,15)</f>
        <v>1952.75</v>
      </c>
      <c r="AZ515" s="22" t="n">
        <f aca="false">VLOOKUP(G515,Sheet2!A:Q,16)</f>
        <v>586.96</v>
      </c>
      <c r="BA515" s="22" t="n">
        <f aca="false">VLOOKUP(G515,Sheet2!A:Q,17)</f>
        <v>101.33</v>
      </c>
      <c r="BB515" s="22" t="n">
        <f aca="false">VLOOKUP(G515,Sheet2!A:R,18)</f>
        <v>106</v>
      </c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5" hidden="false" customHeight="false" outlineLevel="0" collapsed="false">
      <c r="A516" s="22" t="s">
        <v>46</v>
      </c>
      <c r="B516" s="9" t="n">
        <v>34</v>
      </c>
      <c r="C516" s="9" t="n">
        <v>44</v>
      </c>
      <c r="D516" s="9" t="n">
        <v>144</v>
      </c>
      <c r="E516" s="23" t="s">
        <v>153</v>
      </c>
      <c r="F516" s="9" t="s">
        <v>203</v>
      </c>
      <c r="G516" s="75" t="s">
        <v>1429</v>
      </c>
      <c r="H516" s="4" t="s">
        <v>205</v>
      </c>
      <c r="I516" s="22" t="s">
        <v>1365</v>
      </c>
      <c r="J516" s="26" t="s">
        <v>1366</v>
      </c>
      <c r="K516" s="11" t="s">
        <v>1430</v>
      </c>
      <c r="L516" s="2" t="n">
        <f aca="false">IF(LEN(TRIM(K516))=0,0,LEN(TRIM(K516))-LEN(SUBSTITUTE(K516," ",""))+1)</f>
        <v>15</v>
      </c>
      <c r="M516" s="2" t="n">
        <f aca="false">IF(LEN(TRIM(F516))=0,0,LEN(TRIM(F516))-LEN(SUBSTITUTE(F516," ",""))+2)</f>
        <v>12</v>
      </c>
      <c r="N516" s="22" t="s">
        <v>52</v>
      </c>
      <c r="O516" s="0"/>
      <c r="P516" s="27" t="n">
        <v>12034</v>
      </c>
      <c r="Q516" s="27" t="n">
        <v>2034</v>
      </c>
      <c r="R516" s="9" t="s">
        <v>409</v>
      </c>
      <c r="S516" s="28" t="str">
        <f aca="false">MID(MID(MID(SUBSTITUTE(K516," ","^",(M516-2)),1,256),FIND("^",SUBSTITUTE(K516," ","^",(M516-2))),256),2,FIND(" ",MID(MID(SUBSTITUTE(K516," ","^",(M516-2)),1,256),FIND("^",SUBSTITUTE(K516," ","^",(M516-2))),256))-2)</f>
        <v>for</v>
      </c>
      <c r="T516" s="59"/>
      <c r="U516" s="9" t="n">
        <v>6</v>
      </c>
      <c r="V516" s="23" t="n">
        <v>7</v>
      </c>
      <c r="W516" s="23" t="s">
        <v>54</v>
      </c>
      <c r="X516" s="23" t="s">
        <v>54</v>
      </c>
      <c r="Y516" s="23" t="s">
        <v>54</v>
      </c>
      <c r="Z516" s="23" t="s">
        <v>54</v>
      </c>
      <c r="AA516" s="83" t="n">
        <v>5</v>
      </c>
      <c r="AB516" s="9"/>
      <c r="AC516" s="30" t="str">
        <f aca="false">IF(ISBLANK(T516),"NA",IF(T516=" ","NA",IF(T516="-","NA",IF(T516="N","NA",T516))))</f>
        <v>NA</v>
      </c>
      <c r="AD516" s="30" t="n">
        <f aca="false">IF(ISBLANK(U516),"NA",IF(U516=" ","NA",IF(U516="-","NA",IF(U516="N","NA",U516))))</f>
        <v>6</v>
      </c>
      <c r="AE516" s="30" t="n">
        <f aca="false">IF(ISBLANK(V516),"NA",IF(V516=" ","NA",IF(V516="-","NA",IF(V516="N","NA",V516))))</f>
        <v>7</v>
      </c>
      <c r="AF516" s="30" t="str">
        <f aca="false">IF(ISBLANK(W516),"NA",IF(W516=" ","NA",IF(W516="-","NA",IF(W516="N","NA",W516))))</f>
        <v>NA</v>
      </c>
      <c r="AG516" s="30" t="str">
        <f aca="false">IF(ISBLANK(X516),"NA",IF(X516=" ","NA",IF(X516="-","NA",IF(X516="N","NA",X516))))</f>
        <v>NA</v>
      </c>
      <c r="AH516" s="30" t="str">
        <f aca="false">IF(ISBLANK(Y516),"NA",IF(Y516=" ","NA",IF(Y516="-","NA",IF(Y516="N","NA",Y516))))</f>
        <v>NA</v>
      </c>
      <c r="AI516" s="30" t="str">
        <f aca="false">IF(ISBLANK(Z516),"NA",IF(Z516=" ","NA",IF(Z516="-","NA",IF(Z516="N","NA",Z516))))</f>
        <v>NA</v>
      </c>
      <c r="AJ516" s="30" t="n">
        <f aca="false">IF(ISBLANK(AA516),"NA",IF(AA516=" ","NA",IF(AA516="-","NA",IF(AA516="N","NA",AA516))))</f>
        <v>5</v>
      </c>
      <c r="AK516" s="30" t="str">
        <f aca="false">IF(ISBLANK(AB516),"NA",IF(AB516=" ","NA",IF(AB516="-","NA",IF(AB516="N","NA",AB516))))</f>
        <v>NA</v>
      </c>
      <c r="AL516" s="22" t="str">
        <f aca="false">IF(I516="BC",VLOOKUP(B516,'BC-OR_overlap'!A:J,10),"NA")</f>
        <v>NA</v>
      </c>
      <c r="AM516" s="22" t="n">
        <f aca="false">VLOOKUP(G516,Sheet2!A:Q,3)</f>
        <v>1.96326</v>
      </c>
      <c r="AN516" s="22" t="n">
        <f aca="false">VLOOKUP(G516,Sheet2!A:Q,4)</f>
        <v>6</v>
      </c>
      <c r="AO516" s="22" t="n">
        <f aca="false">VLOOKUP(G516,Sheet2!A:Q,5)</f>
        <v>18.97</v>
      </c>
      <c r="AP516" s="22" t="n">
        <f aca="false">VLOOKUP(G516,Sheet2!A:Q,6)</f>
        <v>9700.75</v>
      </c>
      <c r="AQ516" s="22" t="n">
        <f aca="false">VLOOKUP(G516,Sheet2!A:Q,7)</f>
        <v>1001</v>
      </c>
      <c r="AR516" s="22" t="n">
        <f aca="false">VLOOKUP(G516,Sheet2!A:Q,8)</f>
        <v>2112.73</v>
      </c>
      <c r="AS516" s="22" t="n">
        <f aca="false">VLOOKUP(G516,Sheet2!A:Q,9)</f>
        <v>202.6</v>
      </c>
      <c r="AT516" s="22" t="n">
        <f aca="false">VLOOKUP(G516,Sheet2!A:Q,10)</f>
        <v>235.64</v>
      </c>
      <c r="AU516" s="22" t="n">
        <f aca="false">VLOOKUP(G516,Sheet2!A:Q,11)</f>
        <v>24</v>
      </c>
      <c r="AV516" s="22" t="n">
        <f aca="false">VLOOKUP(G516,Sheet2!A:Q,12)</f>
        <v>317795.89</v>
      </c>
      <c r="AW516" s="22" t="n">
        <f aca="false">VLOOKUP(G516,Sheet2!A:Q,13)</f>
        <v>46645.5</v>
      </c>
      <c r="AX516" s="22" t="n">
        <f aca="false">VLOOKUP(G516,Sheet2!A:Q,14)</f>
        <v>37174.99</v>
      </c>
      <c r="AY516" s="22" t="n">
        <f aca="false">VLOOKUP(G516,Sheet2!A:Q,15)</f>
        <v>6309.8</v>
      </c>
      <c r="AZ516" s="22" t="n">
        <f aca="false">VLOOKUP(G516,Sheet2!A:Q,16)</f>
        <v>1511.34</v>
      </c>
      <c r="BA516" s="22" t="n">
        <f aca="false">VLOOKUP(G516,Sheet2!A:Q,17)</f>
        <v>329.25</v>
      </c>
      <c r="BB516" s="22" t="n">
        <f aca="false">VLOOKUP(G516,Sheet2!A:R,18)</f>
        <v>470</v>
      </c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5" hidden="false" customHeight="false" outlineLevel="0" collapsed="false">
      <c r="A517" s="9" t="s">
        <v>56</v>
      </c>
      <c r="B517" s="9" t="n">
        <v>35</v>
      </c>
      <c r="C517" s="9" t="n">
        <v>45</v>
      </c>
      <c r="D517" s="9" t="n">
        <v>33</v>
      </c>
      <c r="E517" s="23" t="n">
        <v>14</v>
      </c>
      <c r="F517" s="24" t="s">
        <v>207</v>
      </c>
      <c r="G517" s="75" t="s">
        <v>1431</v>
      </c>
      <c r="H517" s="4" t="s">
        <v>209</v>
      </c>
      <c r="I517" s="22" t="s">
        <v>1365</v>
      </c>
      <c r="J517" s="26" t="s">
        <v>1366</v>
      </c>
      <c r="K517" s="11" t="s">
        <v>1432</v>
      </c>
      <c r="L517" s="2" t="n">
        <f aca="false">IF(LEN(TRIM(K517))=0,0,LEN(TRIM(K517))-LEN(SUBSTITUTE(K517," ",""))+1)</f>
        <v>13</v>
      </c>
      <c r="M517" s="2" t="n">
        <f aca="false">IF(LEN(TRIM(F517))=0,0,LEN(TRIM(F517))-LEN(SUBSTITUTE(F517," ",""))+2)</f>
        <v>10</v>
      </c>
      <c r="N517" s="22" t="s">
        <v>52</v>
      </c>
      <c r="O517" s="0"/>
      <c r="P517" s="27" t="n">
        <v>12035</v>
      </c>
      <c r="Q517" s="27" t="n">
        <v>2035</v>
      </c>
      <c r="R517" s="9" t="s">
        <v>409</v>
      </c>
      <c r="S517" s="28" t="str">
        <f aca="false">MID(MID(MID(SUBSTITUTE(K517," ","^",(M517-2)),1,256),FIND("^",SUBSTITUTE(K517," ","^",(M517-2))),256),2,FIND(" ",MID(MID(SUBSTITUTE(K517," ","^",(M517-2)),1,256),FIND("^",SUBSTITUTE(K517," ","^",(M517-2))),256))-2)</f>
        <v>huge</v>
      </c>
      <c r="T517" s="59"/>
      <c r="U517" s="9" t="n">
        <v>3</v>
      </c>
      <c r="V517" s="23" t="n">
        <v>13</v>
      </c>
      <c r="W517" s="23" t="n">
        <v>530</v>
      </c>
      <c r="X517" s="23" t="n">
        <v>524</v>
      </c>
      <c r="Y517" s="23" t="n">
        <v>556</v>
      </c>
      <c r="Z517" s="23" t="s">
        <v>54</v>
      </c>
      <c r="AA517" s="83" t="n">
        <v>15</v>
      </c>
      <c r="AB517" s="9"/>
      <c r="AC517" s="30" t="str">
        <f aca="false">IF(ISBLANK(T517),"NA",IF(T517=" ","NA",IF(T517="-","NA",IF(T517="N","NA",T517))))</f>
        <v>NA</v>
      </c>
      <c r="AD517" s="30" t="n">
        <f aca="false">IF(ISBLANK(U517),"NA",IF(U517=" ","NA",IF(U517="-","NA",IF(U517="N","NA",U517))))</f>
        <v>3</v>
      </c>
      <c r="AE517" s="30" t="n">
        <f aca="false">IF(ISBLANK(V517),"NA",IF(V517=" ","NA",IF(V517="-","NA",IF(V517="N","NA",V517))))</f>
        <v>13</v>
      </c>
      <c r="AF517" s="30" t="n">
        <f aca="false">IF(ISBLANK(W517),"NA",IF(W517=" ","NA",IF(W517="-","NA",IF(W517="N","NA",W517))))</f>
        <v>530</v>
      </c>
      <c r="AG517" s="30" t="n">
        <f aca="false">IF(ISBLANK(X517),"NA",IF(X517=" ","NA",IF(X517="-","NA",IF(X517="N","NA",X517))))</f>
        <v>524</v>
      </c>
      <c r="AH517" s="30" t="n">
        <f aca="false">IF(ISBLANK(Y517),"NA",IF(Y517=" ","NA",IF(Y517="-","NA",IF(Y517="N","NA",Y517))))</f>
        <v>556</v>
      </c>
      <c r="AI517" s="30" t="str">
        <f aca="false">IF(ISBLANK(Z517),"NA",IF(Z517=" ","NA",IF(Z517="-","NA",IF(Z517="N","NA",Z517))))</f>
        <v>NA</v>
      </c>
      <c r="AJ517" s="30" t="n">
        <f aca="false">IF(ISBLANK(AA517),"NA",IF(AA517=" ","NA",IF(AA517="-","NA",IF(AA517="N","NA",AA517))))</f>
        <v>15</v>
      </c>
      <c r="AK517" s="30" t="str">
        <f aca="false">IF(ISBLANK(AB517),"NA",IF(AB517=" ","NA",IF(AB517="-","NA",IF(AB517="N","NA",AB517))))</f>
        <v>NA</v>
      </c>
      <c r="AL517" s="22" t="str">
        <f aca="false">IF(I517="BC",VLOOKUP(B517,'BC-OR_overlap'!A:J,10),"NA")</f>
        <v>NA</v>
      </c>
      <c r="AM517" s="22" t="n">
        <f aca="false">VLOOKUP(G517,Sheet2!A:Q,3)</f>
        <v>5.05688</v>
      </c>
      <c r="AN517" s="22" t="n">
        <f aca="false">VLOOKUP(G517,Sheet2!A:Q,4)</f>
        <v>17</v>
      </c>
      <c r="AO517" s="22" t="n">
        <f aca="false">VLOOKUP(G517,Sheet2!A:Q,5)</f>
        <v>375.43</v>
      </c>
      <c r="AP517" s="22" t="n">
        <f aca="false">VLOOKUP(G517,Sheet2!A:Q,6)</f>
        <v>16210.95</v>
      </c>
      <c r="AQ517" s="22" t="n">
        <f aca="false">VLOOKUP(G517,Sheet2!A:Q,7)</f>
        <v>75.67</v>
      </c>
      <c r="AR517" s="22" t="n">
        <f aca="false">VLOOKUP(G517,Sheet2!A:Q,8)</f>
        <v>3194.5</v>
      </c>
      <c r="AS517" s="22" t="n">
        <f aca="false">VLOOKUP(G517,Sheet2!A:Q,9)</f>
        <v>8.5</v>
      </c>
      <c r="AT517" s="22" t="n">
        <f aca="false">VLOOKUP(G517,Sheet2!A:Q,10)</f>
        <v>5.06</v>
      </c>
      <c r="AU517" s="22" t="n">
        <f aca="false">VLOOKUP(G517,Sheet2!A:Q,11)</f>
        <v>1</v>
      </c>
      <c r="AV517" s="22" t="n">
        <f aca="false">VLOOKUP(G517,Sheet2!A:Q,12)</f>
        <v>293909.08</v>
      </c>
      <c r="AW517" s="22" t="n">
        <f aca="false">VLOOKUP(G517,Sheet2!A:Q,13)</f>
        <v>30905.33</v>
      </c>
      <c r="AX517" s="22" t="n">
        <f aca="false">VLOOKUP(G517,Sheet2!A:Q,14)</f>
        <v>11659.01</v>
      </c>
      <c r="AY517" s="22" t="n">
        <f aca="false">VLOOKUP(G517,Sheet2!A:Q,15)</f>
        <v>1286.5</v>
      </c>
      <c r="AZ517" s="22" t="n">
        <f aca="false">VLOOKUP(G517,Sheet2!A:Q,16)</f>
        <v>28.74</v>
      </c>
      <c r="BA517" s="22" t="n">
        <f aca="false">VLOOKUP(G517,Sheet2!A:Q,17)</f>
        <v>23</v>
      </c>
      <c r="BB517" s="22" t="n">
        <f aca="false">VLOOKUP(G517,Sheet2!A:R,18)</f>
        <v>118</v>
      </c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5" hidden="false" customHeight="false" outlineLevel="0" collapsed="false">
      <c r="A518" s="9" t="s">
        <v>56</v>
      </c>
      <c r="B518" s="9" t="n">
        <v>36</v>
      </c>
      <c r="C518" s="9" t="n">
        <v>46</v>
      </c>
      <c r="D518" s="9" t="n">
        <v>136</v>
      </c>
      <c r="E518" s="23" t="n">
        <v>27</v>
      </c>
      <c r="F518" s="24" t="s">
        <v>211</v>
      </c>
      <c r="G518" s="75" t="s">
        <v>1433</v>
      </c>
      <c r="H518" s="4" t="s">
        <v>213</v>
      </c>
      <c r="I518" s="22" t="s">
        <v>1365</v>
      </c>
      <c r="J518" s="26" t="s">
        <v>1366</v>
      </c>
      <c r="K518" s="11" t="s">
        <v>1434</v>
      </c>
      <c r="L518" s="2" t="n">
        <f aca="false">IF(LEN(TRIM(K518))=0,0,LEN(TRIM(K518))-LEN(SUBSTITUTE(K518," ",""))+1)</f>
        <v>10</v>
      </c>
      <c r="M518" s="2" t="n">
        <f aca="false">IF(LEN(TRIM(F518))=0,0,LEN(TRIM(F518))-LEN(SUBSTITUTE(F518," ",""))+2)</f>
        <v>8</v>
      </c>
      <c r="N518" s="22" t="s">
        <v>52</v>
      </c>
      <c r="O518" s="0"/>
      <c r="P518" s="27" t="n">
        <v>12036</v>
      </c>
      <c r="Q518" s="27" t="n">
        <v>2036</v>
      </c>
      <c r="R518" s="9" t="s">
        <v>409</v>
      </c>
      <c r="S518" s="28" t="str">
        <f aca="false">MID(MID(MID(SUBSTITUTE(K518," ","^",(M518-2)),1,256),FIND("^",SUBSTITUTE(K518," ","^",(M518-2))),256),2,FIND(" ",MID(MID(SUBSTITUTE(K518," ","^",(M518-2)),1,256),FIND("^",SUBSTITUTE(K518," ","^",(M518-2))),256))-2)</f>
        <v>the</v>
      </c>
      <c r="T518" s="59"/>
      <c r="U518" s="9" t="n">
        <v>4</v>
      </c>
      <c r="V518" s="23" t="n">
        <v>113</v>
      </c>
      <c r="W518" s="23" t="n">
        <v>311</v>
      </c>
      <c r="X518" s="23" t="n">
        <v>548</v>
      </c>
      <c r="Y518" s="23" t="n">
        <v>447</v>
      </c>
      <c r="Z518" s="23" t="n">
        <v>531</v>
      </c>
      <c r="AA518" s="83" t="n">
        <v>1</v>
      </c>
      <c r="AB518" s="9"/>
      <c r="AC518" s="30" t="str">
        <f aca="false">IF(ISBLANK(T518),"NA",IF(T518=" ","NA",IF(T518="-","NA",IF(T518="N","NA",T518))))</f>
        <v>NA</v>
      </c>
      <c r="AD518" s="30" t="n">
        <f aca="false">IF(ISBLANK(U518),"NA",IF(U518=" ","NA",IF(U518="-","NA",IF(U518="N","NA",U518))))</f>
        <v>4</v>
      </c>
      <c r="AE518" s="30" t="n">
        <f aca="false">IF(ISBLANK(V518),"NA",IF(V518=" ","NA",IF(V518="-","NA",IF(V518="N","NA",V518))))</f>
        <v>113</v>
      </c>
      <c r="AF518" s="30" t="n">
        <f aca="false">IF(ISBLANK(W518),"NA",IF(W518=" ","NA",IF(W518="-","NA",IF(W518="N","NA",W518))))</f>
        <v>311</v>
      </c>
      <c r="AG518" s="30" t="n">
        <f aca="false">IF(ISBLANK(X518),"NA",IF(X518=" ","NA",IF(X518="-","NA",IF(X518="N","NA",X518))))</f>
        <v>548</v>
      </c>
      <c r="AH518" s="30" t="n">
        <f aca="false">IF(ISBLANK(Y518),"NA",IF(Y518=" ","NA",IF(Y518="-","NA",IF(Y518="N","NA",Y518))))</f>
        <v>447</v>
      </c>
      <c r="AI518" s="30" t="n">
        <f aca="false">IF(ISBLANK(Z518),"NA",IF(Z518=" ","NA",IF(Z518="-","NA",IF(Z518="N","NA",Z518))))</f>
        <v>531</v>
      </c>
      <c r="AJ518" s="30" t="n">
        <f aca="false">IF(ISBLANK(AA518),"NA",IF(AA518=" ","NA",IF(AA518="-","NA",IF(AA518="N","NA",AA518))))</f>
        <v>1</v>
      </c>
      <c r="AK518" s="30" t="str">
        <f aca="false">IF(ISBLANK(AB518),"NA",IF(AB518=" ","NA",IF(AB518="-","NA",IF(AB518="N","NA",AB518))))</f>
        <v>NA</v>
      </c>
      <c r="AL518" s="22" t="str">
        <f aca="false">IF(I518="BC",VLOOKUP(B518,'BC-OR_overlap'!A:J,10),"NA")</f>
        <v>NA</v>
      </c>
      <c r="AM518" s="22" t="n">
        <f aca="false">VLOOKUP(G518,Sheet2!A:Q,3)</f>
        <v>230.237</v>
      </c>
      <c r="AN518" s="22" t="n">
        <f aca="false">VLOOKUP(G518,Sheet2!A:Q,4)</f>
        <v>8</v>
      </c>
      <c r="AO518" s="22" t="n">
        <f aca="false">VLOOKUP(G518,Sheet2!A:Q,5)</f>
        <v>51.35</v>
      </c>
      <c r="AP518" s="22" t="n">
        <f aca="false">VLOOKUP(G518,Sheet2!A:Q,6)</f>
        <v>11844.65</v>
      </c>
      <c r="AQ518" s="22" t="n">
        <f aca="false">VLOOKUP(G518,Sheet2!A:Q,7)</f>
        <v>222.75</v>
      </c>
      <c r="AR518" s="22" t="n">
        <f aca="false">VLOOKUP(G518,Sheet2!A:Q,8)</f>
        <v>1881.46</v>
      </c>
      <c r="AS518" s="22" t="n">
        <f aca="false">VLOOKUP(G518,Sheet2!A:Q,9)</f>
        <v>33</v>
      </c>
      <c r="AT518" s="22" t="n">
        <f aca="false">VLOOKUP(G518,Sheet2!A:Q,10)</f>
        <v>422.79</v>
      </c>
      <c r="AU518" s="22" t="n">
        <f aca="false">VLOOKUP(G518,Sheet2!A:Q,11)</f>
        <v>4.5</v>
      </c>
      <c r="AV518" s="22" t="n">
        <f aca="false">VLOOKUP(G518,Sheet2!A:Q,12)</f>
        <v>241932.05</v>
      </c>
      <c r="AW518" s="22" t="n">
        <f aca="false">VLOOKUP(G518,Sheet2!A:Q,13)</f>
        <v>30552.5</v>
      </c>
      <c r="AX518" s="22" t="n">
        <f aca="false">VLOOKUP(G518,Sheet2!A:Q,14)</f>
        <v>19299.99</v>
      </c>
      <c r="AY518" s="22" t="n">
        <f aca="false">VLOOKUP(G518,Sheet2!A:Q,15)</f>
        <v>2544.67</v>
      </c>
      <c r="AZ518" s="22" t="n">
        <f aca="false">VLOOKUP(G518,Sheet2!A:Q,16)</f>
        <v>657.01</v>
      </c>
      <c r="BA518" s="22" t="n">
        <f aca="false">VLOOKUP(G518,Sheet2!A:Q,17)</f>
        <v>94</v>
      </c>
      <c r="BB518" s="22" t="n">
        <f aca="false">VLOOKUP(G518,Sheet2!A:R,18)</f>
        <v>388</v>
      </c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5" hidden="false" customHeight="false" outlineLevel="0" collapsed="false">
      <c r="A519" s="9" t="s">
        <v>66</v>
      </c>
      <c r="B519" s="9" t="n">
        <v>37</v>
      </c>
      <c r="C519" s="9" t="n">
        <v>47</v>
      </c>
      <c r="D519" s="9" t="n">
        <v>151</v>
      </c>
      <c r="E519" s="23" t="n">
        <v>20</v>
      </c>
      <c r="F519" s="24" t="s">
        <v>215</v>
      </c>
      <c r="G519" s="75" t="s">
        <v>1435</v>
      </c>
      <c r="H519" s="4" t="s">
        <v>217</v>
      </c>
      <c r="I519" s="22" t="s">
        <v>1365</v>
      </c>
      <c r="J519" s="26" t="s">
        <v>1366</v>
      </c>
      <c r="K519" s="11" t="s">
        <v>1436</v>
      </c>
      <c r="L519" s="2" t="n">
        <f aca="false">IF(LEN(TRIM(K519))=0,0,LEN(TRIM(K519))-LEN(SUBSTITUTE(K519," ",""))+1)</f>
        <v>14</v>
      </c>
      <c r="M519" s="2" t="n">
        <f aca="false">IF(LEN(TRIM(F519))=0,0,LEN(TRIM(F519))-LEN(SUBSTITUTE(F519," ",""))+2)</f>
        <v>12</v>
      </c>
      <c r="N519" s="22" t="s">
        <v>52</v>
      </c>
      <c r="O519" s="0"/>
      <c r="P519" s="27" t="n">
        <v>12037</v>
      </c>
      <c r="Q519" s="27" t="n">
        <v>2037</v>
      </c>
      <c r="R519" s="9" t="s">
        <v>409</v>
      </c>
      <c r="S519" s="28" t="str">
        <f aca="false">MID(MID(MID(SUBSTITUTE(K519," ","^",(M519-2)),1,256),FIND("^",SUBSTITUTE(K519," ","^",(M519-2))),256),2,FIND(" ",MID(MID(SUBSTITUTE(K519," ","^",(M519-2)),1,256),FIND("^",SUBSTITUTE(K519," ","^",(M519-2))),256))-2)</f>
        <v>back</v>
      </c>
      <c r="T519" s="59"/>
      <c r="U519" s="9" t="n">
        <v>4</v>
      </c>
      <c r="V519" s="23" t="n">
        <v>3</v>
      </c>
      <c r="W519" s="23" t="s">
        <v>54</v>
      </c>
      <c r="X519" s="23" t="s">
        <v>54</v>
      </c>
      <c r="Y519" s="23" t="s">
        <v>54</v>
      </c>
      <c r="Z519" s="23" t="s">
        <v>54</v>
      </c>
      <c r="AA519" s="83" t="n">
        <v>8</v>
      </c>
      <c r="AB519" s="0"/>
      <c r="AC519" s="30" t="str">
        <f aca="false">IF(ISBLANK(T519),"NA",IF(T519=" ","NA",IF(T519="-","NA",IF(T519="N","NA",T519))))</f>
        <v>NA</v>
      </c>
      <c r="AD519" s="30" t="n">
        <f aca="false">IF(ISBLANK(U519),"NA",IF(U519=" ","NA",IF(U519="-","NA",IF(U519="N","NA",U519))))</f>
        <v>4</v>
      </c>
      <c r="AE519" s="30" t="n">
        <f aca="false">IF(ISBLANK(V519),"NA",IF(V519=" ","NA",IF(V519="-","NA",IF(V519="N","NA",V519))))</f>
        <v>3</v>
      </c>
      <c r="AF519" s="30" t="str">
        <f aca="false">IF(ISBLANK(W519),"NA",IF(W519=" ","NA",IF(W519="-","NA",IF(W519="N","NA",W519))))</f>
        <v>NA</v>
      </c>
      <c r="AG519" s="30" t="str">
        <f aca="false">IF(ISBLANK(X519),"NA",IF(X519=" ","NA",IF(X519="-","NA",IF(X519="N","NA",X519))))</f>
        <v>NA</v>
      </c>
      <c r="AH519" s="30" t="str">
        <f aca="false">IF(ISBLANK(Y519),"NA",IF(Y519=" ","NA",IF(Y519="-","NA",IF(Y519="N","NA",Y519))))</f>
        <v>NA</v>
      </c>
      <c r="AI519" s="30" t="str">
        <f aca="false">IF(ISBLANK(Z519),"NA",IF(Z519=" ","NA",IF(Z519="-","NA",IF(Z519="N","NA",Z519))))</f>
        <v>NA</v>
      </c>
      <c r="AJ519" s="30" t="n">
        <f aca="false">IF(ISBLANK(AA519),"NA",IF(AA519=" ","NA",IF(AA519="-","NA",IF(AA519="N","NA",AA519))))</f>
        <v>8</v>
      </c>
      <c r="AK519" s="30" t="str">
        <f aca="false">IF(ISBLANK(AB519),"NA",IF(AB519=" ","NA",IF(AB519="-","NA",IF(AB519="N","NA",AB519))))</f>
        <v>NA</v>
      </c>
      <c r="AL519" s="22" t="str">
        <f aca="false">IF(I519="BC",VLOOKUP(B519,'BC-OR_overlap'!A:J,10),"NA")</f>
        <v>NA</v>
      </c>
      <c r="AM519" s="22" t="n">
        <f aca="false">VLOOKUP(G519,Sheet2!A:Q,3)</f>
        <v>5.65181</v>
      </c>
      <c r="AN519" s="22" t="n">
        <f aca="false">VLOOKUP(G519,Sheet2!A:Q,4)</f>
        <v>6</v>
      </c>
      <c r="AO519" s="22" t="n">
        <f aca="false">VLOOKUP(G519,Sheet2!A:Q,5)</f>
        <v>140.47</v>
      </c>
      <c r="AP519" s="22" t="n">
        <f aca="false">VLOOKUP(G519,Sheet2!A:Q,6)</f>
        <v>12825.28</v>
      </c>
      <c r="AQ519" s="22" t="n">
        <f aca="false">VLOOKUP(G519,Sheet2!A:Q,7)</f>
        <v>215.25</v>
      </c>
      <c r="AR519" s="22" t="n">
        <f aca="false">VLOOKUP(G519,Sheet2!A:Q,8)</f>
        <v>3993.89</v>
      </c>
      <c r="AS519" s="22" t="n">
        <f aca="false">VLOOKUP(G519,Sheet2!A:Q,9)</f>
        <v>32.33</v>
      </c>
      <c r="AT519" s="22" t="n">
        <f aca="false">VLOOKUP(G519,Sheet2!A:Q,10)</f>
        <v>424.99</v>
      </c>
      <c r="AU519" s="22" t="n">
        <f aca="false">VLOOKUP(G519,Sheet2!A:Q,11)</f>
        <v>3.5</v>
      </c>
      <c r="AV519" s="22" t="n">
        <f aca="false">VLOOKUP(G519,Sheet2!A:Q,12)</f>
        <v>228845.98</v>
      </c>
      <c r="AW519" s="22" t="n">
        <f aca="false">VLOOKUP(G519,Sheet2!A:Q,13)</f>
        <v>25638</v>
      </c>
      <c r="AX519" s="22" t="n">
        <f aca="false">VLOOKUP(G519,Sheet2!A:Q,14)</f>
        <v>12348.65</v>
      </c>
      <c r="AY519" s="22" t="n">
        <f aca="false">VLOOKUP(G519,Sheet2!A:Q,15)</f>
        <v>1492.33</v>
      </c>
      <c r="AZ519" s="22" t="n">
        <f aca="false">VLOOKUP(G519,Sheet2!A:Q,16)</f>
        <v>674.02</v>
      </c>
      <c r="BA519" s="22" t="n">
        <f aca="false">VLOOKUP(G519,Sheet2!A:Q,17)</f>
        <v>103</v>
      </c>
      <c r="BB519" s="22" t="n">
        <f aca="false">VLOOKUP(G519,Sheet2!A:R,18)</f>
        <v>115</v>
      </c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5" hidden="false" customHeight="false" outlineLevel="0" collapsed="false">
      <c r="A520" s="22" t="s">
        <v>46</v>
      </c>
      <c r="B520" s="9" t="n">
        <v>38</v>
      </c>
      <c r="C520" s="9" t="n">
        <v>48</v>
      </c>
      <c r="D520" s="9" t="n">
        <v>185</v>
      </c>
      <c r="E520" s="23" t="s">
        <v>153</v>
      </c>
      <c r="F520" s="9" t="s">
        <v>219</v>
      </c>
      <c r="G520" s="75" t="s">
        <v>1437</v>
      </c>
      <c r="H520" s="4" t="s">
        <v>221</v>
      </c>
      <c r="I520" s="22" t="s">
        <v>1365</v>
      </c>
      <c r="J520" s="26" t="s">
        <v>1366</v>
      </c>
      <c r="K520" s="11" t="s">
        <v>1438</v>
      </c>
      <c r="L520" s="2" t="n">
        <f aca="false">IF(LEN(TRIM(K520))=0,0,LEN(TRIM(K520))-LEN(SUBSTITUTE(K520," ",""))+1)</f>
        <v>13</v>
      </c>
      <c r="M520" s="2" t="n">
        <f aca="false">IF(LEN(TRIM(F520))=0,0,LEN(TRIM(F520))-LEN(SUBSTITUTE(F520," ",""))+2)</f>
        <v>11</v>
      </c>
      <c r="N520" s="22" t="s">
        <v>52</v>
      </c>
      <c r="O520" s="0"/>
      <c r="P520" s="27" t="n">
        <v>12038</v>
      </c>
      <c r="Q520" s="27" t="n">
        <v>2038</v>
      </c>
      <c r="R520" s="9" t="s">
        <v>409</v>
      </c>
      <c r="S520" s="28" t="str">
        <f aca="false">MID(MID(MID(SUBSTITUTE(K520," ","^",(M520-2)),1,256),FIND("^",SUBSTITUTE(K520," ","^",(M520-2))),256),2,FIND(" ",MID(MID(SUBSTITUTE(K520," ","^",(M520-2)),1,256),FIND("^",SUBSTITUTE(K520," ","^",(M520-2))),256))-2)</f>
        <v>sworn</v>
      </c>
      <c r="T520" s="59"/>
      <c r="U520" s="9" t="n">
        <v>5</v>
      </c>
      <c r="V520" s="23" t="s">
        <v>54</v>
      </c>
      <c r="W520" s="23" t="s">
        <v>54</v>
      </c>
      <c r="X520" s="23" t="s">
        <v>54</v>
      </c>
      <c r="Y520" s="23" t="s">
        <v>54</v>
      </c>
      <c r="Z520" s="23" t="s">
        <v>54</v>
      </c>
      <c r="AA520" s="83" t="n">
        <v>17</v>
      </c>
      <c r="AB520" s="9"/>
      <c r="AC520" s="30" t="str">
        <f aca="false">IF(ISBLANK(T520),"NA",IF(T520=" ","NA",IF(T520="-","NA",IF(T520="N","NA",T520))))</f>
        <v>NA</v>
      </c>
      <c r="AD520" s="30" t="n">
        <f aca="false">IF(ISBLANK(U520),"NA",IF(U520=" ","NA",IF(U520="-","NA",IF(U520="N","NA",U520))))</f>
        <v>5</v>
      </c>
      <c r="AE520" s="30" t="str">
        <f aca="false">IF(ISBLANK(V520),"NA",IF(V520=" ","NA",IF(V520="-","NA",IF(V520="N","NA",V520))))</f>
        <v>NA</v>
      </c>
      <c r="AF520" s="30" t="str">
        <f aca="false">IF(ISBLANK(W520),"NA",IF(W520=" ","NA",IF(W520="-","NA",IF(W520="N","NA",W520))))</f>
        <v>NA</v>
      </c>
      <c r="AG520" s="30" t="str">
        <f aca="false">IF(ISBLANK(X520),"NA",IF(X520=" ","NA",IF(X520="-","NA",IF(X520="N","NA",X520))))</f>
        <v>NA</v>
      </c>
      <c r="AH520" s="30" t="str">
        <f aca="false">IF(ISBLANK(Y520),"NA",IF(Y520=" ","NA",IF(Y520="-","NA",IF(Y520="N","NA",Y520))))</f>
        <v>NA</v>
      </c>
      <c r="AI520" s="30" t="str">
        <f aca="false">IF(ISBLANK(Z520),"NA",IF(Z520=" ","NA",IF(Z520="-","NA",IF(Z520="N","NA",Z520))))</f>
        <v>NA</v>
      </c>
      <c r="AJ520" s="30" t="n">
        <f aca="false">IF(ISBLANK(AA520),"NA",IF(AA520=" ","NA",IF(AA520="-","NA",IF(AA520="N","NA",AA520))))</f>
        <v>17</v>
      </c>
      <c r="AK520" s="30" t="str">
        <f aca="false">IF(ISBLANK(AB520),"NA",IF(AB520=" ","NA",IF(AB520="-","NA",IF(AB520="N","NA",AB520))))</f>
        <v>NA</v>
      </c>
      <c r="AL520" s="22" t="str">
        <f aca="false">IF(I520="BC",VLOOKUP(B520,'BC-OR_overlap'!A:J,10),"NA")</f>
        <v>NA</v>
      </c>
      <c r="AM520" s="22" t="n">
        <f aca="false">VLOOKUP(G520,Sheet2!A:Q,3)</f>
        <v>0.475942</v>
      </c>
      <c r="AN520" s="22" t="n">
        <f aca="false">VLOOKUP(G520,Sheet2!A:Q,4)</f>
        <v>1</v>
      </c>
      <c r="AO520" s="22" t="n">
        <f aca="false">VLOOKUP(G520,Sheet2!A:Q,5)</f>
        <v>52.06</v>
      </c>
      <c r="AP520" s="22" t="n">
        <f aca="false">VLOOKUP(G520,Sheet2!A:Q,6)</f>
        <v>4338.95</v>
      </c>
      <c r="AQ520" s="22" t="n">
        <f aca="false">VLOOKUP(G520,Sheet2!A:Q,7)</f>
        <v>164.8</v>
      </c>
      <c r="AR520" s="22" t="n">
        <f aca="false">VLOOKUP(G520,Sheet2!A:Q,8)</f>
        <v>198.82</v>
      </c>
      <c r="AS520" s="22" t="n">
        <f aca="false">VLOOKUP(G520,Sheet2!A:Q,9)</f>
        <v>11.75</v>
      </c>
      <c r="AT520" s="22" t="n">
        <f aca="false">VLOOKUP(G520,Sheet2!A:Q,10)</f>
        <v>35.18</v>
      </c>
      <c r="AU520" s="22" t="n">
        <f aca="false">VLOOKUP(G520,Sheet2!A:Q,11)</f>
        <v>1.67</v>
      </c>
      <c r="AV520" s="22" t="n">
        <f aca="false">VLOOKUP(G520,Sheet2!A:Q,12)</f>
        <v>362758.01</v>
      </c>
      <c r="AW520" s="22" t="n">
        <f aca="false">VLOOKUP(G520,Sheet2!A:Q,13)</f>
        <v>44493.4</v>
      </c>
      <c r="AX520" s="22" t="n">
        <f aca="false">VLOOKUP(G520,Sheet2!A:Q,14)</f>
        <v>23897.3</v>
      </c>
      <c r="AY520" s="22" t="n">
        <f aca="false">VLOOKUP(G520,Sheet2!A:Q,15)</f>
        <v>3666.5</v>
      </c>
      <c r="AZ520" s="22" t="n">
        <f aca="false">VLOOKUP(G520,Sheet2!A:Q,16)</f>
        <v>1162.55</v>
      </c>
      <c r="BA520" s="22" t="n">
        <f aca="false">VLOOKUP(G520,Sheet2!A:Q,17)</f>
        <v>278.67</v>
      </c>
      <c r="BB520" s="22" t="n">
        <f aca="false">VLOOKUP(G520,Sheet2!A:R,18)</f>
        <v>128</v>
      </c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5" hidden="false" customHeight="false" outlineLevel="0" collapsed="false">
      <c r="A521" s="22" t="s">
        <v>46</v>
      </c>
      <c r="B521" s="9" t="n">
        <v>39</v>
      </c>
      <c r="C521" s="9" t="n">
        <v>52</v>
      </c>
      <c r="D521" s="9" t="n">
        <v>148</v>
      </c>
      <c r="E521" s="23"/>
      <c r="F521" s="9" t="s">
        <v>223</v>
      </c>
      <c r="G521" s="75" t="s">
        <v>1439</v>
      </c>
      <c r="H521" s="4" t="s">
        <v>225</v>
      </c>
      <c r="I521" s="22" t="s">
        <v>1365</v>
      </c>
      <c r="J521" s="26" t="s">
        <v>1366</v>
      </c>
      <c r="K521" s="11" t="s">
        <v>1440</v>
      </c>
      <c r="L521" s="2" t="n">
        <f aca="false">IF(LEN(TRIM(K521))=0,0,LEN(TRIM(K521))-LEN(SUBSTITUTE(K521," ",""))+1)</f>
        <v>15</v>
      </c>
      <c r="M521" s="2" t="n">
        <f aca="false">IF(LEN(TRIM(F521))=0,0,LEN(TRIM(F521))-LEN(SUBSTITUTE(F521," ",""))+2)</f>
        <v>13</v>
      </c>
      <c r="N521" s="22" t="s">
        <v>52</v>
      </c>
      <c r="O521" s="0"/>
      <c r="P521" s="27" t="n">
        <v>12039</v>
      </c>
      <c r="Q521" s="27" t="n">
        <v>2039</v>
      </c>
      <c r="R521" s="9" t="s">
        <v>409</v>
      </c>
      <c r="S521" s="28" t="str">
        <f aca="false">MID(MID(MID(SUBSTITUTE(K521," ","^",(M521-2)),1,256),FIND("^",SUBSTITUTE(K521," ","^",(M521-2))),256),2,FIND(" ",MID(MID(SUBSTITUTE(K521," ","^",(M521-2)),1,256),FIND("^",SUBSTITUTE(K521," ","^",(M521-2))),256))-2)</f>
        <v>picket</v>
      </c>
      <c r="T521" s="59"/>
      <c r="U521" s="9" t="n">
        <v>5</v>
      </c>
      <c r="V521" s="23" t="n">
        <v>58</v>
      </c>
      <c r="W521" s="23" t="s">
        <v>54</v>
      </c>
      <c r="X521" s="23" t="s">
        <v>54</v>
      </c>
      <c r="Y521" s="23" t="s">
        <v>54</v>
      </c>
      <c r="Z521" s="23" t="s">
        <v>54</v>
      </c>
      <c r="AA521" s="83" t="n">
        <v>4</v>
      </c>
      <c r="AB521" s="9"/>
      <c r="AC521" s="30" t="str">
        <f aca="false">IF(ISBLANK(T521),"NA",IF(T521=" ","NA",IF(T521="-","NA",IF(T521="N","NA",T521))))</f>
        <v>NA</v>
      </c>
      <c r="AD521" s="30" t="n">
        <f aca="false">IF(ISBLANK(U521),"NA",IF(U521=" ","NA",IF(U521="-","NA",IF(U521="N","NA",U521))))</f>
        <v>5</v>
      </c>
      <c r="AE521" s="30" t="n">
        <f aca="false">IF(ISBLANK(V521),"NA",IF(V521=" ","NA",IF(V521="-","NA",IF(V521="N","NA",V521))))</f>
        <v>58</v>
      </c>
      <c r="AF521" s="30" t="str">
        <f aca="false">IF(ISBLANK(W521),"NA",IF(W521=" ","NA",IF(W521="-","NA",IF(W521="N","NA",W521))))</f>
        <v>NA</v>
      </c>
      <c r="AG521" s="30" t="str">
        <f aca="false">IF(ISBLANK(X521),"NA",IF(X521=" ","NA",IF(X521="-","NA",IF(X521="N","NA",X521))))</f>
        <v>NA</v>
      </c>
      <c r="AH521" s="30" t="str">
        <f aca="false">IF(ISBLANK(Y521),"NA",IF(Y521=" ","NA",IF(Y521="-","NA",IF(Y521="N","NA",Y521))))</f>
        <v>NA</v>
      </c>
      <c r="AI521" s="30" t="str">
        <f aca="false">IF(ISBLANK(Z521),"NA",IF(Z521=" ","NA",IF(Z521="-","NA",IF(Z521="N","NA",Z521))))</f>
        <v>NA</v>
      </c>
      <c r="AJ521" s="30" t="n">
        <f aca="false">IF(ISBLANK(AA521),"NA",IF(AA521=" ","NA",IF(AA521="-","NA",IF(AA521="N","NA",AA521))))</f>
        <v>4</v>
      </c>
      <c r="AK521" s="30" t="str">
        <f aca="false">IF(ISBLANK(AB521),"NA",IF(AB521=" ","NA",IF(AB521="-","NA",IF(AB521="N","NA",AB521))))</f>
        <v>NA</v>
      </c>
      <c r="AL521" s="22" t="str">
        <f aca="false">IF(I521="BC",VLOOKUP(B521,'BC-OR_overlap'!A:J,10),"NA")</f>
        <v>NA</v>
      </c>
      <c r="AM521" s="22" t="n">
        <f aca="false">VLOOKUP(G521,Sheet2!A:Q,3)</f>
        <v>31.8881</v>
      </c>
      <c r="AN521" s="22" t="n">
        <f aca="false">VLOOKUP(G521,Sheet2!A:Q,4)</f>
        <v>2</v>
      </c>
      <c r="AO521" s="22" t="n">
        <f aca="false">VLOOKUP(G521,Sheet2!A:Q,5)</f>
        <v>14.69</v>
      </c>
      <c r="AP521" s="22" t="n">
        <f aca="false">VLOOKUP(G521,Sheet2!A:Q,6)</f>
        <v>8874.38</v>
      </c>
      <c r="AQ521" s="22" t="n">
        <f aca="false">VLOOKUP(G521,Sheet2!A:Q,7)</f>
        <v>358.4</v>
      </c>
      <c r="AR521" s="22" t="n">
        <f aca="false">VLOOKUP(G521,Sheet2!A:Q,8)</f>
        <v>1120.74</v>
      </c>
      <c r="AS521" s="22" t="n">
        <f aca="false">VLOOKUP(G521,Sheet2!A:Q,9)</f>
        <v>39.5</v>
      </c>
      <c r="AT521" s="22" t="n">
        <f aca="false">VLOOKUP(G521,Sheet2!A:Q,10)</f>
        <v>249.67</v>
      </c>
      <c r="AU521" s="22" t="n">
        <f aca="false">VLOOKUP(G521,Sheet2!A:Q,11)</f>
        <v>6.67</v>
      </c>
      <c r="AV521" s="22" t="n">
        <f aca="false">VLOOKUP(G521,Sheet2!A:Q,12)</f>
        <v>338126.84</v>
      </c>
      <c r="AW521" s="22" t="n">
        <f aca="false">VLOOKUP(G521,Sheet2!A:Q,13)</f>
        <v>40172.8</v>
      </c>
      <c r="AX521" s="22" t="n">
        <f aca="false">VLOOKUP(G521,Sheet2!A:Q,14)</f>
        <v>47670.07</v>
      </c>
      <c r="AY521" s="22" t="n">
        <f aca="false">VLOOKUP(G521,Sheet2!A:Q,15)</f>
        <v>3384.5</v>
      </c>
      <c r="AZ521" s="22" t="n">
        <f aca="false">VLOOKUP(G521,Sheet2!A:Q,16)</f>
        <v>4929.17</v>
      </c>
      <c r="BA521" s="22" t="n">
        <f aca="false">VLOOKUP(G521,Sheet2!A:Q,17)</f>
        <v>541.33</v>
      </c>
      <c r="BB521" s="22" t="n">
        <f aca="false">VLOOKUP(G521,Sheet2!A:R,18)</f>
        <v>215</v>
      </c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5" hidden="false" customHeight="false" outlineLevel="0" collapsed="false">
      <c r="A522" s="22" t="s">
        <v>46</v>
      </c>
      <c r="B522" s="9" t="n">
        <v>40</v>
      </c>
      <c r="C522" s="9" t="n">
        <v>55</v>
      </c>
      <c r="D522" s="9" t="n">
        <v>1</v>
      </c>
      <c r="E522" s="23" t="s">
        <v>227</v>
      </c>
      <c r="F522" s="11" t="s">
        <v>228</v>
      </c>
      <c r="G522" s="75" t="s">
        <v>1441</v>
      </c>
      <c r="H522" s="4" t="s">
        <v>230</v>
      </c>
      <c r="I522" s="22" t="s">
        <v>1365</v>
      </c>
      <c r="J522" s="26" t="s">
        <v>1366</v>
      </c>
      <c r="K522" s="11" t="s">
        <v>1442</v>
      </c>
      <c r="L522" s="2" t="n">
        <f aca="false">IF(LEN(TRIM(K522))=0,0,LEN(TRIM(K522))-LEN(SUBSTITUTE(K522," ",""))+1)</f>
        <v>10</v>
      </c>
      <c r="M522" s="2" t="n">
        <f aca="false">IF(LEN(TRIM(F522))=0,0,LEN(TRIM(F522))-LEN(SUBSTITUTE(F522," ",""))+2)</f>
        <v>8</v>
      </c>
      <c r="N522" s="22" t="s">
        <v>52</v>
      </c>
      <c r="O522" s="0"/>
      <c r="P522" s="27" t="n">
        <v>12040</v>
      </c>
      <c r="Q522" s="27" t="n">
        <v>2040</v>
      </c>
      <c r="R522" s="9" t="s">
        <v>409</v>
      </c>
      <c r="S522" s="28" t="str">
        <f aca="false">MID(MID(MID(SUBSTITUTE(K522," ","^",(M522-2)),1,256),FIND("^",SUBSTITUTE(K522," ","^",(M522-2))),256),2,FIND(" ",MID(MID(SUBSTITUTE(K522," ","^",(M522-2)),1,256),FIND("^",SUBSTITUTE(K522," ","^",(M522-2))),256))-2)</f>
        <v>the</v>
      </c>
      <c r="T522" s="59"/>
      <c r="U522" s="9" t="n">
        <v>5</v>
      </c>
      <c r="V522" s="23" t="n">
        <v>35</v>
      </c>
      <c r="W522" s="23" t="s">
        <v>54</v>
      </c>
      <c r="X522" s="23" t="s">
        <v>54</v>
      </c>
      <c r="Y522" s="23" t="s">
        <v>54</v>
      </c>
      <c r="Z522" s="23" t="s">
        <v>54</v>
      </c>
      <c r="AA522" s="83" t="n">
        <v>16</v>
      </c>
      <c r="AB522" s="9"/>
      <c r="AC522" s="30" t="str">
        <f aca="false">IF(ISBLANK(T522),"NA",IF(T522=" ","NA",IF(T522="-","NA",IF(T522="N","NA",T522))))</f>
        <v>NA</v>
      </c>
      <c r="AD522" s="30" t="n">
        <f aca="false">IF(ISBLANK(U522),"NA",IF(U522=" ","NA",IF(U522="-","NA",IF(U522="N","NA",U522))))</f>
        <v>5</v>
      </c>
      <c r="AE522" s="30" t="n">
        <f aca="false">IF(ISBLANK(V522),"NA",IF(V522=" ","NA",IF(V522="-","NA",IF(V522="N","NA",V522))))</f>
        <v>35</v>
      </c>
      <c r="AF522" s="30" t="str">
        <f aca="false">IF(ISBLANK(W522),"NA",IF(W522=" ","NA",IF(W522="-","NA",IF(W522="N","NA",W522))))</f>
        <v>NA</v>
      </c>
      <c r="AG522" s="30" t="str">
        <f aca="false">IF(ISBLANK(X522),"NA",IF(X522=" ","NA",IF(X522="-","NA",IF(X522="N","NA",X522))))</f>
        <v>NA</v>
      </c>
      <c r="AH522" s="30" t="str">
        <f aca="false">IF(ISBLANK(Y522),"NA",IF(Y522=" ","NA",IF(Y522="-","NA",IF(Y522="N","NA",Y522))))</f>
        <v>NA</v>
      </c>
      <c r="AI522" s="30" t="str">
        <f aca="false">IF(ISBLANK(Z522),"NA",IF(Z522=" ","NA",IF(Z522="-","NA",IF(Z522="N","NA",Z522))))</f>
        <v>NA</v>
      </c>
      <c r="AJ522" s="30" t="n">
        <f aca="false">IF(ISBLANK(AA522),"NA",IF(AA522=" ","NA",IF(AA522="-","NA",IF(AA522="N","NA",AA522))))</f>
        <v>16</v>
      </c>
      <c r="AK522" s="30" t="str">
        <f aca="false">IF(ISBLANK(AB522),"NA",IF(AB522=" ","NA",IF(AB522="-","NA",IF(AB522="N","NA",AB522))))</f>
        <v>NA</v>
      </c>
      <c r="AL522" s="22" t="str">
        <f aca="false">IF(I522="BC",VLOOKUP(B522,'BC-OR_overlap'!A:J,10),"NA")</f>
        <v>NA</v>
      </c>
      <c r="AM522" s="22" t="n">
        <f aca="false">VLOOKUP(G522,Sheet2!A:Q,3)</f>
        <v>16.658</v>
      </c>
      <c r="AN522" s="22" t="n">
        <f aca="false">VLOOKUP(G522,Sheet2!A:Q,4)</f>
        <v>2</v>
      </c>
      <c r="AO522" s="22" t="n">
        <f aca="false">VLOOKUP(G522,Sheet2!A:Q,5)</f>
        <v>65.95</v>
      </c>
      <c r="AP522" s="22" t="n">
        <f aca="false">VLOOKUP(G522,Sheet2!A:Q,6)</f>
        <v>10170.19</v>
      </c>
      <c r="AQ522" s="22" t="n">
        <f aca="false">VLOOKUP(G522,Sheet2!A:Q,7)</f>
        <v>309</v>
      </c>
      <c r="AR522" s="22" t="n">
        <f aca="false">VLOOKUP(G522,Sheet2!A:Q,8)</f>
        <v>1750.29</v>
      </c>
      <c r="AS522" s="22" t="n">
        <f aca="false">VLOOKUP(G522,Sheet2!A:Q,9)</f>
        <v>15.5</v>
      </c>
      <c r="AT522" s="22" t="n">
        <f aca="false">VLOOKUP(G522,Sheet2!A:Q,10)</f>
        <v>104.59</v>
      </c>
      <c r="AU522" s="22" t="n">
        <f aca="false">VLOOKUP(G522,Sheet2!A:Q,11)</f>
        <v>2.33</v>
      </c>
      <c r="AV522" s="22" t="n">
        <f aca="false">VLOOKUP(G522,Sheet2!A:Q,12)</f>
        <v>248582.59</v>
      </c>
      <c r="AW522" s="22" t="n">
        <f aca="false">VLOOKUP(G522,Sheet2!A:Q,13)</f>
        <v>34292</v>
      </c>
      <c r="AX522" s="22" t="n">
        <f aca="false">VLOOKUP(G522,Sheet2!A:Q,14)</f>
        <v>10235.27</v>
      </c>
      <c r="AY522" s="22" t="n">
        <f aca="false">VLOOKUP(G522,Sheet2!A:Q,15)</f>
        <v>1822.25</v>
      </c>
      <c r="AZ522" s="22" t="n">
        <f aca="false">VLOOKUP(G522,Sheet2!A:Q,16)</f>
        <v>338.45</v>
      </c>
      <c r="BA522" s="22" t="n">
        <f aca="false">VLOOKUP(G522,Sheet2!A:Q,17)</f>
        <v>58.33</v>
      </c>
      <c r="BB522" s="22" t="n">
        <f aca="false">VLOOKUP(G522,Sheet2!A:R,18)</f>
        <v>584</v>
      </c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5" hidden="false" customHeight="false" outlineLevel="0" collapsed="false">
      <c r="A523" s="22" t="s">
        <v>46</v>
      </c>
      <c r="B523" s="9" t="n">
        <v>41</v>
      </c>
      <c r="C523" s="9" t="n">
        <v>56</v>
      </c>
      <c r="D523" s="9" t="n">
        <v>102</v>
      </c>
      <c r="E523" s="23" t="n">
        <v>13</v>
      </c>
      <c r="F523" s="24" t="s">
        <v>232</v>
      </c>
      <c r="G523" s="75" t="s">
        <v>1443</v>
      </c>
      <c r="H523" s="4" t="s">
        <v>234</v>
      </c>
      <c r="I523" s="22" t="s">
        <v>1365</v>
      </c>
      <c r="J523" s="26" t="s">
        <v>1366</v>
      </c>
      <c r="K523" s="11" t="s">
        <v>1444</v>
      </c>
      <c r="L523" s="2" t="n">
        <f aca="false">IF(LEN(TRIM(K523))=0,0,LEN(TRIM(K523))-LEN(SUBSTITUTE(K523," ",""))+1)</f>
        <v>15</v>
      </c>
      <c r="M523" s="2" t="n">
        <f aca="false">IF(LEN(TRIM(F523))=0,0,LEN(TRIM(F523))-LEN(SUBSTITUTE(F523," ",""))+2)</f>
        <v>13</v>
      </c>
      <c r="N523" s="22" t="s">
        <v>52</v>
      </c>
      <c r="O523" s="0"/>
      <c r="P523" s="27" t="n">
        <v>12041</v>
      </c>
      <c r="Q523" s="27" t="n">
        <v>2041</v>
      </c>
      <c r="R523" s="22" t="s">
        <v>581</v>
      </c>
      <c r="S523" s="28" t="str">
        <f aca="false">MID(MID(MID(SUBSTITUTE(K523," ","^",(M523-2)),1,256),FIND("^",SUBSTITUTE(K523," ","^",(M523-2))),256),2,FIND(" ",MID(MID(SUBSTITUTE(K523," ","^",(M523-2)),1,256),FIND("^",SUBSTITUTE(K523," ","^",(M523-2))),256))-2)</f>
        <v>her</v>
      </c>
      <c r="T523" s="59"/>
      <c r="U523" s="9" t="n">
        <v>6</v>
      </c>
      <c r="V523" s="23" t="n">
        <v>2</v>
      </c>
      <c r="W523" s="23" t="n">
        <v>522</v>
      </c>
      <c r="X523" s="23" t="n">
        <v>455</v>
      </c>
      <c r="Y523" s="23" t="n">
        <v>430</v>
      </c>
      <c r="Z523" s="23" t="n">
        <v>333</v>
      </c>
      <c r="AA523" s="83" t="n">
        <v>14</v>
      </c>
      <c r="AB523" s="9"/>
      <c r="AC523" s="30" t="str">
        <f aca="false">IF(ISBLANK(T523),"NA",IF(T523=" ","NA",IF(T523="-","NA",IF(T523="N","NA",T523))))</f>
        <v>NA</v>
      </c>
      <c r="AD523" s="30" t="n">
        <f aca="false">IF(ISBLANK(U523),"NA",IF(U523=" ","NA",IF(U523="-","NA",IF(U523="N","NA",U523))))</f>
        <v>6</v>
      </c>
      <c r="AE523" s="30" t="n">
        <f aca="false">IF(ISBLANK(V523),"NA",IF(V523=" ","NA",IF(V523="-","NA",IF(V523="N","NA",V523))))</f>
        <v>2</v>
      </c>
      <c r="AF523" s="30" t="n">
        <f aca="false">IF(ISBLANK(W523),"NA",IF(W523=" ","NA",IF(W523="-","NA",IF(W523="N","NA",W523))))</f>
        <v>522</v>
      </c>
      <c r="AG523" s="30" t="n">
        <f aca="false">IF(ISBLANK(X523),"NA",IF(X523=" ","NA",IF(X523="-","NA",IF(X523="N","NA",X523))))</f>
        <v>455</v>
      </c>
      <c r="AH523" s="30" t="n">
        <f aca="false">IF(ISBLANK(Y523),"NA",IF(Y523=" ","NA",IF(Y523="-","NA",IF(Y523="N","NA",Y523))))</f>
        <v>430</v>
      </c>
      <c r="AI523" s="30" t="n">
        <f aca="false">IF(ISBLANK(Z523),"NA",IF(Z523=" ","NA",IF(Z523="-","NA",IF(Z523="N","NA",Z523))))</f>
        <v>333</v>
      </c>
      <c r="AJ523" s="30" t="n">
        <f aca="false">IF(ISBLANK(AA523),"NA",IF(AA523=" ","NA",IF(AA523="-","NA",IF(AA523="N","NA",AA523))))</f>
        <v>14</v>
      </c>
      <c r="AK523" s="30" t="str">
        <f aca="false">IF(ISBLANK(AB523),"NA",IF(AB523=" ","NA",IF(AB523="-","NA",IF(AB523="N","NA",AB523))))</f>
        <v>NA</v>
      </c>
      <c r="AL523" s="22" t="str">
        <f aca="false">IF(I523="BC",VLOOKUP(B523,'BC-OR_overlap'!A:J,10),"NA")</f>
        <v>NA</v>
      </c>
      <c r="AM523" s="22" t="n">
        <f aca="false">VLOOKUP(G523,Sheet2!A:Q,3)</f>
        <v>4.69993</v>
      </c>
      <c r="AN523" s="22" t="n">
        <f aca="false">VLOOKUP(G523,Sheet2!A:Q,4)</f>
        <v>6</v>
      </c>
      <c r="AO523" s="22" t="n">
        <f aca="false">VLOOKUP(G523,Sheet2!A:Q,5)</f>
        <v>10.73</v>
      </c>
      <c r="AP523" s="22" t="n">
        <f aca="false">VLOOKUP(G523,Sheet2!A:Q,6)</f>
        <v>7833.33</v>
      </c>
      <c r="AQ523" s="22" t="n">
        <f aca="false">VLOOKUP(G523,Sheet2!A:Q,7)</f>
        <v>871.83</v>
      </c>
      <c r="AR523" s="22" t="n">
        <f aca="false">VLOOKUP(G523,Sheet2!A:Q,8)</f>
        <v>1935.47</v>
      </c>
      <c r="AS523" s="22" t="n">
        <f aca="false">VLOOKUP(G523,Sheet2!A:Q,9)</f>
        <v>202.2</v>
      </c>
      <c r="AT523" s="22" t="n">
        <f aca="false">VLOOKUP(G523,Sheet2!A:Q,10)</f>
        <v>318.42</v>
      </c>
      <c r="AU523" s="22" t="n">
        <f aca="false">VLOOKUP(G523,Sheet2!A:Q,11)</f>
        <v>28.25</v>
      </c>
      <c r="AV523" s="22" t="n">
        <f aca="false">VLOOKUP(G523,Sheet2!A:Q,12)</f>
        <v>254059.54</v>
      </c>
      <c r="AW523" s="22" t="n">
        <f aca="false">VLOOKUP(G523,Sheet2!A:Q,13)</f>
        <v>37249.83</v>
      </c>
      <c r="AX523" s="22" t="n">
        <f aca="false">VLOOKUP(G523,Sheet2!A:Q,14)</f>
        <v>39670.76</v>
      </c>
      <c r="AY523" s="22" t="n">
        <f aca="false">VLOOKUP(G523,Sheet2!A:Q,15)</f>
        <v>7009</v>
      </c>
      <c r="AZ523" s="22" t="n">
        <f aca="false">VLOOKUP(G523,Sheet2!A:Q,16)</f>
        <v>8900.71</v>
      </c>
      <c r="BA523" s="22" t="n">
        <f aca="false">VLOOKUP(G523,Sheet2!A:Q,17)</f>
        <v>2050.75</v>
      </c>
      <c r="BB523" s="22" t="n">
        <f aca="false">VLOOKUP(G523,Sheet2!A:R,18)</f>
        <v>173</v>
      </c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5" hidden="false" customHeight="false" outlineLevel="0" collapsed="false">
      <c r="A524" s="22" t="s">
        <v>46</v>
      </c>
      <c r="B524" s="9" t="n">
        <v>42</v>
      </c>
      <c r="C524" s="9" t="n">
        <v>57</v>
      </c>
      <c r="D524" s="9" t="n">
        <v>56</v>
      </c>
      <c r="E524" s="36" t="s">
        <v>237</v>
      </c>
      <c r="F524" s="37" t="s">
        <v>238</v>
      </c>
      <c r="G524" s="75" t="s">
        <v>1445</v>
      </c>
      <c r="H524" s="4" t="s">
        <v>240</v>
      </c>
      <c r="I524" s="22" t="s">
        <v>1365</v>
      </c>
      <c r="J524" s="26" t="s">
        <v>1366</v>
      </c>
      <c r="K524" s="11" t="s">
        <v>1446</v>
      </c>
      <c r="L524" s="2" t="n">
        <f aca="false">IF(LEN(TRIM(K524))=0,0,LEN(TRIM(K524))-LEN(SUBSTITUTE(K524," ",""))+1)</f>
        <v>22</v>
      </c>
      <c r="M524" s="2" t="n">
        <f aca="false">IF(LEN(TRIM(F524))=0,0,LEN(TRIM(F524))-LEN(SUBSTITUTE(F524," ",""))+2)</f>
        <v>19</v>
      </c>
      <c r="N524" s="22" t="s">
        <v>52</v>
      </c>
      <c r="O524" s="0"/>
      <c r="P524" s="27" t="n">
        <v>12042</v>
      </c>
      <c r="Q524" s="27" t="n">
        <v>2042</v>
      </c>
      <c r="R524" s="22" t="s">
        <v>581</v>
      </c>
      <c r="S524" s="28" t="str">
        <f aca="false">MID(MID(MID(SUBSTITUTE(K524," ","^",(M524-2)),1,256),FIND("^",SUBSTITUTE(K524," ","^",(M524-2))),256),2,FIND(" ",MID(MID(SUBSTITUTE(K524," ","^",(M524-2)),1,256),FIND("^",SUBSTITUTE(K524," ","^",(M524-2))),256))-2)</f>
        <v>a</v>
      </c>
      <c r="T524" s="59"/>
      <c r="U524" s="9" t="n">
        <v>4</v>
      </c>
      <c r="V524" s="23" t="n">
        <v>109</v>
      </c>
      <c r="W524" s="23" t="n">
        <v>400</v>
      </c>
      <c r="X524" s="23" t="n">
        <v>567</v>
      </c>
      <c r="Y524" s="23" t="n">
        <v>404</v>
      </c>
      <c r="Z524" s="23" t="n">
        <v>465</v>
      </c>
      <c r="AA524" s="83" t="n">
        <v>17</v>
      </c>
      <c r="AB524" s="9"/>
      <c r="AC524" s="30" t="str">
        <f aca="false">IF(ISBLANK(T524),"NA",IF(T524=" ","NA",IF(T524="-","NA",IF(T524="N","NA",T524))))</f>
        <v>NA</v>
      </c>
      <c r="AD524" s="30" t="n">
        <f aca="false">IF(ISBLANK(U524),"NA",IF(U524=" ","NA",IF(U524="-","NA",IF(U524="N","NA",U524))))</f>
        <v>4</v>
      </c>
      <c r="AE524" s="30" t="n">
        <f aca="false">IF(ISBLANK(V524),"NA",IF(V524=" ","NA",IF(V524="-","NA",IF(V524="N","NA",V524))))</f>
        <v>109</v>
      </c>
      <c r="AF524" s="30" t="n">
        <f aca="false">IF(ISBLANK(W524),"NA",IF(W524=" ","NA",IF(W524="-","NA",IF(W524="N","NA",W524))))</f>
        <v>400</v>
      </c>
      <c r="AG524" s="30" t="n">
        <f aca="false">IF(ISBLANK(X524),"NA",IF(X524=" ","NA",IF(X524="-","NA",IF(X524="N","NA",X524))))</f>
        <v>567</v>
      </c>
      <c r="AH524" s="30" t="n">
        <f aca="false">IF(ISBLANK(Y524),"NA",IF(Y524=" ","NA",IF(Y524="-","NA",IF(Y524="N","NA",Y524))))</f>
        <v>404</v>
      </c>
      <c r="AI524" s="30" t="n">
        <f aca="false">IF(ISBLANK(Z524),"NA",IF(Z524=" ","NA",IF(Z524="-","NA",IF(Z524="N","NA",Z524))))</f>
        <v>465</v>
      </c>
      <c r="AJ524" s="30" t="n">
        <f aca="false">IF(ISBLANK(AA524),"NA",IF(AA524=" ","NA",IF(AA524="-","NA",IF(AA524="N","NA",AA524))))</f>
        <v>17</v>
      </c>
      <c r="AK524" s="30" t="str">
        <f aca="false">IF(ISBLANK(AB524),"NA",IF(AB524=" ","NA",IF(AB524="-","NA",IF(AB524="N","NA",AB524))))</f>
        <v>NA</v>
      </c>
      <c r="AL524" s="22" t="str">
        <f aca="false">IF(I524="BC",VLOOKUP(B524,'BC-OR_overlap'!A:J,10),"NA")</f>
        <v>NA</v>
      </c>
      <c r="AM524" s="22" t="n">
        <f aca="false">VLOOKUP(G524,Sheet2!A:Q,3)</f>
        <v>74.6039</v>
      </c>
      <c r="AN524" s="22" t="n">
        <f aca="false">VLOOKUP(G524,Sheet2!A:Q,4)</f>
        <v>5</v>
      </c>
      <c r="AO524" s="22" t="n">
        <f aca="false">VLOOKUP(G524,Sheet2!A:Q,5)</f>
        <v>113.21</v>
      </c>
      <c r="AP524" s="22" t="n">
        <f aca="false">VLOOKUP(G524,Sheet2!A:Q,6)</f>
        <v>14061.46</v>
      </c>
      <c r="AQ524" s="22" t="n">
        <f aca="false">VLOOKUP(G524,Sheet2!A:Q,7)</f>
        <v>183.5</v>
      </c>
      <c r="AR524" s="22" t="n">
        <f aca="false">VLOOKUP(G524,Sheet2!A:Q,8)</f>
        <v>933.56</v>
      </c>
      <c r="AS524" s="22" t="n">
        <f aca="false">VLOOKUP(G524,Sheet2!A:Q,9)</f>
        <v>19.67</v>
      </c>
      <c r="AT524" s="22" t="n">
        <f aca="false">VLOOKUP(G524,Sheet2!A:Q,10)</f>
        <v>153.91</v>
      </c>
      <c r="AU524" s="22" t="n">
        <f aca="false">VLOOKUP(G524,Sheet2!A:Q,11)</f>
        <v>2</v>
      </c>
      <c r="AV524" s="22" t="n">
        <f aca="false">VLOOKUP(G524,Sheet2!A:Q,12)</f>
        <v>186469.84</v>
      </c>
      <c r="AW524" s="22" t="n">
        <f aca="false">VLOOKUP(G524,Sheet2!A:Q,13)</f>
        <v>27590.5</v>
      </c>
      <c r="AX524" s="22" t="n">
        <f aca="false">VLOOKUP(G524,Sheet2!A:Q,14)</f>
        <v>7769.61</v>
      </c>
      <c r="AY524" s="22" t="n">
        <f aca="false">VLOOKUP(G524,Sheet2!A:Q,15)</f>
        <v>1226</v>
      </c>
      <c r="AZ524" s="22" t="n">
        <f aca="false">VLOOKUP(G524,Sheet2!A:Q,16)</f>
        <v>1009</v>
      </c>
      <c r="BA524" s="22" t="n">
        <f aca="false">VLOOKUP(G524,Sheet2!A:Q,17)</f>
        <v>94</v>
      </c>
      <c r="BB524" s="22" t="n">
        <f aca="false">VLOOKUP(G524,Sheet2!A:R,18)</f>
        <v>146</v>
      </c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5" hidden="false" customHeight="false" outlineLevel="0" collapsed="false">
      <c r="A525" s="22" t="s">
        <v>46</v>
      </c>
      <c r="B525" s="9" t="n">
        <v>43</v>
      </c>
      <c r="C525" s="9" t="n">
        <v>58</v>
      </c>
      <c r="D525" s="9" t="n">
        <v>62</v>
      </c>
      <c r="E525" s="36" t="s">
        <v>242</v>
      </c>
      <c r="F525" s="37" t="s">
        <v>243</v>
      </c>
      <c r="G525" s="75" t="s">
        <v>1447</v>
      </c>
      <c r="H525" s="4" t="s">
        <v>245</v>
      </c>
      <c r="I525" s="22" t="s">
        <v>1365</v>
      </c>
      <c r="J525" s="26" t="s">
        <v>1366</v>
      </c>
      <c r="K525" s="11" t="s">
        <v>1448</v>
      </c>
      <c r="L525" s="2" t="n">
        <f aca="false">IF(LEN(TRIM(K525))=0,0,LEN(TRIM(K525))-LEN(SUBSTITUTE(K525," ",""))+1)</f>
        <v>20</v>
      </c>
      <c r="M525" s="2" t="n">
        <f aca="false">IF(LEN(TRIM(F525))=0,0,LEN(TRIM(F525))-LEN(SUBSTITUTE(F525," ",""))+2)</f>
        <v>18</v>
      </c>
      <c r="N525" s="22" t="s">
        <v>52</v>
      </c>
      <c r="O525" s="0"/>
      <c r="P525" s="27" t="n">
        <v>12043</v>
      </c>
      <c r="Q525" s="27" t="n">
        <v>2043</v>
      </c>
      <c r="R525" s="22" t="s">
        <v>581</v>
      </c>
      <c r="S525" s="28" t="str">
        <f aca="false">MID(MID(MID(SUBSTITUTE(K525," ","^",(M525-2)),1,256),FIND("^",SUBSTITUTE(K525," ","^",(M525-2))),256),2,FIND(" ",MID(MID(SUBSTITUTE(K525," ","^",(M525-2)),1,256),FIND("^",SUBSTITUTE(K525," ","^",(M525-2))),256))-2)</f>
        <v>a</v>
      </c>
      <c r="T525" s="59"/>
      <c r="U525" s="9" t="n">
        <v>4</v>
      </c>
      <c r="V525" s="23" t="n">
        <v>110</v>
      </c>
      <c r="W525" s="23" t="n">
        <v>270</v>
      </c>
      <c r="X525" s="23" t="n">
        <v>556</v>
      </c>
      <c r="Y525" s="23" t="n">
        <v>399</v>
      </c>
      <c r="Z525" s="23" t="n">
        <v>423</v>
      </c>
      <c r="AA525" s="83" t="n">
        <v>3</v>
      </c>
      <c r="AB525" s="9"/>
      <c r="AC525" s="30" t="str">
        <f aca="false">IF(ISBLANK(T525),"NA",IF(T525=" ","NA",IF(T525="-","NA",IF(T525="N","NA",T525))))</f>
        <v>NA</v>
      </c>
      <c r="AD525" s="30" t="n">
        <f aca="false">IF(ISBLANK(U525),"NA",IF(U525=" ","NA",IF(U525="-","NA",IF(U525="N","NA",U525))))</f>
        <v>4</v>
      </c>
      <c r="AE525" s="30" t="n">
        <f aca="false">IF(ISBLANK(V525),"NA",IF(V525=" ","NA",IF(V525="-","NA",IF(V525="N","NA",V525))))</f>
        <v>110</v>
      </c>
      <c r="AF525" s="30" t="n">
        <f aca="false">IF(ISBLANK(W525),"NA",IF(W525=" ","NA",IF(W525="-","NA",IF(W525="N","NA",W525))))</f>
        <v>270</v>
      </c>
      <c r="AG525" s="30" t="n">
        <f aca="false">IF(ISBLANK(X525),"NA",IF(X525=" ","NA",IF(X525="-","NA",IF(X525="N","NA",X525))))</f>
        <v>556</v>
      </c>
      <c r="AH525" s="30" t="n">
        <f aca="false">IF(ISBLANK(Y525),"NA",IF(Y525=" ","NA",IF(Y525="-","NA",IF(Y525="N","NA",Y525))))</f>
        <v>399</v>
      </c>
      <c r="AI525" s="30" t="n">
        <f aca="false">IF(ISBLANK(Z525),"NA",IF(Z525=" ","NA",IF(Z525="-","NA",IF(Z525="N","NA",Z525))))</f>
        <v>423</v>
      </c>
      <c r="AJ525" s="30" t="n">
        <f aca="false">IF(ISBLANK(AA525),"NA",IF(AA525=" ","NA",IF(AA525="-","NA",IF(AA525="N","NA",AA525))))</f>
        <v>3</v>
      </c>
      <c r="AK525" s="30" t="str">
        <f aca="false">IF(ISBLANK(AB525),"NA",IF(AB525=" ","NA",IF(AB525="-","NA",IF(AB525="N","NA",AB525))))</f>
        <v>NA</v>
      </c>
      <c r="AL525" s="22" t="str">
        <f aca="false">IF(I525="BC",VLOOKUP(B525,'BC-OR_overlap'!A:J,10),"NA")</f>
        <v>NA</v>
      </c>
      <c r="AM525" s="22" t="n">
        <f aca="false">VLOOKUP(G525,Sheet2!A:Q,3)</f>
        <v>125.47</v>
      </c>
      <c r="AN525" s="22" t="n">
        <f aca="false">VLOOKUP(G525,Sheet2!A:Q,4)</f>
        <v>7</v>
      </c>
      <c r="AO525" s="22" t="n">
        <f aca="false">VLOOKUP(G525,Sheet2!A:Q,5)</f>
        <v>1049.23</v>
      </c>
      <c r="AP525" s="22" t="n">
        <f aca="false">VLOOKUP(G525,Sheet2!A:Q,6)</f>
        <v>17272.94</v>
      </c>
      <c r="AQ525" s="22" t="n">
        <f aca="false">VLOOKUP(G525,Sheet2!A:Q,7)</f>
        <v>162.75</v>
      </c>
      <c r="AR525" s="22" t="n">
        <f aca="false">VLOOKUP(G525,Sheet2!A:Q,8)</f>
        <v>3853.6</v>
      </c>
      <c r="AS525" s="22" t="n">
        <f aca="false">VLOOKUP(G525,Sheet2!A:Q,9)</f>
        <v>24</v>
      </c>
      <c r="AT525" s="22" t="n">
        <f aca="false">VLOOKUP(G525,Sheet2!A:Q,10)</f>
        <v>243.8</v>
      </c>
      <c r="AU525" s="22" t="n">
        <f aca="false">VLOOKUP(G525,Sheet2!A:Q,11)</f>
        <v>3.5</v>
      </c>
      <c r="AV525" s="22" t="n">
        <f aca="false">VLOOKUP(G525,Sheet2!A:Q,12)</f>
        <v>226544.27</v>
      </c>
      <c r="AW525" s="22" t="n">
        <f aca="false">VLOOKUP(G525,Sheet2!A:Q,13)</f>
        <v>29149</v>
      </c>
      <c r="AX525" s="22" t="n">
        <f aca="false">VLOOKUP(G525,Sheet2!A:Q,14)</f>
        <v>20518.4</v>
      </c>
      <c r="AY525" s="22" t="n">
        <f aca="false">VLOOKUP(G525,Sheet2!A:Q,15)</f>
        <v>2598.67</v>
      </c>
      <c r="AZ525" s="22" t="n">
        <f aca="false">VLOOKUP(G525,Sheet2!A:Q,16)</f>
        <v>1485.59</v>
      </c>
      <c r="BA525" s="22" t="n">
        <f aca="false">VLOOKUP(G525,Sheet2!A:Q,17)</f>
        <v>367.5</v>
      </c>
      <c r="BB525" s="22" t="n">
        <f aca="false">VLOOKUP(G525,Sheet2!A:R,18)</f>
        <v>573</v>
      </c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5" hidden="false" customHeight="false" outlineLevel="0" collapsed="false">
      <c r="A526" s="22" t="s">
        <v>66</v>
      </c>
      <c r="B526" s="9" t="n">
        <v>44</v>
      </c>
      <c r="C526" s="9" t="n">
        <v>59</v>
      </c>
      <c r="D526" s="9" t="n">
        <v>168</v>
      </c>
      <c r="E526" s="36" t="s">
        <v>247</v>
      </c>
      <c r="F526" s="37" t="s">
        <v>248</v>
      </c>
      <c r="G526" s="75" t="s">
        <v>1449</v>
      </c>
      <c r="H526" s="4" t="s">
        <v>250</v>
      </c>
      <c r="I526" s="22" t="s">
        <v>1365</v>
      </c>
      <c r="J526" s="26" t="s">
        <v>1366</v>
      </c>
      <c r="K526" s="11" t="s">
        <v>1450</v>
      </c>
      <c r="L526" s="2" t="n">
        <f aca="false">IF(LEN(TRIM(K526))=0,0,LEN(TRIM(K526))-LEN(SUBSTITUTE(K526," ",""))+1)</f>
        <v>17</v>
      </c>
      <c r="M526" s="2" t="n">
        <f aca="false">IF(LEN(TRIM(F526))=0,0,LEN(TRIM(F526))-LEN(SUBSTITUTE(F526," ",""))+2)</f>
        <v>15</v>
      </c>
      <c r="N526" s="22" t="s">
        <v>52</v>
      </c>
      <c r="O526" s="0"/>
      <c r="P526" s="27" t="n">
        <v>12044</v>
      </c>
      <c r="Q526" s="27" t="n">
        <v>2044</v>
      </c>
      <c r="R526" s="22" t="s">
        <v>581</v>
      </c>
      <c r="S526" s="28" t="str">
        <f aca="false">MID(MID(MID(SUBSTITUTE(K526," ","^",(M526-2)),1,256),FIND("^",SUBSTITUTE(K526," ","^",(M526-2))),256),2,FIND(" ",MID(MID(SUBSTITUTE(K526," ","^",(M526-2)),1,256),FIND("^",SUBSTITUTE(K526," ","^",(M526-2))),256))-2)</f>
        <v>a</v>
      </c>
      <c r="T526" s="59"/>
      <c r="U526" s="9" t="n">
        <v>6</v>
      </c>
      <c r="V526" s="23" t="s">
        <v>54</v>
      </c>
      <c r="W526" s="23" t="s">
        <v>54</v>
      </c>
      <c r="X526" s="23" t="s">
        <v>54</v>
      </c>
      <c r="Y526" s="23" t="s">
        <v>54</v>
      </c>
      <c r="Z526" s="23" t="s">
        <v>54</v>
      </c>
      <c r="AA526" s="83" t="n">
        <v>10</v>
      </c>
      <c r="AB526" s="0"/>
      <c r="AC526" s="30" t="str">
        <f aca="false">IF(ISBLANK(T526),"NA",IF(T526=" ","NA",IF(T526="-","NA",IF(T526="N","NA",T526))))</f>
        <v>NA</v>
      </c>
      <c r="AD526" s="30" t="n">
        <f aca="false">IF(ISBLANK(U526),"NA",IF(U526=" ","NA",IF(U526="-","NA",IF(U526="N","NA",U526))))</f>
        <v>6</v>
      </c>
      <c r="AE526" s="30" t="str">
        <f aca="false">IF(ISBLANK(V526),"NA",IF(V526=" ","NA",IF(V526="-","NA",IF(V526="N","NA",V526))))</f>
        <v>NA</v>
      </c>
      <c r="AF526" s="30" t="str">
        <f aca="false">IF(ISBLANK(W526),"NA",IF(W526=" ","NA",IF(W526="-","NA",IF(W526="N","NA",W526))))</f>
        <v>NA</v>
      </c>
      <c r="AG526" s="30" t="str">
        <f aca="false">IF(ISBLANK(X526),"NA",IF(X526=" ","NA",IF(X526="-","NA",IF(X526="N","NA",X526))))</f>
        <v>NA</v>
      </c>
      <c r="AH526" s="30" t="str">
        <f aca="false">IF(ISBLANK(Y526),"NA",IF(Y526=" ","NA",IF(Y526="-","NA",IF(Y526="N","NA",Y526))))</f>
        <v>NA</v>
      </c>
      <c r="AI526" s="30" t="str">
        <f aca="false">IF(ISBLANK(Z526),"NA",IF(Z526=" ","NA",IF(Z526="-","NA",IF(Z526="N","NA",Z526))))</f>
        <v>NA</v>
      </c>
      <c r="AJ526" s="30" t="n">
        <f aca="false">IF(ISBLANK(AA526),"NA",IF(AA526=" ","NA",IF(AA526="-","NA",IF(AA526="N","NA",AA526))))</f>
        <v>10</v>
      </c>
      <c r="AK526" s="30" t="str">
        <f aca="false">IF(ISBLANK(AB526),"NA",IF(AB526=" ","NA",IF(AB526="-","NA",IF(AB526="N","NA",AB526))))</f>
        <v>NA</v>
      </c>
      <c r="AL526" s="22" t="str">
        <f aca="false">IF(I526="BC",VLOOKUP(B526,'BC-OR_overlap'!A:J,10),"NA")</f>
        <v>NA</v>
      </c>
      <c r="AM526" s="22" t="n">
        <f aca="false">VLOOKUP(G526,Sheet2!A:Q,3)</f>
        <v>10.6492</v>
      </c>
      <c r="AN526" s="22" t="n">
        <f aca="false">VLOOKUP(G526,Sheet2!A:Q,4)</f>
        <v>5</v>
      </c>
      <c r="AO526" s="22" t="n">
        <f aca="false">VLOOKUP(G526,Sheet2!A:Q,5)</f>
        <v>11.51</v>
      </c>
      <c r="AP526" s="22" t="n">
        <f aca="false">VLOOKUP(G526,Sheet2!A:Q,6)</f>
        <v>8887.42</v>
      </c>
      <c r="AQ526" s="22" t="n">
        <f aca="false">VLOOKUP(G526,Sheet2!A:Q,7)</f>
        <v>868.33</v>
      </c>
      <c r="AR526" s="22" t="n">
        <f aca="false">VLOOKUP(G526,Sheet2!A:Q,8)</f>
        <v>1724.22</v>
      </c>
      <c r="AS526" s="22" t="n">
        <f aca="false">VLOOKUP(G526,Sheet2!A:Q,9)</f>
        <v>164.6</v>
      </c>
      <c r="AT526" s="22" t="n">
        <f aca="false">VLOOKUP(G526,Sheet2!A:Q,10)</f>
        <v>206.41</v>
      </c>
      <c r="AU526" s="22" t="n">
        <f aca="false">VLOOKUP(G526,Sheet2!A:Q,11)</f>
        <v>12.25</v>
      </c>
      <c r="AV526" s="22" t="n">
        <f aca="false">VLOOKUP(G526,Sheet2!A:Q,12)</f>
        <v>268899.72</v>
      </c>
      <c r="AW526" s="22" t="n">
        <f aca="false">VLOOKUP(G526,Sheet2!A:Q,13)</f>
        <v>36883.67</v>
      </c>
      <c r="AX526" s="22" t="n">
        <f aca="false">VLOOKUP(G526,Sheet2!A:Q,14)</f>
        <v>21791.69</v>
      </c>
      <c r="AY526" s="22" t="n">
        <f aca="false">VLOOKUP(G526,Sheet2!A:Q,15)</f>
        <v>3276</v>
      </c>
      <c r="AZ526" s="22" t="n">
        <f aca="false">VLOOKUP(G526,Sheet2!A:Q,16)</f>
        <v>2305.4</v>
      </c>
      <c r="BA526" s="22" t="n">
        <f aca="false">VLOOKUP(G526,Sheet2!A:Q,17)</f>
        <v>188.75</v>
      </c>
      <c r="BB526" s="22" t="n">
        <f aca="false">VLOOKUP(G526,Sheet2!A:R,18)</f>
        <v>478</v>
      </c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5" hidden="false" customHeight="false" outlineLevel="0" collapsed="false">
      <c r="A527" s="9" t="s">
        <v>56</v>
      </c>
      <c r="B527" s="9" t="n">
        <v>45</v>
      </c>
      <c r="C527" s="9" t="n">
        <v>60</v>
      </c>
      <c r="D527" s="9" t="n">
        <v>41</v>
      </c>
      <c r="E527" s="23" t="n">
        <v>66</v>
      </c>
      <c r="F527" s="24" t="s">
        <v>252</v>
      </c>
      <c r="G527" s="85" t="s">
        <v>1129</v>
      </c>
      <c r="H527" s="4" t="s">
        <v>254</v>
      </c>
      <c r="I527" s="22" t="s">
        <v>1365</v>
      </c>
      <c r="J527" s="26" t="s">
        <v>1366</v>
      </c>
      <c r="K527" s="11" t="s">
        <v>1451</v>
      </c>
      <c r="L527" s="2" t="n">
        <f aca="false">IF(LEN(TRIM(K527))=0,0,LEN(TRIM(K527))-LEN(SUBSTITUTE(K527," ",""))+1)</f>
        <v>9</v>
      </c>
      <c r="M527" s="2" t="n">
        <f aca="false">IF(LEN(TRIM(F527))=0,0,LEN(TRIM(F527))-LEN(SUBSTITUTE(F527," ",""))+2)</f>
        <v>7</v>
      </c>
      <c r="N527" s="22" t="s">
        <v>52</v>
      </c>
      <c r="O527" s="0"/>
      <c r="P527" s="27" t="n">
        <v>12045</v>
      </c>
      <c r="Q527" s="27" t="n">
        <v>2045</v>
      </c>
      <c r="R527" s="22" t="s">
        <v>581</v>
      </c>
      <c r="S527" s="28" t="str">
        <f aca="false">MID(MID(MID(SUBSTITUTE(K527," ","^",(M527-2)),1,256),FIND("^",SUBSTITUTE(K527," ","^",(M527-2))),256),2,FIND(" ",MID(MID(SUBSTITUTE(K527," ","^",(M527-2)),1,256),FIND("^",SUBSTITUTE(K527," ","^",(M527-2))),256))-2)</f>
        <v>thick</v>
      </c>
      <c r="T527" s="59"/>
      <c r="U527" s="9" t="n">
        <v>3</v>
      </c>
      <c r="V527" s="23" t="n">
        <v>75</v>
      </c>
      <c r="W527" s="23" t="n">
        <v>610</v>
      </c>
      <c r="X527" s="23" t="n">
        <v>598</v>
      </c>
      <c r="Y527" s="23" t="n">
        <v>636</v>
      </c>
      <c r="Z527" s="23" t="n">
        <v>553</v>
      </c>
      <c r="AA527" s="83" t="n">
        <v>1</v>
      </c>
      <c r="AB527" s="9"/>
      <c r="AC527" s="30" t="str">
        <f aca="false">IF(ISBLANK(T527),"NA",IF(T527=" ","NA",IF(T527="-","NA",IF(T527="N","NA",T527))))</f>
        <v>NA</v>
      </c>
      <c r="AD527" s="30" t="n">
        <f aca="false">IF(ISBLANK(U527),"NA",IF(U527=" ","NA",IF(U527="-","NA",IF(U527="N","NA",U527))))</f>
        <v>3</v>
      </c>
      <c r="AE527" s="30" t="n">
        <f aca="false">IF(ISBLANK(V527),"NA",IF(V527=" ","NA",IF(V527="-","NA",IF(V527="N","NA",V527))))</f>
        <v>75</v>
      </c>
      <c r="AF527" s="30" t="n">
        <f aca="false">IF(ISBLANK(W527),"NA",IF(W527=" ","NA",IF(W527="-","NA",IF(W527="N","NA",W527))))</f>
        <v>610</v>
      </c>
      <c r="AG527" s="30" t="n">
        <f aca="false">IF(ISBLANK(X527),"NA",IF(X527=" ","NA",IF(X527="-","NA",IF(X527="N","NA",X527))))</f>
        <v>598</v>
      </c>
      <c r="AH527" s="30" t="n">
        <f aca="false">IF(ISBLANK(Y527),"NA",IF(Y527=" ","NA",IF(Y527="-","NA",IF(Y527="N","NA",Y527))))</f>
        <v>636</v>
      </c>
      <c r="AI527" s="30" t="n">
        <f aca="false">IF(ISBLANK(Z527),"NA",IF(Z527=" ","NA",IF(Z527="-","NA",IF(Z527="N","NA",Z527))))</f>
        <v>553</v>
      </c>
      <c r="AJ527" s="30" t="n">
        <f aca="false">IF(ISBLANK(AA527),"NA",IF(AA527=" ","NA",IF(AA527="-","NA",IF(AA527="N","NA",AA527))))</f>
        <v>1</v>
      </c>
      <c r="AK527" s="30" t="str">
        <f aca="false">IF(ISBLANK(AB527),"NA",IF(AB527=" ","NA",IF(AB527="-","NA",IF(AB527="N","NA",AB527))))</f>
        <v>NA</v>
      </c>
      <c r="AL527" s="22" t="str">
        <f aca="false">IF(I527="BC",VLOOKUP(B527,'BC-OR_overlap'!A:J,10),"NA")</f>
        <v>NA</v>
      </c>
      <c r="AM527" s="22" t="n">
        <f aca="false">VLOOKUP(G527,Sheet2!A:Q,3)</f>
        <v>73.2356</v>
      </c>
      <c r="AN527" s="22" t="n">
        <f aca="false">VLOOKUP(G527,Sheet2!A:Q,4)</f>
        <v>15</v>
      </c>
      <c r="AO527" s="22" t="n">
        <f aca="false">VLOOKUP(G527,Sheet2!A:Q,5)</f>
        <v>8.58</v>
      </c>
      <c r="AP527" s="22" t="n">
        <f aca="false">VLOOKUP(G527,Sheet2!A:Q,6)</f>
        <v>10095.71</v>
      </c>
      <c r="AQ527" s="22" t="n">
        <f aca="false">VLOOKUP(G527,Sheet2!A:Q,7)</f>
        <v>69.33</v>
      </c>
      <c r="AR527" s="22" t="n">
        <f aca="false">VLOOKUP(G527,Sheet2!A:Q,8)</f>
        <v>120.92</v>
      </c>
      <c r="AS527" s="22" t="n">
        <f aca="false">VLOOKUP(G527,Sheet2!A:Q,9)</f>
        <v>7.5</v>
      </c>
      <c r="AT527" s="22" t="n">
        <f aca="false">VLOOKUP(G527,Sheet2!A:Q,10)</f>
        <v>73.24</v>
      </c>
      <c r="AU527" s="22" t="n">
        <f aca="false">VLOOKUP(G527,Sheet2!A:Q,11)</f>
        <v>1</v>
      </c>
      <c r="AV527" s="22" t="n">
        <f aca="false">VLOOKUP(G527,Sheet2!A:Q,12)</f>
        <v>191184.09</v>
      </c>
      <c r="AW527" s="22" t="n">
        <f aca="false">VLOOKUP(G527,Sheet2!A:Q,13)</f>
        <v>23729</v>
      </c>
      <c r="AX527" s="22" t="n">
        <f aca="false">VLOOKUP(G527,Sheet2!A:Q,14)</f>
        <v>4928.62</v>
      </c>
      <c r="AY527" s="22" t="n">
        <f aca="false">VLOOKUP(G527,Sheet2!A:Q,15)</f>
        <v>995.5</v>
      </c>
      <c r="AZ527" s="22" t="n">
        <f aca="false">VLOOKUP(G527,Sheet2!A:Q,16)</f>
        <v>149.56</v>
      </c>
      <c r="BA527" s="22" t="n">
        <f aca="false">VLOOKUP(G527,Sheet2!A:Q,17)</f>
        <v>66</v>
      </c>
      <c r="BB527" s="22" t="n">
        <f aca="false">VLOOKUP(G527,Sheet2!A:R,18)</f>
        <v>114</v>
      </c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5" hidden="false" customHeight="false" outlineLevel="0" collapsed="false">
      <c r="A528" s="9" t="s">
        <v>46</v>
      </c>
      <c r="B528" s="9" t="n">
        <v>46</v>
      </c>
      <c r="C528" s="9" t="n">
        <v>61</v>
      </c>
      <c r="D528" s="9" t="n">
        <v>80</v>
      </c>
      <c r="E528" s="23" t="n">
        <v>3</v>
      </c>
      <c r="F528" s="24" t="s">
        <v>256</v>
      </c>
      <c r="G528" s="85" t="s">
        <v>721</v>
      </c>
      <c r="H528" s="4" t="s">
        <v>258</v>
      </c>
      <c r="I528" s="22" t="s">
        <v>1365</v>
      </c>
      <c r="J528" s="26" t="s">
        <v>1366</v>
      </c>
      <c r="K528" s="11" t="s">
        <v>1452</v>
      </c>
      <c r="L528" s="2" t="n">
        <f aca="false">IF(LEN(TRIM(K528))=0,0,LEN(TRIM(K528))-LEN(SUBSTITUTE(K528," ",""))+1)</f>
        <v>19</v>
      </c>
      <c r="M528" s="2" t="n">
        <f aca="false">IF(LEN(TRIM(F528))=0,0,LEN(TRIM(F528))-LEN(SUBSTITUTE(F528," ",""))+2)</f>
        <v>17</v>
      </c>
      <c r="N528" s="22" t="s">
        <v>52</v>
      </c>
      <c r="O528" s="0"/>
      <c r="P528" s="27" t="n">
        <v>12046</v>
      </c>
      <c r="Q528" s="27" t="n">
        <v>2046</v>
      </c>
      <c r="R528" s="22" t="s">
        <v>581</v>
      </c>
      <c r="S528" s="28" t="str">
        <f aca="false">MID(MID(MID(SUBSTITUTE(K528," ","^",(M528-2)),1,256),FIND("^",SUBSTITUTE(K528," ","^",(M528-2))),256),2,FIND(" ",MID(MID(SUBSTITUTE(K528," ","^",(M528-2)),1,256),FIND("^",SUBSTITUTE(K528," ","^",(M528-2))),256))-2)</f>
        <v>a</v>
      </c>
      <c r="T528" s="59"/>
      <c r="U528" s="9" t="n">
        <v>4</v>
      </c>
      <c r="V528" s="23" t="n">
        <v>9</v>
      </c>
      <c r="W528" s="23" t="n">
        <v>608</v>
      </c>
      <c r="X528" s="23" t="n">
        <v>544</v>
      </c>
      <c r="Y528" s="23" t="n">
        <v>631</v>
      </c>
      <c r="Z528" s="23" t="n">
        <v>429</v>
      </c>
      <c r="AA528" s="83" t="n">
        <v>11</v>
      </c>
      <c r="AB528" s="9"/>
      <c r="AC528" s="30" t="str">
        <f aca="false">IF(ISBLANK(T528),"NA",IF(T528=" ","NA",IF(T528="-","NA",IF(T528="N","NA",T528))))</f>
        <v>NA</v>
      </c>
      <c r="AD528" s="30" t="n">
        <f aca="false">IF(ISBLANK(U528),"NA",IF(U528=" ","NA",IF(U528="-","NA",IF(U528="N","NA",U528))))</f>
        <v>4</v>
      </c>
      <c r="AE528" s="30" t="n">
        <f aca="false">IF(ISBLANK(V528),"NA",IF(V528=" ","NA",IF(V528="-","NA",IF(V528="N","NA",V528))))</f>
        <v>9</v>
      </c>
      <c r="AF528" s="30" t="n">
        <f aca="false">IF(ISBLANK(W528),"NA",IF(W528=" ","NA",IF(W528="-","NA",IF(W528="N","NA",W528))))</f>
        <v>608</v>
      </c>
      <c r="AG528" s="30" t="n">
        <f aca="false">IF(ISBLANK(X528),"NA",IF(X528=" ","NA",IF(X528="-","NA",IF(X528="N","NA",X528))))</f>
        <v>544</v>
      </c>
      <c r="AH528" s="30" t="n">
        <f aca="false">IF(ISBLANK(Y528),"NA",IF(Y528=" ","NA",IF(Y528="-","NA",IF(Y528="N","NA",Y528))))</f>
        <v>631</v>
      </c>
      <c r="AI528" s="30" t="n">
        <f aca="false">IF(ISBLANK(Z528),"NA",IF(Z528=" ","NA",IF(Z528="-","NA",IF(Z528="N","NA",Z528))))</f>
        <v>429</v>
      </c>
      <c r="AJ528" s="30" t="n">
        <f aca="false">IF(ISBLANK(AA528),"NA",IF(AA528=" ","NA",IF(AA528="-","NA",IF(AA528="N","NA",AA528))))</f>
        <v>11</v>
      </c>
      <c r="AK528" s="30" t="str">
        <f aca="false">IF(ISBLANK(AB528),"NA",IF(AB528=" ","NA",IF(AB528="-","NA",IF(AB528="N","NA",AB528))))</f>
        <v>NA</v>
      </c>
      <c r="AL528" s="22" t="str">
        <f aca="false">IF(I528="BC",VLOOKUP(B528,'BC-OR_overlap'!A:J,10),"NA")</f>
        <v>NA</v>
      </c>
      <c r="AM528" s="22" t="n">
        <f aca="false">VLOOKUP(G528,Sheet2!A:Q,3)</f>
        <v>3.98601</v>
      </c>
      <c r="AN528" s="22" t="n">
        <f aca="false">VLOOKUP(G528,Sheet2!A:Q,4)</f>
        <v>12</v>
      </c>
      <c r="AO528" s="22" t="n">
        <f aca="false">VLOOKUP(G528,Sheet2!A:Q,5)</f>
        <v>87.11</v>
      </c>
      <c r="AP528" s="22" t="n">
        <f aca="false">VLOOKUP(G528,Sheet2!A:Q,6)</f>
        <v>12859.94</v>
      </c>
      <c r="AQ528" s="22" t="n">
        <f aca="false">VLOOKUP(G528,Sheet2!A:Q,7)</f>
        <v>247.5</v>
      </c>
      <c r="AR528" s="22" t="n">
        <f aca="false">VLOOKUP(G528,Sheet2!A:Q,8)</f>
        <v>2539.33</v>
      </c>
      <c r="AS528" s="22" t="n">
        <f aca="false">VLOOKUP(G528,Sheet2!A:Q,9)</f>
        <v>40</v>
      </c>
      <c r="AT528" s="22" t="n">
        <f aca="false">VLOOKUP(G528,Sheet2!A:Q,10)</f>
        <v>502.77</v>
      </c>
      <c r="AU528" s="22" t="n">
        <f aca="false">VLOOKUP(G528,Sheet2!A:Q,11)</f>
        <v>5.5</v>
      </c>
      <c r="AV528" s="22" t="n">
        <f aca="false">VLOOKUP(G528,Sheet2!A:Q,12)</f>
        <v>178450.38</v>
      </c>
      <c r="AW528" s="22" t="n">
        <f aca="false">VLOOKUP(G528,Sheet2!A:Q,13)</f>
        <v>25094.25</v>
      </c>
      <c r="AX528" s="22" t="n">
        <f aca="false">VLOOKUP(G528,Sheet2!A:Q,14)</f>
        <v>20619.26</v>
      </c>
      <c r="AY528" s="22" t="n">
        <f aca="false">VLOOKUP(G528,Sheet2!A:Q,15)</f>
        <v>2888.33</v>
      </c>
      <c r="AZ528" s="22" t="n">
        <f aca="false">VLOOKUP(G528,Sheet2!A:Q,16)</f>
        <v>1459.12</v>
      </c>
      <c r="BA528" s="22" t="n">
        <f aca="false">VLOOKUP(G528,Sheet2!A:Q,17)</f>
        <v>269.5</v>
      </c>
      <c r="BB528" s="22" t="n">
        <f aca="false">VLOOKUP(G528,Sheet2!A:R,18)</f>
        <v>91</v>
      </c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5" hidden="false" customHeight="false" outlineLevel="0" collapsed="false">
      <c r="A529" s="9" t="s">
        <v>46</v>
      </c>
      <c r="B529" s="9" t="n">
        <v>47</v>
      </c>
      <c r="C529" s="9" t="n">
        <v>63</v>
      </c>
      <c r="D529" s="9" t="n">
        <v>19</v>
      </c>
      <c r="E529" s="23"/>
      <c r="F529" s="9" t="s">
        <v>260</v>
      </c>
      <c r="G529" s="85" t="s">
        <v>1241</v>
      </c>
      <c r="H529" s="4" t="s">
        <v>262</v>
      </c>
      <c r="I529" s="22" t="s">
        <v>1365</v>
      </c>
      <c r="J529" s="26" t="s">
        <v>1366</v>
      </c>
      <c r="K529" s="11" t="s">
        <v>1453</v>
      </c>
      <c r="L529" s="2" t="n">
        <f aca="false">IF(LEN(TRIM(K529))=0,0,LEN(TRIM(K529))-LEN(SUBSTITUTE(K529," ",""))+1)</f>
        <v>12</v>
      </c>
      <c r="M529" s="2" t="n">
        <f aca="false">IF(LEN(TRIM(F529))=0,0,LEN(TRIM(F529))-LEN(SUBSTITUTE(F529," ",""))+2)</f>
        <v>10</v>
      </c>
      <c r="N529" s="22" t="s">
        <v>52</v>
      </c>
      <c r="O529" s="0"/>
      <c r="P529" s="27" t="n">
        <v>12047</v>
      </c>
      <c r="Q529" s="27" t="n">
        <v>2047</v>
      </c>
      <c r="R529" s="22" t="s">
        <v>581</v>
      </c>
      <c r="S529" s="28" t="str">
        <f aca="false">MID(MID(MID(SUBSTITUTE(K529," ","^",(M529-2)),1,256),FIND("^",SUBSTITUTE(K529," ","^",(M529-2))),256),2,FIND(" ",MID(MID(SUBSTITUTE(K529," ","^",(M529-2)),1,256),FIND("^",SUBSTITUTE(K529," ","^",(M529-2))),256))-2)</f>
        <v>baseball</v>
      </c>
      <c r="T529" s="59"/>
      <c r="U529" s="9" t="n">
        <v>4</v>
      </c>
      <c r="V529" s="23" t="n">
        <v>294</v>
      </c>
      <c r="W529" s="23" t="n">
        <v>405</v>
      </c>
      <c r="X529" s="23" t="n">
        <v>573</v>
      </c>
      <c r="Y529" s="23" t="n">
        <v>475</v>
      </c>
      <c r="Z529" s="23" t="n">
        <v>474</v>
      </c>
      <c r="AA529" s="83" t="n">
        <v>8</v>
      </c>
      <c r="AB529" s="9"/>
      <c r="AC529" s="30" t="str">
        <f aca="false">IF(ISBLANK(T529),"NA",IF(T529=" ","NA",IF(T529="-","NA",IF(T529="N","NA",T529))))</f>
        <v>NA</v>
      </c>
      <c r="AD529" s="30" t="n">
        <f aca="false">IF(ISBLANK(U529),"NA",IF(U529=" ","NA",IF(U529="-","NA",IF(U529="N","NA",U529))))</f>
        <v>4</v>
      </c>
      <c r="AE529" s="30" t="n">
        <f aca="false">IF(ISBLANK(V529),"NA",IF(V529=" ","NA",IF(V529="-","NA",IF(V529="N","NA",V529))))</f>
        <v>294</v>
      </c>
      <c r="AF529" s="30" t="n">
        <f aca="false">IF(ISBLANK(W529),"NA",IF(W529=" ","NA",IF(W529="-","NA",IF(W529="N","NA",W529))))</f>
        <v>405</v>
      </c>
      <c r="AG529" s="30" t="n">
        <f aca="false">IF(ISBLANK(X529),"NA",IF(X529=" ","NA",IF(X529="-","NA",IF(X529="N","NA",X529))))</f>
        <v>573</v>
      </c>
      <c r="AH529" s="30" t="n">
        <f aca="false">IF(ISBLANK(Y529),"NA",IF(Y529=" ","NA",IF(Y529="-","NA",IF(Y529="N","NA",Y529))))</f>
        <v>475</v>
      </c>
      <c r="AI529" s="30" t="n">
        <f aca="false">IF(ISBLANK(Z529),"NA",IF(Z529=" ","NA",IF(Z529="-","NA",IF(Z529="N","NA",Z529))))</f>
        <v>474</v>
      </c>
      <c r="AJ529" s="30" t="n">
        <f aca="false">IF(ISBLANK(AA529),"NA",IF(AA529=" ","NA",IF(AA529="-","NA",IF(AA529="N","NA",AA529))))</f>
        <v>8</v>
      </c>
      <c r="AK529" s="30" t="str">
        <f aca="false">IF(ISBLANK(AB529),"NA",IF(AB529=" ","NA",IF(AB529="-","NA",IF(AB529="N","NA",AB529))))</f>
        <v>NA</v>
      </c>
      <c r="AL529" s="22" t="str">
        <f aca="false">IF(I529="BC",VLOOKUP(B529,'BC-OR_overlap'!A:J,10),"NA")</f>
        <v>NA</v>
      </c>
      <c r="AM529" s="22" t="n">
        <f aca="false">VLOOKUP(G529,Sheet2!A:Q,3)</f>
        <v>266.23</v>
      </c>
      <c r="AN529" s="22" t="n">
        <f aca="false">VLOOKUP(G529,Sheet2!A:Q,4)</f>
        <v>9</v>
      </c>
      <c r="AO529" s="22" t="n">
        <f aca="false">VLOOKUP(G529,Sheet2!A:Q,5)</f>
        <v>171.44</v>
      </c>
      <c r="AP529" s="22" t="n">
        <f aca="false">VLOOKUP(G529,Sheet2!A:Q,6)</f>
        <v>18617.38</v>
      </c>
      <c r="AQ529" s="22" t="n">
        <f aca="false">VLOOKUP(G529,Sheet2!A:Q,7)</f>
        <v>251.5</v>
      </c>
      <c r="AR529" s="22" t="n">
        <f aca="false">VLOOKUP(G529,Sheet2!A:Q,8)</f>
        <v>3073.75</v>
      </c>
      <c r="AS529" s="22" t="n">
        <f aca="false">VLOOKUP(G529,Sheet2!A:Q,9)</f>
        <v>21</v>
      </c>
      <c r="AT529" s="22" t="n">
        <f aca="false">VLOOKUP(G529,Sheet2!A:Q,10)</f>
        <v>1035</v>
      </c>
      <c r="AU529" s="22" t="n">
        <f aca="false">VLOOKUP(G529,Sheet2!A:Q,11)</f>
        <v>4.5</v>
      </c>
      <c r="AV529" s="22" t="n">
        <f aca="false">VLOOKUP(G529,Sheet2!A:Q,12)</f>
        <v>323125.97</v>
      </c>
      <c r="AW529" s="22" t="n">
        <f aca="false">VLOOKUP(G529,Sheet2!A:Q,13)</f>
        <v>39748.25</v>
      </c>
      <c r="AX529" s="22" t="n">
        <f aca="false">VLOOKUP(G529,Sheet2!A:Q,14)</f>
        <v>14379.16</v>
      </c>
      <c r="AY529" s="22" t="n">
        <f aca="false">VLOOKUP(G529,Sheet2!A:Q,15)</f>
        <v>2191.67</v>
      </c>
      <c r="AZ529" s="22" t="n">
        <f aca="false">VLOOKUP(G529,Sheet2!A:Q,16)</f>
        <v>1919.62</v>
      </c>
      <c r="BA529" s="22" t="n">
        <f aca="false">VLOOKUP(G529,Sheet2!A:Q,17)</f>
        <v>186.5</v>
      </c>
      <c r="BB529" s="22" t="n">
        <f aca="false">VLOOKUP(G529,Sheet2!A:R,18)</f>
        <v>331</v>
      </c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5" hidden="false" customHeight="false" outlineLevel="0" collapsed="false">
      <c r="A530" s="22" t="s">
        <v>66</v>
      </c>
      <c r="B530" s="9" t="n">
        <v>48</v>
      </c>
      <c r="C530" s="9" t="n">
        <v>64</v>
      </c>
      <c r="D530" s="9" t="n">
        <v>57</v>
      </c>
      <c r="E530" s="23"/>
      <c r="F530" s="9" t="s">
        <v>264</v>
      </c>
      <c r="G530" s="75" t="s">
        <v>1454</v>
      </c>
      <c r="H530" s="4" t="s">
        <v>266</v>
      </c>
      <c r="I530" s="22" t="s">
        <v>1365</v>
      </c>
      <c r="J530" s="26" t="s">
        <v>1366</v>
      </c>
      <c r="K530" s="11" t="s">
        <v>1455</v>
      </c>
      <c r="L530" s="2" t="n">
        <f aca="false">IF(LEN(TRIM(K530))=0,0,LEN(TRIM(K530))-LEN(SUBSTITUTE(K530," ",""))+1)</f>
        <v>23</v>
      </c>
      <c r="M530" s="2" t="n">
        <f aca="false">IF(LEN(TRIM(F530))=0,0,LEN(TRIM(F530))-LEN(SUBSTITUTE(F530," ",""))+2)</f>
        <v>21</v>
      </c>
      <c r="N530" s="22" t="s">
        <v>52</v>
      </c>
      <c r="O530" s="0"/>
      <c r="P530" s="27" t="n">
        <v>12048</v>
      </c>
      <c r="Q530" s="27" t="n">
        <v>2048</v>
      </c>
      <c r="R530" s="22" t="s">
        <v>581</v>
      </c>
      <c r="S530" s="28" t="str">
        <f aca="false">MID(MID(MID(SUBSTITUTE(K530," ","^",(M530-2)),1,256),FIND("^",SUBSTITUTE(K530," ","^",(M530-2))),256),2,FIND(" ",MID(MID(SUBSTITUTE(K530," ","^",(M530-2)),1,256),FIND("^",SUBSTITUTE(K530," ","^",(M530-2))),256))-2)</f>
        <v>of</v>
      </c>
      <c r="T530" s="59"/>
      <c r="U530" s="9" t="n">
        <v>3</v>
      </c>
      <c r="V530" s="23" t="n">
        <v>9816</v>
      </c>
      <c r="W530" s="23" t="n">
        <v>194</v>
      </c>
      <c r="X530" s="23" t="n">
        <v>604</v>
      </c>
      <c r="Y530" s="23" t="n">
        <v>264</v>
      </c>
      <c r="Z530" s="23" t="n">
        <v>272</v>
      </c>
      <c r="AA530" s="83" t="n">
        <v>3</v>
      </c>
      <c r="AB530" s="0"/>
      <c r="AC530" s="30" t="str">
        <f aca="false">IF(ISBLANK(T530),"NA",IF(T530=" ","NA",IF(T530="-","NA",IF(T530="N","NA",T530))))</f>
        <v>NA</v>
      </c>
      <c r="AD530" s="30" t="n">
        <f aca="false">IF(ISBLANK(U530),"NA",IF(U530=" ","NA",IF(U530="-","NA",IF(U530="N","NA",U530))))</f>
        <v>3</v>
      </c>
      <c r="AE530" s="30" t="n">
        <f aca="false">IF(ISBLANK(V530),"NA",IF(V530=" ","NA",IF(V530="-","NA",IF(V530="N","NA",V530))))</f>
        <v>9816</v>
      </c>
      <c r="AF530" s="30" t="n">
        <f aca="false">IF(ISBLANK(W530),"NA",IF(W530=" ","NA",IF(W530="-","NA",IF(W530="N","NA",W530))))</f>
        <v>194</v>
      </c>
      <c r="AG530" s="30" t="n">
        <f aca="false">IF(ISBLANK(X530),"NA",IF(X530=" ","NA",IF(X530="-","NA",IF(X530="N","NA",X530))))</f>
        <v>604</v>
      </c>
      <c r="AH530" s="30" t="n">
        <f aca="false">IF(ISBLANK(Y530),"NA",IF(Y530=" ","NA",IF(Y530="-","NA",IF(Y530="N","NA",Y530))))</f>
        <v>264</v>
      </c>
      <c r="AI530" s="30" t="n">
        <f aca="false">IF(ISBLANK(Z530),"NA",IF(Z530=" ","NA",IF(Z530="-","NA",IF(Z530="N","NA",Z530))))</f>
        <v>272</v>
      </c>
      <c r="AJ530" s="30" t="n">
        <f aca="false">IF(ISBLANK(AA530),"NA",IF(AA530=" ","NA",IF(AA530="-","NA",IF(AA530="N","NA",AA530))))</f>
        <v>3</v>
      </c>
      <c r="AK530" s="30" t="str">
        <f aca="false">IF(ISBLANK(AB530),"NA",IF(AB530=" ","NA",IF(AB530="-","NA",IF(AB530="N","NA",AB530))))</f>
        <v>NA</v>
      </c>
      <c r="AL530" s="22" t="str">
        <f aca="false">IF(I530="BC",VLOOKUP(B530,'BC-OR_overlap'!A:J,10),"NA")</f>
        <v>NA</v>
      </c>
      <c r="AM530" s="22" t="n">
        <f aca="false">VLOOKUP(G530,Sheet2!A:Q,3)</f>
        <v>11050.2</v>
      </c>
      <c r="AN530" s="22" t="n">
        <f aca="false">VLOOKUP(G530,Sheet2!A:Q,4)</f>
        <v>10</v>
      </c>
      <c r="AO530" s="22" t="n">
        <f aca="false">VLOOKUP(G530,Sheet2!A:Q,5)</f>
        <v>366.17</v>
      </c>
      <c r="AP530" s="22" t="n">
        <f aca="false">VLOOKUP(G530,Sheet2!A:Q,6)</f>
        <v>23318.62</v>
      </c>
      <c r="AQ530" s="22" t="n">
        <f aca="false">VLOOKUP(G530,Sheet2!A:Q,7)</f>
        <v>63.67</v>
      </c>
      <c r="AR530" s="22" t="n">
        <f aca="false">VLOOKUP(G530,Sheet2!A:Q,8)</f>
        <v>12881.06</v>
      </c>
      <c r="AS530" s="22" t="n">
        <f aca="false">VLOOKUP(G530,Sheet2!A:Q,9)</f>
        <v>6</v>
      </c>
      <c r="AT530" s="22" t="n">
        <f aca="false">VLOOKUP(G530,Sheet2!A:Q,10)</f>
        <v>11050.2</v>
      </c>
      <c r="AU530" s="22" t="n">
        <f aca="false">VLOOKUP(G530,Sheet2!A:Q,11)</f>
        <v>1</v>
      </c>
      <c r="AV530" s="22" t="n">
        <f aca="false">VLOOKUP(G530,Sheet2!A:Q,12)</f>
        <v>245942.36</v>
      </c>
      <c r="AW530" s="22" t="n">
        <f aca="false">VLOOKUP(G530,Sheet2!A:Q,13)</f>
        <v>32564</v>
      </c>
      <c r="AX530" s="22" t="n">
        <f aca="false">VLOOKUP(G530,Sheet2!A:Q,14)</f>
        <v>26239.59</v>
      </c>
      <c r="AY530" s="22" t="n">
        <f aca="false">VLOOKUP(G530,Sheet2!A:Q,15)</f>
        <v>1827</v>
      </c>
      <c r="AZ530" s="22" t="n">
        <f aca="false">VLOOKUP(G530,Sheet2!A:Q,16)</f>
        <v>11314.88</v>
      </c>
      <c r="BA530" s="22" t="n">
        <f aca="false">VLOOKUP(G530,Sheet2!A:Q,17)</f>
        <v>84</v>
      </c>
      <c r="BB530" s="22" t="n">
        <f aca="false">VLOOKUP(G530,Sheet2!A:R,18)</f>
        <v>558</v>
      </c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5" hidden="false" customHeight="false" outlineLevel="0" collapsed="false">
      <c r="A531" s="9" t="s">
        <v>56</v>
      </c>
      <c r="B531" s="9" t="n">
        <v>49</v>
      </c>
      <c r="C531" s="9" t="n">
        <v>65</v>
      </c>
      <c r="D531" s="9" t="n">
        <v>73</v>
      </c>
      <c r="E531" s="23" t="n">
        <v>33</v>
      </c>
      <c r="F531" s="24" t="s">
        <v>268</v>
      </c>
      <c r="G531" s="75" t="s">
        <v>1456</v>
      </c>
      <c r="H531" s="4" t="s">
        <v>270</v>
      </c>
      <c r="I531" s="22" t="s">
        <v>1365</v>
      </c>
      <c r="J531" s="26" t="s">
        <v>1366</v>
      </c>
      <c r="K531" s="11" t="s">
        <v>1457</v>
      </c>
      <c r="L531" s="2" t="n">
        <f aca="false">IF(LEN(TRIM(K531))=0,0,LEN(TRIM(K531))-LEN(SUBSTITUTE(K531," ",""))+1)</f>
        <v>15</v>
      </c>
      <c r="M531" s="2" t="n">
        <f aca="false">IF(LEN(TRIM(F531))=0,0,LEN(TRIM(F531))-LEN(SUBSTITUTE(F531," ",""))+2)</f>
        <v>13</v>
      </c>
      <c r="N531" s="22" t="s">
        <v>52</v>
      </c>
      <c r="O531" s="0"/>
      <c r="P531" s="27" t="n">
        <v>12049</v>
      </c>
      <c r="Q531" s="27" t="n">
        <v>2049</v>
      </c>
      <c r="R531" s="22" t="s">
        <v>581</v>
      </c>
      <c r="S531" s="28" t="str">
        <f aca="false">MID(MID(MID(SUBSTITUTE(K531," ","^",(M531-2)),1,256),FIND("^",SUBSTITUTE(K531," ","^",(M531-2))),256),2,FIND(" ",MID(MID(SUBSTITUTE(K531," ","^",(M531-2)),1,256),FIND("^",SUBSTITUTE(K531," ","^",(M531-2))),256))-2)</f>
        <v>broken</v>
      </c>
      <c r="T531" s="59"/>
      <c r="U531" s="9" t="n">
        <v>5</v>
      </c>
      <c r="V531" s="23" t="n">
        <v>207</v>
      </c>
      <c r="W531" s="23" t="s">
        <v>54</v>
      </c>
      <c r="X531" s="23" t="s">
        <v>54</v>
      </c>
      <c r="Y531" s="23" t="s">
        <v>54</v>
      </c>
      <c r="Z531" s="23" t="s">
        <v>54</v>
      </c>
      <c r="AA531" s="83" t="n">
        <v>6</v>
      </c>
      <c r="AB531" s="9"/>
      <c r="AC531" s="30" t="str">
        <f aca="false">IF(ISBLANK(T531),"NA",IF(T531=" ","NA",IF(T531="-","NA",IF(T531="N","NA",T531))))</f>
        <v>NA</v>
      </c>
      <c r="AD531" s="30" t="n">
        <f aca="false">IF(ISBLANK(U531),"NA",IF(U531=" ","NA",IF(U531="-","NA",IF(U531="N","NA",U531))))</f>
        <v>5</v>
      </c>
      <c r="AE531" s="30" t="n">
        <f aca="false">IF(ISBLANK(V531),"NA",IF(V531=" ","NA",IF(V531="-","NA",IF(V531="N","NA",V531))))</f>
        <v>207</v>
      </c>
      <c r="AF531" s="30" t="str">
        <f aca="false">IF(ISBLANK(W531),"NA",IF(W531=" ","NA",IF(W531="-","NA",IF(W531="N","NA",W531))))</f>
        <v>NA</v>
      </c>
      <c r="AG531" s="30" t="str">
        <f aca="false">IF(ISBLANK(X531),"NA",IF(X531=" ","NA",IF(X531="-","NA",IF(X531="N","NA",X531))))</f>
        <v>NA</v>
      </c>
      <c r="AH531" s="30" t="str">
        <f aca="false">IF(ISBLANK(Y531),"NA",IF(Y531=" ","NA",IF(Y531="-","NA",IF(Y531="N","NA",Y531))))</f>
        <v>NA</v>
      </c>
      <c r="AI531" s="30" t="str">
        <f aca="false">IF(ISBLANK(Z531),"NA",IF(Z531=" ","NA",IF(Z531="-","NA",IF(Z531="N","NA",Z531))))</f>
        <v>NA</v>
      </c>
      <c r="AJ531" s="30" t="n">
        <f aca="false">IF(ISBLANK(AA531),"NA",IF(AA531=" ","NA",IF(AA531="-","NA",IF(AA531="N","NA",AA531))))</f>
        <v>6</v>
      </c>
      <c r="AK531" s="30" t="str">
        <f aca="false">IF(ISBLANK(AB531),"NA",IF(AB531=" ","NA",IF(AB531="-","NA",IF(AB531="N","NA",AB531))))</f>
        <v>NA</v>
      </c>
      <c r="AL531" s="22" t="str">
        <f aca="false">IF(I531="BC",VLOOKUP(B531,'BC-OR_overlap'!A:J,10),"NA")</f>
        <v>NA</v>
      </c>
      <c r="AM531" s="22" t="n">
        <f aca="false">VLOOKUP(G531,Sheet2!A:Q,3)</f>
        <v>203.287</v>
      </c>
      <c r="AN531" s="22" t="n">
        <f aca="false">VLOOKUP(G531,Sheet2!A:Q,4)</f>
        <v>8</v>
      </c>
      <c r="AO531" s="22" t="n">
        <f aca="false">VLOOKUP(G531,Sheet2!A:Q,5)</f>
        <v>19.65</v>
      </c>
      <c r="AP531" s="22" t="n">
        <f aca="false">VLOOKUP(G531,Sheet2!A:Q,6)</f>
        <v>9022.54</v>
      </c>
      <c r="AQ531" s="22" t="n">
        <f aca="false">VLOOKUP(G531,Sheet2!A:Q,7)</f>
        <v>597</v>
      </c>
      <c r="AR531" s="22" t="n">
        <f aca="false">VLOOKUP(G531,Sheet2!A:Q,8)</f>
        <v>1261.1</v>
      </c>
      <c r="AS531" s="22" t="n">
        <f aca="false">VLOOKUP(G531,Sheet2!A:Q,9)</f>
        <v>50</v>
      </c>
      <c r="AT531" s="22" t="n">
        <f aca="false">VLOOKUP(G531,Sheet2!A:Q,10)</f>
        <v>379.27</v>
      </c>
      <c r="AU531" s="22" t="n">
        <f aca="false">VLOOKUP(G531,Sheet2!A:Q,11)</f>
        <v>10.33</v>
      </c>
      <c r="AV531" s="22" t="n">
        <f aca="false">VLOOKUP(G531,Sheet2!A:Q,12)</f>
        <v>239182.54</v>
      </c>
      <c r="AW531" s="22" t="n">
        <f aca="false">VLOOKUP(G531,Sheet2!A:Q,13)</f>
        <v>39120</v>
      </c>
      <c r="AX531" s="22" t="n">
        <f aca="false">VLOOKUP(G531,Sheet2!A:Q,14)</f>
        <v>15722.48</v>
      </c>
      <c r="AY531" s="22" t="n">
        <f aca="false">VLOOKUP(G531,Sheet2!A:Q,15)</f>
        <v>2623.5</v>
      </c>
      <c r="AZ531" s="22" t="n">
        <f aca="false">VLOOKUP(G531,Sheet2!A:Q,16)</f>
        <v>1635.81</v>
      </c>
      <c r="BA531" s="22" t="n">
        <f aca="false">VLOOKUP(G531,Sheet2!A:Q,17)</f>
        <v>337</v>
      </c>
      <c r="BB531" s="22" t="n">
        <f aca="false">VLOOKUP(G531,Sheet2!A:R,18)</f>
        <v>74</v>
      </c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5" hidden="false" customHeight="false" outlineLevel="0" collapsed="false">
      <c r="A532" s="9" t="s">
        <v>66</v>
      </c>
      <c r="B532" s="9" t="n">
        <v>50</v>
      </c>
      <c r="C532" s="9" t="n">
        <v>66</v>
      </c>
      <c r="D532" s="9" t="n">
        <v>142</v>
      </c>
      <c r="E532" s="23"/>
      <c r="F532" s="9" t="s">
        <v>272</v>
      </c>
      <c r="G532" s="75" t="s">
        <v>1458</v>
      </c>
      <c r="H532" s="4" t="s">
        <v>274</v>
      </c>
      <c r="I532" s="22" t="s">
        <v>1365</v>
      </c>
      <c r="J532" s="26" t="s">
        <v>1366</v>
      </c>
      <c r="K532" s="11" t="s">
        <v>1459</v>
      </c>
      <c r="L532" s="2" t="n">
        <f aca="false">IF(LEN(TRIM(K532))=0,0,LEN(TRIM(K532))-LEN(SUBSTITUTE(K532," ",""))+1)</f>
        <v>14</v>
      </c>
      <c r="M532" s="2" t="n">
        <f aca="false">IF(LEN(TRIM(F532))=0,0,LEN(TRIM(F532))-LEN(SUBSTITUTE(F532," ",""))+2)</f>
        <v>12</v>
      </c>
      <c r="N532" s="22" t="s">
        <v>52</v>
      </c>
      <c r="O532" s="0"/>
      <c r="P532" s="27" t="n">
        <v>12050</v>
      </c>
      <c r="Q532" s="27" t="n">
        <v>2050</v>
      </c>
      <c r="R532" s="22" t="s">
        <v>581</v>
      </c>
      <c r="S532" s="28" t="str">
        <f aca="false">MID(MID(MID(SUBSTITUTE(K532," ","^",(M532-2)),1,256),FIND("^",SUBSTITUTE(K532," ","^",(M532-2))),256),2,FIND(" ",MID(MID(SUBSTITUTE(K532," ","^",(M532-2)),1,256),FIND("^",SUBSTITUTE(K532," ","^",(M532-2))),256))-2)</f>
        <v>broken</v>
      </c>
      <c r="T532" s="59"/>
      <c r="U532" s="9" t="n">
        <v>5</v>
      </c>
      <c r="V532" s="23" t="n">
        <v>1</v>
      </c>
      <c r="W532" s="23" t="s">
        <v>54</v>
      </c>
      <c r="X532" s="23" t="s">
        <v>54</v>
      </c>
      <c r="Y532" s="23" t="s">
        <v>54</v>
      </c>
      <c r="Z532" s="23" t="s">
        <v>54</v>
      </c>
      <c r="AA532" s="83" t="n">
        <v>7</v>
      </c>
      <c r="AB532" s="0"/>
      <c r="AC532" s="30" t="str">
        <f aca="false">IF(ISBLANK(T532),"NA",IF(T532=" ","NA",IF(T532="-","NA",IF(T532="N","NA",T532))))</f>
        <v>NA</v>
      </c>
      <c r="AD532" s="30" t="n">
        <f aca="false">IF(ISBLANK(U532),"NA",IF(U532=" ","NA",IF(U532="-","NA",IF(U532="N","NA",U532))))</f>
        <v>5</v>
      </c>
      <c r="AE532" s="30" t="n">
        <f aca="false">IF(ISBLANK(V532),"NA",IF(V532=" ","NA",IF(V532="-","NA",IF(V532="N","NA",V532))))</f>
        <v>1</v>
      </c>
      <c r="AF532" s="30" t="str">
        <f aca="false">IF(ISBLANK(W532),"NA",IF(W532=" ","NA",IF(W532="-","NA",IF(W532="N","NA",W532))))</f>
        <v>NA</v>
      </c>
      <c r="AG532" s="30" t="str">
        <f aca="false">IF(ISBLANK(X532),"NA",IF(X532=" ","NA",IF(X532="-","NA",IF(X532="N","NA",X532))))</f>
        <v>NA</v>
      </c>
      <c r="AH532" s="30" t="str">
        <f aca="false">IF(ISBLANK(Y532),"NA",IF(Y532=" ","NA",IF(Y532="-","NA",IF(Y532="N","NA",Y532))))</f>
        <v>NA</v>
      </c>
      <c r="AI532" s="30" t="str">
        <f aca="false">IF(ISBLANK(Z532),"NA",IF(Z532=" ","NA",IF(Z532="-","NA",IF(Z532="N","NA",Z532))))</f>
        <v>NA</v>
      </c>
      <c r="AJ532" s="30" t="n">
        <f aca="false">IF(ISBLANK(AA532),"NA",IF(AA532=" ","NA",IF(AA532="-","NA",IF(AA532="N","NA",AA532))))</f>
        <v>7</v>
      </c>
      <c r="AK532" s="30" t="str">
        <f aca="false">IF(ISBLANK(AB532),"NA",IF(AB532=" ","NA",IF(AB532="-","NA",IF(AB532="N","NA",AB532))))</f>
        <v>NA</v>
      </c>
      <c r="AL532" s="22" t="str">
        <f aca="false">IF(I532="BC",VLOOKUP(B532,'BC-OR_overlap'!A:J,10),"NA")</f>
        <v>NA</v>
      </c>
      <c r="AM532" s="22" t="n">
        <f aca="false">VLOOKUP(G532,Sheet2!A:Q,3)</f>
        <v>3.03413</v>
      </c>
      <c r="AN532" s="22" t="n">
        <f aca="false">VLOOKUP(G532,Sheet2!A:Q,4)</f>
        <v>4</v>
      </c>
      <c r="AO532" s="22" t="n">
        <f aca="false">VLOOKUP(G532,Sheet2!A:Q,5)</f>
        <v>38.7</v>
      </c>
      <c r="AP532" s="22" t="n">
        <f aca="false">VLOOKUP(G532,Sheet2!A:Q,6)</f>
        <v>8362.46</v>
      </c>
      <c r="AQ532" s="22" t="n">
        <f aca="false">VLOOKUP(G532,Sheet2!A:Q,7)</f>
        <v>536.4</v>
      </c>
      <c r="AR532" s="22" t="n">
        <f aca="false">VLOOKUP(G532,Sheet2!A:Q,8)</f>
        <v>1031.56</v>
      </c>
      <c r="AS532" s="22" t="n">
        <f aca="false">VLOOKUP(G532,Sheet2!A:Q,9)</f>
        <v>35.25</v>
      </c>
      <c r="AT532" s="22" t="n">
        <f aca="false">VLOOKUP(G532,Sheet2!A:Q,10)</f>
        <v>116.09</v>
      </c>
      <c r="AU532" s="22" t="n">
        <f aca="false">VLOOKUP(G532,Sheet2!A:Q,11)</f>
        <v>5.33</v>
      </c>
      <c r="AV532" s="22" t="n">
        <f aca="false">VLOOKUP(G532,Sheet2!A:Q,12)</f>
        <v>220926.51</v>
      </c>
      <c r="AW532" s="22" t="n">
        <f aca="false">VLOOKUP(G532,Sheet2!A:Q,13)</f>
        <v>36218.6</v>
      </c>
      <c r="AX532" s="22" t="n">
        <f aca="false">VLOOKUP(G532,Sheet2!A:Q,14)</f>
        <v>8872.55</v>
      </c>
      <c r="AY532" s="22" t="n">
        <f aca="false">VLOOKUP(G532,Sheet2!A:Q,15)</f>
        <v>2099.25</v>
      </c>
      <c r="AZ532" s="22" t="n">
        <f aca="false">VLOOKUP(G532,Sheet2!A:Q,16)</f>
        <v>934.87</v>
      </c>
      <c r="BA532" s="22" t="n">
        <f aca="false">VLOOKUP(G532,Sheet2!A:Q,17)</f>
        <v>145.33</v>
      </c>
      <c r="BB532" s="22" t="n">
        <f aca="false">VLOOKUP(G532,Sheet2!A:R,18)</f>
        <v>176</v>
      </c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5" hidden="false" customHeight="false" outlineLevel="0" collapsed="false">
      <c r="A533" s="9" t="s">
        <v>80</v>
      </c>
      <c r="B533" s="9" t="n">
        <v>51</v>
      </c>
      <c r="C533" s="9" t="n">
        <v>67</v>
      </c>
      <c r="D533" s="9" t="n">
        <v>27</v>
      </c>
      <c r="E533" s="23" t="n">
        <v>52</v>
      </c>
      <c r="F533" s="24" t="s">
        <v>276</v>
      </c>
      <c r="G533" s="75" t="s">
        <v>1460</v>
      </c>
      <c r="H533" s="4" t="s">
        <v>278</v>
      </c>
      <c r="I533" s="22" t="s">
        <v>1365</v>
      </c>
      <c r="J533" s="26" t="s">
        <v>1366</v>
      </c>
      <c r="K533" s="11" t="s">
        <v>1461</v>
      </c>
      <c r="L533" s="2" t="n">
        <f aca="false">IF(LEN(TRIM(K533))=0,0,LEN(TRIM(K533))-LEN(SUBSTITUTE(K533," ",""))+1)</f>
        <v>11</v>
      </c>
      <c r="M533" s="2" t="n">
        <f aca="false">IF(LEN(TRIM(F533))=0,0,LEN(TRIM(F533))-LEN(SUBSTITUTE(F533," ",""))+2)</f>
        <v>9</v>
      </c>
      <c r="N533" s="22" t="s">
        <v>52</v>
      </c>
      <c r="O533" s="0"/>
      <c r="P533" s="27" t="n">
        <v>12051</v>
      </c>
      <c r="Q533" s="27" t="n">
        <v>2051</v>
      </c>
      <c r="R533" s="22" t="s">
        <v>581</v>
      </c>
      <c r="S533" s="28" t="str">
        <f aca="false">MID(MID(MID(SUBSTITUTE(K533," ","^",(M533-2)),1,256),FIND("^",SUBSTITUTE(K533," ","^",(M533-2))),256),2,FIND(" ",MID(MID(SUBSTITUTE(K533," ","^",(M533-2)),1,256),FIND("^",SUBSTITUTE(K533," ","^",(M533-2))),256))-2)</f>
        <v>her</v>
      </c>
      <c r="T533" s="59"/>
      <c r="U533" s="9" t="n">
        <v>7</v>
      </c>
      <c r="V533" s="23" t="s">
        <v>54</v>
      </c>
      <c r="W533" s="23" t="s">
        <v>54</v>
      </c>
      <c r="X533" s="23" t="s">
        <v>54</v>
      </c>
      <c r="Y533" s="23" t="s">
        <v>54</v>
      </c>
      <c r="Z533" s="23" t="s">
        <v>54</v>
      </c>
      <c r="AA533" s="83" t="n">
        <v>11</v>
      </c>
      <c r="AB533" s="0"/>
      <c r="AC533" s="30" t="str">
        <f aca="false">IF(ISBLANK(T533),"NA",IF(T533=" ","NA",IF(T533="-","NA",IF(T533="N","NA",T533))))</f>
        <v>NA</v>
      </c>
      <c r="AD533" s="30" t="n">
        <f aca="false">IF(ISBLANK(U533),"NA",IF(U533=" ","NA",IF(U533="-","NA",IF(U533="N","NA",U533))))</f>
        <v>7</v>
      </c>
      <c r="AE533" s="30" t="str">
        <f aca="false">IF(ISBLANK(V533),"NA",IF(V533=" ","NA",IF(V533="-","NA",IF(V533="N","NA",V533))))</f>
        <v>NA</v>
      </c>
      <c r="AF533" s="30" t="str">
        <f aca="false">IF(ISBLANK(W533),"NA",IF(W533=" ","NA",IF(W533="-","NA",IF(W533="N","NA",W533))))</f>
        <v>NA</v>
      </c>
      <c r="AG533" s="30" t="str">
        <f aca="false">IF(ISBLANK(X533),"NA",IF(X533=" ","NA",IF(X533="-","NA",IF(X533="N","NA",X533))))</f>
        <v>NA</v>
      </c>
      <c r="AH533" s="30" t="str">
        <f aca="false">IF(ISBLANK(Y533),"NA",IF(Y533=" ","NA",IF(Y533="-","NA",IF(Y533="N","NA",Y533))))</f>
        <v>NA</v>
      </c>
      <c r="AI533" s="30" t="str">
        <f aca="false">IF(ISBLANK(Z533),"NA",IF(Z533=" ","NA",IF(Z533="-","NA",IF(Z533="N","NA",Z533))))</f>
        <v>NA</v>
      </c>
      <c r="AJ533" s="30" t="n">
        <f aca="false">IF(ISBLANK(AA533),"NA",IF(AA533=" ","NA",IF(AA533="-","NA",IF(AA533="N","NA",AA533))))</f>
        <v>11</v>
      </c>
      <c r="AK533" s="30" t="str">
        <f aca="false">IF(ISBLANK(AB533),"NA",IF(AB533=" ","NA",IF(AB533="-","NA",IF(AB533="N","NA",AB533))))</f>
        <v>NA</v>
      </c>
      <c r="AL533" s="22" t="str">
        <f aca="false">IF(I533="BC",VLOOKUP(B533,'BC-OR_overlap'!A:J,10),"NA")</f>
        <v>NA</v>
      </c>
      <c r="AM533" s="22" t="n">
        <f aca="false">VLOOKUP(G533,Sheet2!A:Q,3)</f>
        <v>62.5864</v>
      </c>
      <c r="AN533" s="22" t="n">
        <f aca="false">VLOOKUP(G533,Sheet2!A:Q,4)</f>
        <v>4</v>
      </c>
      <c r="AO533" s="22" t="n">
        <f aca="false">VLOOKUP(G533,Sheet2!A:Q,5)</f>
        <v>15.62</v>
      </c>
      <c r="AP533" s="22" t="n">
        <f aca="false">VLOOKUP(G533,Sheet2!A:Q,6)</f>
        <v>7284.46</v>
      </c>
      <c r="AQ533" s="22" t="n">
        <f aca="false">VLOOKUP(G533,Sheet2!A:Q,7)</f>
        <v>1385</v>
      </c>
      <c r="AR533" s="22" t="n">
        <f aca="false">VLOOKUP(G533,Sheet2!A:Q,8)</f>
        <v>1094.41</v>
      </c>
      <c r="AS533" s="22" t="n">
        <f aca="false">VLOOKUP(G533,Sheet2!A:Q,9)</f>
        <v>251.33</v>
      </c>
      <c r="AT533" s="22" t="n">
        <f aca="false">VLOOKUP(G533,Sheet2!A:Q,10)</f>
        <v>254.65</v>
      </c>
      <c r="AU533" s="22" t="n">
        <f aca="false">VLOOKUP(G533,Sheet2!A:Q,11)</f>
        <v>35</v>
      </c>
      <c r="AV533" s="22" t="n">
        <f aca="false">VLOOKUP(G533,Sheet2!A:Q,12)</f>
        <v>282989.39</v>
      </c>
      <c r="AW533" s="22" t="n">
        <f aca="false">VLOOKUP(G533,Sheet2!A:Q,13)</f>
        <v>44277.71</v>
      </c>
      <c r="AX533" s="22" t="n">
        <f aca="false">VLOOKUP(G533,Sheet2!A:Q,14)</f>
        <v>21196.83</v>
      </c>
      <c r="AY533" s="22" t="n">
        <f aca="false">VLOOKUP(G533,Sheet2!A:Q,15)</f>
        <v>4298.5</v>
      </c>
      <c r="AZ533" s="22" t="n">
        <f aca="false">VLOOKUP(G533,Sheet2!A:Q,16)</f>
        <v>1711.31</v>
      </c>
      <c r="BA533" s="22" t="n">
        <f aca="false">VLOOKUP(G533,Sheet2!A:Q,17)</f>
        <v>464.6</v>
      </c>
      <c r="BB533" s="22" t="n">
        <f aca="false">VLOOKUP(G533,Sheet2!A:R,18)</f>
        <v>75</v>
      </c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5" hidden="false" customHeight="false" outlineLevel="0" collapsed="false">
      <c r="A534" s="9" t="s">
        <v>80</v>
      </c>
      <c r="B534" s="9" t="n">
        <v>52</v>
      </c>
      <c r="C534" s="9" t="n">
        <v>68</v>
      </c>
      <c r="D534" s="9" t="n">
        <v>84</v>
      </c>
      <c r="E534" s="23" t="n">
        <v>18</v>
      </c>
      <c r="F534" s="24" t="s">
        <v>280</v>
      </c>
      <c r="G534" s="75" t="s">
        <v>1462</v>
      </c>
      <c r="H534" s="4" t="s">
        <v>282</v>
      </c>
      <c r="I534" s="22" t="s">
        <v>1365</v>
      </c>
      <c r="J534" s="26" t="s">
        <v>1366</v>
      </c>
      <c r="K534" s="11" t="s">
        <v>1463</v>
      </c>
      <c r="L534" s="2" t="n">
        <f aca="false">IF(LEN(TRIM(K534))=0,0,LEN(TRIM(K534))-LEN(SUBSTITUTE(K534," ",""))+1)</f>
        <v>16</v>
      </c>
      <c r="M534" s="2" t="n">
        <f aca="false">IF(LEN(TRIM(F534))=0,0,LEN(TRIM(F534))-LEN(SUBSTITUTE(F534," ",""))+2)</f>
        <v>14</v>
      </c>
      <c r="N534" s="22" t="s">
        <v>52</v>
      </c>
      <c r="O534" s="0"/>
      <c r="P534" s="27" t="n">
        <v>12052</v>
      </c>
      <c r="Q534" s="27" t="n">
        <v>2052</v>
      </c>
      <c r="R534" s="22" t="s">
        <v>581</v>
      </c>
      <c r="S534" s="28" t="str">
        <f aca="false">MID(MID(MID(SUBSTITUTE(K534," ","^",(M534-2)),1,256),FIND("^",SUBSTITUTE(K534," ","^",(M534-2))),256),2,FIND(" ",MID(MID(SUBSTITUTE(K534," ","^",(M534-2)),1,256),FIND("^",SUBSTITUTE(K534," ","^",(M534-2))),256))-2)</f>
        <v>with</v>
      </c>
      <c r="T534" s="59"/>
      <c r="U534" s="9" t="n">
        <v>4</v>
      </c>
      <c r="V534" s="23" t="n">
        <v>143</v>
      </c>
      <c r="W534" s="23" t="n">
        <v>459</v>
      </c>
      <c r="X534" s="23" t="n">
        <v>593</v>
      </c>
      <c r="Y534" s="23" t="n">
        <v>569</v>
      </c>
      <c r="Z534" s="23" t="n">
        <v>446</v>
      </c>
      <c r="AA534" s="83" t="n">
        <v>11</v>
      </c>
      <c r="AB534" s="0"/>
      <c r="AC534" s="30" t="str">
        <f aca="false">IF(ISBLANK(T534),"NA",IF(T534=" ","NA",IF(T534="-","NA",IF(T534="N","NA",T534))))</f>
        <v>NA</v>
      </c>
      <c r="AD534" s="30" t="n">
        <f aca="false">IF(ISBLANK(U534),"NA",IF(U534=" ","NA",IF(U534="-","NA",IF(U534="N","NA",U534))))</f>
        <v>4</v>
      </c>
      <c r="AE534" s="30" t="n">
        <f aca="false">IF(ISBLANK(V534),"NA",IF(V534=" ","NA",IF(V534="-","NA",IF(V534="N","NA",V534))))</f>
        <v>143</v>
      </c>
      <c r="AF534" s="30" t="n">
        <f aca="false">IF(ISBLANK(W534),"NA",IF(W534=" ","NA",IF(W534="-","NA",IF(W534="N","NA",W534))))</f>
        <v>459</v>
      </c>
      <c r="AG534" s="30" t="n">
        <f aca="false">IF(ISBLANK(X534),"NA",IF(X534=" ","NA",IF(X534="-","NA",IF(X534="N","NA",X534))))</f>
        <v>593</v>
      </c>
      <c r="AH534" s="30" t="n">
        <f aca="false">IF(ISBLANK(Y534),"NA",IF(Y534=" ","NA",IF(Y534="-","NA",IF(Y534="N","NA",Y534))))</f>
        <v>569</v>
      </c>
      <c r="AI534" s="30" t="n">
        <f aca="false">IF(ISBLANK(Z534),"NA",IF(Z534=" ","NA",IF(Z534="-","NA",IF(Z534="N","NA",Z534))))</f>
        <v>446</v>
      </c>
      <c r="AJ534" s="30" t="n">
        <f aca="false">IF(ISBLANK(AA534),"NA",IF(AA534=" ","NA",IF(AA534="-","NA",IF(AA534="N","NA",AA534))))</f>
        <v>11</v>
      </c>
      <c r="AK534" s="30" t="str">
        <f aca="false">IF(ISBLANK(AB534),"NA",IF(AB534=" ","NA",IF(AB534="-","NA",IF(AB534="N","NA",AB534))))</f>
        <v>NA</v>
      </c>
      <c r="AL534" s="22" t="str">
        <f aca="false">IF(I534="BC",VLOOKUP(B534,'BC-OR_overlap'!A:J,10),"NA")</f>
        <v>NA</v>
      </c>
      <c r="AM534" s="22" t="n">
        <f aca="false">VLOOKUP(G534,Sheet2!A:Q,3)</f>
        <v>133.978</v>
      </c>
      <c r="AN534" s="22" t="n">
        <f aca="false">VLOOKUP(G534,Sheet2!A:Q,4)</f>
        <v>5</v>
      </c>
      <c r="AO534" s="22" t="n">
        <f aca="false">VLOOKUP(G534,Sheet2!A:Q,5)</f>
        <v>1.74</v>
      </c>
      <c r="AP534" s="22" t="n">
        <f aca="false">VLOOKUP(G534,Sheet2!A:Q,6)</f>
        <v>12271.09</v>
      </c>
      <c r="AQ534" s="22" t="n">
        <f aca="false">VLOOKUP(G534,Sheet2!A:Q,7)</f>
        <v>186</v>
      </c>
      <c r="AR534" s="22" t="n">
        <f aca="false">VLOOKUP(G534,Sheet2!A:Q,8)</f>
        <v>299.23</v>
      </c>
      <c r="AS534" s="22" t="n">
        <f aca="false">VLOOKUP(G534,Sheet2!A:Q,9)</f>
        <v>12</v>
      </c>
      <c r="AT534" s="22" t="n">
        <f aca="false">VLOOKUP(G534,Sheet2!A:Q,10)</f>
        <v>138.32</v>
      </c>
      <c r="AU534" s="22" t="n">
        <f aca="false">VLOOKUP(G534,Sheet2!A:Q,11)</f>
        <v>3</v>
      </c>
      <c r="AV534" s="22" t="n">
        <f aca="false">VLOOKUP(G534,Sheet2!A:Q,12)</f>
        <v>218883.53</v>
      </c>
      <c r="AW534" s="22" t="n">
        <f aca="false">VLOOKUP(G534,Sheet2!A:Q,13)</f>
        <v>30474.25</v>
      </c>
      <c r="AX534" s="22" t="n">
        <f aca="false">VLOOKUP(G534,Sheet2!A:Q,14)</f>
        <v>4797.99</v>
      </c>
      <c r="AY534" s="22" t="n">
        <f aca="false">VLOOKUP(G534,Sheet2!A:Q,15)</f>
        <v>1216.33</v>
      </c>
      <c r="AZ534" s="22" t="n">
        <f aca="false">VLOOKUP(G534,Sheet2!A:Q,16)</f>
        <v>360.17</v>
      </c>
      <c r="BA534" s="22" t="n">
        <f aca="false">VLOOKUP(G534,Sheet2!A:Q,17)</f>
        <v>80</v>
      </c>
      <c r="BB534" s="22" t="n">
        <f aca="false">VLOOKUP(G534,Sheet2!A:R,18)</f>
        <v>25</v>
      </c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5" hidden="false" customHeight="false" outlineLevel="0" collapsed="false">
      <c r="A535" s="9" t="s">
        <v>46</v>
      </c>
      <c r="B535" s="31" t="n">
        <v>53</v>
      </c>
      <c r="C535" s="9" t="n">
        <v>69</v>
      </c>
      <c r="D535" s="9" t="n">
        <v>42</v>
      </c>
      <c r="E535" s="23"/>
      <c r="F535" s="9" t="s">
        <v>284</v>
      </c>
      <c r="G535" s="84" t="s">
        <v>1029</v>
      </c>
      <c r="H535" s="4" t="s">
        <v>286</v>
      </c>
      <c r="I535" s="22" t="s">
        <v>1365</v>
      </c>
      <c r="J535" s="26" t="s">
        <v>1366</v>
      </c>
      <c r="K535" s="11" t="s">
        <v>1464</v>
      </c>
      <c r="L535" s="2" t="n">
        <f aca="false">IF(LEN(TRIM(K535))=0,0,LEN(TRIM(K535))-LEN(SUBSTITUTE(K535," ",""))+1)</f>
        <v>12</v>
      </c>
      <c r="M535" s="2" t="n">
        <f aca="false">IF(LEN(TRIM(F535))=0,0,LEN(TRIM(F535))-LEN(SUBSTITUTE(F535," ",""))+2)</f>
        <v>10</v>
      </c>
      <c r="N535" s="22" t="s">
        <v>52</v>
      </c>
      <c r="O535" s="0"/>
      <c r="P535" s="27" t="n">
        <v>12053</v>
      </c>
      <c r="Q535" s="27" t="n">
        <v>2053</v>
      </c>
      <c r="R535" s="49" t="s">
        <v>581</v>
      </c>
      <c r="S535" s="28" t="str">
        <f aca="false">MID(MID(MID(SUBSTITUTE(K535," ","^",(M535-2)),1,256),FIND("^",SUBSTITUTE(K535," ","^",(M535-2))),256),2,FIND(" ",MID(MID(SUBSTITUTE(K535," ","^",(M535-2)),1,256),FIND("^",SUBSTITUTE(K535," ","^",(M535-2))),256))-2)</f>
        <v>and</v>
      </c>
      <c r="T535" s="59"/>
      <c r="U535" s="9" t="n">
        <v>4</v>
      </c>
      <c r="V535" s="23" t="n">
        <v>34</v>
      </c>
      <c r="W535" s="23" t="n">
        <v>540</v>
      </c>
      <c r="X535" s="23" t="n">
        <v>503</v>
      </c>
      <c r="Y535" s="23" t="n">
        <v>616</v>
      </c>
      <c r="Z535" s="23" t="s">
        <v>54</v>
      </c>
      <c r="AA535" s="83" t="n">
        <v>12</v>
      </c>
      <c r="AB535" s="9"/>
      <c r="AC535" s="30" t="str">
        <f aca="false">IF(ISBLANK(T535),"NA",IF(T535=" ","NA",IF(T535="-","NA",IF(T535="N","NA",T535))))</f>
        <v>NA</v>
      </c>
      <c r="AD535" s="30" t="n">
        <f aca="false">IF(ISBLANK(U535),"NA",IF(U535=" ","NA",IF(U535="-","NA",IF(U535="N","NA",U535))))</f>
        <v>4</v>
      </c>
      <c r="AE535" s="30" t="n">
        <f aca="false">IF(ISBLANK(V535),"NA",IF(V535=" ","NA",IF(V535="-","NA",IF(V535="N","NA",V535))))</f>
        <v>34</v>
      </c>
      <c r="AF535" s="30" t="n">
        <f aca="false">IF(ISBLANK(W535),"NA",IF(W535=" ","NA",IF(W535="-","NA",IF(W535="N","NA",W535))))</f>
        <v>540</v>
      </c>
      <c r="AG535" s="30" t="n">
        <f aca="false">IF(ISBLANK(X535),"NA",IF(X535=" ","NA",IF(X535="-","NA",IF(X535="N","NA",X535))))</f>
        <v>503</v>
      </c>
      <c r="AH535" s="30" t="n">
        <f aca="false">IF(ISBLANK(Y535),"NA",IF(Y535=" ","NA",IF(Y535="-","NA",IF(Y535="N","NA",Y535))))</f>
        <v>616</v>
      </c>
      <c r="AI535" s="30" t="str">
        <f aca="false">IF(ISBLANK(Z535),"NA",IF(Z535=" ","NA",IF(Z535="-","NA",IF(Z535="N","NA",Z535))))</f>
        <v>NA</v>
      </c>
      <c r="AJ535" s="30" t="n">
        <f aca="false">IF(ISBLANK(AA535),"NA",IF(AA535=" ","NA",IF(AA535="-","NA",IF(AA535="N","NA",AA535))))</f>
        <v>12</v>
      </c>
      <c r="AK535" s="30" t="str">
        <f aca="false">IF(ISBLANK(AB535),"NA",IF(AB535=" ","NA",IF(AB535="-","NA",IF(AB535="N","NA",AB535))))</f>
        <v>NA</v>
      </c>
      <c r="AL535" s="22" t="str">
        <f aca="false">IF(I535="BC",VLOOKUP(B535,'BC-OR_overlap'!A:J,10),"NA")</f>
        <v>NA</v>
      </c>
      <c r="AM535" s="22" t="n">
        <f aca="false">VLOOKUP(G535,Sheet2!A:Q,3)</f>
        <v>29.8059</v>
      </c>
      <c r="AN535" s="22" t="n">
        <f aca="false">VLOOKUP(G535,Sheet2!A:Q,4)</f>
        <v>4</v>
      </c>
      <c r="AO535" s="22" t="n">
        <f aca="false">VLOOKUP(G535,Sheet2!A:Q,5)</f>
        <v>28.5</v>
      </c>
      <c r="AP535" s="22" t="n">
        <f aca="false">VLOOKUP(G535,Sheet2!A:Q,6)</f>
        <v>10516.19</v>
      </c>
      <c r="AQ535" s="22" t="n">
        <f aca="false">VLOOKUP(G535,Sheet2!A:Q,7)</f>
        <v>208</v>
      </c>
      <c r="AR535" s="22" t="n">
        <f aca="false">VLOOKUP(G535,Sheet2!A:Q,8)</f>
        <v>1122.07</v>
      </c>
      <c r="AS535" s="22" t="n">
        <f aca="false">VLOOKUP(G535,Sheet2!A:Q,9)</f>
        <v>22.67</v>
      </c>
      <c r="AT535" s="22" t="n">
        <f aca="false">VLOOKUP(G535,Sheet2!A:Q,10)</f>
        <v>79.01</v>
      </c>
      <c r="AU535" s="22" t="n">
        <f aca="false">VLOOKUP(G535,Sheet2!A:Q,11)</f>
        <v>2</v>
      </c>
      <c r="AV535" s="22" t="n">
        <f aca="false">VLOOKUP(G535,Sheet2!A:Q,12)</f>
        <v>168003.3</v>
      </c>
      <c r="AW535" s="22" t="n">
        <f aca="false">VLOOKUP(G535,Sheet2!A:Q,13)</f>
        <v>21805</v>
      </c>
      <c r="AX535" s="22" t="n">
        <f aca="false">VLOOKUP(G535,Sheet2!A:Q,14)</f>
        <v>6010.51</v>
      </c>
      <c r="AY535" s="22" t="n">
        <f aca="false">VLOOKUP(G535,Sheet2!A:Q,15)</f>
        <v>951</v>
      </c>
      <c r="AZ535" s="22" t="n">
        <f aca="false">VLOOKUP(G535,Sheet2!A:Q,16)</f>
        <v>125.47</v>
      </c>
      <c r="BA535" s="22" t="n">
        <f aca="false">VLOOKUP(G535,Sheet2!A:Q,17)</f>
        <v>31</v>
      </c>
      <c r="BB535" s="22" t="n">
        <f aca="false">VLOOKUP(G535,Sheet2!A:R,18)</f>
        <v>181</v>
      </c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5" hidden="false" customHeight="false" outlineLevel="0" collapsed="false">
      <c r="A536" s="9" t="s">
        <v>80</v>
      </c>
      <c r="B536" s="9" t="n">
        <v>54</v>
      </c>
      <c r="C536" s="9" t="n">
        <v>70</v>
      </c>
      <c r="D536" s="9" t="n">
        <v>68</v>
      </c>
      <c r="E536" s="23" t="s">
        <v>288</v>
      </c>
      <c r="F536" s="11" t="s">
        <v>289</v>
      </c>
      <c r="G536" s="75" t="s">
        <v>1465</v>
      </c>
      <c r="H536" s="4" t="s">
        <v>291</v>
      </c>
      <c r="I536" s="22" t="s">
        <v>1365</v>
      </c>
      <c r="J536" s="26" t="s">
        <v>1366</v>
      </c>
      <c r="K536" s="11" t="s">
        <v>1466</v>
      </c>
      <c r="L536" s="2" t="n">
        <f aca="false">IF(LEN(TRIM(K536))=0,0,LEN(TRIM(K536))-LEN(SUBSTITUTE(K536," ",""))+1)</f>
        <v>10</v>
      </c>
      <c r="M536" s="2" t="n">
        <f aca="false">IF(LEN(TRIM(F536))=0,0,LEN(TRIM(F536))-LEN(SUBSTITUTE(F536," ",""))+2)</f>
        <v>8</v>
      </c>
      <c r="N536" s="22" t="s">
        <v>52</v>
      </c>
      <c r="O536" s="0"/>
      <c r="P536" s="27" t="n">
        <v>12054</v>
      </c>
      <c r="Q536" s="27" t="n">
        <v>2054</v>
      </c>
      <c r="R536" s="22" t="s">
        <v>581</v>
      </c>
      <c r="S536" s="28" t="str">
        <f aca="false">MID(MID(MID(SUBSTITUTE(K536," ","^",(M536-2)),1,256),FIND("^",SUBSTITUTE(K536," ","^",(M536-2))),256),2,FIND(" ",MID(MID(SUBSTITUTE(K536," ","^",(M536-2)),1,256),FIND("^",SUBSTITUTE(K536," ","^",(M536-2))),256))-2)</f>
        <v>the</v>
      </c>
      <c r="T536" s="59"/>
      <c r="U536" s="9" t="n">
        <v>5</v>
      </c>
      <c r="V536" s="23" t="n">
        <v>33</v>
      </c>
      <c r="W536" s="23" t="n">
        <v>516</v>
      </c>
      <c r="X536" s="23" t="n">
        <v>473</v>
      </c>
      <c r="Y536" s="23" t="n">
        <v>571</v>
      </c>
      <c r="Z536" s="23" t="n">
        <v>370</v>
      </c>
      <c r="AA536" s="83" t="n">
        <v>6</v>
      </c>
      <c r="AB536" s="0"/>
      <c r="AC536" s="30" t="str">
        <f aca="false">IF(ISBLANK(T536),"NA",IF(T536=" ","NA",IF(T536="-","NA",IF(T536="N","NA",T536))))</f>
        <v>NA</v>
      </c>
      <c r="AD536" s="30" t="n">
        <f aca="false">IF(ISBLANK(U536),"NA",IF(U536=" ","NA",IF(U536="-","NA",IF(U536="N","NA",U536))))</f>
        <v>5</v>
      </c>
      <c r="AE536" s="30" t="n">
        <f aca="false">IF(ISBLANK(V536),"NA",IF(V536=" ","NA",IF(V536="-","NA",IF(V536="N","NA",V536))))</f>
        <v>33</v>
      </c>
      <c r="AF536" s="30" t="n">
        <f aca="false">IF(ISBLANK(W536),"NA",IF(W536=" ","NA",IF(W536="-","NA",IF(W536="N","NA",W536))))</f>
        <v>516</v>
      </c>
      <c r="AG536" s="30" t="n">
        <f aca="false">IF(ISBLANK(X536),"NA",IF(X536=" ","NA",IF(X536="-","NA",IF(X536="N","NA",X536))))</f>
        <v>473</v>
      </c>
      <c r="AH536" s="30" t="n">
        <f aca="false">IF(ISBLANK(Y536),"NA",IF(Y536=" ","NA",IF(Y536="-","NA",IF(Y536="N","NA",Y536))))</f>
        <v>571</v>
      </c>
      <c r="AI536" s="30" t="n">
        <f aca="false">IF(ISBLANK(Z536),"NA",IF(Z536=" ","NA",IF(Z536="-","NA",IF(Z536="N","NA",Z536))))</f>
        <v>370</v>
      </c>
      <c r="AJ536" s="30" t="n">
        <f aca="false">IF(ISBLANK(AA536),"NA",IF(AA536=" ","NA",IF(AA536="-","NA",IF(AA536="N","NA",AA536))))</f>
        <v>6</v>
      </c>
      <c r="AK536" s="30" t="str">
        <f aca="false">IF(ISBLANK(AB536),"NA",IF(AB536=" ","NA",IF(AB536="-","NA",IF(AB536="N","NA",AB536))))</f>
        <v>NA</v>
      </c>
      <c r="AL536" s="22" t="str">
        <f aca="false">IF(I536="BC",VLOOKUP(B536,'BC-OR_overlap'!A:J,10),"NA")</f>
        <v>NA</v>
      </c>
      <c r="AM536" s="22" t="n">
        <f aca="false">VLOOKUP(G536,Sheet2!A:Q,3)</f>
        <v>9.8163</v>
      </c>
      <c r="AN536" s="22" t="n">
        <f aca="false">VLOOKUP(G536,Sheet2!A:Q,4)</f>
        <v>6</v>
      </c>
      <c r="AO536" s="22" t="n">
        <f aca="false">VLOOKUP(G536,Sheet2!A:Q,5)</f>
        <v>1.79</v>
      </c>
      <c r="AP536" s="22" t="n">
        <f aca="false">VLOOKUP(G536,Sheet2!A:Q,6)</f>
        <v>8429.09</v>
      </c>
      <c r="AQ536" s="22" t="n">
        <f aca="false">VLOOKUP(G536,Sheet2!A:Q,7)</f>
        <v>316.2</v>
      </c>
      <c r="AR536" s="22" t="n">
        <f aca="false">VLOOKUP(G536,Sheet2!A:Q,8)</f>
        <v>1725.65</v>
      </c>
      <c r="AS536" s="22" t="n">
        <f aca="false">VLOOKUP(G536,Sheet2!A:Q,9)</f>
        <v>53.75</v>
      </c>
      <c r="AT536" s="22" t="n">
        <f aca="false">VLOOKUP(G536,Sheet2!A:Q,10)</f>
        <v>433.09</v>
      </c>
      <c r="AU536" s="22" t="n">
        <f aca="false">VLOOKUP(G536,Sheet2!A:Q,11)</f>
        <v>9</v>
      </c>
      <c r="AV536" s="22" t="n">
        <f aca="false">VLOOKUP(G536,Sheet2!A:Q,12)</f>
        <v>210963.54</v>
      </c>
      <c r="AW536" s="22" t="n">
        <f aca="false">VLOOKUP(G536,Sheet2!A:Q,13)</f>
        <v>33525.4</v>
      </c>
      <c r="AX536" s="22" t="n">
        <f aca="false">VLOOKUP(G536,Sheet2!A:Q,14)</f>
        <v>14890.43</v>
      </c>
      <c r="AY536" s="22" t="n">
        <f aca="false">VLOOKUP(G536,Sheet2!A:Q,15)</f>
        <v>2882</v>
      </c>
      <c r="AZ536" s="22" t="n">
        <f aca="false">VLOOKUP(G536,Sheet2!A:Q,16)</f>
        <v>2107.35</v>
      </c>
      <c r="BA536" s="22" t="n">
        <f aca="false">VLOOKUP(G536,Sheet2!A:Q,17)</f>
        <v>280</v>
      </c>
      <c r="BB536" s="22" t="n">
        <f aca="false">VLOOKUP(G536,Sheet2!A:R,18)</f>
        <v>121</v>
      </c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5" hidden="false" customHeight="false" outlineLevel="0" collapsed="false">
      <c r="A537" s="9" t="s">
        <v>46</v>
      </c>
      <c r="B537" s="9" t="n">
        <v>55</v>
      </c>
      <c r="C537" s="9" t="n">
        <v>71</v>
      </c>
      <c r="D537" s="9" t="n">
        <v>17</v>
      </c>
      <c r="E537" s="23" t="s">
        <v>293</v>
      </c>
      <c r="F537" s="11" t="s">
        <v>294</v>
      </c>
      <c r="G537" s="85" t="s">
        <v>1000</v>
      </c>
      <c r="H537" s="4" t="s">
        <v>296</v>
      </c>
      <c r="I537" s="22" t="s">
        <v>1365</v>
      </c>
      <c r="J537" s="26" t="s">
        <v>1366</v>
      </c>
      <c r="K537" s="11" t="s">
        <v>1467</v>
      </c>
      <c r="L537" s="2" t="n">
        <f aca="false">IF(LEN(TRIM(K537))=0,0,LEN(TRIM(K537))-LEN(SUBSTITUTE(K537," ",""))+1)</f>
        <v>10</v>
      </c>
      <c r="M537" s="2" t="n">
        <f aca="false">IF(LEN(TRIM(F537))=0,0,LEN(TRIM(F537))-LEN(SUBSTITUTE(F537," ",""))+2)</f>
        <v>8</v>
      </c>
      <c r="N537" s="22" t="s">
        <v>52</v>
      </c>
      <c r="O537" s="0"/>
      <c r="P537" s="27" t="n">
        <v>12055</v>
      </c>
      <c r="Q537" s="27" t="n">
        <v>2055</v>
      </c>
      <c r="R537" s="22" t="s">
        <v>581</v>
      </c>
      <c r="S537" s="28" t="str">
        <f aca="false">MID(MID(MID(SUBSTITUTE(K537," ","^",(M537-2)),1,256),FIND("^",SUBSTITUTE(K537," ","^",(M537-2))),256),2,FIND(" ",MID(MID(SUBSTITUTE(K537," ","^",(M537-2)),1,256),FIND("^",SUBSTITUTE(K537," ","^",(M537-2))),256))-2)</f>
        <v>the</v>
      </c>
      <c r="T537" s="59"/>
      <c r="U537" s="9" t="n">
        <v>5</v>
      </c>
      <c r="V537" s="23" t="n">
        <v>2</v>
      </c>
      <c r="W537" s="23" t="n">
        <v>613</v>
      </c>
      <c r="X537" s="23" t="n">
        <v>547</v>
      </c>
      <c r="Y537" s="23" t="n">
        <v>608</v>
      </c>
      <c r="Z537" s="23" t="n">
        <v>444</v>
      </c>
      <c r="AA537" s="83" t="n">
        <v>4</v>
      </c>
      <c r="AB537" s="9"/>
      <c r="AC537" s="30" t="str">
        <f aca="false">IF(ISBLANK(T537),"NA",IF(T537=" ","NA",IF(T537="-","NA",IF(T537="N","NA",T537))))</f>
        <v>NA</v>
      </c>
      <c r="AD537" s="30" t="n">
        <f aca="false">IF(ISBLANK(U537),"NA",IF(U537=" ","NA",IF(U537="-","NA",IF(U537="N","NA",U537))))</f>
        <v>5</v>
      </c>
      <c r="AE537" s="30" t="n">
        <f aca="false">IF(ISBLANK(V537),"NA",IF(V537=" ","NA",IF(V537="-","NA",IF(V537="N","NA",V537))))</f>
        <v>2</v>
      </c>
      <c r="AF537" s="30" t="n">
        <f aca="false">IF(ISBLANK(W537),"NA",IF(W537=" ","NA",IF(W537="-","NA",IF(W537="N","NA",W537))))</f>
        <v>613</v>
      </c>
      <c r="AG537" s="30" t="n">
        <f aca="false">IF(ISBLANK(X537),"NA",IF(X537=" ","NA",IF(X537="-","NA",IF(X537="N","NA",X537))))</f>
        <v>547</v>
      </c>
      <c r="AH537" s="30" t="n">
        <f aca="false">IF(ISBLANK(Y537),"NA",IF(Y537=" ","NA",IF(Y537="-","NA",IF(Y537="N","NA",Y537))))</f>
        <v>608</v>
      </c>
      <c r="AI537" s="30" t="n">
        <f aca="false">IF(ISBLANK(Z537),"NA",IF(Z537=" ","NA",IF(Z537="-","NA",IF(Z537="N","NA",Z537))))</f>
        <v>444</v>
      </c>
      <c r="AJ537" s="30" t="n">
        <f aca="false">IF(ISBLANK(AA537),"NA",IF(AA537=" ","NA",IF(AA537="-","NA",IF(AA537="N","NA",AA537))))</f>
        <v>4</v>
      </c>
      <c r="AK537" s="30" t="str">
        <f aca="false">IF(ISBLANK(AB537),"NA",IF(AB537=" ","NA",IF(AB537="-","NA",IF(AB537="N","NA",AB537))))</f>
        <v>NA</v>
      </c>
      <c r="AL537" s="22" t="str">
        <f aca="false">IF(I537="BC",VLOOKUP(B537,'BC-OR_overlap'!A:J,10),"NA")</f>
        <v>NA</v>
      </c>
      <c r="AM537" s="22" t="n">
        <f aca="false">VLOOKUP(G537,Sheet2!A:Q,3)</f>
        <v>6.90116</v>
      </c>
      <c r="AN537" s="22" t="n">
        <f aca="false">VLOOKUP(G537,Sheet2!A:Q,4)</f>
        <v>4</v>
      </c>
      <c r="AO537" s="22" t="n">
        <f aca="false">VLOOKUP(G537,Sheet2!A:Q,5)</f>
        <v>4.73</v>
      </c>
      <c r="AP537" s="22" t="n">
        <f aca="false">VLOOKUP(G537,Sheet2!A:Q,6)</f>
        <v>5242.23</v>
      </c>
      <c r="AQ537" s="22" t="n">
        <f aca="false">VLOOKUP(G537,Sheet2!A:Q,7)</f>
        <v>285.4</v>
      </c>
      <c r="AR537" s="22" t="n">
        <f aca="false">VLOOKUP(G537,Sheet2!A:Q,8)</f>
        <v>872.31</v>
      </c>
      <c r="AS537" s="22" t="n">
        <f aca="false">VLOOKUP(G537,Sheet2!A:Q,9)</f>
        <v>46.75</v>
      </c>
      <c r="AT537" s="22" t="n">
        <f aca="false">VLOOKUP(G537,Sheet2!A:Q,10)</f>
        <v>104.29</v>
      </c>
      <c r="AU537" s="22" t="n">
        <f aca="false">VLOOKUP(G537,Sheet2!A:Q,11)</f>
        <v>8</v>
      </c>
      <c r="AV537" s="22" t="n">
        <f aca="false">VLOOKUP(G537,Sheet2!A:Q,12)</f>
        <v>211634.91</v>
      </c>
      <c r="AW537" s="22" t="n">
        <f aca="false">VLOOKUP(G537,Sheet2!A:Q,13)</f>
        <v>26264.6</v>
      </c>
      <c r="AX537" s="22" t="n">
        <f aca="false">VLOOKUP(G537,Sheet2!A:Q,14)</f>
        <v>13801.87</v>
      </c>
      <c r="AY537" s="22" t="n">
        <f aca="false">VLOOKUP(G537,Sheet2!A:Q,15)</f>
        <v>2013.25</v>
      </c>
      <c r="AZ537" s="22" t="n">
        <f aca="false">VLOOKUP(G537,Sheet2!A:Q,16)</f>
        <v>963.72</v>
      </c>
      <c r="BA537" s="22" t="n">
        <f aca="false">VLOOKUP(G537,Sheet2!A:Q,17)</f>
        <v>201.33</v>
      </c>
      <c r="BB537" s="22" t="n">
        <f aca="false">VLOOKUP(G537,Sheet2!A:R,18)</f>
        <v>38</v>
      </c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5" hidden="false" customHeight="false" outlineLevel="0" collapsed="false">
      <c r="A538" s="9" t="s">
        <v>66</v>
      </c>
      <c r="B538" s="9" t="n">
        <v>56</v>
      </c>
      <c r="C538" s="9" t="n">
        <v>72</v>
      </c>
      <c r="D538" s="9" t="n">
        <v>154</v>
      </c>
      <c r="E538" s="23"/>
      <c r="F538" s="9" t="s">
        <v>298</v>
      </c>
      <c r="G538" s="75" t="s">
        <v>1468</v>
      </c>
      <c r="H538" s="4" t="s">
        <v>300</v>
      </c>
      <c r="I538" s="22" t="s">
        <v>1365</v>
      </c>
      <c r="J538" s="26" t="s">
        <v>1366</v>
      </c>
      <c r="K538" s="11" t="s">
        <v>1469</v>
      </c>
      <c r="L538" s="2" t="n">
        <f aca="false">IF(LEN(TRIM(K538))=0,0,LEN(TRIM(K538))-LEN(SUBSTITUTE(K538," ",""))+1)</f>
        <v>19</v>
      </c>
      <c r="M538" s="2" t="n">
        <f aca="false">IF(LEN(TRIM(F538))=0,0,LEN(TRIM(F538))-LEN(SUBSTITUTE(F538," ",""))+2)</f>
        <v>17</v>
      </c>
      <c r="N538" s="22" t="s">
        <v>52</v>
      </c>
      <c r="O538" s="0"/>
      <c r="P538" s="27" t="n">
        <v>12056</v>
      </c>
      <c r="Q538" s="27" t="n">
        <v>2056</v>
      </c>
      <c r="R538" s="22" t="s">
        <v>581</v>
      </c>
      <c r="S538" s="28" t="str">
        <f aca="false">MID(MID(MID(SUBSTITUTE(K538," ","^",(M538-2)),1,256),FIND("^",SUBSTITUTE(K538," ","^",(M538-2))),256),2,FIND(" ",MID(MID(SUBSTITUTE(K538," ","^",(M538-2)),1,256),FIND("^",SUBSTITUTE(K538," ","^",(M538-2))),256))-2)</f>
        <v>the</v>
      </c>
      <c r="T538" s="59"/>
      <c r="U538" s="9" t="n">
        <v>6</v>
      </c>
      <c r="V538" s="23" t="n">
        <v>561</v>
      </c>
      <c r="W538" s="23" t="s">
        <v>54</v>
      </c>
      <c r="X538" s="23" t="s">
        <v>54</v>
      </c>
      <c r="Y538" s="23" t="s">
        <v>54</v>
      </c>
      <c r="Z538" s="23" t="s">
        <v>54</v>
      </c>
      <c r="AA538" s="83" t="n">
        <v>2</v>
      </c>
      <c r="AB538" s="0"/>
      <c r="AC538" s="30" t="str">
        <f aca="false">IF(ISBLANK(T538),"NA",IF(T538=" ","NA",IF(T538="-","NA",IF(T538="N","NA",T538))))</f>
        <v>NA</v>
      </c>
      <c r="AD538" s="30" t="n">
        <f aca="false">IF(ISBLANK(U538),"NA",IF(U538=" ","NA",IF(U538="-","NA",IF(U538="N","NA",U538))))</f>
        <v>6</v>
      </c>
      <c r="AE538" s="30" t="n">
        <f aca="false">IF(ISBLANK(V538),"NA",IF(V538=" ","NA",IF(V538="-","NA",IF(V538="N","NA",V538))))</f>
        <v>561</v>
      </c>
      <c r="AF538" s="30" t="str">
        <f aca="false">IF(ISBLANK(W538),"NA",IF(W538=" ","NA",IF(W538="-","NA",IF(W538="N","NA",W538))))</f>
        <v>NA</v>
      </c>
      <c r="AG538" s="30" t="str">
        <f aca="false">IF(ISBLANK(X538),"NA",IF(X538=" ","NA",IF(X538="-","NA",IF(X538="N","NA",X538))))</f>
        <v>NA</v>
      </c>
      <c r="AH538" s="30" t="str">
        <f aca="false">IF(ISBLANK(Y538),"NA",IF(Y538=" ","NA",IF(Y538="-","NA",IF(Y538="N","NA",Y538))))</f>
        <v>NA</v>
      </c>
      <c r="AI538" s="30" t="str">
        <f aca="false">IF(ISBLANK(Z538),"NA",IF(Z538=" ","NA",IF(Z538="-","NA",IF(Z538="N","NA",Z538))))</f>
        <v>NA</v>
      </c>
      <c r="AJ538" s="30" t="n">
        <f aca="false">IF(ISBLANK(AA538),"NA",IF(AA538=" ","NA",IF(AA538="-","NA",IF(AA538="N","NA",AA538))))</f>
        <v>2</v>
      </c>
      <c r="AK538" s="30" t="str">
        <f aca="false">IF(ISBLANK(AB538),"NA",IF(AB538=" ","NA",IF(AB538="-","NA",IF(AB538="N","NA",AB538))))</f>
        <v>NA</v>
      </c>
      <c r="AL538" s="22" t="str">
        <f aca="false">IF(I538="BC",VLOOKUP(B538,'BC-OR_overlap'!A:J,10),"NA")</f>
        <v>NA</v>
      </c>
      <c r="AM538" s="22" t="n">
        <f aca="false">VLOOKUP(G538,Sheet2!A:Q,3)</f>
        <v>514.136</v>
      </c>
      <c r="AN538" s="22" t="n">
        <f aca="false">VLOOKUP(G538,Sheet2!A:Q,4)</f>
        <v>2</v>
      </c>
      <c r="AO538" s="22" t="n">
        <f aca="false">VLOOKUP(G538,Sheet2!A:Q,5)</f>
        <v>98.46</v>
      </c>
      <c r="AP538" s="22" t="n">
        <f aca="false">VLOOKUP(G538,Sheet2!A:Q,6)</f>
        <v>7517.4</v>
      </c>
      <c r="AQ538" s="22" t="n">
        <f aca="false">VLOOKUP(G538,Sheet2!A:Q,7)</f>
        <v>566.5</v>
      </c>
      <c r="AR538" s="22" t="n">
        <f aca="false">VLOOKUP(G538,Sheet2!A:Q,8)</f>
        <v>1696.04</v>
      </c>
      <c r="AS538" s="22" t="n">
        <f aca="false">VLOOKUP(G538,Sheet2!A:Q,9)</f>
        <v>54.2</v>
      </c>
      <c r="AT538" s="22" t="n">
        <f aca="false">VLOOKUP(G538,Sheet2!A:Q,10)</f>
        <v>738.96</v>
      </c>
      <c r="AU538" s="22" t="n">
        <f aca="false">VLOOKUP(G538,Sheet2!A:Q,11)</f>
        <v>6.75</v>
      </c>
      <c r="AV538" s="22" t="n">
        <f aca="false">VLOOKUP(G538,Sheet2!A:Q,12)</f>
        <v>253140.37</v>
      </c>
      <c r="AW538" s="22" t="n">
        <f aca="false">VLOOKUP(G538,Sheet2!A:Q,13)</f>
        <v>32184.5</v>
      </c>
      <c r="AX538" s="22" t="n">
        <f aca="false">VLOOKUP(G538,Sheet2!A:Q,14)</f>
        <v>31040.66</v>
      </c>
      <c r="AY538" s="22" t="n">
        <f aca="false">VLOOKUP(G538,Sheet2!A:Q,15)</f>
        <v>3376</v>
      </c>
      <c r="AZ538" s="22" t="n">
        <f aca="false">VLOOKUP(G538,Sheet2!A:Q,16)</f>
        <v>3599.12</v>
      </c>
      <c r="BA538" s="22" t="n">
        <f aca="false">VLOOKUP(G538,Sheet2!A:Q,17)</f>
        <v>411.25</v>
      </c>
      <c r="BB538" s="22" t="n">
        <f aca="false">VLOOKUP(G538,Sheet2!A:R,18)</f>
        <v>9</v>
      </c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5" hidden="false" customHeight="false" outlineLevel="0" collapsed="false">
      <c r="A539" s="9" t="s">
        <v>56</v>
      </c>
      <c r="B539" s="9" t="n">
        <v>57</v>
      </c>
      <c r="C539" s="9" t="n">
        <v>73</v>
      </c>
      <c r="D539" s="9" t="n">
        <v>121</v>
      </c>
      <c r="E539" s="23"/>
      <c r="F539" s="9" t="s">
        <v>302</v>
      </c>
      <c r="G539" s="85" t="s">
        <v>73</v>
      </c>
      <c r="H539" s="4" t="s">
        <v>304</v>
      </c>
      <c r="I539" s="22" t="s">
        <v>1365</v>
      </c>
      <c r="J539" s="26" t="s">
        <v>1366</v>
      </c>
      <c r="K539" s="11" t="s">
        <v>1470</v>
      </c>
      <c r="L539" s="2" t="n">
        <f aca="false">IF(LEN(TRIM(K539))=0,0,LEN(TRIM(K539))-LEN(SUBSTITUTE(K539," ",""))+1)</f>
        <v>17</v>
      </c>
      <c r="M539" s="2" t="n">
        <f aca="false">IF(LEN(TRIM(F539))=0,0,LEN(TRIM(F539))-LEN(SUBSTITUTE(F539," ",""))+2)</f>
        <v>15</v>
      </c>
      <c r="N539" s="22" t="s">
        <v>52</v>
      </c>
      <c r="O539" s="0"/>
      <c r="P539" s="27" t="n">
        <v>12057</v>
      </c>
      <c r="Q539" s="27" t="n">
        <v>2057</v>
      </c>
      <c r="R539" s="22" t="s">
        <v>581</v>
      </c>
      <c r="S539" s="28" t="str">
        <f aca="false">MID(MID(MID(SUBSTITUTE(K539," ","^",(M539-2)),1,256),FIND("^",SUBSTITUTE(K539," ","^",(M539-2))),256),2,FIND(" ",MID(MID(SUBSTITUTE(K539," ","^",(M539-2)),1,256),FIND("^",SUBSTITUTE(K539," ","^",(M539-2))),256))-2)</f>
        <v>chew</v>
      </c>
      <c r="T539" s="59"/>
      <c r="U539" s="9" t="n">
        <v>3</v>
      </c>
      <c r="V539" s="23" t="n">
        <v>7</v>
      </c>
      <c r="W539" s="23" t="s">
        <v>54</v>
      </c>
      <c r="X539" s="23" t="s">
        <v>54</v>
      </c>
      <c r="Y539" s="23" t="s">
        <v>54</v>
      </c>
      <c r="Z539" s="23" t="s">
        <v>54</v>
      </c>
      <c r="AA539" s="83" t="n">
        <v>15</v>
      </c>
      <c r="AB539" s="9"/>
      <c r="AC539" s="30" t="str">
        <f aca="false">IF(ISBLANK(T539),"NA",IF(T539=" ","NA",IF(T539="-","NA",IF(T539="N","NA",T539))))</f>
        <v>NA</v>
      </c>
      <c r="AD539" s="30" t="n">
        <f aca="false">IF(ISBLANK(U539),"NA",IF(U539=" ","NA",IF(U539="-","NA",IF(U539="N","NA",U539))))</f>
        <v>3</v>
      </c>
      <c r="AE539" s="30" t="n">
        <f aca="false">IF(ISBLANK(V539),"NA",IF(V539=" ","NA",IF(V539="-","NA",IF(V539="N","NA",V539))))</f>
        <v>7</v>
      </c>
      <c r="AF539" s="30" t="str">
        <f aca="false">IF(ISBLANK(W539),"NA",IF(W539=" ","NA",IF(W539="-","NA",IF(W539="N","NA",W539))))</f>
        <v>NA</v>
      </c>
      <c r="AG539" s="30" t="str">
        <f aca="false">IF(ISBLANK(X539),"NA",IF(X539=" ","NA",IF(X539="-","NA",IF(X539="N","NA",X539))))</f>
        <v>NA</v>
      </c>
      <c r="AH539" s="30" t="str">
        <f aca="false">IF(ISBLANK(Y539),"NA",IF(Y539=" ","NA",IF(Y539="-","NA",IF(Y539="N","NA",Y539))))</f>
        <v>NA</v>
      </c>
      <c r="AI539" s="30" t="str">
        <f aca="false">IF(ISBLANK(Z539),"NA",IF(Z539=" ","NA",IF(Z539="-","NA",IF(Z539="N","NA",Z539))))</f>
        <v>NA</v>
      </c>
      <c r="AJ539" s="30" t="n">
        <f aca="false">IF(ISBLANK(AA539),"NA",IF(AA539=" ","NA",IF(AA539="-","NA",IF(AA539="N","NA",AA539))))</f>
        <v>15</v>
      </c>
      <c r="AK539" s="30" t="str">
        <f aca="false">IF(ISBLANK(AB539),"NA",IF(AB539=" ","NA",IF(AB539="-","NA",IF(AB539="N","NA",AB539))))</f>
        <v>NA</v>
      </c>
      <c r="AL539" s="22" t="str">
        <f aca="false">IF(I539="BC",VLOOKUP(B539,'BC-OR_overlap'!A:J,10),"NA")</f>
        <v>NA</v>
      </c>
      <c r="AM539" s="22" t="n">
        <f aca="false">VLOOKUP(G539,Sheet2!A:Q,3)</f>
        <v>3.80754</v>
      </c>
      <c r="AN539" s="22" t="n">
        <f aca="false">VLOOKUP(G539,Sheet2!A:Q,4)</f>
        <v>11</v>
      </c>
      <c r="AO539" s="22" t="n">
        <f aca="false">VLOOKUP(G539,Sheet2!A:Q,5)</f>
        <v>499.77</v>
      </c>
      <c r="AP539" s="22" t="n">
        <f aca="false">VLOOKUP(G539,Sheet2!A:Q,6)</f>
        <v>7091.75</v>
      </c>
      <c r="AQ539" s="22" t="n">
        <f aca="false">VLOOKUP(G539,Sheet2!A:Q,7)</f>
        <v>50.33</v>
      </c>
      <c r="AR539" s="22" t="n">
        <f aca="false">VLOOKUP(G539,Sheet2!A:Q,8)</f>
        <v>2752.52</v>
      </c>
      <c r="AS539" s="22" t="n">
        <f aca="false">VLOOKUP(G539,Sheet2!A:Q,9)</f>
        <v>6.5</v>
      </c>
      <c r="AT539" s="22" t="n">
        <f aca="false">VLOOKUP(G539,Sheet2!A:Q,10)</f>
        <v>3.81</v>
      </c>
      <c r="AU539" s="22" t="n">
        <f aca="false">VLOOKUP(G539,Sheet2!A:Q,11)</f>
        <v>1</v>
      </c>
      <c r="AV539" s="22" t="n">
        <f aca="false">VLOOKUP(G539,Sheet2!A:Q,12)</f>
        <v>95642.53</v>
      </c>
      <c r="AW539" s="22" t="n">
        <f aca="false">VLOOKUP(G539,Sheet2!A:Q,13)</f>
        <v>14607</v>
      </c>
      <c r="AX539" s="22" t="n">
        <f aca="false">VLOOKUP(G539,Sheet2!A:Q,14)</f>
        <v>5584.47</v>
      </c>
      <c r="AY539" s="22" t="n">
        <f aca="false">VLOOKUP(G539,Sheet2!A:Q,15)</f>
        <v>1052</v>
      </c>
      <c r="AZ539" s="22" t="n">
        <f aca="false">VLOOKUP(G539,Sheet2!A:Q,16)</f>
        <v>34.98</v>
      </c>
      <c r="BA539" s="22" t="n">
        <f aca="false">VLOOKUP(G539,Sheet2!A:Q,17)</f>
        <v>34</v>
      </c>
      <c r="BB539" s="22" t="n">
        <f aca="false">VLOOKUP(G539,Sheet2!A:R,18)</f>
        <v>42</v>
      </c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5" hidden="false" customHeight="false" outlineLevel="0" collapsed="false">
      <c r="A540" s="9" t="s">
        <v>66</v>
      </c>
      <c r="B540" s="9" t="n">
        <v>58</v>
      </c>
      <c r="C540" s="9" t="n">
        <v>74</v>
      </c>
      <c r="D540" s="9" t="n">
        <v>129</v>
      </c>
      <c r="E540" s="23" t="s">
        <v>306</v>
      </c>
      <c r="F540" s="11" t="s">
        <v>307</v>
      </c>
      <c r="G540" s="75" t="s">
        <v>1471</v>
      </c>
      <c r="H540" s="4" t="s">
        <v>309</v>
      </c>
      <c r="I540" s="22" t="s">
        <v>1365</v>
      </c>
      <c r="J540" s="26" t="s">
        <v>1366</v>
      </c>
      <c r="K540" s="11" t="s">
        <v>1472</v>
      </c>
      <c r="L540" s="2" t="n">
        <f aca="false">IF(LEN(TRIM(K540))=0,0,LEN(TRIM(K540))-LEN(SUBSTITUTE(K540," ",""))+1)</f>
        <v>10</v>
      </c>
      <c r="M540" s="2" t="n">
        <f aca="false">IF(LEN(TRIM(F540))=0,0,LEN(TRIM(F540))-LEN(SUBSTITUTE(F540," ",""))+2)</f>
        <v>8</v>
      </c>
      <c r="N540" s="22" t="s">
        <v>52</v>
      </c>
      <c r="O540" s="0"/>
      <c r="P540" s="27" t="n">
        <v>12058</v>
      </c>
      <c r="Q540" s="27" t="n">
        <v>2058</v>
      </c>
      <c r="R540" s="22" t="s">
        <v>581</v>
      </c>
      <c r="S540" s="28" t="str">
        <f aca="false">MID(MID(MID(SUBSTITUTE(K540," ","^",(M540-2)),1,256),FIND("^",SUBSTITUTE(K540," ","^",(M540-2))),256),2,FIND(" ",MID(MID(SUBSTITUTE(K540," ","^",(M540-2)),1,256),FIND("^",SUBSTITUTE(K540," ","^",(M540-2))),256))-2)</f>
        <v>his</v>
      </c>
      <c r="T540" s="59"/>
      <c r="U540" s="9" t="n">
        <v>3</v>
      </c>
      <c r="V540" s="23" t="n">
        <v>44</v>
      </c>
      <c r="W540" s="23" t="n">
        <v>295</v>
      </c>
      <c r="X540" s="23" t="n">
        <v>621</v>
      </c>
      <c r="Y540" s="23" t="n">
        <v>515</v>
      </c>
      <c r="Z540" s="23" t="s">
        <v>54</v>
      </c>
      <c r="AA540" s="83" t="n">
        <v>5</v>
      </c>
      <c r="AB540" s="0"/>
      <c r="AC540" s="30" t="str">
        <f aca="false">IF(ISBLANK(T540),"NA",IF(T540=" ","NA",IF(T540="-","NA",IF(T540="N","NA",T540))))</f>
        <v>NA</v>
      </c>
      <c r="AD540" s="30" t="n">
        <f aca="false">IF(ISBLANK(U540),"NA",IF(U540=" ","NA",IF(U540="-","NA",IF(U540="N","NA",U540))))</f>
        <v>3</v>
      </c>
      <c r="AE540" s="30" t="n">
        <f aca="false">IF(ISBLANK(V540),"NA",IF(V540=" ","NA",IF(V540="-","NA",IF(V540="N","NA",V540))))</f>
        <v>44</v>
      </c>
      <c r="AF540" s="30" t="n">
        <f aca="false">IF(ISBLANK(W540),"NA",IF(W540=" ","NA",IF(W540="-","NA",IF(W540="N","NA",W540))))</f>
        <v>295</v>
      </c>
      <c r="AG540" s="30" t="n">
        <f aca="false">IF(ISBLANK(X540),"NA",IF(X540=" ","NA",IF(X540="-","NA",IF(X540="N","NA",X540))))</f>
        <v>621</v>
      </c>
      <c r="AH540" s="30" t="n">
        <f aca="false">IF(ISBLANK(Y540),"NA",IF(Y540=" ","NA",IF(Y540="-","NA",IF(Y540="N","NA",Y540))))</f>
        <v>515</v>
      </c>
      <c r="AI540" s="30" t="str">
        <f aca="false">IF(ISBLANK(Z540),"NA",IF(Z540=" ","NA",IF(Z540="-","NA",IF(Z540="N","NA",Z540))))</f>
        <v>NA</v>
      </c>
      <c r="AJ540" s="30" t="n">
        <f aca="false">IF(ISBLANK(AA540),"NA",IF(AA540=" ","NA",IF(AA540="-","NA",IF(AA540="N","NA",AA540))))</f>
        <v>5</v>
      </c>
      <c r="AK540" s="30" t="str">
        <f aca="false">IF(ISBLANK(AB540),"NA",IF(AB540=" ","NA",IF(AB540="-","NA",IF(AB540="N","NA",AB540))))</f>
        <v>NA</v>
      </c>
      <c r="AL540" s="22" t="str">
        <f aca="false">IF(I540="BC",VLOOKUP(B540,'BC-OR_overlap'!A:J,10),"NA")</f>
        <v>NA</v>
      </c>
      <c r="AM540" s="22" t="n">
        <f aca="false">VLOOKUP(G540,Sheet2!A:Q,3)</f>
        <v>45.274</v>
      </c>
      <c r="AN540" s="22" t="n">
        <f aca="false">VLOOKUP(G540,Sheet2!A:Q,4)</f>
        <v>14</v>
      </c>
      <c r="AO540" s="22" t="n">
        <f aca="false">VLOOKUP(G540,Sheet2!A:Q,5)</f>
        <v>35.7</v>
      </c>
      <c r="AP540" s="22" t="n">
        <f aca="false">VLOOKUP(G540,Sheet2!A:Q,6)</f>
        <v>9008.51</v>
      </c>
      <c r="AQ540" s="22" t="n">
        <f aca="false">VLOOKUP(G540,Sheet2!A:Q,7)</f>
        <v>55.33</v>
      </c>
      <c r="AR540" s="22" t="n">
        <f aca="false">VLOOKUP(G540,Sheet2!A:Q,8)</f>
        <v>287.53</v>
      </c>
      <c r="AS540" s="22" t="n">
        <f aca="false">VLOOKUP(G540,Sheet2!A:Q,9)</f>
        <v>6.5</v>
      </c>
      <c r="AT540" s="22" t="n">
        <f aca="false">VLOOKUP(G540,Sheet2!A:Q,10)</f>
        <v>45.27</v>
      </c>
      <c r="AU540" s="22" t="n">
        <f aca="false">VLOOKUP(G540,Sheet2!A:Q,11)</f>
        <v>1</v>
      </c>
      <c r="AV540" s="22" t="n">
        <f aca="false">VLOOKUP(G540,Sheet2!A:Q,12)</f>
        <v>166485.82</v>
      </c>
      <c r="AW540" s="22" t="n">
        <f aca="false">VLOOKUP(G540,Sheet2!A:Q,13)</f>
        <v>21746</v>
      </c>
      <c r="AX540" s="22" t="n">
        <f aca="false">VLOOKUP(G540,Sheet2!A:Q,14)</f>
        <v>8192.33</v>
      </c>
      <c r="AY540" s="22" t="n">
        <f aca="false">VLOOKUP(G540,Sheet2!A:Q,15)</f>
        <v>1658</v>
      </c>
      <c r="AZ540" s="22" t="n">
        <f aca="false">VLOOKUP(G540,Sheet2!A:Q,16)</f>
        <v>365.17</v>
      </c>
      <c r="BA540" s="22" t="n">
        <f aca="false">VLOOKUP(G540,Sheet2!A:Q,17)</f>
        <v>71</v>
      </c>
      <c r="BB540" s="22" t="n">
        <f aca="false">VLOOKUP(G540,Sheet2!A:R,18)</f>
        <v>161</v>
      </c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5" hidden="false" customHeight="false" outlineLevel="0" collapsed="false">
      <c r="A541" s="9" t="s">
        <v>66</v>
      </c>
      <c r="B541" s="9" t="n">
        <v>59</v>
      </c>
      <c r="C541" s="9" t="n">
        <v>76</v>
      </c>
      <c r="D541" s="9" t="n">
        <v>4</v>
      </c>
      <c r="E541" s="23"/>
      <c r="F541" s="9" t="s">
        <v>311</v>
      </c>
      <c r="G541" s="75" t="s">
        <v>1473</v>
      </c>
      <c r="H541" s="4" t="s">
        <v>313</v>
      </c>
      <c r="I541" s="22" t="s">
        <v>1365</v>
      </c>
      <c r="J541" s="26" t="s">
        <v>1366</v>
      </c>
      <c r="K541" s="11" t="s">
        <v>1474</v>
      </c>
      <c r="L541" s="2" t="n">
        <f aca="false">IF(LEN(TRIM(K541))=0,0,LEN(TRIM(K541))-LEN(SUBSTITUTE(K541," ",""))+1)</f>
        <v>11</v>
      </c>
      <c r="M541" s="2" t="n">
        <f aca="false">IF(LEN(TRIM(F541))=0,0,LEN(TRIM(F541))-LEN(SUBSTITUTE(F541," ",""))+2)</f>
        <v>8</v>
      </c>
      <c r="N541" s="22" t="s">
        <v>52</v>
      </c>
      <c r="O541" s="0"/>
      <c r="P541" s="27" t="n">
        <v>12059</v>
      </c>
      <c r="Q541" s="27" t="n">
        <v>2059</v>
      </c>
      <c r="R541" s="22" t="s">
        <v>581</v>
      </c>
      <c r="S541" s="28" t="str">
        <f aca="false">MID(MID(MID(SUBSTITUTE(K541," ","^",(M541-2)),1,256),FIND("^",SUBSTITUTE(K541," ","^",(M541-2))),256),2,FIND(" ",MID(MID(SUBSTITUTE(K541," ","^",(M541-2)),1,256),FIND("^",SUBSTITUTE(K541," ","^",(M541-2))),256))-2)</f>
        <v>a</v>
      </c>
      <c r="T541" s="59"/>
      <c r="U541" s="9" t="n">
        <v>6</v>
      </c>
      <c r="V541" s="23" t="n">
        <v>5</v>
      </c>
      <c r="W541" s="23" t="s">
        <v>54</v>
      </c>
      <c r="X541" s="23" t="s">
        <v>54</v>
      </c>
      <c r="Y541" s="23" t="s">
        <v>54</v>
      </c>
      <c r="Z541" s="23" t="s">
        <v>54</v>
      </c>
      <c r="AA541" s="83" t="n">
        <v>21</v>
      </c>
      <c r="AB541" s="0"/>
      <c r="AC541" s="30" t="str">
        <f aca="false">IF(ISBLANK(T541),"NA",IF(T541=" ","NA",IF(T541="-","NA",IF(T541="N","NA",T541))))</f>
        <v>NA</v>
      </c>
      <c r="AD541" s="30" t="n">
        <f aca="false">IF(ISBLANK(U541),"NA",IF(U541=" ","NA",IF(U541="-","NA",IF(U541="N","NA",U541))))</f>
        <v>6</v>
      </c>
      <c r="AE541" s="30" t="n">
        <f aca="false">IF(ISBLANK(V541),"NA",IF(V541=" ","NA",IF(V541="-","NA",IF(V541="N","NA",V541))))</f>
        <v>5</v>
      </c>
      <c r="AF541" s="30" t="str">
        <f aca="false">IF(ISBLANK(W541),"NA",IF(W541=" ","NA",IF(W541="-","NA",IF(W541="N","NA",W541))))</f>
        <v>NA</v>
      </c>
      <c r="AG541" s="30" t="str">
        <f aca="false">IF(ISBLANK(X541),"NA",IF(X541=" ","NA",IF(X541="-","NA",IF(X541="N","NA",X541))))</f>
        <v>NA</v>
      </c>
      <c r="AH541" s="30" t="str">
        <f aca="false">IF(ISBLANK(Y541),"NA",IF(Y541=" ","NA",IF(Y541="-","NA",IF(Y541="N","NA",Y541))))</f>
        <v>NA</v>
      </c>
      <c r="AI541" s="30" t="str">
        <f aca="false">IF(ISBLANK(Z541),"NA",IF(Z541=" ","NA",IF(Z541="-","NA",IF(Z541="N","NA",Z541))))</f>
        <v>NA</v>
      </c>
      <c r="AJ541" s="30" t="n">
        <f aca="false">IF(ISBLANK(AA541),"NA",IF(AA541=" ","NA",IF(AA541="-","NA",IF(AA541="N","NA",AA541))))</f>
        <v>21</v>
      </c>
      <c r="AK541" s="30" t="str">
        <f aca="false">IF(ISBLANK(AB541),"NA",IF(AB541=" ","NA",IF(AB541="-","NA",IF(AB541="N","NA",AB541))))</f>
        <v>NA</v>
      </c>
      <c r="AL541" s="22" t="str">
        <f aca="false">IF(I541="BC",VLOOKUP(B541,'BC-OR_overlap'!A:J,10),"NA")</f>
        <v>NA</v>
      </c>
      <c r="AM541" s="22" t="n">
        <f aca="false">VLOOKUP(G541,Sheet2!A:Q,3)</f>
        <v>2.91515</v>
      </c>
      <c r="AN541" s="22" t="n">
        <f aca="false">VLOOKUP(G541,Sheet2!A:Q,4)</f>
        <v>5</v>
      </c>
      <c r="AO541" s="22" t="n">
        <f aca="false">VLOOKUP(G541,Sheet2!A:Q,5)</f>
        <v>3.13</v>
      </c>
      <c r="AP541" s="22" t="n">
        <f aca="false">VLOOKUP(G541,Sheet2!A:Q,6)</f>
        <v>8506.59</v>
      </c>
      <c r="AQ541" s="22" t="n">
        <f aca="false">VLOOKUP(G541,Sheet2!A:Q,7)</f>
        <v>888.5</v>
      </c>
      <c r="AR541" s="22" t="n">
        <f aca="false">VLOOKUP(G541,Sheet2!A:Q,8)</f>
        <v>1905.2</v>
      </c>
      <c r="AS541" s="22" t="n">
        <f aca="false">VLOOKUP(G541,Sheet2!A:Q,9)</f>
        <v>191.8</v>
      </c>
      <c r="AT541" s="22" t="n">
        <f aca="false">VLOOKUP(G541,Sheet2!A:Q,10)</f>
        <v>92.24</v>
      </c>
      <c r="AU541" s="22" t="n">
        <f aca="false">VLOOKUP(G541,Sheet2!A:Q,11)</f>
        <v>21.5</v>
      </c>
      <c r="AV541" s="22" t="n">
        <f aca="false">VLOOKUP(G541,Sheet2!A:Q,12)</f>
        <v>261994.38</v>
      </c>
      <c r="AW541" s="22" t="n">
        <f aca="false">VLOOKUP(G541,Sheet2!A:Q,13)</f>
        <v>31347.67</v>
      </c>
      <c r="AX541" s="22" t="n">
        <f aca="false">VLOOKUP(G541,Sheet2!A:Q,14)</f>
        <v>26548.77</v>
      </c>
      <c r="AY541" s="22" t="n">
        <f aca="false">VLOOKUP(G541,Sheet2!A:Q,15)</f>
        <v>3737</v>
      </c>
      <c r="AZ541" s="22" t="n">
        <f aca="false">VLOOKUP(G541,Sheet2!A:Q,16)</f>
        <v>1612.89</v>
      </c>
      <c r="BA541" s="22" t="n">
        <f aca="false">VLOOKUP(G541,Sheet2!A:Q,17)</f>
        <v>422.25</v>
      </c>
      <c r="BB541" s="22" t="n">
        <f aca="false">VLOOKUP(G541,Sheet2!A:R,18)</f>
        <v>199</v>
      </c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5" hidden="false" customHeight="false" outlineLevel="0" collapsed="false">
      <c r="A542" s="9" t="s">
        <v>80</v>
      </c>
      <c r="B542" s="31" t="n">
        <v>60</v>
      </c>
      <c r="C542" s="9" t="n">
        <v>77</v>
      </c>
      <c r="D542" s="9" t="n">
        <v>105</v>
      </c>
      <c r="E542" s="23" t="n">
        <v>39</v>
      </c>
      <c r="F542" s="24" t="s">
        <v>315</v>
      </c>
      <c r="G542" s="75" t="s">
        <v>1475</v>
      </c>
      <c r="H542" s="4" t="s">
        <v>317</v>
      </c>
      <c r="I542" s="22" t="s">
        <v>1365</v>
      </c>
      <c r="J542" s="26" t="s">
        <v>1366</v>
      </c>
      <c r="K542" s="11" t="s">
        <v>1476</v>
      </c>
      <c r="L542" s="2" t="n">
        <f aca="false">IF(LEN(TRIM(K542))=0,0,LEN(TRIM(K542))-LEN(SUBSTITUTE(K542," ",""))+1)</f>
        <v>13</v>
      </c>
      <c r="M542" s="2" t="n">
        <f aca="false">IF(LEN(TRIM(F542))=0,0,LEN(TRIM(F542))-LEN(SUBSTITUTE(F542," ",""))+2)</f>
        <v>11</v>
      </c>
      <c r="N542" s="22" t="s">
        <v>52</v>
      </c>
      <c r="O542" s="0"/>
      <c r="P542" s="27" t="n">
        <v>12060</v>
      </c>
      <c r="Q542" s="27" t="n">
        <v>2060</v>
      </c>
      <c r="R542" s="22" t="s">
        <v>581</v>
      </c>
      <c r="S542" s="28" t="str">
        <f aca="false">MID(MID(MID(SUBSTITUTE(K542," ","^",(M542-2)),1,256),FIND("^",SUBSTITUTE(K542," ","^",(M542-2))),256),2,FIND(" ",MID(MID(SUBSTITUTE(K542," ","^",(M542-2)),1,256),FIND("^",SUBSTITUTE(K542," ","^",(M542-2))),256))-2)</f>
        <v>his</v>
      </c>
      <c r="T542" s="59"/>
      <c r="U542" s="9" t="n">
        <v>4</v>
      </c>
      <c r="V542" s="23" t="n">
        <v>217</v>
      </c>
      <c r="W542" s="23" t="n">
        <v>604</v>
      </c>
      <c r="X542" s="23" t="n">
        <v>574</v>
      </c>
      <c r="Y542" s="23" t="n">
        <v>566</v>
      </c>
      <c r="Z542" s="23" t="n">
        <v>508</v>
      </c>
      <c r="AA542" s="83" t="n">
        <v>5</v>
      </c>
      <c r="AB542" s="0"/>
      <c r="AC542" s="30" t="str">
        <f aca="false">IF(ISBLANK(T542),"NA",IF(T542=" ","NA",IF(T542="-","NA",IF(T542="N","NA",T542))))</f>
        <v>NA</v>
      </c>
      <c r="AD542" s="30" t="n">
        <f aca="false">IF(ISBLANK(U542),"NA",IF(U542=" ","NA",IF(U542="-","NA",IF(U542="N","NA",U542))))</f>
        <v>4</v>
      </c>
      <c r="AE542" s="30" t="n">
        <f aca="false">IF(ISBLANK(V542),"NA",IF(V542=" ","NA",IF(V542="-","NA",IF(V542="N","NA",V542))))</f>
        <v>217</v>
      </c>
      <c r="AF542" s="30" t="n">
        <f aca="false">IF(ISBLANK(W542),"NA",IF(W542=" ","NA",IF(W542="-","NA",IF(W542="N","NA",W542))))</f>
        <v>604</v>
      </c>
      <c r="AG542" s="30" t="n">
        <f aca="false">IF(ISBLANK(X542),"NA",IF(X542=" ","NA",IF(X542="-","NA",IF(X542="N","NA",X542))))</f>
        <v>574</v>
      </c>
      <c r="AH542" s="30" t="n">
        <f aca="false">IF(ISBLANK(Y542),"NA",IF(Y542=" ","NA",IF(Y542="-","NA",IF(Y542="N","NA",Y542))))</f>
        <v>566</v>
      </c>
      <c r="AI542" s="30" t="n">
        <f aca="false">IF(ISBLANK(Z542),"NA",IF(Z542=" ","NA",IF(Z542="-","NA",IF(Z542="N","NA",Z542))))</f>
        <v>508</v>
      </c>
      <c r="AJ542" s="30" t="n">
        <f aca="false">IF(ISBLANK(AA542),"NA",IF(AA542=" ","NA",IF(AA542="-","NA",IF(AA542="N","NA",AA542))))</f>
        <v>5</v>
      </c>
      <c r="AK542" s="30" t="str">
        <f aca="false">IF(ISBLANK(AB542),"NA",IF(AB542=" ","NA",IF(AB542="-","NA",IF(AB542="N","NA",AB542))))</f>
        <v>NA</v>
      </c>
      <c r="AL542" s="22" t="str">
        <f aca="false">IF(I542="BC",VLOOKUP(B542,'BC-OR_overlap'!A:J,10),"NA")</f>
        <v>NA</v>
      </c>
      <c r="AM542" s="22" t="n">
        <f aca="false">VLOOKUP(G542,Sheet2!A:Q,3)</f>
        <v>260.459</v>
      </c>
      <c r="AN542" s="22" t="n">
        <f aca="false">VLOOKUP(G542,Sheet2!A:Q,4)</f>
        <v>12</v>
      </c>
      <c r="AO542" s="22" t="n">
        <f aca="false">VLOOKUP(G542,Sheet2!A:Q,5)</f>
        <v>57.18</v>
      </c>
      <c r="AP542" s="22" t="n">
        <f aca="false">VLOOKUP(G542,Sheet2!A:Q,6)</f>
        <v>14889.8</v>
      </c>
      <c r="AQ542" s="22" t="n">
        <f aca="false">VLOOKUP(G542,Sheet2!A:Q,7)</f>
        <v>255.25</v>
      </c>
      <c r="AR542" s="22" t="n">
        <f aca="false">VLOOKUP(G542,Sheet2!A:Q,8)</f>
        <v>2322.16</v>
      </c>
      <c r="AS542" s="22" t="n">
        <f aca="false">VLOOKUP(G542,Sheet2!A:Q,9)</f>
        <v>39.33</v>
      </c>
      <c r="AT542" s="22" t="n">
        <f aca="false">VLOOKUP(G542,Sheet2!A:Q,10)</f>
        <v>562.21</v>
      </c>
      <c r="AU542" s="22" t="n">
        <f aca="false">VLOOKUP(G542,Sheet2!A:Q,11)</f>
        <v>5</v>
      </c>
      <c r="AV542" s="22" t="n">
        <f aca="false">VLOOKUP(G542,Sheet2!A:Q,12)</f>
        <v>251237.71</v>
      </c>
      <c r="AW542" s="22" t="n">
        <f aca="false">VLOOKUP(G542,Sheet2!A:Q,13)</f>
        <v>32825.75</v>
      </c>
      <c r="AX542" s="22" t="n">
        <f aca="false">VLOOKUP(G542,Sheet2!A:Q,14)</f>
        <v>41532.19</v>
      </c>
      <c r="AY542" s="22" t="n">
        <f aca="false">VLOOKUP(G542,Sheet2!A:Q,15)</f>
        <v>3979.33</v>
      </c>
      <c r="AZ542" s="22" t="n">
        <f aca="false">VLOOKUP(G542,Sheet2!A:Q,16)</f>
        <v>17317.07</v>
      </c>
      <c r="BA542" s="22" t="n">
        <f aca="false">VLOOKUP(G542,Sheet2!A:Q,17)</f>
        <v>650</v>
      </c>
      <c r="BB542" s="22" t="n">
        <f aca="false">VLOOKUP(G542,Sheet2!A:R,18)</f>
        <v>258</v>
      </c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5" hidden="false" customHeight="false" outlineLevel="0" collapsed="false">
      <c r="A543" s="9" t="s">
        <v>46</v>
      </c>
      <c r="B543" s="9" t="n">
        <v>61</v>
      </c>
      <c r="C543" s="9" t="n">
        <v>78</v>
      </c>
      <c r="D543" s="9" t="n">
        <v>3</v>
      </c>
      <c r="E543" s="23" t="s">
        <v>319</v>
      </c>
      <c r="F543" s="11" t="s">
        <v>320</v>
      </c>
      <c r="G543" s="75" t="s">
        <v>1477</v>
      </c>
      <c r="H543" s="4" t="s">
        <v>322</v>
      </c>
      <c r="I543" s="22" t="s">
        <v>1365</v>
      </c>
      <c r="J543" s="26" t="s">
        <v>1366</v>
      </c>
      <c r="K543" s="11" t="s">
        <v>1478</v>
      </c>
      <c r="L543" s="2" t="n">
        <f aca="false">IF(LEN(TRIM(K543))=0,0,LEN(TRIM(K543))-LEN(SUBSTITUTE(K543," ",""))+1)</f>
        <v>10</v>
      </c>
      <c r="M543" s="2" t="n">
        <f aca="false">IF(LEN(TRIM(F543))=0,0,LEN(TRIM(F543))-LEN(SUBSTITUTE(F543," ",""))+2)</f>
        <v>8</v>
      </c>
      <c r="N543" s="22" t="s">
        <v>52</v>
      </c>
      <c r="O543" s="0"/>
      <c r="P543" s="27" t="n">
        <v>12061</v>
      </c>
      <c r="Q543" s="27" t="n">
        <v>2061</v>
      </c>
      <c r="R543" s="22" t="s">
        <v>581</v>
      </c>
      <c r="S543" s="28" t="str">
        <f aca="false">MID(MID(MID(SUBSTITUTE(K543," ","^",(M543-2)),1,256),FIND("^",SUBSTITUTE(K543," ","^",(M543-2))),256),2,FIND(" ",MID(MID(SUBSTITUTE(K543," ","^",(M543-2)),1,256),FIND("^",SUBSTITUTE(K543," ","^",(M543-2))),256))-2)</f>
        <v>his</v>
      </c>
      <c r="T543" s="59"/>
      <c r="U543" s="9" t="n">
        <v>3</v>
      </c>
      <c r="V543" s="23" t="s">
        <v>54</v>
      </c>
      <c r="W543" s="23" t="n">
        <v>553</v>
      </c>
      <c r="X543" s="23" t="n">
        <v>484</v>
      </c>
      <c r="Y543" s="23" t="n">
        <v>499</v>
      </c>
      <c r="Z543" s="23" t="n">
        <v>357</v>
      </c>
      <c r="AA543" s="83" t="n">
        <v>14</v>
      </c>
      <c r="AB543" s="9"/>
      <c r="AC543" s="30" t="str">
        <f aca="false">IF(ISBLANK(T543),"NA",IF(T543=" ","NA",IF(T543="-","NA",IF(T543="N","NA",T543))))</f>
        <v>NA</v>
      </c>
      <c r="AD543" s="30" t="n">
        <f aca="false">IF(ISBLANK(U543),"NA",IF(U543=" ","NA",IF(U543="-","NA",IF(U543="N","NA",U543))))</f>
        <v>3</v>
      </c>
      <c r="AE543" s="30" t="str">
        <f aca="false">IF(ISBLANK(V543),"NA",IF(V543=" ","NA",IF(V543="-","NA",IF(V543="N","NA",V543))))</f>
        <v>NA</v>
      </c>
      <c r="AF543" s="30" t="n">
        <f aca="false">IF(ISBLANK(W543),"NA",IF(W543=" ","NA",IF(W543="-","NA",IF(W543="N","NA",W543))))</f>
        <v>553</v>
      </c>
      <c r="AG543" s="30" t="n">
        <f aca="false">IF(ISBLANK(X543),"NA",IF(X543=" ","NA",IF(X543="-","NA",IF(X543="N","NA",X543))))</f>
        <v>484</v>
      </c>
      <c r="AH543" s="30" t="n">
        <f aca="false">IF(ISBLANK(Y543),"NA",IF(Y543=" ","NA",IF(Y543="-","NA",IF(Y543="N","NA",Y543))))</f>
        <v>499</v>
      </c>
      <c r="AI543" s="30" t="n">
        <f aca="false">IF(ISBLANK(Z543),"NA",IF(Z543=" ","NA",IF(Z543="-","NA",IF(Z543="N","NA",Z543))))</f>
        <v>357</v>
      </c>
      <c r="AJ543" s="30" t="n">
        <f aca="false">IF(ISBLANK(AA543),"NA",IF(AA543=" ","NA",IF(AA543="-","NA",IF(AA543="N","NA",AA543))))</f>
        <v>14</v>
      </c>
      <c r="AK543" s="30" t="str">
        <f aca="false">IF(ISBLANK(AB543),"NA",IF(AB543=" ","NA",IF(AB543="-","NA",IF(AB543="N","NA",AB543))))</f>
        <v>NA</v>
      </c>
      <c r="AL543" s="22" t="str">
        <f aca="false">IF(I543="BC",VLOOKUP(B543,'BC-OR_overlap'!A:J,10),"NA")</f>
        <v>NA</v>
      </c>
      <c r="AM543" s="22" t="n">
        <f aca="false">VLOOKUP(G543,Sheet2!A:Q,3)</f>
        <v>0.475942</v>
      </c>
      <c r="AN543" s="22" t="n">
        <f aca="false">VLOOKUP(G543,Sheet2!A:Q,4)</f>
        <v>19</v>
      </c>
      <c r="AO543" s="22" t="n">
        <f aca="false">VLOOKUP(G543,Sheet2!A:Q,5)</f>
        <v>165.71</v>
      </c>
      <c r="AP543" s="22" t="n">
        <f aca="false">VLOOKUP(G543,Sheet2!A:Q,6)</f>
        <v>19734.86</v>
      </c>
      <c r="AQ543" s="22" t="n">
        <f aca="false">VLOOKUP(G543,Sheet2!A:Q,7)</f>
        <v>77.67</v>
      </c>
      <c r="AR543" s="22" t="n">
        <f aca="false">VLOOKUP(G543,Sheet2!A:Q,8)</f>
        <v>313.5</v>
      </c>
      <c r="AS543" s="22" t="n">
        <f aca="false">VLOOKUP(G543,Sheet2!A:Q,9)</f>
        <v>9.5</v>
      </c>
      <c r="AT543" s="22" t="n">
        <f aca="false">VLOOKUP(G543,Sheet2!A:Q,10)</f>
        <v>0.48</v>
      </c>
      <c r="AU543" s="22" t="n">
        <f aca="false">VLOOKUP(G543,Sheet2!A:Q,11)</f>
        <v>1</v>
      </c>
      <c r="AV543" s="22" t="n">
        <f aca="false">VLOOKUP(G543,Sheet2!A:Q,12)</f>
        <v>365698.25</v>
      </c>
      <c r="AW543" s="22" t="n">
        <f aca="false">VLOOKUP(G543,Sheet2!A:Q,13)</f>
        <v>37805.67</v>
      </c>
      <c r="AX543" s="22" t="n">
        <f aca="false">VLOOKUP(G543,Sheet2!A:Q,14)</f>
        <v>23574.69</v>
      </c>
      <c r="AY543" s="22" t="n">
        <f aca="false">VLOOKUP(G543,Sheet2!A:Q,15)</f>
        <v>4041.5</v>
      </c>
      <c r="AZ543" s="22" t="n">
        <f aca="false">VLOOKUP(G543,Sheet2!A:Q,16)</f>
        <v>371.18</v>
      </c>
      <c r="BA543" s="22" t="n">
        <f aca="false">VLOOKUP(G543,Sheet2!A:Q,17)</f>
        <v>157</v>
      </c>
      <c r="BB543" s="22" t="n">
        <f aca="false">VLOOKUP(G543,Sheet2!A:R,18)</f>
        <v>351</v>
      </c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5" hidden="false" customHeight="false" outlineLevel="0" collapsed="false">
      <c r="A544" s="9" t="s">
        <v>46</v>
      </c>
      <c r="B544" s="9" t="n">
        <v>62</v>
      </c>
      <c r="C544" s="9" t="n">
        <v>79</v>
      </c>
      <c r="D544" s="9" t="n">
        <v>133</v>
      </c>
      <c r="E544" s="23" t="s">
        <v>324</v>
      </c>
      <c r="F544" s="11" t="s">
        <v>325</v>
      </c>
      <c r="G544" s="75" t="s">
        <v>1479</v>
      </c>
      <c r="H544" s="4" t="s">
        <v>327</v>
      </c>
      <c r="I544" s="22" t="s">
        <v>1365</v>
      </c>
      <c r="J544" s="26" t="s">
        <v>1366</v>
      </c>
      <c r="K544" s="11" t="s">
        <v>1480</v>
      </c>
      <c r="L544" s="2" t="n">
        <f aca="false">IF(LEN(TRIM(K544))=0,0,LEN(TRIM(K544))-LEN(SUBSTITUTE(K544," ",""))+1)</f>
        <v>10</v>
      </c>
      <c r="M544" s="2" t="n">
        <f aca="false">IF(LEN(TRIM(F544))=0,0,LEN(TRIM(F544))-LEN(SUBSTITUTE(F544," ",""))+2)</f>
        <v>8</v>
      </c>
      <c r="N544" s="22" t="s">
        <v>52</v>
      </c>
      <c r="O544" s="0"/>
      <c r="P544" s="27" t="n">
        <v>12062</v>
      </c>
      <c r="Q544" s="27" t="n">
        <v>2062</v>
      </c>
      <c r="R544" s="22" t="s">
        <v>581</v>
      </c>
      <c r="S544" s="28" t="str">
        <f aca="false">MID(MID(MID(SUBSTITUTE(K544," ","^",(M544-2)),1,256),FIND("^",SUBSTITUTE(K544," ","^",(M544-2))),256),2,FIND(" ",MID(MID(SUBSTITUTE(K544," ","^",(M544-2)),1,256),FIND("^",SUBSTITUTE(K544," ","^",(M544-2))),256))-2)</f>
        <v>my</v>
      </c>
      <c r="T544" s="59"/>
      <c r="U544" s="9" t="n">
        <v>5</v>
      </c>
      <c r="V544" s="23" t="n">
        <v>247</v>
      </c>
      <c r="W544" s="23" t="s">
        <v>54</v>
      </c>
      <c r="X544" s="23" t="s">
        <v>54</v>
      </c>
      <c r="Y544" s="23" t="s">
        <v>54</v>
      </c>
      <c r="Z544" s="23" t="s">
        <v>54</v>
      </c>
      <c r="AA544" s="83" t="n">
        <v>4</v>
      </c>
      <c r="AB544" s="9"/>
      <c r="AC544" s="30" t="str">
        <f aca="false">IF(ISBLANK(T544),"NA",IF(T544=" ","NA",IF(T544="-","NA",IF(T544="N","NA",T544))))</f>
        <v>NA</v>
      </c>
      <c r="AD544" s="30" t="n">
        <f aca="false">IF(ISBLANK(U544),"NA",IF(U544=" ","NA",IF(U544="-","NA",IF(U544="N","NA",U544))))</f>
        <v>5</v>
      </c>
      <c r="AE544" s="30" t="n">
        <f aca="false">IF(ISBLANK(V544),"NA",IF(V544=" ","NA",IF(V544="-","NA",IF(V544="N","NA",V544))))</f>
        <v>247</v>
      </c>
      <c r="AF544" s="30" t="str">
        <f aca="false">IF(ISBLANK(W544),"NA",IF(W544=" ","NA",IF(W544="-","NA",IF(W544="N","NA",W544))))</f>
        <v>NA</v>
      </c>
      <c r="AG544" s="30" t="str">
        <f aca="false">IF(ISBLANK(X544),"NA",IF(X544=" ","NA",IF(X544="-","NA",IF(X544="N","NA",X544))))</f>
        <v>NA</v>
      </c>
      <c r="AH544" s="30" t="str">
        <f aca="false">IF(ISBLANK(Y544),"NA",IF(Y544=" ","NA",IF(Y544="-","NA",IF(Y544="N","NA",Y544))))</f>
        <v>NA</v>
      </c>
      <c r="AI544" s="30" t="str">
        <f aca="false">IF(ISBLANK(Z544),"NA",IF(Z544=" ","NA",IF(Z544="-","NA",IF(Z544="N","NA",Z544))))</f>
        <v>NA</v>
      </c>
      <c r="AJ544" s="30" t="n">
        <f aca="false">IF(ISBLANK(AA544),"NA",IF(AA544=" ","NA",IF(AA544="-","NA",IF(AA544="N","NA",AA544))))</f>
        <v>4</v>
      </c>
      <c r="AK544" s="30" t="str">
        <f aca="false">IF(ISBLANK(AB544),"NA",IF(AB544=" ","NA",IF(AB544="-","NA",IF(AB544="N","NA",AB544))))</f>
        <v>NA</v>
      </c>
      <c r="AL544" s="22" t="str">
        <f aca="false">IF(I544="BC",VLOOKUP(B544,'BC-OR_overlap'!A:J,10),"NA")</f>
        <v>NA</v>
      </c>
      <c r="AM544" s="22" t="n">
        <f aca="false">VLOOKUP(G544,Sheet2!A:Q,3)</f>
        <v>283.78</v>
      </c>
      <c r="AN544" s="22" t="n">
        <f aca="false">VLOOKUP(G544,Sheet2!A:Q,4)</f>
        <v>4</v>
      </c>
      <c r="AO544" s="22" t="n">
        <f aca="false">VLOOKUP(G544,Sheet2!A:Q,5)</f>
        <v>46.05</v>
      </c>
      <c r="AP544" s="22" t="n">
        <f aca="false">VLOOKUP(G544,Sheet2!A:Q,6)</f>
        <v>9326.59</v>
      </c>
      <c r="AQ544" s="22" t="n">
        <f aca="false">VLOOKUP(G544,Sheet2!A:Q,7)</f>
        <v>377.2</v>
      </c>
      <c r="AR544" s="22" t="n">
        <f aca="false">VLOOKUP(G544,Sheet2!A:Q,8)</f>
        <v>2006.61</v>
      </c>
      <c r="AS544" s="22" t="n">
        <f aca="false">VLOOKUP(G544,Sheet2!A:Q,9)</f>
        <v>55.5</v>
      </c>
      <c r="AT544" s="22" t="n">
        <f aca="false">VLOOKUP(G544,Sheet2!A:Q,10)</f>
        <v>917.62</v>
      </c>
      <c r="AU544" s="22" t="n">
        <f aca="false">VLOOKUP(G544,Sheet2!A:Q,11)</f>
        <v>13.67</v>
      </c>
      <c r="AV544" s="22" t="n">
        <f aca="false">VLOOKUP(G544,Sheet2!A:Q,12)</f>
        <v>311416.73</v>
      </c>
      <c r="AW544" s="22" t="n">
        <f aca="false">VLOOKUP(G544,Sheet2!A:Q,13)</f>
        <v>35659</v>
      </c>
      <c r="AX544" s="22" t="n">
        <f aca="false">VLOOKUP(G544,Sheet2!A:Q,14)</f>
        <v>45199.21</v>
      </c>
      <c r="AY544" s="22" t="n">
        <f aca="false">VLOOKUP(G544,Sheet2!A:Q,15)</f>
        <v>2859.75</v>
      </c>
      <c r="AZ544" s="22" t="n">
        <f aca="false">VLOOKUP(G544,Sheet2!A:Q,16)</f>
        <v>3918.47</v>
      </c>
      <c r="BA544" s="22" t="n">
        <f aca="false">VLOOKUP(G544,Sheet2!A:Q,17)</f>
        <v>489.67</v>
      </c>
      <c r="BB544" s="22" t="n">
        <f aca="false">VLOOKUP(G544,Sheet2!A:R,18)</f>
        <v>211</v>
      </c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5" hidden="false" customHeight="false" outlineLevel="0" collapsed="false">
      <c r="A545" s="9" t="s">
        <v>46</v>
      </c>
      <c r="B545" s="9" t="n">
        <v>63</v>
      </c>
      <c r="C545" s="9" t="n">
        <v>80</v>
      </c>
      <c r="D545" s="9" t="n">
        <v>115</v>
      </c>
      <c r="E545" s="23"/>
      <c r="F545" s="9" t="s">
        <v>329</v>
      </c>
      <c r="G545" s="75" t="s">
        <v>1481</v>
      </c>
      <c r="H545" s="4" t="s">
        <v>331</v>
      </c>
      <c r="I545" s="22" t="s">
        <v>1365</v>
      </c>
      <c r="J545" s="26" t="s">
        <v>1366</v>
      </c>
      <c r="K545" s="11" t="s">
        <v>1482</v>
      </c>
      <c r="L545" s="2" t="n">
        <f aca="false">IF(LEN(TRIM(K545))=0,0,LEN(TRIM(K545))-LEN(SUBSTITUTE(K545," ",""))+1)</f>
        <v>19</v>
      </c>
      <c r="M545" s="2" t="n">
        <f aca="false">IF(LEN(TRIM(F545))=0,0,LEN(TRIM(F545))-LEN(SUBSTITUTE(F545," ",""))+2)</f>
        <v>17</v>
      </c>
      <c r="N545" s="22" t="s">
        <v>52</v>
      </c>
      <c r="O545" s="0"/>
      <c r="P545" s="27" t="n">
        <v>12063</v>
      </c>
      <c r="Q545" s="27" t="n">
        <v>2063</v>
      </c>
      <c r="R545" s="22" t="s">
        <v>581</v>
      </c>
      <c r="S545" s="28" t="str">
        <f aca="false">MID(MID(MID(SUBSTITUTE(K545," ","^",(M545-2)),1,256),FIND("^",SUBSTITUTE(K545," ","^",(M545-2))),256),2,FIND(" ",MID(MID(SUBSTITUTE(K545," ","^",(M545-2)),1,256),FIND("^",SUBSTITUTE(K545," ","^",(M545-2))),256))-2)</f>
        <v>for</v>
      </c>
      <c r="T545" s="59"/>
      <c r="U545" s="9" t="n">
        <v>4</v>
      </c>
      <c r="V545" s="23" t="n">
        <v>14</v>
      </c>
      <c r="W545" s="23" t="n">
        <v>485</v>
      </c>
      <c r="X545" s="23" t="n">
        <v>519</v>
      </c>
      <c r="Y545" s="23" t="n">
        <v>494</v>
      </c>
      <c r="Z545" s="23" t="s">
        <v>54</v>
      </c>
      <c r="AA545" s="83" t="n">
        <v>6</v>
      </c>
      <c r="AB545" s="9"/>
      <c r="AC545" s="30" t="str">
        <f aca="false">IF(ISBLANK(T545),"NA",IF(T545=" ","NA",IF(T545="-","NA",IF(T545="N","NA",T545))))</f>
        <v>NA</v>
      </c>
      <c r="AD545" s="30" t="n">
        <f aca="false">IF(ISBLANK(U545),"NA",IF(U545=" ","NA",IF(U545="-","NA",IF(U545="N","NA",U545))))</f>
        <v>4</v>
      </c>
      <c r="AE545" s="30" t="n">
        <f aca="false">IF(ISBLANK(V545),"NA",IF(V545=" ","NA",IF(V545="-","NA",IF(V545="N","NA",V545))))</f>
        <v>14</v>
      </c>
      <c r="AF545" s="30" t="n">
        <f aca="false">IF(ISBLANK(W545),"NA",IF(W545=" ","NA",IF(W545="-","NA",IF(W545="N","NA",W545))))</f>
        <v>485</v>
      </c>
      <c r="AG545" s="30" t="n">
        <f aca="false">IF(ISBLANK(X545),"NA",IF(X545=" ","NA",IF(X545="-","NA",IF(X545="N","NA",X545))))</f>
        <v>519</v>
      </c>
      <c r="AH545" s="30" t="n">
        <f aca="false">IF(ISBLANK(Y545),"NA",IF(Y545=" ","NA",IF(Y545="-","NA",IF(Y545="N","NA",Y545))))</f>
        <v>494</v>
      </c>
      <c r="AI545" s="30" t="str">
        <f aca="false">IF(ISBLANK(Z545),"NA",IF(Z545=" ","NA",IF(Z545="-","NA",IF(Z545="N","NA",Z545))))</f>
        <v>NA</v>
      </c>
      <c r="AJ545" s="30" t="n">
        <f aca="false">IF(ISBLANK(AA545),"NA",IF(AA545=" ","NA",IF(AA545="-","NA",IF(AA545="N","NA",AA545))))</f>
        <v>6</v>
      </c>
      <c r="AK545" s="30" t="str">
        <f aca="false">IF(ISBLANK(AB545),"NA",IF(AB545=" ","NA",IF(AB545="-","NA",IF(AB545="N","NA",AB545))))</f>
        <v>NA</v>
      </c>
      <c r="AL545" s="22" t="str">
        <f aca="false">IF(I545="BC",VLOOKUP(B545,'BC-OR_overlap'!A:J,10),"NA")</f>
        <v>NA</v>
      </c>
      <c r="AM545" s="22" t="n">
        <f aca="false">VLOOKUP(G545,Sheet2!A:Q,3)</f>
        <v>10.9467</v>
      </c>
      <c r="AN545" s="22" t="n">
        <f aca="false">VLOOKUP(G545,Sheet2!A:Q,4)</f>
        <v>9</v>
      </c>
      <c r="AO545" s="22" t="n">
        <f aca="false">VLOOKUP(G545,Sheet2!A:Q,5)</f>
        <v>130.98</v>
      </c>
      <c r="AP545" s="22" t="n">
        <f aca="false">VLOOKUP(G545,Sheet2!A:Q,6)</f>
        <v>14640.08</v>
      </c>
      <c r="AQ545" s="22" t="n">
        <f aca="false">VLOOKUP(G545,Sheet2!A:Q,7)</f>
        <v>194.5</v>
      </c>
      <c r="AR545" s="22" t="n">
        <f aca="false">VLOOKUP(G545,Sheet2!A:Q,8)</f>
        <v>2155.17</v>
      </c>
      <c r="AS545" s="22" t="n">
        <f aca="false">VLOOKUP(G545,Sheet2!A:Q,9)</f>
        <v>34.67</v>
      </c>
      <c r="AT545" s="22" t="n">
        <f aca="false">VLOOKUP(G545,Sheet2!A:Q,10)</f>
        <v>411.72</v>
      </c>
      <c r="AU545" s="22" t="n">
        <f aca="false">VLOOKUP(G545,Sheet2!A:Q,11)</f>
        <v>4.5</v>
      </c>
      <c r="AV545" s="22" t="n">
        <f aca="false">VLOOKUP(G545,Sheet2!A:Q,12)</f>
        <v>306586.8</v>
      </c>
      <c r="AW545" s="22" t="n">
        <f aca="false">VLOOKUP(G545,Sheet2!A:Q,13)</f>
        <v>33495.25</v>
      </c>
      <c r="AX545" s="22" t="n">
        <f aca="false">VLOOKUP(G545,Sheet2!A:Q,14)</f>
        <v>49383.44</v>
      </c>
      <c r="AY545" s="22" t="n">
        <f aca="false">VLOOKUP(G545,Sheet2!A:Q,15)</f>
        <v>2336.67</v>
      </c>
      <c r="AZ545" s="22" t="n">
        <f aca="false">VLOOKUP(G545,Sheet2!A:Q,16)</f>
        <v>1431.07</v>
      </c>
      <c r="BA545" s="22" t="n">
        <f aca="false">VLOOKUP(G545,Sheet2!A:Q,17)</f>
        <v>227</v>
      </c>
      <c r="BB545" s="22" t="n">
        <f aca="false">VLOOKUP(G545,Sheet2!A:R,18)</f>
        <v>210</v>
      </c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5" hidden="false" customHeight="false" outlineLevel="0" collapsed="false">
      <c r="A546" s="9" t="s">
        <v>56</v>
      </c>
      <c r="B546" s="9" t="n">
        <v>64</v>
      </c>
      <c r="C546" s="9" t="n">
        <v>81</v>
      </c>
      <c r="D546" s="23" t="n">
        <v>23</v>
      </c>
      <c r="E546" s="23"/>
      <c r="F546" s="9" t="s">
        <v>333</v>
      </c>
      <c r="G546" s="75" t="s">
        <v>1057</v>
      </c>
      <c r="H546" s="4" t="s">
        <v>335</v>
      </c>
      <c r="I546" s="22" t="s">
        <v>1365</v>
      </c>
      <c r="J546" s="26" t="s">
        <v>1366</v>
      </c>
      <c r="K546" s="11" t="s">
        <v>1483</v>
      </c>
      <c r="L546" s="2" t="n">
        <f aca="false">IF(LEN(TRIM(K546))=0,0,LEN(TRIM(K546))-LEN(SUBSTITUTE(K546," ",""))+1)</f>
        <v>12</v>
      </c>
      <c r="M546" s="2" t="n">
        <f aca="false">IF(LEN(TRIM(F546))=0,0,LEN(TRIM(F546))-LEN(SUBSTITUTE(F546," ",""))+2)</f>
        <v>10</v>
      </c>
      <c r="N546" s="22" t="s">
        <v>52</v>
      </c>
      <c r="O546" s="0"/>
      <c r="P546" s="27" t="n">
        <v>12064</v>
      </c>
      <c r="Q546" s="27" t="n">
        <v>2064</v>
      </c>
      <c r="R546" s="22" t="s">
        <v>581</v>
      </c>
      <c r="S546" s="28" t="str">
        <f aca="false">MID(MID(MID(SUBSTITUTE(K546," ","^",(M546-2)),1,256),FIND("^",SUBSTITUTE(K546," ","^",(M546-2))),256),2,FIND(" ",MID(MID(SUBSTITUTE(K546," ","^",(M546-2)),1,256),FIND("^",SUBSTITUTE(K546," ","^",(M546-2))),256))-2)</f>
        <v>from</v>
      </c>
      <c r="T546" s="59"/>
      <c r="U546" s="9" t="n">
        <v>4</v>
      </c>
      <c r="V546" s="23" t="n">
        <v>58</v>
      </c>
      <c r="W546" s="23" t="n">
        <v>485</v>
      </c>
      <c r="X546" s="23" t="n">
        <v>545</v>
      </c>
      <c r="Y546" s="23" t="n">
        <v>527</v>
      </c>
      <c r="Z546" s="23" t="n">
        <v>452</v>
      </c>
      <c r="AA546" s="83" t="n">
        <v>18</v>
      </c>
      <c r="AB546" s="9"/>
      <c r="AC546" s="30" t="str">
        <f aca="false">IF(ISBLANK(T546),"NA",IF(T546=" ","NA",IF(T546="-","NA",IF(T546="N","NA",T546))))</f>
        <v>NA</v>
      </c>
      <c r="AD546" s="30" t="n">
        <f aca="false">IF(ISBLANK(U546),"NA",IF(U546=" ","NA",IF(U546="-","NA",IF(U546="N","NA",U546))))</f>
        <v>4</v>
      </c>
      <c r="AE546" s="30" t="n">
        <f aca="false">IF(ISBLANK(V546),"NA",IF(V546=" ","NA",IF(V546="-","NA",IF(V546="N","NA",V546))))</f>
        <v>58</v>
      </c>
      <c r="AF546" s="30" t="n">
        <f aca="false">IF(ISBLANK(W546),"NA",IF(W546=" ","NA",IF(W546="-","NA",IF(W546="N","NA",W546))))</f>
        <v>485</v>
      </c>
      <c r="AG546" s="30" t="n">
        <f aca="false">IF(ISBLANK(X546),"NA",IF(X546=" ","NA",IF(X546="-","NA",IF(X546="N","NA",X546))))</f>
        <v>545</v>
      </c>
      <c r="AH546" s="30" t="n">
        <f aca="false">IF(ISBLANK(Y546),"NA",IF(Y546=" ","NA",IF(Y546="-","NA",IF(Y546="N","NA",Y546))))</f>
        <v>527</v>
      </c>
      <c r="AI546" s="30" t="n">
        <f aca="false">IF(ISBLANK(Z546),"NA",IF(Z546=" ","NA",IF(Z546="-","NA",IF(Z546="N","NA",Z546))))</f>
        <v>452</v>
      </c>
      <c r="AJ546" s="30" t="n">
        <f aca="false">IF(ISBLANK(AA546),"NA",IF(AA546=" ","NA",IF(AA546="-","NA",IF(AA546="N","NA",AA546))))</f>
        <v>18</v>
      </c>
      <c r="AK546" s="30" t="str">
        <f aca="false">IF(ISBLANK(AB546),"NA",IF(AB546=" ","NA",IF(AB546="-","NA",IF(AB546="N","NA",AB546))))</f>
        <v>NA</v>
      </c>
      <c r="AL546" s="22" t="str">
        <f aca="false">IF(I546="BC",VLOOKUP(B546,'BC-OR_overlap'!A:J,10),"NA")</f>
        <v>NA</v>
      </c>
      <c r="AM546" s="22" t="n">
        <f aca="false">VLOOKUP(G546,Sheet2!A:Q,3)</f>
        <v>58.0054</v>
      </c>
      <c r="AN546" s="22" t="n">
        <f aca="false">VLOOKUP(G546,Sheet2!A:Q,4)</f>
        <v>15</v>
      </c>
      <c r="AO546" s="22" t="n">
        <f aca="false">VLOOKUP(G546,Sheet2!A:Q,5)</f>
        <v>69.64</v>
      </c>
      <c r="AP546" s="22" t="n">
        <f aca="false">VLOOKUP(G546,Sheet2!A:Q,6)</f>
        <v>20976.18</v>
      </c>
      <c r="AQ546" s="22" t="n">
        <f aca="false">VLOOKUP(G546,Sheet2!A:Q,7)</f>
        <v>288</v>
      </c>
      <c r="AR546" s="22" t="n">
        <f aca="false">VLOOKUP(G546,Sheet2!A:Q,8)</f>
        <v>1197.05</v>
      </c>
      <c r="AS546" s="22" t="n">
        <f aca="false">VLOOKUP(G546,Sheet2!A:Q,9)</f>
        <v>35.67</v>
      </c>
      <c r="AT546" s="22" t="n">
        <f aca="false">VLOOKUP(G546,Sheet2!A:Q,10)</f>
        <v>240.98</v>
      </c>
      <c r="AU546" s="22" t="n">
        <f aca="false">VLOOKUP(G546,Sheet2!A:Q,11)</f>
        <v>5.5</v>
      </c>
      <c r="AV546" s="22" t="n">
        <f aca="false">VLOOKUP(G546,Sheet2!A:Q,12)</f>
        <v>314789</v>
      </c>
      <c r="AW546" s="22" t="n">
        <f aca="false">VLOOKUP(G546,Sheet2!A:Q,13)</f>
        <v>34632.75</v>
      </c>
      <c r="AX546" s="22" t="n">
        <f aca="false">VLOOKUP(G546,Sheet2!A:Q,14)</f>
        <v>19237.12</v>
      </c>
      <c r="AY546" s="22" t="n">
        <f aca="false">VLOOKUP(G546,Sheet2!A:Q,15)</f>
        <v>3166</v>
      </c>
      <c r="AZ546" s="22" t="n">
        <f aca="false">VLOOKUP(G546,Sheet2!A:Q,16)</f>
        <v>1290.46</v>
      </c>
      <c r="BA546" s="22" t="n">
        <f aca="false">VLOOKUP(G546,Sheet2!A:Q,17)</f>
        <v>272.5</v>
      </c>
      <c r="BB546" s="22" t="n">
        <f aca="false">VLOOKUP(G546,Sheet2!A:R,18)</f>
        <v>220</v>
      </c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5" hidden="false" customHeight="false" outlineLevel="0" collapsed="false">
      <c r="A547" s="9" t="s">
        <v>56</v>
      </c>
      <c r="B547" s="9" t="n">
        <v>65</v>
      </c>
      <c r="C547" s="9" t="n">
        <v>82</v>
      </c>
      <c r="D547" s="9" t="n">
        <v>37</v>
      </c>
      <c r="E547" s="23" t="s">
        <v>337</v>
      </c>
      <c r="F547" s="11" t="s">
        <v>338</v>
      </c>
      <c r="G547" s="75" t="s">
        <v>1484</v>
      </c>
      <c r="H547" s="4" t="s">
        <v>340</v>
      </c>
      <c r="I547" s="22" t="s">
        <v>1365</v>
      </c>
      <c r="J547" s="26" t="s">
        <v>1366</v>
      </c>
      <c r="K547" s="11" t="s">
        <v>1485</v>
      </c>
      <c r="L547" s="2" t="n">
        <f aca="false">IF(LEN(TRIM(K547))=0,0,LEN(TRIM(K547))-LEN(SUBSTITUTE(K547," ",""))+1)</f>
        <v>11</v>
      </c>
      <c r="M547" s="2" t="n">
        <f aca="false">IF(LEN(TRIM(F547))=0,0,LEN(TRIM(F547))-LEN(SUBSTITUTE(F547," ",""))+2)</f>
        <v>8</v>
      </c>
      <c r="N547" s="22" t="s">
        <v>52</v>
      </c>
      <c r="O547" s="0"/>
      <c r="P547" s="27" t="n">
        <v>12065</v>
      </c>
      <c r="Q547" s="27" t="n">
        <v>2065</v>
      </c>
      <c r="R547" s="22" t="s">
        <v>581</v>
      </c>
      <c r="S547" s="28" t="str">
        <f aca="false">MID(MID(MID(SUBSTITUTE(K547," ","^",(M547-2)),1,256),FIND("^",SUBSTITUTE(K547," ","^",(M547-2))),256),2,FIND(" ",MID(MID(SUBSTITUTE(K547," ","^",(M547-2)),1,256),FIND("^",SUBSTITUTE(K547," ","^",(M547-2))),256))-2)</f>
        <v>the</v>
      </c>
      <c r="T547" s="59"/>
      <c r="U547" s="9" t="n">
        <v>5</v>
      </c>
      <c r="V547" s="23" t="n">
        <v>50</v>
      </c>
      <c r="W547" s="23" t="n">
        <v>279</v>
      </c>
      <c r="X547" s="23" t="n">
        <v>529</v>
      </c>
      <c r="Y547" s="23" t="n">
        <v>339</v>
      </c>
      <c r="Z547" s="23" t="n">
        <v>390</v>
      </c>
      <c r="AA547" s="83" t="n">
        <v>10</v>
      </c>
      <c r="AB547" s="9"/>
      <c r="AC547" s="30" t="str">
        <f aca="false">IF(ISBLANK(T547),"NA",IF(T547=" ","NA",IF(T547="-","NA",IF(T547="N","NA",T547))))</f>
        <v>NA</v>
      </c>
      <c r="AD547" s="30" t="n">
        <f aca="false">IF(ISBLANK(U547),"NA",IF(U547=" ","NA",IF(U547="-","NA",IF(U547="N","NA",U547))))</f>
        <v>5</v>
      </c>
      <c r="AE547" s="30" t="n">
        <f aca="false">IF(ISBLANK(V547),"NA",IF(V547=" ","NA",IF(V547="-","NA",IF(V547="N","NA",V547))))</f>
        <v>50</v>
      </c>
      <c r="AF547" s="30" t="n">
        <f aca="false">IF(ISBLANK(W547),"NA",IF(W547=" ","NA",IF(W547="-","NA",IF(W547="N","NA",W547))))</f>
        <v>279</v>
      </c>
      <c r="AG547" s="30" t="n">
        <f aca="false">IF(ISBLANK(X547),"NA",IF(X547=" ","NA",IF(X547="-","NA",IF(X547="N","NA",X547))))</f>
        <v>529</v>
      </c>
      <c r="AH547" s="30" t="n">
        <f aca="false">IF(ISBLANK(Y547),"NA",IF(Y547=" ","NA",IF(Y547="-","NA",IF(Y547="N","NA",Y547))))</f>
        <v>339</v>
      </c>
      <c r="AI547" s="30" t="n">
        <f aca="false">IF(ISBLANK(Z547),"NA",IF(Z547=" ","NA",IF(Z547="-","NA",IF(Z547="N","NA",Z547))))</f>
        <v>390</v>
      </c>
      <c r="AJ547" s="30" t="n">
        <f aca="false">IF(ISBLANK(AA547),"NA",IF(AA547=" ","NA",IF(AA547="-","NA",IF(AA547="N","NA",AA547))))</f>
        <v>10</v>
      </c>
      <c r="AK547" s="30" t="str">
        <f aca="false">IF(ISBLANK(AB547),"NA",IF(AB547=" ","NA",IF(AB547="-","NA",IF(AB547="N","NA",AB547))))</f>
        <v>NA</v>
      </c>
      <c r="AL547" s="22" t="str">
        <f aca="false">IF(I547="BC",VLOOKUP(B547,'BC-OR_overlap'!A:J,10),"NA")</f>
        <v>NA</v>
      </c>
      <c r="AM547" s="22" t="n">
        <f aca="false">VLOOKUP(G547,Sheet2!A:Q,3)</f>
        <v>94.2365</v>
      </c>
      <c r="AN547" s="22" t="n">
        <f aca="false">VLOOKUP(G547,Sheet2!A:Q,4)</f>
        <v>6</v>
      </c>
      <c r="AO547" s="22" t="n">
        <f aca="false">VLOOKUP(G547,Sheet2!A:Q,5)</f>
        <v>25.26</v>
      </c>
      <c r="AP547" s="22" t="n">
        <f aca="false">VLOOKUP(G547,Sheet2!A:Q,6)</f>
        <v>13590.11</v>
      </c>
      <c r="AQ547" s="22" t="n">
        <f aca="false">VLOOKUP(G547,Sheet2!A:Q,7)</f>
        <v>415</v>
      </c>
      <c r="AR547" s="22" t="n">
        <f aca="false">VLOOKUP(G547,Sheet2!A:Q,8)</f>
        <v>3378.01</v>
      </c>
      <c r="AS547" s="22" t="n">
        <f aca="false">VLOOKUP(G547,Sheet2!A:Q,9)</f>
        <v>49.25</v>
      </c>
      <c r="AT547" s="22" t="n">
        <f aca="false">VLOOKUP(G547,Sheet2!A:Q,10)</f>
        <v>643.51</v>
      </c>
      <c r="AU547" s="22" t="n">
        <f aca="false">VLOOKUP(G547,Sheet2!A:Q,11)</f>
        <v>10.33</v>
      </c>
      <c r="AV547" s="22" t="n">
        <f aca="false">VLOOKUP(G547,Sheet2!A:Q,12)</f>
        <v>288671.77</v>
      </c>
      <c r="AW547" s="22" t="n">
        <f aca="false">VLOOKUP(G547,Sheet2!A:Q,13)</f>
        <v>38390.8</v>
      </c>
      <c r="AX547" s="22" t="n">
        <f aca="false">VLOOKUP(G547,Sheet2!A:Q,14)</f>
        <v>22037.1</v>
      </c>
      <c r="AY547" s="22" t="n">
        <f aca="false">VLOOKUP(G547,Sheet2!A:Q,15)</f>
        <v>2906.5</v>
      </c>
      <c r="AZ547" s="22" t="n">
        <f aca="false">VLOOKUP(G547,Sheet2!A:Q,16)</f>
        <v>2184.26</v>
      </c>
      <c r="BA547" s="22" t="n">
        <f aca="false">VLOOKUP(G547,Sheet2!A:Q,17)</f>
        <v>328.67</v>
      </c>
      <c r="BB547" s="22" t="n">
        <f aca="false">VLOOKUP(G547,Sheet2!A:R,18)</f>
        <v>582</v>
      </c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5" hidden="false" customHeight="false" outlineLevel="0" collapsed="false">
      <c r="A548" s="9" t="s">
        <v>56</v>
      </c>
      <c r="B548" s="9" t="n">
        <v>66</v>
      </c>
      <c r="C548" s="9" t="n">
        <v>84</v>
      </c>
      <c r="D548" s="9" t="n">
        <v>147</v>
      </c>
      <c r="E548" s="23"/>
      <c r="F548" s="9" t="s">
        <v>342</v>
      </c>
      <c r="G548" s="85" t="s">
        <v>1187</v>
      </c>
      <c r="H548" s="4" t="s">
        <v>344</v>
      </c>
      <c r="I548" s="22" t="s">
        <v>1365</v>
      </c>
      <c r="J548" s="26" t="s">
        <v>1366</v>
      </c>
      <c r="K548" s="11" t="s">
        <v>1486</v>
      </c>
      <c r="L548" s="2" t="n">
        <f aca="false">IF(LEN(TRIM(K548))=0,0,LEN(TRIM(K548))-LEN(SUBSTITUTE(K548," ",""))+1)</f>
        <v>16</v>
      </c>
      <c r="M548" s="2" t="n">
        <f aca="false">IF(LEN(TRIM(F548))=0,0,LEN(TRIM(F548))-LEN(SUBSTITUTE(F548," ",""))+2)</f>
        <v>10</v>
      </c>
      <c r="N548" s="22" t="s">
        <v>52</v>
      </c>
      <c r="O548" s="0"/>
      <c r="P548" s="27" t="n">
        <v>12066</v>
      </c>
      <c r="Q548" s="27" t="n">
        <v>2066</v>
      </c>
      <c r="R548" s="22" t="s">
        <v>581</v>
      </c>
      <c r="S548" s="28" t="str">
        <f aca="false">MID(MID(MID(SUBSTITUTE(K548," ","^",(M548-2)),1,256),FIND("^",SUBSTITUTE(K548," ","^",(M548-2))),256),2,FIND(" ",MID(MID(SUBSTITUTE(K548," ","^",(M548-2)),1,256),FIND("^",SUBSTITUTE(K548," ","^",(M548-2))),256))-2)</f>
        <v>his</v>
      </c>
      <c r="T548" s="59"/>
      <c r="U548" s="9" t="n">
        <v>5</v>
      </c>
      <c r="V548" s="23" t="n">
        <v>117</v>
      </c>
      <c r="W548" s="23" t="n">
        <v>613</v>
      </c>
      <c r="X548" s="23" t="n">
        <v>560</v>
      </c>
      <c r="Y548" s="23" t="n">
        <v>624</v>
      </c>
      <c r="Z548" s="23" t="n">
        <v>471</v>
      </c>
      <c r="AA548" s="83" t="n">
        <v>6</v>
      </c>
      <c r="AB548" s="9"/>
      <c r="AC548" s="30" t="str">
        <f aca="false">IF(ISBLANK(T548),"NA",IF(T548=" ","NA",IF(T548="-","NA",IF(T548="N","NA",T548))))</f>
        <v>NA</v>
      </c>
      <c r="AD548" s="30" t="n">
        <f aca="false">IF(ISBLANK(U548),"NA",IF(U548=" ","NA",IF(U548="-","NA",IF(U548="N","NA",U548))))</f>
        <v>5</v>
      </c>
      <c r="AE548" s="30" t="n">
        <f aca="false">IF(ISBLANK(V548),"NA",IF(V548=" ","NA",IF(V548="-","NA",IF(V548="N","NA",V548))))</f>
        <v>117</v>
      </c>
      <c r="AF548" s="30" t="n">
        <f aca="false">IF(ISBLANK(W548),"NA",IF(W548=" ","NA",IF(W548="-","NA",IF(W548="N","NA",W548))))</f>
        <v>613</v>
      </c>
      <c r="AG548" s="30" t="n">
        <f aca="false">IF(ISBLANK(X548),"NA",IF(X548=" ","NA",IF(X548="-","NA",IF(X548="N","NA",X548))))</f>
        <v>560</v>
      </c>
      <c r="AH548" s="30" t="n">
        <f aca="false">IF(ISBLANK(Y548),"NA",IF(Y548=" ","NA",IF(Y548="-","NA",IF(Y548="N","NA",Y548))))</f>
        <v>624</v>
      </c>
      <c r="AI548" s="30" t="n">
        <f aca="false">IF(ISBLANK(Z548),"NA",IF(Z548=" ","NA",IF(Z548="-","NA",IF(Z548="N","NA",Z548))))</f>
        <v>471</v>
      </c>
      <c r="AJ548" s="30" t="n">
        <f aca="false">IF(ISBLANK(AA548),"NA",IF(AA548=" ","NA",IF(AA548="-","NA",IF(AA548="N","NA",AA548))))</f>
        <v>6</v>
      </c>
      <c r="AK548" s="30" t="str">
        <f aca="false">IF(ISBLANK(AB548),"NA",IF(AB548=" ","NA",IF(AB548="-","NA",IF(AB548="N","NA",AB548))))</f>
        <v>NA</v>
      </c>
      <c r="AL548" s="22" t="str">
        <f aca="false">IF(I548="BC",VLOOKUP(B548,'BC-OR_overlap'!A:J,10),"NA")</f>
        <v>NA</v>
      </c>
      <c r="AM548" s="22" t="n">
        <f aca="false">VLOOKUP(G548,Sheet2!A:Q,3)</f>
        <v>87.8708</v>
      </c>
      <c r="AN548" s="22" t="n">
        <f aca="false">VLOOKUP(G548,Sheet2!A:Q,4)</f>
        <v>8</v>
      </c>
      <c r="AO548" s="22" t="n">
        <f aca="false">VLOOKUP(G548,Sheet2!A:Q,5)</f>
        <v>82.86</v>
      </c>
      <c r="AP548" s="22" t="n">
        <f aca="false">VLOOKUP(G548,Sheet2!A:Q,6)</f>
        <v>11556.88</v>
      </c>
      <c r="AQ548" s="22" t="n">
        <f aca="false">VLOOKUP(G548,Sheet2!A:Q,7)</f>
        <v>414.6</v>
      </c>
      <c r="AR548" s="22" t="n">
        <f aca="false">VLOOKUP(G548,Sheet2!A:Q,8)</f>
        <v>2377.81</v>
      </c>
      <c r="AS548" s="22" t="n">
        <f aca="false">VLOOKUP(G548,Sheet2!A:Q,9)</f>
        <v>54.75</v>
      </c>
      <c r="AT548" s="22" t="n">
        <f aca="false">VLOOKUP(G548,Sheet2!A:Q,10)</f>
        <v>200.43</v>
      </c>
      <c r="AU548" s="22" t="n">
        <f aca="false">VLOOKUP(G548,Sheet2!A:Q,11)</f>
        <v>8.67</v>
      </c>
      <c r="AV548" s="22" t="n">
        <f aca="false">VLOOKUP(G548,Sheet2!A:Q,12)</f>
        <v>319148.66</v>
      </c>
      <c r="AW548" s="22" t="n">
        <f aca="false">VLOOKUP(G548,Sheet2!A:Q,13)</f>
        <v>39882.4</v>
      </c>
      <c r="AX548" s="22" t="n">
        <f aca="false">VLOOKUP(G548,Sheet2!A:Q,14)</f>
        <v>24799.62</v>
      </c>
      <c r="AY548" s="22" t="n">
        <f aca="false">VLOOKUP(G548,Sheet2!A:Q,15)</f>
        <v>3245.25</v>
      </c>
      <c r="AZ548" s="22" t="n">
        <f aca="false">VLOOKUP(G548,Sheet2!A:Q,16)</f>
        <v>1361.97</v>
      </c>
      <c r="BA548" s="22" t="n">
        <f aca="false">VLOOKUP(G548,Sheet2!A:Q,17)</f>
        <v>343.33</v>
      </c>
      <c r="BB548" s="22" t="n">
        <f aca="false">VLOOKUP(G548,Sheet2!A:R,18)</f>
        <v>229</v>
      </c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5" hidden="false" customHeight="false" outlineLevel="0" collapsed="false">
      <c r="A549" s="9" t="s">
        <v>66</v>
      </c>
      <c r="B549" s="9" t="n">
        <v>67</v>
      </c>
      <c r="C549" s="9" t="n">
        <v>85</v>
      </c>
      <c r="D549" s="9" t="n">
        <v>178</v>
      </c>
      <c r="E549" s="23" t="s">
        <v>346</v>
      </c>
      <c r="F549" s="11" t="s">
        <v>347</v>
      </c>
      <c r="G549" s="75" t="s">
        <v>1487</v>
      </c>
      <c r="H549" s="4" t="s">
        <v>349</v>
      </c>
      <c r="I549" s="22" t="s">
        <v>1365</v>
      </c>
      <c r="J549" s="26" t="s">
        <v>1366</v>
      </c>
      <c r="K549" s="11" t="s">
        <v>1488</v>
      </c>
      <c r="L549" s="2" t="n">
        <f aca="false">IF(LEN(TRIM(K549))=0,0,LEN(TRIM(K549))-LEN(SUBSTITUTE(K549," ",""))+1)</f>
        <v>10</v>
      </c>
      <c r="M549" s="2" t="n">
        <f aca="false">IF(LEN(TRIM(F549))=0,0,LEN(TRIM(F549))-LEN(SUBSTITUTE(F549," ",""))+2)</f>
        <v>8</v>
      </c>
      <c r="N549" s="22" t="s">
        <v>52</v>
      </c>
      <c r="O549" s="0"/>
      <c r="P549" s="27" t="n">
        <v>12067</v>
      </c>
      <c r="Q549" s="27" t="n">
        <v>2067</v>
      </c>
      <c r="R549" s="22" t="s">
        <v>581</v>
      </c>
      <c r="S549" s="28" t="str">
        <f aca="false">MID(MID(MID(SUBSTITUTE(K549," ","^",(M549-2)),1,256),FIND("^",SUBSTITUTE(K549," ","^",(M549-2))),256),2,FIND(" ",MID(MID(SUBSTITUTE(K549," ","^",(M549-2)),1,256),FIND("^",SUBSTITUTE(K549," ","^",(M549-2))),256))-2)</f>
        <v>some</v>
      </c>
      <c r="T549" s="59"/>
      <c r="U549" s="9" t="n">
        <v>4</v>
      </c>
      <c r="V549" s="23" t="n">
        <v>10</v>
      </c>
      <c r="W549" s="23" t="s">
        <v>54</v>
      </c>
      <c r="X549" s="23" t="s">
        <v>54</v>
      </c>
      <c r="Y549" s="23" t="s">
        <v>54</v>
      </c>
      <c r="Z549" s="23" t="s">
        <v>54</v>
      </c>
      <c r="AA549" s="83" t="n">
        <v>13</v>
      </c>
      <c r="AB549" s="0"/>
      <c r="AC549" s="30" t="str">
        <f aca="false">IF(ISBLANK(T549),"NA",IF(T549=" ","NA",IF(T549="-","NA",IF(T549="N","NA",T549))))</f>
        <v>NA</v>
      </c>
      <c r="AD549" s="30" t="n">
        <f aca="false">IF(ISBLANK(U549),"NA",IF(U549=" ","NA",IF(U549="-","NA",IF(U549="N","NA",U549))))</f>
        <v>4</v>
      </c>
      <c r="AE549" s="30" t="n">
        <f aca="false">IF(ISBLANK(V549),"NA",IF(V549=" ","NA",IF(V549="-","NA",IF(V549="N","NA",V549))))</f>
        <v>10</v>
      </c>
      <c r="AF549" s="30" t="str">
        <f aca="false">IF(ISBLANK(W549),"NA",IF(W549=" ","NA",IF(W549="-","NA",IF(W549="N","NA",W549))))</f>
        <v>NA</v>
      </c>
      <c r="AG549" s="30" t="str">
        <f aca="false">IF(ISBLANK(X549),"NA",IF(X549=" ","NA",IF(X549="-","NA",IF(X549="N","NA",X549))))</f>
        <v>NA</v>
      </c>
      <c r="AH549" s="30" t="str">
        <f aca="false">IF(ISBLANK(Y549),"NA",IF(Y549=" ","NA",IF(Y549="-","NA",IF(Y549="N","NA",Y549))))</f>
        <v>NA</v>
      </c>
      <c r="AI549" s="30" t="str">
        <f aca="false">IF(ISBLANK(Z549),"NA",IF(Z549=" ","NA",IF(Z549="-","NA",IF(Z549="N","NA",Z549))))</f>
        <v>NA</v>
      </c>
      <c r="AJ549" s="30" t="n">
        <f aca="false">IF(ISBLANK(AA549),"NA",IF(AA549=" ","NA",IF(AA549="-","NA",IF(AA549="N","NA",AA549))))</f>
        <v>13</v>
      </c>
      <c r="AK549" s="30" t="str">
        <f aca="false">IF(ISBLANK(AB549),"NA",IF(AB549=" ","NA",IF(AB549="-","NA",IF(AB549="N","NA",AB549))))</f>
        <v>NA</v>
      </c>
      <c r="AL549" s="22" t="str">
        <f aca="false">IF(I549="BC",VLOOKUP(B549,'BC-OR_overlap'!A:J,10),"NA")</f>
        <v>NA</v>
      </c>
      <c r="AM549" s="22" t="n">
        <f aca="false">VLOOKUP(G549,Sheet2!A:Q,3)</f>
        <v>10.2922</v>
      </c>
      <c r="AN549" s="22" t="n">
        <f aca="false">VLOOKUP(G549,Sheet2!A:Q,4)</f>
        <v>14</v>
      </c>
      <c r="AO549" s="22" t="n">
        <f aca="false">VLOOKUP(G549,Sheet2!A:Q,5)</f>
        <v>23.74</v>
      </c>
      <c r="AP549" s="22" t="n">
        <f aca="false">VLOOKUP(G549,Sheet2!A:Q,6)</f>
        <v>19046.81</v>
      </c>
      <c r="AQ549" s="22" t="n">
        <f aca="false">VLOOKUP(G549,Sheet2!A:Q,7)</f>
        <v>228</v>
      </c>
      <c r="AR549" s="22" t="n">
        <f aca="false">VLOOKUP(G549,Sheet2!A:Q,8)</f>
        <v>924.7</v>
      </c>
      <c r="AS549" s="22" t="n">
        <f aca="false">VLOOKUP(G549,Sheet2!A:Q,9)</f>
        <v>20.33</v>
      </c>
      <c r="AT549" s="22" t="n">
        <f aca="false">VLOOKUP(G549,Sheet2!A:Q,10)</f>
        <v>94.15</v>
      </c>
      <c r="AU549" s="22" t="n">
        <f aca="false">VLOOKUP(G549,Sheet2!A:Q,11)</f>
        <v>4.5</v>
      </c>
      <c r="AV549" s="22" t="n">
        <f aca="false">VLOOKUP(G549,Sheet2!A:Q,12)</f>
        <v>261517.64</v>
      </c>
      <c r="AW549" s="22" t="n">
        <f aca="false">VLOOKUP(G549,Sheet2!A:Q,13)</f>
        <v>37309.75</v>
      </c>
      <c r="AX549" s="22" t="n">
        <f aca="false">VLOOKUP(G549,Sheet2!A:Q,14)</f>
        <v>15176.36</v>
      </c>
      <c r="AY549" s="22" t="n">
        <f aca="false">VLOOKUP(G549,Sheet2!A:Q,15)</f>
        <v>2807.67</v>
      </c>
      <c r="AZ549" s="22" t="n">
        <f aca="false">VLOOKUP(G549,Sheet2!A:Q,16)</f>
        <v>1647.09</v>
      </c>
      <c r="BA549" s="22" t="n">
        <f aca="false">VLOOKUP(G549,Sheet2!A:Q,17)</f>
        <v>229</v>
      </c>
      <c r="BB549" s="22" t="n">
        <f aca="false">VLOOKUP(G549,Sheet2!A:R,18)</f>
        <v>309</v>
      </c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5" hidden="false" customHeight="false" outlineLevel="0" collapsed="false">
      <c r="A550" s="9" t="s">
        <v>46</v>
      </c>
      <c r="B550" s="9" t="n">
        <v>68</v>
      </c>
      <c r="C550" s="9" t="n">
        <v>87</v>
      </c>
      <c r="D550" s="9" t="n">
        <v>101</v>
      </c>
      <c r="E550" s="44" t="s">
        <v>351</v>
      </c>
      <c r="F550" s="37" t="s">
        <v>352</v>
      </c>
      <c r="G550" s="75" t="s">
        <v>1489</v>
      </c>
      <c r="H550" s="4" t="s">
        <v>354</v>
      </c>
      <c r="I550" s="22" t="s">
        <v>1365</v>
      </c>
      <c r="J550" s="26" t="s">
        <v>1366</v>
      </c>
      <c r="K550" s="11" t="s">
        <v>1490</v>
      </c>
      <c r="L550" s="2" t="n">
        <f aca="false">IF(LEN(TRIM(K550))=0,0,LEN(TRIM(K550))-LEN(SUBSTITUTE(K550," ",""))+1)</f>
        <v>11</v>
      </c>
      <c r="M550" s="2" t="n">
        <f aca="false">IF(LEN(TRIM(F550))=0,0,LEN(TRIM(F550))-LEN(SUBSTITUTE(F550," ",""))+2)</f>
        <v>8</v>
      </c>
      <c r="N550" s="22" t="s">
        <v>52</v>
      </c>
      <c r="O550" s="0"/>
      <c r="P550" s="27" t="n">
        <v>12068</v>
      </c>
      <c r="Q550" s="27" t="n">
        <v>2068</v>
      </c>
      <c r="R550" s="22" t="s">
        <v>581</v>
      </c>
      <c r="S550" s="28" t="str">
        <f aca="false">MID(MID(MID(SUBSTITUTE(K550," ","^",(M550-2)),1,256),FIND("^",SUBSTITUTE(K550," ","^",(M550-2))),256),2,FIND(" ",MID(MID(SUBSTITUTE(K550," ","^",(M550-2)),1,256),FIND("^",SUBSTITUTE(K550," ","^",(M550-2))),256))-2)</f>
        <v>a</v>
      </c>
      <c r="T550" s="59"/>
      <c r="U550" s="9" t="n">
        <v>4</v>
      </c>
      <c r="V550" s="23" t="n">
        <v>14</v>
      </c>
      <c r="W550" s="23" t="s">
        <v>54</v>
      </c>
      <c r="X550" s="23" t="s">
        <v>54</v>
      </c>
      <c r="Y550" s="23" t="s">
        <v>54</v>
      </c>
      <c r="Z550" s="23" t="s">
        <v>54</v>
      </c>
      <c r="AA550" s="83" t="n">
        <v>11</v>
      </c>
      <c r="AB550" s="9"/>
      <c r="AC550" s="30" t="str">
        <f aca="false">IF(ISBLANK(T550),"NA",IF(T550=" ","NA",IF(T550="-","NA",IF(T550="N","NA",T550))))</f>
        <v>NA</v>
      </c>
      <c r="AD550" s="30" t="n">
        <f aca="false">IF(ISBLANK(U550),"NA",IF(U550=" ","NA",IF(U550="-","NA",IF(U550="N","NA",U550))))</f>
        <v>4</v>
      </c>
      <c r="AE550" s="30" t="n">
        <f aca="false">IF(ISBLANK(V550),"NA",IF(V550=" ","NA",IF(V550="-","NA",IF(V550="N","NA",V550))))</f>
        <v>14</v>
      </c>
      <c r="AF550" s="30" t="str">
        <f aca="false">IF(ISBLANK(W550),"NA",IF(W550=" ","NA",IF(W550="-","NA",IF(W550="N","NA",W550))))</f>
        <v>NA</v>
      </c>
      <c r="AG550" s="30" t="str">
        <f aca="false">IF(ISBLANK(X550),"NA",IF(X550=" ","NA",IF(X550="-","NA",IF(X550="N","NA",X550))))</f>
        <v>NA</v>
      </c>
      <c r="AH550" s="30" t="str">
        <f aca="false">IF(ISBLANK(Y550),"NA",IF(Y550=" ","NA",IF(Y550="-","NA",IF(Y550="N","NA",Y550))))</f>
        <v>NA</v>
      </c>
      <c r="AI550" s="30" t="str">
        <f aca="false">IF(ISBLANK(Z550),"NA",IF(Z550=" ","NA",IF(Z550="-","NA",IF(Z550="N","NA",Z550))))</f>
        <v>NA</v>
      </c>
      <c r="AJ550" s="30" t="n">
        <f aca="false">IF(ISBLANK(AA550),"NA",IF(AA550=" ","NA",IF(AA550="-","NA",IF(AA550="N","NA",AA550))))</f>
        <v>11</v>
      </c>
      <c r="AK550" s="30" t="str">
        <f aca="false">IF(ISBLANK(AB550),"NA",IF(AB550=" ","NA",IF(AB550="-","NA",IF(AB550="N","NA",AB550))))</f>
        <v>NA</v>
      </c>
      <c r="AL550" s="22" t="str">
        <f aca="false">IF(I550="BC",VLOOKUP(B550,'BC-OR_overlap'!A:J,10),"NA")</f>
        <v>NA</v>
      </c>
      <c r="AM550" s="22" t="n">
        <f aca="false">VLOOKUP(G550,Sheet2!A:Q,3)</f>
        <v>24.749</v>
      </c>
      <c r="AN550" s="22" t="n">
        <f aca="false">VLOOKUP(G550,Sheet2!A:Q,4)</f>
        <v>8</v>
      </c>
      <c r="AO550" s="22" t="n">
        <f aca="false">VLOOKUP(G550,Sheet2!A:Q,5)</f>
        <v>17.94</v>
      </c>
      <c r="AP550" s="22" t="n">
        <f aca="false">VLOOKUP(G550,Sheet2!A:Q,6)</f>
        <v>22340.75</v>
      </c>
      <c r="AQ550" s="22" t="n">
        <f aca="false">VLOOKUP(G550,Sheet2!A:Q,7)</f>
        <v>248</v>
      </c>
      <c r="AR550" s="22" t="n">
        <f aca="false">VLOOKUP(G550,Sheet2!A:Q,8)</f>
        <v>1713.53</v>
      </c>
      <c r="AS550" s="22" t="n">
        <f aca="false">VLOOKUP(G550,Sheet2!A:Q,9)</f>
        <v>18</v>
      </c>
      <c r="AT550" s="22" t="n">
        <f aca="false">VLOOKUP(G550,Sheet2!A:Q,10)</f>
        <v>47.86</v>
      </c>
      <c r="AU550" s="22" t="n">
        <f aca="false">VLOOKUP(G550,Sheet2!A:Q,11)</f>
        <v>3.5</v>
      </c>
      <c r="AV550" s="22" t="n">
        <f aca="false">VLOOKUP(G550,Sheet2!A:Q,12)</f>
        <v>241967.11</v>
      </c>
      <c r="AW550" s="22" t="n">
        <f aca="false">VLOOKUP(G550,Sheet2!A:Q,13)</f>
        <v>26700.5</v>
      </c>
      <c r="AX550" s="22" t="n">
        <f aca="false">VLOOKUP(G550,Sheet2!A:Q,14)</f>
        <v>7974.43</v>
      </c>
      <c r="AY550" s="22" t="n">
        <f aca="false">VLOOKUP(G550,Sheet2!A:Q,15)</f>
        <v>807.67</v>
      </c>
      <c r="AZ550" s="22" t="n">
        <f aca="false">VLOOKUP(G550,Sheet2!A:Q,16)</f>
        <v>664.36</v>
      </c>
      <c r="BA550" s="22" t="n">
        <f aca="false">VLOOKUP(G550,Sheet2!A:Q,17)</f>
        <v>80</v>
      </c>
      <c r="BB550" s="22" t="n">
        <f aca="false">VLOOKUP(G550,Sheet2!A:R,18)</f>
        <v>576</v>
      </c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5" hidden="false" customHeight="false" outlineLevel="0" collapsed="false">
      <c r="A551" s="9" t="s">
        <v>56</v>
      </c>
      <c r="B551" s="9" t="n">
        <v>69</v>
      </c>
      <c r="C551" s="9" t="n">
        <v>88</v>
      </c>
      <c r="D551" s="9" t="n">
        <v>22</v>
      </c>
      <c r="E551" s="23" t="n">
        <v>21</v>
      </c>
      <c r="F551" s="24" t="s">
        <v>356</v>
      </c>
      <c r="G551" s="75" t="s">
        <v>1491</v>
      </c>
      <c r="H551" s="4" t="s">
        <v>358</v>
      </c>
      <c r="I551" s="22" t="s">
        <v>1365</v>
      </c>
      <c r="J551" s="26" t="s">
        <v>1366</v>
      </c>
      <c r="K551" s="11" t="s">
        <v>1492</v>
      </c>
      <c r="L551" s="2" t="n">
        <f aca="false">IF(LEN(TRIM(K551))=0,0,LEN(TRIM(K551))-LEN(SUBSTITUTE(K551," ",""))+1)</f>
        <v>11</v>
      </c>
      <c r="M551" s="2" t="n">
        <f aca="false">IF(LEN(TRIM(F551))=0,0,LEN(TRIM(F551))-LEN(SUBSTITUTE(F551," ",""))+2)</f>
        <v>9</v>
      </c>
      <c r="N551" s="22" t="s">
        <v>52</v>
      </c>
      <c r="O551" s="0"/>
      <c r="P551" s="27" t="n">
        <v>12069</v>
      </c>
      <c r="Q551" s="27" t="n">
        <v>2069</v>
      </c>
      <c r="R551" s="22" t="s">
        <v>581</v>
      </c>
      <c r="S551" s="28" t="str">
        <f aca="false">MID(MID(MID(SUBSTITUTE(K551," ","^",(M551-2)),1,256),FIND("^",SUBSTITUTE(K551," ","^",(M551-2))),256),2,FIND(" ",MID(MID(SUBSTITUTE(K551," ","^",(M551-2)),1,256),FIND("^",SUBSTITUTE(K551," ","^",(M551-2))),256))-2)</f>
        <v>wrong</v>
      </c>
      <c r="T551" s="59"/>
      <c r="U551" s="9" t="n">
        <v>3</v>
      </c>
      <c r="V551" s="23" t="n">
        <v>15</v>
      </c>
      <c r="W551" s="23" t="s">
        <v>54</v>
      </c>
      <c r="X551" s="23" t="s">
        <v>54</v>
      </c>
      <c r="Y551" s="23" t="s">
        <v>54</v>
      </c>
      <c r="Z551" s="23" t="s">
        <v>54</v>
      </c>
      <c r="AA551" s="83" t="n">
        <v>5</v>
      </c>
      <c r="AB551" s="9"/>
      <c r="AC551" s="30" t="str">
        <f aca="false">IF(ISBLANK(T551),"NA",IF(T551=" ","NA",IF(T551="-","NA",IF(T551="N","NA",T551))))</f>
        <v>NA</v>
      </c>
      <c r="AD551" s="30" t="n">
        <f aca="false">IF(ISBLANK(U551),"NA",IF(U551=" ","NA",IF(U551="-","NA",IF(U551="N","NA",U551))))</f>
        <v>3</v>
      </c>
      <c r="AE551" s="30" t="n">
        <f aca="false">IF(ISBLANK(V551),"NA",IF(V551=" ","NA",IF(V551="-","NA",IF(V551="N","NA",V551))))</f>
        <v>15</v>
      </c>
      <c r="AF551" s="30" t="str">
        <f aca="false">IF(ISBLANK(W551),"NA",IF(W551=" ","NA",IF(W551="-","NA",IF(W551="N","NA",W551))))</f>
        <v>NA</v>
      </c>
      <c r="AG551" s="30" t="str">
        <f aca="false">IF(ISBLANK(X551),"NA",IF(X551=" ","NA",IF(X551="-","NA",IF(X551="N","NA",X551))))</f>
        <v>NA</v>
      </c>
      <c r="AH551" s="30" t="str">
        <f aca="false">IF(ISBLANK(Y551),"NA",IF(Y551=" ","NA",IF(Y551="-","NA",IF(Y551="N","NA",Y551))))</f>
        <v>NA</v>
      </c>
      <c r="AI551" s="30" t="str">
        <f aca="false">IF(ISBLANK(Z551),"NA",IF(Z551=" ","NA",IF(Z551="-","NA",IF(Z551="N","NA",Z551))))</f>
        <v>NA</v>
      </c>
      <c r="AJ551" s="30" t="n">
        <f aca="false">IF(ISBLANK(AA551),"NA",IF(AA551=" ","NA",IF(AA551="-","NA",IF(AA551="N","NA",AA551))))</f>
        <v>5</v>
      </c>
      <c r="AK551" s="30" t="str">
        <f aca="false">IF(ISBLANK(AB551),"NA",IF(AB551=" ","NA",IF(AB551="-","NA",IF(AB551="N","NA",AB551))))</f>
        <v>NA</v>
      </c>
      <c r="AL551" s="22" t="str">
        <f aca="false">IF(I551="BC",VLOOKUP(B551,'BC-OR_overlap'!A:J,10),"NA")</f>
        <v>NA</v>
      </c>
      <c r="AM551" s="22" t="n">
        <f aca="false">VLOOKUP(G551,Sheet2!A:Q,3)</f>
        <v>18.5022</v>
      </c>
      <c r="AN551" s="22" t="n">
        <f aca="false">VLOOKUP(G551,Sheet2!A:Q,4)</f>
        <v>12</v>
      </c>
      <c r="AO551" s="22" t="n">
        <f aca="false">VLOOKUP(G551,Sheet2!A:Q,5)</f>
        <v>344.54</v>
      </c>
      <c r="AP551" s="22" t="n">
        <f aca="false">VLOOKUP(G551,Sheet2!A:Q,6)</f>
        <v>14079.79</v>
      </c>
      <c r="AQ551" s="22" t="n">
        <f aca="false">VLOOKUP(G551,Sheet2!A:Q,7)</f>
        <v>59.67</v>
      </c>
      <c r="AR551" s="22" t="n">
        <f aca="false">VLOOKUP(G551,Sheet2!A:Q,8)</f>
        <v>2077.87</v>
      </c>
      <c r="AS551" s="22" t="n">
        <f aca="false">VLOOKUP(G551,Sheet2!A:Q,9)</f>
        <v>6.5</v>
      </c>
      <c r="AT551" s="22" t="n">
        <f aca="false">VLOOKUP(G551,Sheet2!A:Q,10)</f>
        <v>18.5</v>
      </c>
      <c r="AU551" s="22" t="n">
        <f aca="false">VLOOKUP(G551,Sheet2!A:Q,11)</f>
        <v>1</v>
      </c>
      <c r="AV551" s="22" t="n">
        <f aca="false">VLOOKUP(G551,Sheet2!A:Q,12)</f>
        <v>281913.02</v>
      </c>
      <c r="AW551" s="22" t="n">
        <f aca="false">VLOOKUP(G551,Sheet2!A:Q,13)</f>
        <v>28312.33</v>
      </c>
      <c r="AX551" s="22" t="n">
        <f aca="false">VLOOKUP(G551,Sheet2!A:Q,14)</f>
        <v>61739.78</v>
      </c>
      <c r="AY551" s="22" t="n">
        <f aca="false">VLOOKUP(G551,Sheet2!A:Q,15)</f>
        <v>1587.5</v>
      </c>
      <c r="AZ551" s="22" t="n">
        <f aca="false">VLOOKUP(G551,Sheet2!A:Q,16)</f>
        <v>4757.81</v>
      </c>
      <c r="BA551" s="22" t="n">
        <f aca="false">VLOOKUP(G551,Sheet2!A:Q,17)</f>
        <v>4</v>
      </c>
      <c r="BB551" s="22" t="n">
        <f aca="false">VLOOKUP(G551,Sheet2!A:R,18)</f>
        <v>217</v>
      </c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5" hidden="false" customHeight="false" outlineLevel="0" collapsed="false">
      <c r="A552" s="9" t="s">
        <v>80</v>
      </c>
      <c r="B552" s="9" t="n">
        <v>70</v>
      </c>
      <c r="C552" s="9" t="n">
        <v>89</v>
      </c>
      <c r="D552" s="9" t="n">
        <v>94</v>
      </c>
      <c r="E552" s="23" t="s">
        <v>153</v>
      </c>
      <c r="F552" s="9" t="s">
        <v>360</v>
      </c>
      <c r="G552" s="75" t="s">
        <v>1493</v>
      </c>
      <c r="H552" s="4" t="s">
        <v>362</v>
      </c>
      <c r="I552" s="22" t="s">
        <v>1365</v>
      </c>
      <c r="J552" s="26" t="s">
        <v>1366</v>
      </c>
      <c r="K552" s="11" t="s">
        <v>1494</v>
      </c>
      <c r="L552" s="2" t="n">
        <f aca="false">IF(LEN(TRIM(K552))=0,0,LEN(TRIM(K552))-LEN(SUBSTITUTE(K552," ",""))+1)</f>
        <v>15</v>
      </c>
      <c r="M552" s="2" t="n">
        <f aca="false">IF(LEN(TRIM(F552))=0,0,LEN(TRIM(F552))-LEN(SUBSTITUTE(F552," ",""))+2)</f>
        <v>13</v>
      </c>
      <c r="N552" s="22" t="s">
        <v>52</v>
      </c>
      <c r="O552" s="0"/>
      <c r="P552" s="27" t="n">
        <v>12070</v>
      </c>
      <c r="Q552" s="27" t="n">
        <v>2070</v>
      </c>
      <c r="R552" s="22" t="s">
        <v>581</v>
      </c>
      <c r="S552" s="28" t="str">
        <f aca="false">MID(MID(MID(SUBSTITUTE(K552," ","^",(M552-2)),1,256),FIND("^",SUBSTITUTE(K552," ","^",(M552-2))),256),2,FIND(" ",MID(MID(SUBSTITUTE(K552," ","^",(M552-2)),1,256),FIND("^",SUBSTITUTE(K552," ","^",(M552-2))),256))-2)</f>
        <v>the</v>
      </c>
      <c r="T552" s="59"/>
      <c r="U552" s="9" t="n">
        <v>4</v>
      </c>
      <c r="V552" s="23" t="n">
        <v>313</v>
      </c>
      <c r="W552" s="23" t="n">
        <v>323</v>
      </c>
      <c r="X552" s="23" t="n">
        <v>575</v>
      </c>
      <c r="Y552" s="23" t="n">
        <v>383</v>
      </c>
      <c r="Z552" s="23" t="n">
        <v>461</v>
      </c>
      <c r="AA552" s="83" t="n">
        <v>5</v>
      </c>
      <c r="AB552" s="0"/>
      <c r="AC552" s="30" t="str">
        <f aca="false">IF(ISBLANK(T552),"NA",IF(T552=" ","NA",IF(T552="-","NA",IF(T552="N","NA",T552))))</f>
        <v>NA</v>
      </c>
      <c r="AD552" s="30" t="n">
        <f aca="false">IF(ISBLANK(U552),"NA",IF(U552=" ","NA",IF(U552="-","NA",IF(U552="N","NA",U552))))</f>
        <v>4</v>
      </c>
      <c r="AE552" s="30" t="n">
        <f aca="false">IF(ISBLANK(V552),"NA",IF(V552=" ","NA",IF(V552="-","NA",IF(V552="N","NA",V552))))</f>
        <v>313</v>
      </c>
      <c r="AF552" s="30" t="n">
        <f aca="false">IF(ISBLANK(W552),"NA",IF(W552=" ","NA",IF(W552="-","NA",IF(W552="N","NA",W552))))</f>
        <v>323</v>
      </c>
      <c r="AG552" s="30" t="n">
        <f aca="false">IF(ISBLANK(X552),"NA",IF(X552=" ","NA",IF(X552="-","NA",IF(X552="N","NA",X552))))</f>
        <v>575</v>
      </c>
      <c r="AH552" s="30" t="n">
        <f aca="false">IF(ISBLANK(Y552),"NA",IF(Y552=" ","NA",IF(Y552="-","NA",IF(Y552="N","NA",Y552))))</f>
        <v>383</v>
      </c>
      <c r="AI552" s="30" t="n">
        <f aca="false">IF(ISBLANK(Z552),"NA",IF(Z552=" ","NA",IF(Z552="-","NA",IF(Z552="N","NA",Z552))))</f>
        <v>461</v>
      </c>
      <c r="AJ552" s="30" t="n">
        <f aca="false">IF(ISBLANK(AA552),"NA",IF(AA552=" ","NA",IF(AA552="-","NA",IF(AA552="N","NA",AA552))))</f>
        <v>5</v>
      </c>
      <c r="AK552" s="30" t="str">
        <f aca="false">IF(ISBLANK(AB552),"NA",IF(AB552=" ","NA",IF(AB552="-","NA",IF(AB552="N","NA",AB552))))</f>
        <v>NA</v>
      </c>
      <c r="AL552" s="22" t="str">
        <f aca="false">IF(I552="BC",VLOOKUP(B552,'BC-OR_overlap'!A:J,10),"NA")</f>
        <v>NA</v>
      </c>
      <c r="AM552" s="22" t="n">
        <f aca="false">VLOOKUP(G552,Sheet2!A:Q,3)</f>
        <v>409.846</v>
      </c>
      <c r="AN552" s="22" t="n">
        <f aca="false">VLOOKUP(G552,Sheet2!A:Q,4)</f>
        <v>8</v>
      </c>
      <c r="AO552" s="22" t="n">
        <f aca="false">VLOOKUP(G552,Sheet2!A:Q,5)</f>
        <v>131.19</v>
      </c>
      <c r="AP552" s="22" t="n">
        <f aca="false">VLOOKUP(G552,Sheet2!A:Q,6)</f>
        <v>11791.1</v>
      </c>
      <c r="AQ552" s="22" t="n">
        <f aca="false">VLOOKUP(G552,Sheet2!A:Q,7)</f>
        <v>184.25</v>
      </c>
      <c r="AR552" s="22" t="n">
        <f aca="false">VLOOKUP(G552,Sheet2!A:Q,8)</f>
        <v>1880.07</v>
      </c>
      <c r="AS552" s="22" t="n">
        <f aca="false">VLOOKUP(G552,Sheet2!A:Q,9)</f>
        <v>34</v>
      </c>
      <c r="AT552" s="22" t="n">
        <f aca="false">VLOOKUP(G552,Sheet2!A:Q,10)</f>
        <v>934.6</v>
      </c>
      <c r="AU552" s="22" t="n">
        <f aca="false">VLOOKUP(G552,Sheet2!A:Q,11)</f>
        <v>5</v>
      </c>
      <c r="AV552" s="22" t="n">
        <f aca="false">VLOOKUP(G552,Sheet2!A:Q,12)</f>
        <v>197423.34</v>
      </c>
      <c r="AW552" s="22" t="n">
        <f aca="false">VLOOKUP(G552,Sheet2!A:Q,13)</f>
        <v>28384.75</v>
      </c>
      <c r="AX552" s="22" t="n">
        <f aca="false">VLOOKUP(G552,Sheet2!A:Q,14)</f>
        <v>43372.98</v>
      </c>
      <c r="AY552" s="22" t="n">
        <f aca="false">VLOOKUP(G552,Sheet2!A:Q,15)</f>
        <v>5520.67</v>
      </c>
      <c r="AZ552" s="22" t="n">
        <f aca="false">VLOOKUP(G552,Sheet2!A:Q,16)</f>
        <v>3638.64</v>
      </c>
      <c r="BA552" s="22" t="n">
        <f aca="false">VLOOKUP(G552,Sheet2!A:Q,17)</f>
        <v>520</v>
      </c>
      <c r="BB552" s="22" t="n">
        <f aca="false">VLOOKUP(G552,Sheet2!A:R,18)</f>
        <v>251</v>
      </c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5" hidden="false" customHeight="false" outlineLevel="0" collapsed="false">
      <c r="A553" s="9" t="s">
        <v>46</v>
      </c>
      <c r="B553" s="9" t="n">
        <v>71</v>
      </c>
      <c r="C553" s="9" t="n">
        <v>90</v>
      </c>
      <c r="D553" s="9" t="n">
        <v>58</v>
      </c>
      <c r="E553" s="36" t="s">
        <v>364</v>
      </c>
      <c r="F553" s="37" t="s">
        <v>365</v>
      </c>
      <c r="G553" s="75" t="s">
        <v>1495</v>
      </c>
      <c r="H553" s="4" t="s">
        <v>69</v>
      </c>
      <c r="I553" s="22" t="s">
        <v>1365</v>
      </c>
      <c r="J553" s="26" t="s">
        <v>1366</v>
      </c>
      <c r="K553" s="11" t="s">
        <v>1496</v>
      </c>
      <c r="L553" s="2" t="n">
        <f aca="false">IF(LEN(TRIM(K553))=0,0,LEN(TRIM(K553))-LEN(SUBSTITUTE(K553," ",""))+1)</f>
        <v>16</v>
      </c>
      <c r="M553" s="2" t="n">
        <f aca="false">IF(LEN(TRIM(F553))=0,0,LEN(TRIM(F553))-LEN(SUBSTITUTE(F553," ",""))+2)</f>
        <v>13</v>
      </c>
      <c r="N553" s="22" t="s">
        <v>52</v>
      </c>
      <c r="O553" s="0"/>
      <c r="P553" s="27" t="n">
        <v>12071</v>
      </c>
      <c r="Q553" s="27" t="n">
        <v>2071</v>
      </c>
      <c r="R553" s="22" t="s">
        <v>581</v>
      </c>
      <c r="S553" s="28" t="str">
        <f aca="false">MID(MID(MID(SUBSTITUTE(K553," ","^",(M553-2)),1,256),FIND("^",SUBSTITUTE(K553," ","^",(M553-2))),256),2,FIND(" ",MID(MID(SUBSTITUTE(K553," ","^",(M553-2)),1,256),FIND("^",SUBSTITUTE(K553," ","^",(M553-2))),256))-2)</f>
        <v>a</v>
      </c>
      <c r="T553" s="59"/>
      <c r="U553" s="9" t="n">
        <v>4</v>
      </c>
      <c r="V553" s="23" t="n">
        <v>10</v>
      </c>
      <c r="W553" s="23" t="n">
        <v>509</v>
      </c>
      <c r="X553" s="23" t="n">
        <v>593</v>
      </c>
      <c r="Y553" s="23" t="n">
        <v>553</v>
      </c>
      <c r="Z553" s="23" t="s">
        <v>54</v>
      </c>
      <c r="AA553" s="83" t="n">
        <v>3</v>
      </c>
      <c r="AB553" s="9"/>
      <c r="AC553" s="30" t="str">
        <f aca="false">IF(ISBLANK(T553),"NA",IF(T553=" ","NA",IF(T553="-","NA",IF(T553="N","NA",T553))))</f>
        <v>NA</v>
      </c>
      <c r="AD553" s="30" t="n">
        <f aca="false">IF(ISBLANK(U553),"NA",IF(U553=" ","NA",IF(U553="-","NA",IF(U553="N","NA",U553))))</f>
        <v>4</v>
      </c>
      <c r="AE553" s="30" t="n">
        <f aca="false">IF(ISBLANK(V553),"NA",IF(V553=" ","NA",IF(V553="-","NA",IF(V553="N","NA",V553))))</f>
        <v>10</v>
      </c>
      <c r="AF553" s="30" t="n">
        <f aca="false">IF(ISBLANK(W553),"NA",IF(W553=" ","NA",IF(W553="-","NA",IF(W553="N","NA",W553))))</f>
        <v>509</v>
      </c>
      <c r="AG553" s="30" t="n">
        <f aca="false">IF(ISBLANK(X553),"NA",IF(X553=" ","NA",IF(X553="-","NA",IF(X553="N","NA",X553))))</f>
        <v>593</v>
      </c>
      <c r="AH553" s="30" t="n">
        <f aca="false">IF(ISBLANK(Y553),"NA",IF(Y553=" ","NA",IF(Y553="-","NA",IF(Y553="N","NA",Y553))))</f>
        <v>553</v>
      </c>
      <c r="AI553" s="30" t="str">
        <f aca="false">IF(ISBLANK(Z553),"NA",IF(Z553=" ","NA",IF(Z553="-","NA",IF(Z553="N","NA",Z553))))</f>
        <v>NA</v>
      </c>
      <c r="AJ553" s="30" t="n">
        <f aca="false">IF(ISBLANK(AA553),"NA",IF(AA553=" ","NA",IF(AA553="-","NA",IF(AA553="N","NA",AA553))))</f>
        <v>3</v>
      </c>
      <c r="AK553" s="30" t="str">
        <f aca="false">IF(ISBLANK(AB553),"NA",IF(AB553=" ","NA",IF(AB553="-","NA",IF(AB553="N","NA",AB553))))</f>
        <v>NA</v>
      </c>
      <c r="AL553" s="22" t="str">
        <f aca="false">IF(I553="BC",VLOOKUP(B553,'BC-OR_overlap'!A:J,10),"NA")</f>
        <v>NA</v>
      </c>
      <c r="AM553" s="22" t="n">
        <f aca="false">VLOOKUP(G553,Sheet2!A:Q,3)</f>
        <v>17.9073</v>
      </c>
      <c r="AN553" s="22" t="n">
        <f aca="false">VLOOKUP(G553,Sheet2!A:Q,4)</f>
        <v>11</v>
      </c>
      <c r="AO553" s="22" t="n">
        <f aca="false">VLOOKUP(G553,Sheet2!A:Q,5)</f>
        <v>9.59</v>
      </c>
      <c r="AP553" s="22" t="n">
        <f aca="false">VLOOKUP(G553,Sheet2!A:Q,6)</f>
        <v>19491.73</v>
      </c>
      <c r="AQ553" s="22" t="n">
        <f aca="false">VLOOKUP(G553,Sheet2!A:Q,7)</f>
        <v>243.5</v>
      </c>
      <c r="AR553" s="22" t="n">
        <f aca="false">VLOOKUP(G553,Sheet2!A:Q,8)</f>
        <v>2819.94</v>
      </c>
      <c r="AS553" s="22" t="n">
        <f aca="false">VLOOKUP(G553,Sheet2!A:Q,9)</f>
        <v>21.67</v>
      </c>
      <c r="AT553" s="22" t="n">
        <f aca="false">VLOOKUP(G553,Sheet2!A:Q,10)</f>
        <v>65.06</v>
      </c>
      <c r="AU553" s="22" t="n">
        <f aca="false">VLOOKUP(G553,Sheet2!A:Q,11)</f>
        <v>4</v>
      </c>
      <c r="AV553" s="22" t="n">
        <f aca="false">VLOOKUP(G553,Sheet2!A:Q,12)</f>
        <v>321301.03</v>
      </c>
      <c r="AW553" s="22" t="n">
        <f aca="false">VLOOKUP(G553,Sheet2!A:Q,13)</f>
        <v>40170</v>
      </c>
      <c r="AX553" s="22" t="n">
        <f aca="false">VLOOKUP(G553,Sheet2!A:Q,14)</f>
        <v>24965.22</v>
      </c>
      <c r="AY553" s="22" t="n">
        <f aca="false">VLOOKUP(G553,Sheet2!A:Q,15)</f>
        <v>4082</v>
      </c>
      <c r="AZ553" s="22" t="n">
        <f aca="false">VLOOKUP(G553,Sheet2!A:Q,16)</f>
        <v>1746.74</v>
      </c>
      <c r="BA553" s="22" t="n">
        <f aca="false">VLOOKUP(G553,Sheet2!A:Q,17)</f>
        <v>303.5</v>
      </c>
      <c r="BB553" s="22" t="n">
        <f aca="false">VLOOKUP(G553,Sheet2!A:R,18)</f>
        <v>22</v>
      </c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5" hidden="false" customHeight="false" outlineLevel="0" collapsed="false">
      <c r="A554" s="9" t="s">
        <v>56</v>
      </c>
      <c r="B554" s="31" t="n">
        <v>72</v>
      </c>
      <c r="C554" s="9" t="n">
        <v>93</v>
      </c>
      <c r="D554" s="9" t="n">
        <v>123</v>
      </c>
      <c r="E554" s="23"/>
      <c r="F554" s="9" t="s">
        <v>368</v>
      </c>
      <c r="G554" s="75" t="s">
        <v>1497</v>
      </c>
      <c r="H554" s="4" t="s">
        <v>370</v>
      </c>
      <c r="I554" s="22" t="s">
        <v>1365</v>
      </c>
      <c r="J554" s="26" t="s">
        <v>1366</v>
      </c>
      <c r="K554" s="11" t="s">
        <v>1498</v>
      </c>
      <c r="L554" s="2" t="n">
        <f aca="false">IF(LEN(TRIM(K554))=0,0,LEN(TRIM(K554))-LEN(SUBSTITUTE(K554," ",""))+1)</f>
        <v>16</v>
      </c>
      <c r="M554" s="2" t="n">
        <f aca="false">IF(LEN(TRIM(F554))=0,0,LEN(TRIM(F554))-LEN(SUBSTITUTE(F554," ",""))+2)</f>
        <v>13</v>
      </c>
      <c r="N554" s="22" t="s">
        <v>52</v>
      </c>
      <c r="O554" s="0"/>
      <c r="P554" s="27" t="n">
        <v>12072</v>
      </c>
      <c r="Q554" s="27" t="n">
        <v>2072</v>
      </c>
      <c r="R554" s="22" t="s">
        <v>581</v>
      </c>
      <c r="S554" s="28" t="str">
        <f aca="false">MID(MID(MID(SUBSTITUTE(K554," ","^",(M554-2)),1,256),FIND("^",SUBSTITUTE(K554," ","^",(M554-2))),256),2,FIND(" ",MID(MID(SUBSTITUTE(K554," ","^",(M554-2)),1,256),FIND("^",SUBSTITUTE(K554," ","^",(M554-2))),256))-2)</f>
        <v>the</v>
      </c>
      <c r="T554" s="59"/>
      <c r="U554" s="9" t="n">
        <v>3</v>
      </c>
      <c r="V554" s="23" t="n">
        <v>16</v>
      </c>
      <c r="W554" s="23" t="n">
        <v>617</v>
      </c>
      <c r="X554" s="23" t="n">
        <v>529</v>
      </c>
      <c r="Y554" s="23" t="n">
        <v>573</v>
      </c>
      <c r="Z554" s="23" t="n">
        <v>418</v>
      </c>
      <c r="AA554" s="83" t="n">
        <v>18</v>
      </c>
      <c r="AB554" s="9"/>
      <c r="AC554" s="30" t="str">
        <f aca="false">IF(ISBLANK(T554),"NA",IF(T554=" ","NA",IF(T554="-","NA",IF(T554="N","NA",T554))))</f>
        <v>NA</v>
      </c>
      <c r="AD554" s="30" t="n">
        <f aca="false">IF(ISBLANK(U554),"NA",IF(U554=" ","NA",IF(U554="-","NA",IF(U554="N","NA",U554))))</f>
        <v>3</v>
      </c>
      <c r="AE554" s="30" t="n">
        <f aca="false">IF(ISBLANK(V554),"NA",IF(V554=" ","NA",IF(V554="-","NA",IF(V554="N","NA",V554))))</f>
        <v>16</v>
      </c>
      <c r="AF554" s="30" t="n">
        <f aca="false">IF(ISBLANK(W554),"NA",IF(W554=" ","NA",IF(W554="-","NA",IF(W554="N","NA",W554))))</f>
        <v>617</v>
      </c>
      <c r="AG554" s="30" t="n">
        <f aca="false">IF(ISBLANK(X554),"NA",IF(X554=" ","NA",IF(X554="-","NA",IF(X554="N","NA",X554))))</f>
        <v>529</v>
      </c>
      <c r="AH554" s="30" t="n">
        <f aca="false">IF(ISBLANK(Y554),"NA",IF(Y554=" ","NA",IF(Y554="-","NA",IF(Y554="N","NA",Y554))))</f>
        <v>573</v>
      </c>
      <c r="AI554" s="30" t="n">
        <f aca="false">IF(ISBLANK(Z554),"NA",IF(Z554=" ","NA",IF(Z554="-","NA",IF(Z554="N","NA",Z554))))</f>
        <v>418</v>
      </c>
      <c r="AJ554" s="30" t="n">
        <f aca="false">IF(ISBLANK(AA554),"NA",IF(AA554=" ","NA",IF(AA554="-","NA",IF(AA554="N","NA",AA554))))</f>
        <v>18</v>
      </c>
      <c r="AK554" s="30" t="str">
        <f aca="false">IF(ISBLANK(AB554),"NA",IF(AB554=" ","NA",IF(AB554="-","NA",IF(AB554="N","NA",AB554))))</f>
        <v>NA</v>
      </c>
      <c r="AL554" s="22" t="str">
        <f aca="false">IF(I554="BC",VLOOKUP(B554,'BC-OR_overlap'!A:J,10),"NA")</f>
        <v>NA</v>
      </c>
      <c r="AM554" s="22" t="n">
        <f aca="false">VLOOKUP(G554,Sheet2!A:Q,3)</f>
        <v>12.9694</v>
      </c>
      <c r="AN554" s="22" t="n">
        <f aca="false">VLOOKUP(G554,Sheet2!A:Q,4)</f>
        <v>14</v>
      </c>
      <c r="AO554" s="22" t="n">
        <f aca="false">VLOOKUP(G554,Sheet2!A:Q,5)</f>
        <v>45.72</v>
      </c>
      <c r="AP554" s="22" t="n">
        <f aca="false">VLOOKUP(G554,Sheet2!A:Q,6)</f>
        <v>12038.68</v>
      </c>
      <c r="AQ554" s="22" t="n">
        <f aca="false">VLOOKUP(G554,Sheet2!A:Q,7)</f>
        <v>61.67</v>
      </c>
      <c r="AR554" s="22" t="n">
        <f aca="false">VLOOKUP(G554,Sheet2!A:Q,8)</f>
        <v>324.65</v>
      </c>
      <c r="AS554" s="22" t="n">
        <f aca="false">VLOOKUP(G554,Sheet2!A:Q,9)</f>
        <v>7.5</v>
      </c>
      <c r="AT554" s="22" t="n">
        <f aca="false">VLOOKUP(G554,Sheet2!A:Q,10)</f>
        <v>12.97</v>
      </c>
      <c r="AU554" s="22" t="n">
        <f aca="false">VLOOKUP(G554,Sheet2!A:Q,11)</f>
        <v>1</v>
      </c>
      <c r="AV554" s="22" t="n">
        <f aca="false">VLOOKUP(G554,Sheet2!A:Q,12)</f>
        <v>159860.7</v>
      </c>
      <c r="AW554" s="22" t="n">
        <f aca="false">VLOOKUP(G554,Sheet2!A:Q,13)</f>
        <v>15963.67</v>
      </c>
      <c r="AX554" s="22" t="n">
        <f aca="false">VLOOKUP(G554,Sheet2!A:Q,14)</f>
        <v>1443.15</v>
      </c>
      <c r="AY554" s="22" t="n">
        <f aca="false">VLOOKUP(G554,Sheet2!A:Q,15)</f>
        <v>314.5</v>
      </c>
      <c r="AZ554" s="22" t="n">
        <f aca="false">VLOOKUP(G554,Sheet2!A:Q,16)</f>
        <v>24.63</v>
      </c>
      <c r="BA554" s="22" t="n">
        <f aca="false">VLOOKUP(G554,Sheet2!A:Q,17)</f>
        <v>9</v>
      </c>
      <c r="BB554" s="22" t="n">
        <f aca="false">VLOOKUP(G554,Sheet2!A:R,18)</f>
        <v>244</v>
      </c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5" hidden="false" customHeight="false" outlineLevel="0" collapsed="false">
      <c r="A555" s="9" t="s">
        <v>66</v>
      </c>
      <c r="B555" s="9" t="n">
        <v>73</v>
      </c>
      <c r="C555" s="9" t="n">
        <v>94</v>
      </c>
      <c r="D555" s="9" t="n">
        <v>186</v>
      </c>
      <c r="E555" s="23"/>
      <c r="F555" s="9" t="s">
        <v>372</v>
      </c>
      <c r="G555" s="75" t="s">
        <v>1499</v>
      </c>
      <c r="H555" s="4" t="s">
        <v>374</v>
      </c>
      <c r="I555" s="22" t="s">
        <v>1365</v>
      </c>
      <c r="J555" s="26" t="s">
        <v>1366</v>
      </c>
      <c r="K555" s="11" t="s">
        <v>1500</v>
      </c>
      <c r="L555" s="2" t="n">
        <f aca="false">IF(LEN(TRIM(K555))=0,0,LEN(TRIM(K555))-LEN(SUBSTITUTE(K555," ",""))+1)</f>
        <v>13</v>
      </c>
      <c r="M555" s="2" t="n">
        <f aca="false">IF(LEN(TRIM(F555))=0,0,LEN(TRIM(F555))-LEN(SUBSTITUTE(F555," ",""))+2)</f>
        <v>10</v>
      </c>
      <c r="N555" s="22" t="s">
        <v>52</v>
      </c>
      <c r="O555" s="0"/>
      <c r="P555" s="27" t="n">
        <v>12073</v>
      </c>
      <c r="Q555" s="27" t="n">
        <v>2073</v>
      </c>
      <c r="R555" s="22" t="s">
        <v>581</v>
      </c>
      <c r="S555" s="28" t="str">
        <f aca="false">MID(MID(MID(SUBSTITUTE(K555," ","^",(M555-2)),1,256),FIND("^",SUBSTITUTE(K555," ","^",(M555-2))),256),2,FIND(" ",MID(MID(SUBSTITUTE(K555," ","^",(M555-2)),1,256),FIND("^",SUBSTITUTE(K555," ","^",(M555-2))),256))-2)</f>
        <v>the</v>
      </c>
      <c r="T555" s="59"/>
      <c r="U555" s="9" t="n">
        <v>3</v>
      </c>
      <c r="V555" s="23" t="n">
        <v>19</v>
      </c>
      <c r="W555" s="23" t="n">
        <v>540</v>
      </c>
      <c r="X555" s="23" t="n">
        <v>505</v>
      </c>
      <c r="Y555" s="23" t="n">
        <v>531</v>
      </c>
      <c r="Z555" s="23" t="n">
        <v>392</v>
      </c>
      <c r="AA555" s="83" t="n">
        <v>15</v>
      </c>
      <c r="AB555" s="0"/>
      <c r="AC555" s="30" t="str">
        <f aca="false">IF(ISBLANK(T555),"NA",IF(T555=" ","NA",IF(T555="-","NA",IF(T555="N","NA",T555))))</f>
        <v>NA</v>
      </c>
      <c r="AD555" s="30" t="n">
        <f aca="false">IF(ISBLANK(U555),"NA",IF(U555=" ","NA",IF(U555="-","NA",IF(U555="N","NA",U555))))</f>
        <v>3</v>
      </c>
      <c r="AE555" s="30" t="n">
        <f aca="false">IF(ISBLANK(V555),"NA",IF(V555=" ","NA",IF(V555="-","NA",IF(V555="N","NA",V555))))</f>
        <v>19</v>
      </c>
      <c r="AF555" s="30" t="n">
        <f aca="false">IF(ISBLANK(W555),"NA",IF(W555=" ","NA",IF(W555="-","NA",IF(W555="N","NA",W555))))</f>
        <v>540</v>
      </c>
      <c r="AG555" s="30" t="n">
        <f aca="false">IF(ISBLANK(X555),"NA",IF(X555=" ","NA",IF(X555="-","NA",IF(X555="N","NA",X555))))</f>
        <v>505</v>
      </c>
      <c r="AH555" s="30" t="n">
        <f aca="false">IF(ISBLANK(Y555),"NA",IF(Y555=" ","NA",IF(Y555="-","NA",IF(Y555="N","NA",Y555))))</f>
        <v>531</v>
      </c>
      <c r="AI555" s="30" t="n">
        <f aca="false">IF(ISBLANK(Z555),"NA",IF(Z555=" ","NA",IF(Z555="-","NA",IF(Z555="N","NA",Z555))))</f>
        <v>392</v>
      </c>
      <c r="AJ555" s="30" t="n">
        <f aca="false">IF(ISBLANK(AA555),"NA",IF(AA555=" ","NA",IF(AA555="-","NA",IF(AA555="N","NA",AA555))))</f>
        <v>15</v>
      </c>
      <c r="AK555" s="30" t="str">
        <f aca="false">IF(ISBLANK(AB555),"NA",IF(AB555=" ","NA",IF(AB555="-","NA",IF(AB555="N","NA",AB555))))</f>
        <v>NA</v>
      </c>
      <c r="AL555" s="22" t="str">
        <f aca="false">IF(I555="BC",VLOOKUP(B555,'BC-OR_overlap'!A:J,10),"NA")</f>
        <v>NA</v>
      </c>
      <c r="AM555" s="22" t="n">
        <f aca="false">VLOOKUP(G555,Sheet2!A:Q,3)</f>
        <v>19.6326</v>
      </c>
      <c r="AN555" s="22" t="n">
        <f aca="false">VLOOKUP(G555,Sheet2!A:Q,4)</f>
        <v>23</v>
      </c>
      <c r="AO555" s="22" t="n">
        <f aca="false">VLOOKUP(G555,Sheet2!A:Q,5)</f>
        <v>21.51</v>
      </c>
      <c r="AP555" s="22" t="n">
        <f aca="false">VLOOKUP(G555,Sheet2!A:Q,6)</f>
        <v>10857.63</v>
      </c>
      <c r="AQ555" s="22" t="n">
        <f aca="false">VLOOKUP(G555,Sheet2!A:Q,7)</f>
        <v>74</v>
      </c>
      <c r="AR555" s="22" t="n">
        <f aca="false">VLOOKUP(G555,Sheet2!A:Q,8)</f>
        <v>257.75</v>
      </c>
      <c r="AS555" s="22" t="n">
        <f aca="false">VLOOKUP(G555,Sheet2!A:Q,9)</f>
        <v>11.5</v>
      </c>
      <c r="AT555" s="22" t="n">
        <f aca="false">VLOOKUP(G555,Sheet2!A:Q,10)</f>
        <v>19.63</v>
      </c>
      <c r="AU555" s="22" t="n">
        <f aca="false">VLOOKUP(G555,Sheet2!A:Q,11)</f>
        <v>1</v>
      </c>
      <c r="AV555" s="22" t="n">
        <f aca="false">VLOOKUP(G555,Sheet2!A:Q,12)</f>
        <v>210132.04</v>
      </c>
      <c r="AW555" s="22" t="n">
        <f aca="false">VLOOKUP(G555,Sheet2!A:Q,13)</f>
        <v>29152.67</v>
      </c>
      <c r="AX555" s="22" t="n">
        <f aca="false">VLOOKUP(G555,Sheet2!A:Q,14)</f>
        <v>10169.16</v>
      </c>
      <c r="AY555" s="22" t="n">
        <f aca="false">VLOOKUP(G555,Sheet2!A:Q,15)</f>
        <v>2492</v>
      </c>
      <c r="AZ555" s="22" t="n">
        <f aca="false">VLOOKUP(G555,Sheet2!A:Q,16)</f>
        <v>161.4</v>
      </c>
      <c r="BA555" s="22" t="n">
        <f aca="false">VLOOKUP(G555,Sheet2!A:Q,17)</f>
        <v>82</v>
      </c>
      <c r="BB555" s="22" t="n">
        <f aca="false">VLOOKUP(G555,Sheet2!A:R,18)</f>
        <v>260</v>
      </c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5" hidden="false" customHeight="false" outlineLevel="0" collapsed="false">
      <c r="A556" s="9" t="s">
        <v>56</v>
      </c>
      <c r="B556" s="9" t="n">
        <v>74</v>
      </c>
      <c r="C556" s="9" t="n">
        <v>95</v>
      </c>
      <c r="D556" s="9" t="n">
        <v>122</v>
      </c>
      <c r="E556" s="23"/>
      <c r="F556" s="9" t="s">
        <v>376</v>
      </c>
      <c r="G556" s="75" t="s">
        <v>1501</v>
      </c>
      <c r="H556" s="4" t="s">
        <v>378</v>
      </c>
      <c r="I556" s="22" t="s">
        <v>1365</v>
      </c>
      <c r="J556" s="26" t="s">
        <v>1366</v>
      </c>
      <c r="K556" s="11" t="s">
        <v>1502</v>
      </c>
      <c r="L556" s="2" t="n">
        <f aca="false">IF(LEN(TRIM(K556))=0,0,LEN(TRIM(K556))-LEN(SUBSTITUTE(K556," ",""))+1)</f>
        <v>19</v>
      </c>
      <c r="M556" s="2" t="n">
        <f aca="false">IF(LEN(TRIM(F556))=0,0,LEN(TRIM(F556))-LEN(SUBSTITUTE(F556," ",""))+2)</f>
        <v>16</v>
      </c>
      <c r="N556" s="22" t="s">
        <v>52</v>
      </c>
      <c r="O556" s="0"/>
      <c r="P556" s="27" t="n">
        <v>12074</v>
      </c>
      <c r="Q556" s="27" t="n">
        <v>2074</v>
      </c>
      <c r="R556" s="22" t="s">
        <v>581</v>
      </c>
      <c r="S556" s="28" t="str">
        <f aca="false">MID(MID(MID(SUBSTITUTE(K556," ","^",(M556-2)),1,256),FIND("^",SUBSTITUTE(K556," ","^",(M556-2))),256),2,FIND(" ",MID(MID(SUBSTITUTE(K556," ","^",(M556-2)),1,256),FIND("^",SUBSTITUTE(K556," ","^",(M556-2))),256))-2)</f>
        <v>whole</v>
      </c>
      <c r="T556" s="59"/>
      <c r="U556" s="9" t="n">
        <v>3</v>
      </c>
      <c r="V556" s="23" t="n">
        <v>384</v>
      </c>
      <c r="W556" s="23" t="s">
        <v>54</v>
      </c>
      <c r="X556" s="23" t="s">
        <v>54</v>
      </c>
      <c r="Y556" s="23" t="s">
        <v>54</v>
      </c>
      <c r="Z556" s="23" t="s">
        <v>54</v>
      </c>
      <c r="AA556" s="83" t="n">
        <v>8</v>
      </c>
      <c r="AB556" s="9"/>
      <c r="AC556" s="30" t="str">
        <f aca="false">IF(ISBLANK(T556),"NA",IF(T556=" ","NA",IF(T556="-","NA",IF(T556="N","NA",T556))))</f>
        <v>NA</v>
      </c>
      <c r="AD556" s="30" t="n">
        <f aca="false">IF(ISBLANK(U556),"NA",IF(U556=" ","NA",IF(U556="-","NA",IF(U556="N","NA",U556))))</f>
        <v>3</v>
      </c>
      <c r="AE556" s="30" t="n">
        <f aca="false">IF(ISBLANK(V556),"NA",IF(V556=" ","NA",IF(V556="-","NA",IF(V556="N","NA",V556))))</f>
        <v>384</v>
      </c>
      <c r="AF556" s="30" t="str">
        <f aca="false">IF(ISBLANK(W556),"NA",IF(W556=" ","NA",IF(W556="-","NA",IF(W556="N","NA",W556))))</f>
        <v>NA</v>
      </c>
      <c r="AG556" s="30" t="str">
        <f aca="false">IF(ISBLANK(X556),"NA",IF(X556=" ","NA",IF(X556="-","NA",IF(X556="N","NA",X556))))</f>
        <v>NA</v>
      </c>
      <c r="AH556" s="30" t="str">
        <f aca="false">IF(ISBLANK(Y556),"NA",IF(Y556=" ","NA",IF(Y556="-","NA",IF(Y556="N","NA",Y556))))</f>
        <v>NA</v>
      </c>
      <c r="AI556" s="30" t="str">
        <f aca="false">IF(ISBLANK(Z556),"NA",IF(Z556=" ","NA",IF(Z556="-","NA",IF(Z556="N","NA",Z556))))</f>
        <v>NA</v>
      </c>
      <c r="AJ556" s="30" t="n">
        <f aca="false">IF(ISBLANK(AA556),"NA",IF(AA556=" ","NA",IF(AA556="-","NA",IF(AA556="N","NA",AA556))))</f>
        <v>8</v>
      </c>
      <c r="AK556" s="30" t="str">
        <f aca="false">IF(ISBLANK(AB556),"NA",IF(AB556=" ","NA",IF(AB556="-","NA",IF(AB556="N","NA",AB556))))</f>
        <v>NA</v>
      </c>
      <c r="AL556" s="22" t="str">
        <f aca="false">IF(I556="BC",VLOOKUP(B556,'BC-OR_overlap'!A:J,10),"NA")</f>
        <v>NA</v>
      </c>
      <c r="AM556" s="22" t="n">
        <f aca="false">VLOOKUP(G556,Sheet2!A:Q,3)</f>
        <v>392.474</v>
      </c>
      <c r="AN556" s="22" t="n">
        <f aca="false">VLOOKUP(G556,Sheet2!A:Q,4)</f>
        <v>21</v>
      </c>
      <c r="AO556" s="22" t="n">
        <f aca="false">VLOOKUP(G556,Sheet2!A:Q,5)</f>
        <v>132.71</v>
      </c>
      <c r="AP556" s="22" t="n">
        <f aca="false">VLOOKUP(G556,Sheet2!A:Q,6)</f>
        <v>11056.75</v>
      </c>
      <c r="AQ556" s="22" t="n">
        <f aca="false">VLOOKUP(G556,Sheet2!A:Q,7)</f>
        <v>67.33</v>
      </c>
      <c r="AR556" s="22" t="n">
        <f aca="false">VLOOKUP(G556,Sheet2!A:Q,8)</f>
        <v>1618.71</v>
      </c>
      <c r="AS556" s="22" t="n">
        <f aca="false">VLOOKUP(G556,Sheet2!A:Q,9)</f>
        <v>10</v>
      </c>
      <c r="AT556" s="22" t="n">
        <f aca="false">VLOOKUP(G556,Sheet2!A:Q,10)</f>
        <v>392.47</v>
      </c>
      <c r="AU556" s="22" t="n">
        <f aca="false">VLOOKUP(G556,Sheet2!A:Q,11)</f>
        <v>1</v>
      </c>
      <c r="AV556" s="22" t="n">
        <f aca="false">VLOOKUP(G556,Sheet2!A:Q,12)</f>
        <v>361171.37</v>
      </c>
      <c r="AW556" s="22" t="n">
        <f aca="false">VLOOKUP(G556,Sheet2!A:Q,13)</f>
        <v>43681.33</v>
      </c>
      <c r="AX556" s="22" t="n">
        <f aca="false">VLOOKUP(G556,Sheet2!A:Q,14)</f>
        <v>20454.59</v>
      </c>
      <c r="AY556" s="22" t="n">
        <f aca="false">VLOOKUP(G556,Sheet2!A:Q,15)</f>
        <v>3962.5</v>
      </c>
      <c r="AZ556" s="22" t="n">
        <f aca="false">VLOOKUP(G556,Sheet2!A:Q,16)</f>
        <v>1257.44</v>
      </c>
      <c r="BA556" s="22" t="n">
        <f aca="false">VLOOKUP(G556,Sheet2!A:Q,17)</f>
        <v>263</v>
      </c>
      <c r="BB556" s="22" t="n">
        <f aca="false">VLOOKUP(G556,Sheet2!A:R,18)</f>
        <v>267</v>
      </c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5" hidden="false" customHeight="false" outlineLevel="0" collapsed="false">
      <c r="A557" s="9" t="s">
        <v>80</v>
      </c>
      <c r="B557" s="9" t="n">
        <v>75</v>
      </c>
      <c r="C557" s="9" t="n">
        <v>97</v>
      </c>
      <c r="D557" s="9" t="n">
        <v>150</v>
      </c>
      <c r="E557" s="23"/>
      <c r="F557" s="9" t="s">
        <v>380</v>
      </c>
      <c r="G557" s="75" t="s">
        <v>1503</v>
      </c>
      <c r="H557" s="4" t="s">
        <v>382</v>
      </c>
      <c r="I557" s="22" t="s">
        <v>1365</v>
      </c>
      <c r="J557" s="26" t="s">
        <v>1366</v>
      </c>
      <c r="K557" s="11" t="s">
        <v>1504</v>
      </c>
      <c r="L557" s="2" t="n">
        <f aca="false">IF(LEN(TRIM(K557))=0,0,LEN(TRIM(K557))-LEN(SUBSTITUTE(K557," ",""))+1)</f>
        <v>14</v>
      </c>
      <c r="M557" s="2" t="n">
        <f aca="false">IF(LEN(TRIM(F557))=0,0,LEN(TRIM(F557))-LEN(SUBSTITUTE(F557," ",""))+2)</f>
        <v>11</v>
      </c>
      <c r="N557" s="22" t="s">
        <v>52</v>
      </c>
      <c r="O557" s="0"/>
      <c r="P557" s="27" t="n">
        <v>12075</v>
      </c>
      <c r="Q557" s="27" t="n">
        <v>2075</v>
      </c>
      <c r="R557" s="22" t="s">
        <v>581</v>
      </c>
      <c r="S557" s="28" t="str">
        <f aca="false">MID(MID(MID(SUBSTITUTE(K557," ","^",(M557-2)),1,256),FIND("^",SUBSTITUTE(K557," ","^",(M557-2))),256),2,FIND(" ",MID(MID(SUBSTITUTE(K557," ","^",(M557-2)),1,256),FIND("^",SUBSTITUTE(K557," ","^",(M557-2))),256))-2)</f>
        <v>shattered</v>
      </c>
      <c r="T557" s="59"/>
      <c r="U557" s="9" t="n">
        <v>4</v>
      </c>
      <c r="V557" s="23" t="n">
        <v>5</v>
      </c>
      <c r="W557" s="23" t="s">
        <v>54</v>
      </c>
      <c r="X557" s="23" t="s">
        <v>54</v>
      </c>
      <c r="Y557" s="23" t="s">
        <v>54</v>
      </c>
      <c r="Z557" s="23" t="s">
        <v>54</v>
      </c>
      <c r="AA557" s="83" t="n">
        <v>14</v>
      </c>
      <c r="AB557" s="0"/>
      <c r="AC557" s="30" t="str">
        <f aca="false">IF(ISBLANK(T557),"NA",IF(T557=" ","NA",IF(T557="-","NA",IF(T557="N","NA",T557))))</f>
        <v>NA</v>
      </c>
      <c r="AD557" s="30" t="n">
        <f aca="false">IF(ISBLANK(U557),"NA",IF(U557=" ","NA",IF(U557="-","NA",IF(U557="N","NA",U557))))</f>
        <v>4</v>
      </c>
      <c r="AE557" s="30" t="n">
        <f aca="false">IF(ISBLANK(V557),"NA",IF(V557=" ","NA",IF(V557="-","NA",IF(V557="N","NA",V557))))</f>
        <v>5</v>
      </c>
      <c r="AF557" s="30" t="str">
        <f aca="false">IF(ISBLANK(W557),"NA",IF(W557=" ","NA",IF(W557="-","NA",IF(W557="N","NA",W557))))</f>
        <v>NA</v>
      </c>
      <c r="AG557" s="30" t="str">
        <f aca="false">IF(ISBLANK(X557),"NA",IF(X557=" ","NA",IF(X557="-","NA",IF(X557="N","NA",X557))))</f>
        <v>NA</v>
      </c>
      <c r="AH557" s="30" t="str">
        <f aca="false">IF(ISBLANK(Y557),"NA",IF(Y557=" ","NA",IF(Y557="-","NA",IF(Y557="N","NA",Y557))))</f>
        <v>NA</v>
      </c>
      <c r="AI557" s="30" t="str">
        <f aca="false">IF(ISBLANK(Z557),"NA",IF(Z557=" ","NA",IF(Z557="-","NA",IF(Z557="N","NA",Z557))))</f>
        <v>NA</v>
      </c>
      <c r="AJ557" s="30" t="n">
        <f aca="false">IF(ISBLANK(AA557),"NA",IF(AA557=" ","NA",IF(AA557="-","NA",IF(AA557="N","NA",AA557))))</f>
        <v>14</v>
      </c>
      <c r="AK557" s="30" t="str">
        <f aca="false">IF(ISBLANK(AB557),"NA",IF(AB557=" ","NA",IF(AB557="-","NA",IF(AB557="N","NA",AB557))))</f>
        <v>NA</v>
      </c>
      <c r="AL557" s="22" t="str">
        <f aca="false">IF(I557="BC",VLOOKUP(B557,'BC-OR_overlap'!A:J,10),"NA")</f>
        <v>NA</v>
      </c>
      <c r="AM557" s="22" t="n">
        <f aca="false">VLOOKUP(G557,Sheet2!A:Q,3)</f>
        <v>8.44797</v>
      </c>
      <c r="AN557" s="22" t="n">
        <f aca="false">VLOOKUP(G557,Sheet2!A:Q,4)</f>
        <v>14</v>
      </c>
      <c r="AO557" s="22" t="n">
        <f aca="false">VLOOKUP(G557,Sheet2!A:Q,5)</f>
        <v>154</v>
      </c>
      <c r="AP557" s="22" t="n">
        <f aca="false">VLOOKUP(G557,Sheet2!A:Q,6)</f>
        <v>17482.23</v>
      </c>
      <c r="AQ557" s="22" t="n">
        <f aca="false">VLOOKUP(G557,Sheet2!A:Q,7)</f>
        <v>236.5</v>
      </c>
      <c r="AR557" s="22" t="n">
        <f aca="false">VLOOKUP(G557,Sheet2!A:Q,8)</f>
        <v>1826.79</v>
      </c>
      <c r="AS557" s="22" t="n">
        <f aca="false">VLOOKUP(G557,Sheet2!A:Q,9)</f>
        <v>27.67</v>
      </c>
      <c r="AT557" s="22" t="n">
        <f aca="false">VLOOKUP(G557,Sheet2!A:Q,10)</f>
        <v>798.45</v>
      </c>
      <c r="AU557" s="22" t="n">
        <f aca="false">VLOOKUP(G557,Sheet2!A:Q,11)</f>
        <v>6.5</v>
      </c>
      <c r="AV557" s="22" t="n">
        <f aca="false">VLOOKUP(G557,Sheet2!A:Q,12)</f>
        <v>342558.08</v>
      </c>
      <c r="AW557" s="22" t="n">
        <f aca="false">VLOOKUP(G557,Sheet2!A:Q,13)</f>
        <v>42483.5</v>
      </c>
      <c r="AX557" s="22" t="n">
        <f aca="false">VLOOKUP(G557,Sheet2!A:Q,14)</f>
        <v>33668.5</v>
      </c>
      <c r="AY557" s="22" t="n">
        <f aca="false">VLOOKUP(G557,Sheet2!A:Q,15)</f>
        <v>5415.67</v>
      </c>
      <c r="AZ557" s="22" t="n">
        <f aca="false">VLOOKUP(G557,Sheet2!A:Q,16)</f>
        <v>7897.19</v>
      </c>
      <c r="BA557" s="22" t="n">
        <f aca="false">VLOOKUP(G557,Sheet2!A:Q,17)</f>
        <v>1180.5</v>
      </c>
      <c r="BB557" s="22" t="n">
        <f aca="false">VLOOKUP(G557,Sheet2!A:R,18)</f>
        <v>266</v>
      </c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5" hidden="false" customHeight="false" outlineLevel="0" collapsed="false">
      <c r="A558" s="9" t="s">
        <v>66</v>
      </c>
      <c r="B558" s="9" t="n">
        <v>76</v>
      </c>
      <c r="C558" s="9" t="n">
        <v>99</v>
      </c>
      <c r="D558" s="9" t="n">
        <v>135</v>
      </c>
      <c r="E558" s="23" t="n">
        <v>38</v>
      </c>
      <c r="F558" s="24" t="s">
        <v>384</v>
      </c>
      <c r="G558" s="75" t="s">
        <v>1505</v>
      </c>
      <c r="H558" s="4" t="s">
        <v>386</v>
      </c>
      <c r="I558" s="22" t="s">
        <v>1365</v>
      </c>
      <c r="J558" s="26" t="s">
        <v>1366</v>
      </c>
      <c r="K558" s="11" t="s">
        <v>1506</v>
      </c>
      <c r="L558" s="2" t="n">
        <f aca="false">IF(LEN(TRIM(K558))=0,0,LEN(TRIM(K558))-LEN(SUBSTITUTE(K558," ",""))+1)</f>
        <v>11</v>
      </c>
      <c r="M558" s="2" t="n">
        <f aca="false">IF(LEN(TRIM(F558))=0,0,LEN(TRIM(F558))-LEN(SUBSTITUTE(F558," ",""))+2)</f>
        <v>9</v>
      </c>
      <c r="N558" s="22" t="s">
        <v>52</v>
      </c>
      <c r="O558" s="0"/>
      <c r="P558" s="27" t="n">
        <v>12076</v>
      </c>
      <c r="Q558" s="27" t="n">
        <v>2076</v>
      </c>
      <c r="R558" s="22" t="s">
        <v>581</v>
      </c>
      <c r="S558" s="28" t="str">
        <f aca="false">MID(MID(MID(SUBSTITUTE(K558," ","^",(M558-2)),1,256),FIND("^",SUBSTITUTE(K558," ","^",(M558-2))),256),2,FIND(" ",MID(MID(SUBSTITUTE(K558," ","^",(M558-2)),1,256),FIND("^",SUBSTITUTE(K558," ","^",(M558-2))),256))-2)</f>
        <v>the</v>
      </c>
      <c r="T558" s="59"/>
      <c r="U558" s="9" t="n">
        <v>6</v>
      </c>
      <c r="V558" s="23" t="s">
        <v>54</v>
      </c>
      <c r="W558" s="23" t="s">
        <v>54</v>
      </c>
      <c r="X558" s="23" t="s">
        <v>54</v>
      </c>
      <c r="Y558" s="23" t="s">
        <v>54</v>
      </c>
      <c r="Z558" s="23" t="s">
        <v>54</v>
      </c>
      <c r="AA558" s="83" t="n">
        <v>1</v>
      </c>
      <c r="AB558" s="0"/>
      <c r="AC558" s="30" t="str">
        <f aca="false">IF(ISBLANK(T558),"NA",IF(T558=" ","NA",IF(T558="-","NA",IF(T558="N","NA",T558))))</f>
        <v>NA</v>
      </c>
      <c r="AD558" s="30" t="n">
        <f aca="false">IF(ISBLANK(U558),"NA",IF(U558=" ","NA",IF(U558="-","NA",IF(U558="N","NA",U558))))</f>
        <v>6</v>
      </c>
      <c r="AE558" s="30" t="str">
        <f aca="false">IF(ISBLANK(V558),"NA",IF(V558=" ","NA",IF(V558="-","NA",IF(V558="N","NA",V558))))</f>
        <v>NA</v>
      </c>
      <c r="AF558" s="30" t="str">
        <f aca="false">IF(ISBLANK(W558),"NA",IF(W558=" ","NA",IF(W558="-","NA",IF(W558="N","NA",W558))))</f>
        <v>NA</v>
      </c>
      <c r="AG558" s="30" t="str">
        <f aca="false">IF(ISBLANK(X558),"NA",IF(X558=" ","NA",IF(X558="-","NA",IF(X558="N","NA",X558))))</f>
        <v>NA</v>
      </c>
      <c r="AH558" s="30" t="str">
        <f aca="false">IF(ISBLANK(Y558),"NA",IF(Y558=" ","NA",IF(Y558="-","NA",IF(Y558="N","NA",Y558))))</f>
        <v>NA</v>
      </c>
      <c r="AI558" s="30" t="str">
        <f aca="false">IF(ISBLANK(Z558),"NA",IF(Z558=" ","NA",IF(Z558="-","NA",IF(Z558="N","NA",Z558))))</f>
        <v>NA</v>
      </c>
      <c r="AJ558" s="30" t="n">
        <f aca="false">IF(ISBLANK(AA558),"NA",IF(AA558=" ","NA",IF(AA558="-","NA",IF(AA558="N","NA",AA558))))</f>
        <v>1</v>
      </c>
      <c r="AK558" s="30" t="str">
        <f aca="false">IF(ISBLANK(AB558),"NA",IF(AB558=" ","NA",IF(AB558="-","NA",IF(AB558="N","NA",AB558))))</f>
        <v>NA</v>
      </c>
      <c r="AL558" s="22" t="str">
        <f aca="false">IF(I558="BC",VLOOKUP(B558,'BC-OR_overlap'!A:J,10),"NA")</f>
        <v>NA</v>
      </c>
      <c r="AM558" s="22" t="n">
        <f aca="false">VLOOKUP(G558,Sheet2!A:Q,3)</f>
        <v>7.91254</v>
      </c>
      <c r="AN558" s="22" t="n">
        <f aca="false">VLOOKUP(G558,Sheet2!A:Q,4)</f>
        <v>8</v>
      </c>
      <c r="AO558" s="22" t="n">
        <f aca="false">VLOOKUP(G558,Sheet2!A:Q,5)</f>
        <v>22.42</v>
      </c>
      <c r="AP558" s="22" t="n">
        <f aca="false">VLOOKUP(G558,Sheet2!A:Q,6)</f>
        <v>4941.66</v>
      </c>
      <c r="AQ558" s="22" t="n">
        <f aca="false">VLOOKUP(G558,Sheet2!A:Q,7)</f>
        <v>660.67</v>
      </c>
      <c r="AR558" s="22" t="n">
        <f aca="false">VLOOKUP(G558,Sheet2!A:Q,8)</f>
        <v>648.05</v>
      </c>
      <c r="AS558" s="22" t="n">
        <f aca="false">VLOOKUP(G558,Sheet2!A:Q,9)</f>
        <v>75.6</v>
      </c>
      <c r="AT558" s="22" t="n">
        <f aca="false">VLOOKUP(G558,Sheet2!A:Q,10)</f>
        <v>254.27</v>
      </c>
      <c r="AU558" s="22" t="n">
        <f aca="false">VLOOKUP(G558,Sheet2!A:Q,11)</f>
        <v>9.75</v>
      </c>
      <c r="AV558" s="22" t="n">
        <f aca="false">VLOOKUP(G558,Sheet2!A:Q,12)</f>
        <v>230815.56</v>
      </c>
      <c r="AW558" s="22" t="n">
        <f aca="false">VLOOKUP(G558,Sheet2!A:Q,13)</f>
        <v>29073.17</v>
      </c>
      <c r="AX558" s="22" t="n">
        <f aca="false">VLOOKUP(G558,Sheet2!A:Q,14)</f>
        <v>8508.29</v>
      </c>
      <c r="AY558" s="22" t="n">
        <f aca="false">VLOOKUP(G558,Sheet2!A:Q,15)</f>
        <v>1342.4</v>
      </c>
      <c r="AZ558" s="22" t="n">
        <f aca="false">VLOOKUP(G558,Sheet2!A:Q,16)</f>
        <v>3038.15</v>
      </c>
      <c r="BA558" s="22" t="n">
        <f aca="false">VLOOKUP(G558,Sheet2!A:Q,17)</f>
        <v>297</v>
      </c>
      <c r="BB558" s="22" t="n">
        <f aca="false">VLOOKUP(G558,Sheet2!A:R,18)</f>
        <v>143</v>
      </c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5" hidden="false" customHeight="false" outlineLevel="0" collapsed="false">
      <c r="A559" s="9" t="s">
        <v>80</v>
      </c>
      <c r="B559" s="9" t="n">
        <v>77</v>
      </c>
      <c r="C559" s="9" t="n">
        <v>100</v>
      </c>
      <c r="D559" s="9" t="n">
        <v>5</v>
      </c>
      <c r="E559" s="23" t="n">
        <v>16</v>
      </c>
      <c r="F559" s="24" t="s">
        <v>388</v>
      </c>
      <c r="G559" s="75" t="s">
        <v>1507</v>
      </c>
      <c r="H559" s="4" t="s">
        <v>390</v>
      </c>
      <c r="I559" s="22" t="s">
        <v>1365</v>
      </c>
      <c r="J559" s="26" t="s">
        <v>1366</v>
      </c>
      <c r="K559" s="11" t="s">
        <v>1508</v>
      </c>
      <c r="L559" s="2" t="n">
        <f aca="false">IF(LEN(TRIM(K559))=0,0,LEN(TRIM(K559))-LEN(SUBSTITUTE(K559," ",""))+1)</f>
        <v>9</v>
      </c>
      <c r="M559" s="2" t="n">
        <f aca="false">IF(LEN(TRIM(F559))=0,0,LEN(TRIM(F559))-LEN(SUBSTITUTE(F559," ",""))+2)</f>
        <v>7</v>
      </c>
      <c r="N559" s="22" t="s">
        <v>52</v>
      </c>
      <c r="O559" s="0"/>
      <c r="P559" s="27" t="n">
        <v>12077</v>
      </c>
      <c r="Q559" s="27" t="n">
        <v>2077</v>
      </c>
      <c r="R559" s="22" t="s">
        <v>581</v>
      </c>
      <c r="S559" s="28" t="str">
        <f aca="false">MID(MID(MID(SUBSTITUTE(K559," ","^",(M559-2)),1,256),FIND("^",SUBSTITUTE(K559," ","^",(M559-2))),256),2,FIND(" ",MID(MID(SUBSTITUTE(K559," ","^",(M559-2)),1,256),FIND("^",SUBSTITUTE(K559," ","^",(M559-2))),256))-2)</f>
        <v>the</v>
      </c>
      <c r="T559" s="59"/>
      <c r="U559" s="9" t="n">
        <v>4</v>
      </c>
      <c r="V559" s="23" t="n">
        <v>26</v>
      </c>
      <c r="W559" s="23" t="s">
        <v>54</v>
      </c>
      <c r="X559" s="23" t="s">
        <v>54</v>
      </c>
      <c r="Y559" s="23" t="s">
        <v>54</v>
      </c>
      <c r="Z559" s="23" t="s">
        <v>54</v>
      </c>
      <c r="AA559" s="83" t="n">
        <v>15</v>
      </c>
      <c r="AB559" s="0"/>
      <c r="AC559" s="30" t="str">
        <f aca="false">IF(ISBLANK(T559),"NA",IF(T559=" ","NA",IF(T559="-","NA",IF(T559="N","NA",T559))))</f>
        <v>NA</v>
      </c>
      <c r="AD559" s="30" t="n">
        <f aca="false">IF(ISBLANK(U559),"NA",IF(U559=" ","NA",IF(U559="-","NA",IF(U559="N","NA",U559))))</f>
        <v>4</v>
      </c>
      <c r="AE559" s="30" t="n">
        <f aca="false">IF(ISBLANK(V559),"NA",IF(V559=" ","NA",IF(V559="-","NA",IF(V559="N","NA",V559))))</f>
        <v>26</v>
      </c>
      <c r="AF559" s="30" t="str">
        <f aca="false">IF(ISBLANK(W559),"NA",IF(W559=" ","NA",IF(W559="-","NA",IF(W559="N","NA",W559))))</f>
        <v>NA</v>
      </c>
      <c r="AG559" s="30" t="str">
        <f aca="false">IF(ISBLANK(X559),"NA",IF(X559=" ","NA",IF(X559="-","NA",IF(X559="N","NA",X559))))</f>
        <v>NA</v>
      </c>
      <c r="AH559" s="30" t="str">
        <f aca="false">IF(ISBLANK(Y559),"NA",IF(Y559=" ","NA",IF(Y559="-","NA",IF(Y559="N","NA",Y559))))</f>
        <v>NA</v>
      </c>
      <c r="AI559" s="30" t="str">
        <f aca="false">IF(ISBLANK(Z559),"NA",IF(Z559=" ","NA",IF(Z559="-","NA",IF(Z559="N","NA",Z559))))</f>
        <v>NA</v>
      </c>
      <c r="AJ559" s="30" t="n">
        <f aca="false">IF(ISBLANK(AA559),"NA",IF(AA559=" ","NA",IF(AA559="-","NA",IF(AA559="N","NA",AA559))))</f>
        <v>15</v>
      </c>
      <c r="AK559" s="30" t="str">
        <f aca="false">IF(ISBLANK(AB559),"NA",IF(AB559=" ","NA",IF(AB559="-","NA",IF(AB559="N","NA",AB559))))</f>
        <v>NA</v>
      </c>
      <c r="AL559" s="22" t="str">
        <f aca="false">IF(I559="BC",VLOOKUP(B559,'BC-OR_overlap'!A:J,10),"NA")</f>
        <v>NA</v>
      </c>
      <c r="AM559" s="22" t="n">
        <f aca="false">VLOOKUP(G559,Sheet2!A:Q,3)</f>
        <v>18.6807</v>
      </c>
      <c r="AN559" s="22" t="n">
        <f aca="false">VLOOKUP(G559,Sheet2!A:Q,4)</f>
        <v>7</v>
      </c>
      <c r="AO559" s="22" t="n">
        <f aca="false">VLOOKUP(G559,Sheet2!A:Q,5)</f>
        <v>53.5</v>
      </c>
      <c r="AP559" s="22" t="n">
        <f aca="false">VLOOKUP(G559,Sheet2!A:Q,6)</f>
        <v>17863.68</v>
      </c>
      <c r="AQ559" s="22" t="n">
        <f aca="false">VLOOKUP(G559,Sheet2!A:Q,7)</f>
        <v>208.25</v>
      </c>
      <c r="AR559" s="22" t="n">
        <f aca="false">VLOOKUP(G559,Sheet2!A:Q,8)</f>
        <v>2848.51</v>
      </c>
      <c r="AS559" s="22" t="n">
        <f aca="false">VLOOKUP(G559,Sheet2!A:Q,9)</f>
        <v>28.33</v>
      </c>
      <c r="AT559" s="22" t="n">
        <f aca="false">VLOOKUP(G559,Sheet2!A:Q,10)</f>
        <v>152.99</v>
      </c>
      <c r="AU559" s="22" t="n">
        <f aca="false">VLOOKUP(G559,Sheet2!A:Q,11)</f>
        <v>3.5</v>
      </c>
      <c r="AV559" s="22" t="n">
        <f aca="false">VLOOKUP(G559,Sheet2!A:Q,12)</f>
        <v>264043.89</v>
      </c>
      <c r="AW559" s="22" t="n">
        <f aca="false">VLOOKUP(G559,Sheet2!A:Q,13)</f>
        <v>36337.25</v>
      </c>
      <c r="AX559" s="22" t="n">
        <f aca="false">VLOOKUP(G559,Sheet2!A:Q,14)</f>
        <v>25334.1</v>
      </c>
      <c r="AY559" s="22" t="n">
        <f aca="false">VLOOKUP(G559,Sheet2!A:Q,15)</f>
        <v>4246</v>
      </c>
      <c r="AZ559" s="22" t="n">
        <f aca="false">VLOOKUP(G559,Sheet2!A:Q,16)</f>
        <v>2274.82</v>
      </c>
      <c r="BA559" s="22" t="n">
        <f aca="false">VLOOKUP(G559,Sheet2!A:Q,17)</f>
        <v>756</v>
      </c>
      <c r="BB559" s="22" t="n">
        <f aca="false">VLOOKUP(G559,Sheet2!A:R,18)</f>
        <v>148</v>
      </c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5" hidden="false" customHeight="false" outlineLevel="0" collapsed="false">
      <c r="A560" s="9" t="s">
        <v>66</v>
      </c>
      <c r="B560" s="9" t="n">
        <v>78</v>
      </c>
      <c r="C560" s="9" t="n">
        <v>101</v>
      </c>
      <c r="D560" s="9" t="n">
        <v>87</v>
      </c>
      <c r="E560" s="23" t="s">
        <v>392</v>
      </c>
      <c r="F560" s="11" t="s">
        <v>393</v>
      </c>
      <c r="G560" s="75" t="s">
        <v>1509</v>
      </c>
      <c r="H560" s="4" t="s">
        <v>217</v>
      </c>
      <c r="I560" s="22" t="s">
        <v>1365</v>
      </c>
      <c r="J560" s="26" t="s">
        <v>1366</v>
      </c>
      <c r="K560" s="11" t="s">
        <v>1510</v>
      </c>
      <c r="L560" s="2" t="n">
        <f aca="false">IF(LEN(TRIM(K560))=0,0,LEN(TRIM(K560))-LEN(SUBSTITUTE(K560," ",""))+1)</f>
        <v>10</v>
      </c>
      <c r="M560" s="2" t="n">
        <f aca="false">IF(LEN(TRIM(F560))=0,0,LEN(TRIM(F560))-LEN(SUBSTITUTE(F560," ",""))+2)</f>
        <v>8</v>
      </c>
      <c r="N560" s="22" t="s">
        <v>52</v>
      </c>
      <c r="O560" s="0"/>
      <c r="P560" s="27" t="n">
        <v>12078</v>
      </c>
      <c r="Q560" s="27" t="n">
        <v>2078</v>
      </c>
      <c r="R560" s="22" t="s">
        <v>581</v>
      </c>
      <c r="S560" s="28" t="str">
        <f aca="false">MID(MID(MID(SUBSTITUTE(K560," ","^",(M560-2)),1,256),FIND("^",SUBSTITUTE(K560," ","^",(M560-2))),256),2,FIND(" ",MID(MID(SUBSTITUTE(K560," ","^",(M560-2)),1,256),FIND("^",SUBSTITUTE(K560," ","^",(M560-2))),256))-2)</f>
        <v>a</v>
      </c>
      <c r="T560" s="59"/>
      <c r="U560" s="9" t="n">
        <v>4</v>
      </c>
      <c r="V560" s="23" t="n">
        <v>4</v>
      </c>
      <c r="W560" s="23" t="n">
        <v>581</v>
      </c>
      <c r="X560" s="23" t="n">
        <v>578</v>
      </c>
      <c r="Y560" s="23" t="n">
        <v>553</v>
      </c>
      <c r="Z560" s="23" t="n">
        <v>378</v>
      </c>
      <c r="AA560" s="83" t="n">
        <v>14</v>
      </c>
      <c r="AB560" s="0"/>
      <c r="AC560" s="30" t="str">
        <f aca="false">IF(ISBLANK(T560),"NA",IF(T560=" ","NA",IF(T560="-","NA",IF(T560="N","NA",T560))))</f>
        <v>NA</v>
      </c>
      <c r="AD560" s="30" t="n">
        <f aca="false">IF(ISBLANK(U560),"NA",IF(U560=" ","NA",IF(U560="-","NA",IF(U560="N","NA",U560))))</f>
        <v>4</v>
      </c>
      <c r="AE560" s="30" t="n">
        <f aca="false">IF(ISBLANK(V560),"NA",IF(V560=" ","NA",IF(V560="-","NA",IF(V560="N","NA",V560))))</f>
        <v>4</v>
      </c>
      <c r="AF560" s="30" t="n">
        <f aca="false">IF(ISBLANK(W560),"NA",IF(W560=" ","NA",IF(W560="-","NA",IF(W560="N","NA",W560))))</f>
        <v>581</v>
      </c>
      <c r="AG560" s="30" t="n">
        <f aca="false">IF(ISBLANK(X560),"NA",IF(X560=" ","NA",IF(X560="-","NA",IF(X560="N","NA",X560))))</f>
        <v>578</v>
      </c>
      <c r="AH560" s="30" t="n">
        <f aca="false">IF(ISBLANK(Y560),"NA",IF(Y560=" ","NA",IF(Y560="-","NA",IF(Y560="N","NA",Y560))))</f>
        <v>553</v>
      </c>
      <c r="AI560" s="30" t="n">
        <f aca="false">IF(ISBLANK(Z560),"NA",IF(Z560=" ","NA",IF(Z560="-","NA",IF(Z560="N","NA",Z560))))</f>
        <v>378</v>
      </c>
      <c r="AJ560" s="30" t="n">
        <f aca="false">IF(ISBLANK(AA560),"NA",IF(AA560=" ","NA",IF(AA560="-","NA",IF(AA560="N","NA",AA560))))</f>
        <v>14</v>
      </c>
      <c r="AK560" s="30" t="str">
        <f aca="false">IF(ISBLANK(AB560),"NA",IF(AB560=" ","NA",IF(AB560="-","NA",IF(AB560="N","NA",AB560))))</f>
        <v>NA</v>
      </c>
      <c r="AL560" s="22" t="str">
        <f aca="false">IF(I560="BC",VLOOKUP(B560,'BC-OR_overlap'!A:J,10),"NA")</f>
        <v>NA</v>
      </c>
      <c r="AM560" s="22" t="n">
        <f aca="false">VLOOKUP(G560,Sheet2!A:Q,3)</f>
        <v>3.03413</v>
      </c>
      <c r="AN560" s="22" t="n">
        <f aca="false">VLOOKUP(G560,Sheet2!A:Q,4)</f>
        <v>12</v>
      </c>
      <c r="AO560" s="22" t="n">
        <f aca="false">VLOOKUP(G560,Sheet2!A:Q,5)</f>
        <v>19.64</v>
      </c>
      <c r="AP560" s="22" t="n">
        <f aca="false">VLOOKUP(G560,Sheet2!A:Q,6)</f>
        <v>12782.8</v>
      </c>
      <c r="AQ560" s="22" t="n">
        <f aca="false">VLOOKUP(G560,Sheet2!A:Q,7)</f>
        <v>238.5</v>
      </c>
      <c r="AR560" s="22" t="n">
        <f aca="false">VLOOKUP(G560,Sheet2!A:Q,8)</f>
        <v>1645.23</v>
      </c>
      <c r="AS560" s="22" t="n">
        <f aca="false">VLOOKUP(G560,Sheet2!A:Q,9)</f>
        <v>30</v>
      </c>
      <c r="AT560" s="22" t="n">
        <f aca="false">VLOOKUP(G560,Sheet2!A:Q,10)</f>
        <v>70.11</v>
      </c>
      <c r="AU560" s="22" t="n">
        <f aca="false">VLOOKUP(G560,Sheet2!A:Q,11)</f>
        <v>5</v>
      </c>
      <c r="AV560" s="22" t="n">
        <f aca="false">VLOOKUP(G560,Sheet2!A:Q,12)</f>
        <v>183657.1</v>
      </c>
      <c r="AW560" s="22" t="n">
        <f aca="false">VLOOKUP(G560,Sheet2!A:Q,13)</f>
        <v>27972</v>
      </c>
      <c r="AX560" s="22" t="n">
        <f aca="false">VLOOKUP(G560,Sheet2!A:Q,14)</f>
        <v>7907.83</v>
      </c>
      <c r="AY560" s="22" t="n">
        <f aca="false">VLOOKUP(G560,Sheet2!A:Q,15)</f>
        <v>1338.67</v>
      </c>
      <c r="AZ560" s="22" t="n">
        <f aca="false">VLOOKUP(G560,Sheet2!A:Q,16)</f>
        <v>1044.93</v>
      </c>
      <c r="BA560" s="22" t="n">
        <f aca="false">VLOOKUP(G560,Sheet2!A:Q,17)</f>
        <v>234.5</v>
      </c>
      <c r="BB560" s="22" t="n">
        <f aca="false">VLOOKUP(G560,Sheet2!A:R,18)</f>
        <v>487</v>
      </c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5" hidden="false" customHeight="false" outlineLevel="0" collapsed="false">
      <c r="A561" s="9" t="s">
        <v>46</v>
      </c>
      <c r="B561" s="9" t="n">
        <v>79</v>
      </c>
      <c r="C561" s="9" t="n">
        <v>102</v>
      </c>
      <c r="D561" s="9" t="n">
        <v>88</v>
      </c>
      <c r="E561" s="23" t="n">
        <v>31</v>
      </c>
      <c r="F561" s="24" t="s">
        <v>396</v>
      </c>
      <c r="G561" s="75" t="s">
        <v>1511</v>
      </c>
      <c r="H561" s="4" t="s">
        <v>398</v>
      </c>
      <c r="I561" s="22" t="s">
        <v>1365</v>
      </c>
      <c r="J561" s="26" t="s">
        <v>1366</v>
      </c>
      <c r="K561" s="11" t="s">
        <v>1512</v>
      </c>
      <c r="L561" s="2" t="n">
        <f aca="false">IF(LEN(TRIM(K561))=0,0,LEN(TRIM(K561))-LEN(SUBSTITUTE(K561," ",""))+1)</f>
        <v>10</v>
      </c>
      <c r="M561" s="2" t="n">
        <f aca="false">IF(LEN(TRIM(F561))=0,0,LEN(TRIM(F561))-LEN(SUBSTITUTE(F561," ",""))+2)</f>
        <v>8</v>
      </c>
      <c r="N561" s="22" t="s">
        <v>52</v>
      </c>
      <c r="O561" s="0"/>
      <c r="P561" s="27" t="n">
        <v>12079</v>
      </c>
      <c r="Q561" s="27" t="n">
        <v>2079</v>
      </c>
      <c r="R561" s="22" t="s">
        <v>581</v>
      </c>
      <c r="S561" s="28" t="str">
        <f aca="false">MID(MID(MID(SUBSTITUTE(K561," ","^",(M561-2)),1,256),FIND("^",SUBSTITUTE(K561," ","^",(M561-2))),256),2,FIND(" ",MID(MID(SUBSTITUTE(K561," ","^",(M561-2)),1,256),FIND("^",SUBSTITUTE(K561," ","^",(M561-2))),256))-2)</f>
        <v>his</v>
      </c>
      <c r="T561" s="59"/>
      <c r="U561" s="9" t="n">
        <v>5</v>
      </c>
      <c r="V561" s="23" t="s">
        <v>54</v>
      </c>
      <c r="W561" s="23" t="s">
        <v>54</v>
      </c>
      <c r="X561" s="23" t="s">
        <v>54</v>
      </c>
      <c r="Y561" s="23" t="s">
        <v>54</v>
      </c>
      <c r="Z561" s="23" t="s">
        <v>54</v>
      </c>
      <c r="AA561" s="83" t="n">
        <v>8</v>
      </c>
      <c r="AB561" s="9"/>
      <c r="AC561" s="30" t="str">
        <f aca="false">IF(ISBLANK(T561),"NA",IF(T561=" ","NA",IF(T561="-","NA",IF(T561="N","NA",T561))))</f>
        <v>NA</v>
      </c>
      <c r="AD561" s="30" t="n">
        <f aca="false">IF(ISBLANK(U561),"NA",IF(U561=" ","NA",IF(U561="-","NA",IF(U561="N","NA",U561))))</f>
        <v>5</v>
      </c>
      <c r="AE561" s="30" t="str">
        <f aca="false">IF(ISBLANK(V561),"NA",IF(V561=" ","NA",IF(V561="-","NA",IF(V561="N","NA",V561))))</f>
        <v>NA</v>
      </c>
      <c r="AF561" s="30" t="str">
        <f aca="false">IF(ISBLANK(W561),"NA",IF(W561=" ","NA",IF(W561="-","NA",IF(W561="N","NA",W561))))</f>
        <v>NA</v>
      </c>
      <c r="AG561" s="30" t="str">
        <f aca="false">IF(ISBLANK(X561),"NA",IF(X561=" ","NA",IF(X561="-","NA",IF(X561="N","NA",X561))))</f>
        <v>NA</v>
      </c>
      <c r="AH561" s="30" t="str">
        <f aca="false">IF(ISBLANK(Y561),"NA",IF(Y561=" ","NA",IF(Y561="-","NA",IF(Y561="N","NA",Y561))))</f>
        <v>NA</v>
      </c>
      <c r="AI561" s="30" t="str">
        <f aca="false">IF(ISBLANK(Z561),"NA",IF(Z561=" ","NA",IF(Z561="-","NA",IF(Z561="N","NA",Z561))))</f>
        <v>NA</v>
      </c>
      <c r="AJ561" s="30" t="n">
        <f aca="false">IF(ISBLANK(AA561),"NA",IF(AA561=" ","NA",IF(AA561="-","NA",IF(AA561="N","NA",AA561))))</f>
        <v>8</v>
      </c>
      <c r="AK561" s="30" t="str">
        <f aca="false">IF(ISBLANK(AB561),"NA",IF(AB561=" ","NA",IF(AB561="-","NA",IF(AB561="N","NA",AB561))))</f>
        <v>NA</v>
      </c>
      <c r="AL561" s="22" t="str">
        <f aca="false">IF(I561="BC",VLOOKUP(B561,'BC-OR_overlap'!A:J,10),"NA")</f>
        <v>NA</v>
      </c>
      <c r="AM561" s="22" t="n">
        <f aca="false">VLOOKUP(G561,Sheet2!A:Q,3)</f>
        <v>1.42783</v>
      </c>
      <c r="AN561" s="22" t="n">
        <f aca="false">VLOOKUP(G561,Sheet2!A:Q,4)</f>
        <v>5</v>
      </c>
      <c r="AO561" s="22" t="n">
        <f aca="false">VLOOKUP(G561,Sheet2!A:Q,5)</f>
        <v>7.08</v>
      </c>
      <c r="AP561" s="22" t="n">
        <f aca="false">VLOOKUP(G561,Sheet2!A:Q,6)</f>
        <v>5145.24</v>
      </c>
      <c r="AQ561" s="22" t="n">
        <f aca="false">VLOOKUP(G561,Sheet2!A:Q,7)</f>
        <v>536.2</v>
      </c>
      <c r="AR561" s="22" t="n">
        <f aca="false">VLOOKUP(G561,Sheet2!A:Q,8)</f>
        <v>225.28</v>
      </c>
      <c r="AS561" s="22" t="n">
        <f aca="false">VLOOKUP(G561,Sheet2!A:Q,9)</f>
        <v>42.25</v>
      </c>
      <c r="AT561" s="22" t="n">
        <f aca="false">VLOOKUP(G561,Sheet2!A:Q,10)</f>
        <v>48.96</v>
      </c>
      <c r="AU561" s="22" t="n">
        <f aca="false">VLOOKUP(G561,Sheet2!A:Q,11)</f>
        <v>10.67</v>
      </c>
      <c r="AV561" s="22" t="n">
        <f aca="false">VLOOKUP(G561,Sheet2!A:Q,12)</f>
        <v>199052.68</v>
      </c>
      <c r="AW561" s="22" t="n">
        <f aca="false">VLOOKUP(G561,Sheet2!A:Q,13)</f>
        <v>32858.6</v>
      </c>
      <c r="AX561" s="22" t="n">
        <f aca="false">VLOOKUP(G561,Sheet2!A:Q,14)</f>
        <v>13836.11</v>
      </c>
      <c r="AY561" s="22" t="n">
        <f aca="false">VLOOKUP(G561,Sheet2!A:Q,15)</f>
        <v>3074.5</v>
      </c>
      <c r="AZ561" s="22" t="n">
        <f aca="false">VLOOKUP(G561,Sheet2!A:Q,16)</f>
        <v>1038.92</v>
      </c>
      <c r="BA561" s="22" t="n">
        <f aca="false">VLOOKUP(G561,Sheet2!A:Q,17)</f>
        <v>204.33</v>
      </c>
      <c r="BB561" s="22" t="n">
        <f aca="false">VLOOKUP(G561,Sheet2!A:R,18)</f>
        <v>430</v>
      </c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5" hidden="false" customHeight="false" outlineLevel="0" collapsed="false">
      <c r="A562" s="9" t="s">
        <v>56</v>
      </c>
      <c r="B562" s="9" t="n">
        <v>80</v>
      </c>
      <c r="C562" s="9" t="n">
        <v>103</v>
      </c>
      <c r="D562" s="9" t="n">
        <v>145</v>
      </c>
      <c r="E562" s="23"/>
      <c r="F562" s="9" t="s">
        <v>400</v>
      </c>
      <c r="G562" s="75" t="s">
        <v>1513</v>
      </c>
      <c r="H562" s="4" t="s">
        <v>402</v>
      </c>
      <c r="I562" s="22" t="s">
        <v>1365</v>
      </c>
      <c r="J562" s="26" t="s">
        <v>1366</v>
      </c>
      <c r="K562" s="11" t="s">
        <v>1514</v>
      </c>
      <c r="L562" s="2" t="n">
        <f aca="false">IF(LEN(TRIM(K562))=0,0,LEN(TRIM(K562))-LEN(SUBSTITUTE(K562," ",""))+1)</f>
        <v>15</v>
      </c>
      <c r="M562" s="2" t="n">
        <f aca="false">IF(LEN(TRIM(F562))=0,0,LEN(TRIM(F562))-LEN(SUBSTITUTE(F562," ",""))+2)</f>
        <v>13</v>
      </c>
      <c r="N562" s="22" t="s">
        <v>52</v>
      </c>
      <c r="O562" s="0"/>
      <c r="P562" s="27" t="n">
        <v>12080</v>
      </c>
      <c r="Q562" s="27" t="n">
        <v>2080</v>
      </c>
      <c r="R562" s="22" t="s">
        <v>581</v>
      </c>
      <c r="S562" s="28" t="str">
        <f aca="false">MID(MID(MID(SUBSTITUTE(K562," ","^",(M562-2)),1,256),FIND("^",SUBSTITUTE(K562," ","^",(M562-2))),256),2,FIND(" ",MID(MID(SUBSTITUTE(K562," ","^",(M562-2)),1,256),FIND("^",SUBSTITUTE(K562," ","^",(M562-2))),256))-2)</f>
        <v>junk</v>
      </c>
      <c r="T562" s="59"/>
      <c r="U562" s="9" t="n">
        <v>4</v>
      </c>
      <c r="V562" s="23" t="n">
        <v>37</v>
      </c>
      <c r="W562" s="23" t="n">
        <v>327</v>
      </c>
      <c r="X562" s="23" t="n">
        <v>568</v>
      </c>
      <c r="Y562" s="23" t="n">
        <v>380</v>
      </c>
      <c r="Z562" s="23" t="n">
        <v>440</v>
      </c>
      <c r="AA562" s="83" t="n">
        <v>6</v>
      </c>
      <c r="AB562" s="9"/>
      <c r="AC562" s="30" t="str">
        <f aca="false">IF(ISBLANK(T562),"NA",IF(T562=" ","NA",IF(T562="-","NA",IF(T562="N","NA",T562))))</f>
        <v>NA</v>
      </c>
      <c r="AD562" s="30" t="n">
        <f aca="false">IF(ISBLANK(U562),"NA",IF(U562=" ","NA",IF(U562="-","NA",IF(U562="N","NA",U562))))</f>
        <v>4</v>
      </c>
      <c r="AE562" s="30" t="n">
        <f aca="false">IF(ISBLANK(V562),"NA",IF(V562=" ","NA",IF(V562="-","NA",IF(V562="N","NA",V562))))</f>
        <v>37</v>
      </c>
      <c r="AF562" s="30" t="n">
        <f aca="false">IF(ISBLANK(W562),"NA",IF(W562=" ","NA",IF(W562="-","NA",IF(W562="N","NA",W562))))</f>
        <v>327</v>
      </c>
      <c r="AG562" s="30" t="n">
        <f aca="false">IF(ISBLANK(X562),"NA",IF(X562=" ","NA",IF(X562="-","NA",IF(X562="N","NA",X562))))</f>
        <v>568</v>
      </c>
      <c r="AH562" s="30" t="n">
        <f aca="false">IF(ISBLANK(Y562),"NA",IF(Y562=" ","NA",IF(Y562="-","NA",IF(Y562="N","NA",Y562))))</f>
        <v>380</v>
      </c>
      <c r="AI562" s="30" t="n">
        <f aca="false">IF(ISBLANK(Z562),"NA",IF(Z562=" ","NA",IF(Z562="-","NA",IF(Z562="N","NA",Z562))))</f>
        <v>440</v>
      </c>
      <c r="AJ562" s="30" t="n">
        <f aca="false">IF(ISBLANK(AA562),"NA",IF(AA562=" ","NA",IF(AA562="-","NA",IF(AA562="N","NA",AA562))))</f>
        <v>6</v>
      </c>
      <c r="AK562" s="30" t="str">
        <f aca="false">IF(ISBLANK(AB562),"NA",IF(AB562=" ","NA",IF(AB562="-","NA",IF(AB562="N","NA",AB562))))</f>
        <v>NA</v>
      </c>
      <c r="AL562" s="22" t="str">
        <f aca="false">IF(I562="BC",VLOOKUP(B562,'BC-OR_overlap'!A:J,10),"NA")</f>
        <v>NA</v>
      </c>
      <c r="AM562" s="22" t="n">
        <f aca="false">VLOOKUP(G562,Sheet2!A:Q,3)</f>
        <v>37.1235</v>
      </c>
      <c r="AN562" s="22" t="n">
        <f aca="false">VLOOKUP(G562,Sheet2!A:Q,4)</f>
        <v>15</v>
      </c>
      <c r="AO562" s="22" t="n">
        <f aca="false">VLOOKUP(G562,Sheet2!A:Q,5)</f>
        <v>23.21</v>
      </c>
      <c r="AP562" s="22" t="n">
        <f aca="false">VLOOKUP(G562,Sheet2!A:Q,6)</f>
        <v>14252.3</v>
      </c>
      <c r="AQ562" s="22" t="n">
        <f aca="false">VLOOKUP(G562,Sheet2!A:Q,7)</f>
        <v>223.5</v>
      </c>
      <c r="AR562" s="22" t="n">
        <f aca="false">VLOOKUP(G562,Sheet2!A:Q,8)</f>
        <v>1969.87</v>
      </c>
      <c r="AS562" s="22" t="n">
        <f aca="false">VLOOKUP(G562,Sheet2!A:Q,9)</f>
        <v>26.67</v>
      </c>
      <c r="AT562" s="22" t="n">
        <f aca="false">VLOOKUP(G562,Sheet2!A:Q,10)</f>
        <v>152.87</v>
      </c>
      <c r="AU562" s="22" t="n">
        <f aca="false">VLOOKUP(G562,Sheet2!A:Q,11)</f>
        <v>7.5</v>
      </c>
      <c r="AV562" s="22" t="n">
        <f aca="false">VLOOKUP(G562,Sheet2!A:Q,12)</f>
        <v>238020.02</v>
      </c>
      <c r="AW562" s="22" t="n">
        <f aca="false">VLOOKUP(G562,Sheet2!A:Q,13)</f>
        <v>31872</v>
      </c>
      <c r="AX562" s="22" t="n">
        <f aca="false">VLOOKUP(G562,Sheet2!A:Q,14)</f>
        <v>11127.81</v>
      </c>
      <c r="AY562" s="22" t="n">
        <f aca="false">VLOOKUP(G562,Sheet2!A:Q,15)</f>
        <v>1556</v>
      </c>
      <c r="AZ562" s="22" t="n">
        <f aca="false">VLOOKUP(G562,Sheet2!A:Q,16)</f>
        <v>888.23</v>
      </c>
      <c r="BA562" s="22" t="n">
        <f aca="false">VLOOKUP(G562,Sheet2!A:Q,17)</f>
        <v>170</v>
      </c>
      <c r="BB562" s="22" t="n">
        <f aca="false">VLOOKUP(G562,Sheet2!A:R,18)</f>
        <v>137</v>
      </c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5" hidden="false" customHeight="false" outlineLevel="0" collapsed="false">
      <c r="A563" s="9" t="s">
        <v>56</v>
      </c>
      <c r="B563" s="9" t="n">
        <v>81</v>
      </c>
      <c r="C563" s="9" t="n">
        <v>104</v>
      </c>
      <c r="D563" s="9" t="n">
        <v>9</v>
      </c>
      <c r="E563" s="23" t="s">
        <v>404</v>
      </c>
      <c r="F563" s="11" t="s">
        <v>405</v>
      </c>
      <c r="G563" s="75" t="s">
        <v>1515</v>
      </c>
      <c r="H563" s="4" t="s">
        <v>407</v>
      </c>
      <c r="I563" s="22" t="s">
        <v>1365</v>
      </c>
      <c r="J563" s="26" t="s">
        <v>1366</v>
      </c>
      <c r="K563" s="11" t="s">
        <v>1516</v>
      </c>
      <c r="L563" s="2" t="n">
        <f aca="false">IF(LEN(TRIM(K563))=0,0,LEN(TRIM(K563))-LEN(SUBSTITUTE(K563," ",""))+1)</f>
        <v>10</v>
      </c>
      <c r="M563" s="2" t="n">
        <f aca="false">IF(LEN(TRIM(F563))=0,0,LEN(TRIM(F563))-LEN(SUBSTITUTE(F563," ",""))+2)</f>
        <v>8</v>
      </c>
      <c r="N563" s="22" t="s">
        <v>52</v>
      </c>
      <c r="O563" s="0"/>
      <c r="P563" s="27" t="n">
        <v>12081</v>
      </c>
      <c r="Q563" s="27" t="n">
        <v>2081</v>
      </c>
      <c r="R563" s="9" t="s">
        <v>53</v>
      </c>
      <c r="S563" s="28" t="str">
        <f aca="false">MID(MID(MID(SUBSTITUTE(K563," ","^",(M563-2)),1,256),FIND("^",SUBSTITUTE(K563," ","^",(M563-2))),256),2,FIND(" ",MID(MID(SUBSTITUTE(K563," ","^",(M563-2)),1,256),FIND("^",SUBSTITUTE(K563," ","^",(M563-2))),256))-2)</f>
        <v>the</v>
      </c>
      <c r="T563" s="59"/>
      <c r="U563" s="9" t="n">
        <v>3</v>
      </c>
      <c r="V563" s="23" t="n">
        <v>1400</v>
      </c>
      <c r="W563" s="23" t="n">
        <v>332</v>
      </c>
      <c r="X563" s="23" t="n">
        <v>576</v>
      </c>
      <c r="Y563" s="23" t="n">
        <v>370</v>
      </c>
      <c r="Z563" s="23" t="n">
        <v>405</v>
      </c>
      <c r="AA563" s="83" t="n">
        <v>14</v>
      </c>
      <c r="AB563" s="9"/>
      <c r="AC563" s="30" t="str">
        <f aca="false">IF(ISBLANK(T563),"NA",IF(T563=" ","NA",IF(T563="-","NA",IF(T563="N","NA",T563))))</f>
        <v>NA</v>
      </c>
      <c r="AD563" s="30" t="n">
        <f aca="false">IF(ISBLANK(U563),"NA",IF(U563=" ","NA",IF(U563="-","NA",IF(U563="N","NA",U563))))</f>
        <v>3</v>
      </c>
      <c r="AE563" s="30" t="n">
        <f aca="false">IF(ISBLANK(V563),"NA",IF(V563=" ","NA",IF(V563="-","NA",IF(V563="N","NA",V563))))</f>
        <v>1400</v>
      </c>
      <c r="AF563" s="30" t="n">
        <f aca="false">IF(ISBLANK(W563),"NA",IF(W563=" ","NA",IF(W563="-","NA",IF(W563="N","NA",W563))))</f>
        <v>332</v>
      </c>
      <c r="AG563" s="30" t="n">
        <f aca="false">IF(ISBLANK(X563),"NA",IF(X563=" ","NA",IF(X563="-","NA",IF(X563="N","NA",X563))))</f>
        <v>576</v>
      </c>
      <c r="AH563" s="30" t="n">
        <f aca="false">IF(ISBLANK(Y563),"NA",IF(Y563=" ","NA",IF(Y563="-","NA",IF(Y563="N","NA",Y563))))</f>
        <v>370</v>
      </c>
      <c r="AI563" s="30" t="n">
        <f aca="false">IF(ISBLANK(Z563),"NA",IF(Z563=" ","NA",IF(Z563="-","NA",IF(Z563="N","NA",Z563))))</f>
        <v>405</v>
      </c>
      <c r="AJ563" s="30" t="n">
        <f aca="false">IF(ISBLANK(AA563),"NA",IF(AA563=" ","NA",IF(AA563="-","NA",IF(AA563="N","NA",AA563))))</f>
        <v>14</v>
      </c>
      <c r="AK563" s="30" t="str">
        <f aca="false">IF(ISBLANK(AB563),"NA",IF(AB563=" ","NA",IF(AB563="-","NA",IF(AB563="N","NA",AB563))))</f>
        <v>NA</v>
      </c>
      <c r="AL563" s="22" t="str">
        <f aca="false">IF(I563="BC",VLOOKUP(B563,'BC-OR_overlap'!A:J,10),"NA")</f>
        <v>NA</v>
      </c>
      <c r="AM563" s="22" t="n">
        <f aca="false">VLOOKUP(G563,Sheet2!A:Q,3)</f>
        <v>1040.35</v>
      </c>
      <c r="AN563" s="22" t="n">
        <f aca="false">VLOOKUP(G563,Sheet2!A:Q,4)</f>
        <v>22</v>
      </c>
      <c r="AO563" s="22" t="n">
        <f aca="false">VLOOKUP(G563,Sheet2!A:Q,5)</f>
        <v>192.42</v>
      </c>
      <c r="AP563" s="22" t="n">
        <f aca="false">VLOOKUP(G563,Sheet2!A:Q,6)</f>
        <v>13669.22</v>
      </c>
      <c r="AQ563" s="22" t="n">
        <f aca="false">VLOOKUP(G563,Sheet2!A:Q,7)</f>
        <v>72.33</v>
      </c>
      <c r="AR563" s="22" t="n">
        <f aca="false">VLOOKUP(G563,Sheet2!A:Q,8)</f>
        <v>3156.95</v>
      </c>
      <c r="AS563" s="22" t="n">
        <f aca="false">VLOOKUP(G563,Sheet2!A:Q,9)</f>
        <v>12</v>
      </c>
      <c r="AT563" s="22" t="n">
        <f aca="false">VLOOKUP(G563,Sheet2!A:Q,10)</f>
        <v>1040.35</v>
      </c>
      <c r="AU563" s="22" t="n">
        <f aca="false">VLOOKUP(G563,Sheet2!A:Q,11)</f>
        <v>1</v>
      </c>
      <c r="AV563" s="22" t="n">
        <f aca="false">VLOOKUP(G563,Sheet2!A:Q,12)</f>
        <v>188082.66</v>
      </c>
      <c r="AW563" s="22" t="n">
        <f aca="false">VLOOKUP(G563,Sheet2!A:Q,13)</f>
        <v>21898.33</v>
      </c>
      <c r="AX563" s="22" t="n">
        <f aca="false">VLOOKUP(G563,Sheet2!A:Q,14)</f>
        <v>12884.14</v>
      </c>
      <c r="AY563" s="22" t="n">
        <f aca="false">VLOOKUP(G563,Sheet2!A:Q,15)</f>
        <v>1656</v>
      </c>
      <c r="AZ563" s="22" t="n">
        <f aca="false">VLOOKUP(G563,Sheet2!A:Q,16)</f>
        <v>1207.76</v>
      </c>
      <c r="BA563" s="22" t="n">
        <f aca="false">VLOOKUP(G563,Sheet2!A:Q,17)</f>
        <v>28</v>
      </c>
      <c r="BB563" s="22" t="n">
        <f aca="false">VLOOKUP(G563,Sheet2!A:R,18)</f>
        <v>303</v>
      </c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5" hidden="false" customHeight="false" outlineLevel="0" collapsed="false">
      <c r="A564" s="1" t="s">
        <v>66</v>
      </c>
      <c r="B564" s="9" t="n">
        <v>82</v>
      </c>
      <c r="C564" s="9" t="n">
        <v>105</v>
      </c>
      <c r="D564" s="9" t="n">
        <v>175</v>
      </c>
      <c r="E564" s="23"/>
      <c r="F564" s="9" t="s">
        <v>410</v>
      </c>
      <c r="G564" s="75" t="s">
        <v>1517</v>
      </c>
      <c r="H564" s="4" t="s">
        <v>412</v>
      </c>
      <c r="I564" s="22" t="s">
        <v>1365</v>
      </c>
      <c r="J564" s="26" t="s">
        <v>1366</v>
      </c>
      <c r="K564" s="11" t="s">
        <v>1518</v>
      </c>
      <c r="L564" s="2" t="n">
        <f aca="false">IF(LEN(TRIM(K564))=0,0,LEN(TRIM(K564))-LEN(SUBSTITUTE(K564," ",""))+1)</f>
        <v>12</v>
      </c>
      <c r="M564" s="2" t="n">
        <f aca="false">IF(LEN(TRIM(F564))=0,0,LEN(TRIM(F564))-LEN(SUBSTITUTE(F564," ",""))+2)</f>
        <v>10</v>
      </c>
      <c r="N564" s="22" t="s">
        <v>52</v>
      </c>
      <c r="O564" s="0"/>
      <c r="P564" s="27" t="n">
        <v>12082</v>
      </c>
      <c r="Q564" s="27" t="n">
        <v>2082</v>
      </c>
      <c r="R564" s="9" t="s">
        <v>53</v>
      </c>
      <c r="S564" s="28" t="str">
        <f aca="false">MID(MID(MID(SUBSTITUTE(K564," ","^",(M564-2)),1,256),FIND("^",SUBSTITUTE(K564," ","^",(M564-2))),256),2,FIND(" ",MID(MID(SUBSTITUTE(K564," ","^",(M564-2)),1,256),FIND("^",SUBSTITUTE(K564," ","^",(M564-2))),256))-2)</f>
        <v>a</v>
      </c>
      <c r="T564" s="59"/>
      <c r="U564" s="9" t="n">
        <v>3</v>
      </c>
      <c r="V564" s="23" t="n">
        <v>17</v>
      </c>
      <c r="W564" s="23" t="s">
        <v>54</v>
      </c>
      <c r="X564" s="23" t="s">
        <v>54</v>
      </c>
      <c r="Y564" s="23" t="s">
        <v>54</v>
      </c>
      <c r="Z564" s="23" t="s">
        <v>54</v>
      </c>
      <c r="AA564" s="83" t="n">
        <v>8</v>
      </c>
      <c r="AB564" s="0"/>
      <c r="AC564" s="30" t="str">
        <f aca="false">IF(ISBLANK(T564),"NA",IF(T564=" ","NA",IF(T564="-","NA",IF(T564="N","NA",T564))))</f>
        <v>NA</v>
      </c>
      <c r="AD564" s="30" t="n">
        <f aca="false">IF(ISBLANK(U564),"NA",IF(U564=" ","NA",IF(U564="-","NA",IF(U564="N","NA",U564))))</f>
        <v>3</v>
      </c>
      <c r="AE564" s="30" t="n">
        <f aca="false">IF(ISBLANK(V564),"NA",IF(V564=" ","NA",IF(V564="-","NA",IF(V564="N","NA",V564))))</f>
        <v>17</v>
      </c>
      <c r="AF564" s="30" t="str">
        <f aca="false">IF(ISBLANK(W564),"NA",IF(W564=" ","NA",IF(W564="-","NA",IF(W564="N","NA",W564))))</f>
        <v>NA</v>
      </c>
      <c r="AG564" s="30" t="str">
        <f aca="false">IF(ISBLANK(X564),"NA",IF(X564=" ","NA",IF(X564="-","NA",IF(X564="N","NA",X564))))</f>
        <v>NA</v>
      </c>
      <c r="AH564" s="30" t="str">
        <f aca="false">IF(ISBLANK(Y564),"NA",IF(Y564=" ","NA",IF(Y564="-","NA",IF(Y564="N","NA",Y564))))</f>
        <v>NA</v>
      </c>
      <c r="AI564" s="30" t="str">
        <f aca="false">IF(ISBLANK(Z564),"NA",IF(Z564=" ","NA",IF(Z564="-","NA",IF(Z564="N","NA",Z564))))</f>
        <v>NA</v>
      </c>
      <c r="AJ564" s="30" t="n">
        <f aca="false">IF(ISBLANK(AA564),"NA",IF(AA564=" ","NA",IF(AA564="-","NA",IF(AA564="N","NA",AA564))))</f>
        <v>8</v>
      </c>
      <c r="AK564" s="30" t="str">
        <f aca="false">IF(ISBLANK(AB564),"NA",IF(AB564=" ","NA",IF(AB564="-","NA",IF(AB564="N","NA",AB564))))</f>
        <v>NA</v>
      </c>
      <c r="AL564" s="22" t="str">
        <f aca="false">IF(I564="BC",VLOOKUP(B564,'BC-OR_overlap'!A:J,10),"NA")</f>
        <v>NA</v>
      </c>
      <c r="AM564" s="22" t="n">
        <f aca="false">VLOOKUP(G564,Sheet2!A:Q,3)</f>
        <v>33.9704</v>
      </c>
      <c r="AN564" s="22" t="n">
        <f aca="false">VLOOKUP(G564,Sheet2!A:Q,4)</f>
        <v>21</v>
      </c>
      <c r="AO564" s="22" t="n">
        <f aca="false">VLOOKUP(G564,Sheet2!A:Q,5)</f>
        <v>9.83</v>
      </c>
      <c r="AP564" s="22" t="n">
        <f aca="false">VLOOKUP(G564,Sheet2!A:Q,6)</f>
        <v>11083.27</v>
      </c>
      <c r="AQ564" s="22" t="n">
        <f aca="false">VLOOKUP(G564,Sheet2!A:Q,7)</f>
        <v>73.33</v>
      </c>
      <c r="AR564" s="22" t="n">
        <f aca="false">VLOOKUP(G564,Sheet2!A:Q,8)</f>
        <v>134.3</v>
      </c>
      <c r="AS564" s="22" t="n">
        <f aca="false">VLOOKUP(G564,Sheet2!A:Q,9)</f>
        <v>10.5</v>
      </c>
      <c r="AT564" s="22" t="n">
        <f aca="false">VLOOKUP(G564,Sheet2!A:Q,10)</f>
        <v>33.97</v>
      </c>
      <c r="AU564" s="22" t="n">
        <f aca="false">VLOOKUP(G564,Sheet2!A:Q,11)</f>
        <v>1</v>
      </c>
      <c r="AV564" s="22" t="n">
        <f aca="false">VLOOKUP(G564,Sheet2!A:Q,12)</f>
        <v>181456.7</v>
      </c>
      <c r="AW564" s="22" t="n">
        <f aca="false">VLOOKUP(G564,Sheet2!A:Q,13)</f>
        <v>24934.33</v>
      </c>
      <c r="AX564" s="22" t="n">
        <f aca="false">VLOOKUP(G564,Sheet2!A:Q,14)</f>
        <v>5454.06</v>
      </c>
      <c r="AY564" s="22" t="n">
        <f aca="false">VLOOKUP(G564,Sheet2!A:Q,15)</f>
        <v>1289.5</v>
      </c>
      <c r="AZ564" s="22" t="n">
        <f aca="false">VLOOKUP(G564,Sheet2!A:Q,16)</f>
        <v>55.69</v>
      </c>
      <c r="BA564" s="22" t="n">
        <f aca="false">VLOOKUP(G564,Sheet2!A:Q,17)</f>
        <v>14</v>
      </c>
      <c r="BB564" s="22" t="n">
        <f aca="false">VLOOKUP(G564,Sheet2!A:R,18)</f>
        <v>166</v>
      </c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5" hidden="false" customHeight="false" outlineLevel="0" collapsed="false">
      <c r="A565" s="1" t="s">
        <v>46</v>
      </c>
      <c r="B565" s="9" t="n">
        <v>83</v>
      </c>
      <c r="C565" s="9" t="n">
        <v>106</v>
      </c>
      <c r="D565" s="9" t="n">
        <v>44</v>
      </c>
      <c r="E565" s="23" t="s">
        <v>414</v>
      </c>
      <c r="F565" s="11" t="s">
        <v>415</v>
      </c>
      <c r="G565" s="75" t="s">
        <v>1519</v>
      </c>
      <c r="H565" s="4" t="s">
        <v>417</v>
      </c>
      <c r="I565" s="22" t="s">
        <v>1365</v>
      </c>
      <c r="J565" s="26" t="s">
        <v>1366</v>
      </c>
      <c r="K565" s="11" t="s">
        <v>1520</v>
      </c>
      <c r="L565" s="2" t="n">
        <f aca="false">IF(LEN(TRIM(K565))=0,0,LEN(TRIM(K565))-LEN(SUBSTITUTE(K565," ",""))+1)</f>
        <v>10</v>
      </c>
      <c r="M565" s="2" t="n">
        <f aca="false">IF(LEN(TRIM(F565))=0,0,LEN(TRIM(F565))-LEN(SUBSTITUTE(F565," ",""))+2)</f>
        <v>8</v>
      </c>
      <c r="N565" s="22" t="s">
        <v>52</v>
      </c>
      <c r="O565" s="0"/>
      <c r="P565" s="27" t="n">
        <v>12083</v>
      </c>
      <c r="Q565" s="27" t="n">
        <v>2083</v>
      </c>
      <c r="R565" s="9" t="s">
        <v>53</v>
      </c>
      <c r="S565" s="28" t="str">
        <f aca="false">MID(MID(MID(SUBSTITUTE(K565," ","^",(M565-2)),1,256),FIND("^",SUBSTITUTE(K565," ","^",(M565-2))),256),2,FIND(" ",MID(MID(SUBSTITUTE(K565," ","^",(M565-2)),1,256),FIND("^",SUBSTITUTE(K565," ","^",(M565-2))),256))-2)</f>
        <v>a</v>
      </c>
      <c r="T565" s="59"/>
      <c r="U565" s="9" t="n">
        <v>4</v>
      </c>
      <c r="V565" s="23" t="n">
        <v>110</v>
      </c>
      <c r="W565" s="23" t="n">
        <v>397</v>
      </c>
      <c r="X565" s="23" t="n">
        <v>473</v>
      </c>
      <c r="Y565" s="23" t="n">
        <v>484</v>
      </c>
      <c r="Z565" s="23" t="n">
        <v>444</v>
      </c>
      <c r="AA565" s="83" t="n">
        <v>13</v>
      </c>
      <c r="AB565" s="9"/>
      <c r="AC565" s="30" t="str">
        <f aca="false">IF(ISBLANK(T565),"NA",IF(T565=" ","NA",IF(T565="-","NA",IF(T565="N","NA",T565))))</f>
        <v>NA</v>
      </c>
      <c r="AD565" s="30" t="n">
        <f aca="false">IF(ISBLANK(U565),"NA",IF(U565=" ","NA",IF(U565="-","NA",IF(U565="N","NA",U565))))</f>
        <v>4</v>
      </c>
      <c r="AE565" s="30" t="n">
        <f aca="false">IF(ISBLANK(V565),"NA",IF(V565=" ","NA",IF(V565="-","NA",IF(V565="N","NA",V565))))</f>
        <v>110</v>
      </c>
      <c r="AF565" s="30" t="n">
        <f aca="false">IF(ISBLANK(W565),"NA",IF(W565=" ","NA",IF(W565="-","NA",IF(W565="N","NA",W565))))</f>
        <v>397</v>
      </c>
      <c r="AG565" s="30" t="n">
        <f aca="false">IF(ISBLANK(X565),"NA",IF(X565=" ","NA",IF(X565="-","NA",IF(X565="N","NA",X565))))</f>
        <v>473</v>
      </c>
      <c r="AH565" s="30" t="n">
        <f aca="false">IF(ISBLANK(Y565),"NA",IF(Y565=" ","NA",IF(Y565="-","NA",IF(Y565="N","NA",Y565))))</f>
        <v>484</v>
      </c>
      <c r="AI565" s="30" t="n">
        <f aca="false">IF(ISBLANK(Z565),"NA",IF(Z565=" ","NA",IF(Z565="-","NA",IF(Z565="N","NA",Z565))))</f>
        <v>444</v>
      </c>
      <c r="AJ565" s="30" t="n">
        <f aca="false">IF(ISBLANK(AA565),"NA",IF(AA565=" ","NA",IF(AA565="-","NA",IF(AA565="N","NA",AA565))))</f>
        <v>13</v>
      </c>
      <c r="AK565" s="30" t="str">
        <f aca="false">IF(ISBLANK(AB565),"NA",IF(AB565=" ","NA",IF(AB565="-","NA",IF(AB565="N","NA",AB565))))</f>
        <v>NA</v>
      </c>
      <c r="AL565" s="22" t="str">
        <f aca="false">IF(I565="BC",VLOOKUP(B565,'BC-OR_overlap'!A:J,10),"NA")</f>
        <v>NA</v>
      </c>
      <c r="AM565" s="22" t="n">
        <f aca="false">VLOOKUP(G565,Sheet2!A:Q,3)</f>
        <v>109.764</v>
      </c>
      <c r="AN565" s="22" t="n">
        <f aca="false">VLOOKUP(G565,Sheet2!A:Q,4)</f>
        <v>20</v>
      </c>
      <c r="AO565" s="22" t="n">
        <f aca="false">VLOOKUP(G565,Sheet2!A:Q,5)</f>
        <v>21.64</v>
      </c>
      <c r="AP565" s="22" t="n">
        <f aca="false">VLOOKUP(G565,Sheet2!A:Q,6)</f>
        <v>15504.54</v>
      </c>
      <c r="AQ565" s="22" t="n">
        <f aca="false">VLOOKUP(G565,Sheet2!A:Q,7)</f>
        <v>316.75</v>
      </c>
      <c r="AR565" s="22" t="n">
        <f aca="false">VLOOKUP(G565,Sheet2!A:Q,8)</f>
        <v>2338.12</v>
      </c>
      <c r="AS565" s="22" t="n">
        <f aca="false">VLOOKUP(G565,Sheet2!A:Q,9)</f>
        <v>34.67</v>
      </c>
      <c r="AT565" s="22" t="n">
        <f aca="false">VLOOKUP(G565,Sheet2!A:Q,10)</f>
        <v>175</v>
      </c>
      <c r="AU565" s="22" t="n">
        <f aca="false">VLOOKUP(G565,Sheet2!A:Q,11)</f>
        <v>4.5</v>
      </c>
      <c r="AV565" s="22" t="n">
        <f aca="false">VLOOKUP(G565,Sheet2!A:Q,12)</f>
        <v>252988.28</v>
      </c>
      <c r="AW565" s="22" t="n">
        <f aca="false">VLOOKUP(G565,Sheet2!A:Q,13)</f>
        <v>39592.25</v>
      </c>
      <c r="AX565" s="22" t="n">
        <f aca="false">VLOOKUP(G565,Sheet2!A:Q,14)</f>
        <v>20087.3</v>
      </c>
      <c r="AY565" s="22" t="n">
        <f aca="false">VLOOKUP(G565,Sheet2!A:Q,15)</f>
        <v>2905</v>
      </c>
      <c r="AZ565" s="22" t="n">
        <f aca="false">VLOOKUP(G565,Sheet2!A:Q,16)</f>
        <v>1533.81</v>
      </c>
      <c r="BA565" s="22" t="n">
        <f aca="false">VLOOKUP(G565,Sheet2!A:Q,17)</f>
        <v>362.5</v>
      </c>
      <c r="BB565" s="22" t="n">
        <f aca="false">VLOOKUP(G565,Sheet2!A:R,18)</f>
        <v>295</v>
      </c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5" hidden="false" customHeight="false" outlineLevel="0" collapsed="false">
      <c r="A566" s="9" t="s">
        <v>80</v>
      </c>
      <c r="B566" s="9" t="n">
        <v>84</v>
      </c>
      <c r="C566" s="9" t="n">
        <v>108</v>
      </c>
      <c r="D566" s="9" t="n">
        <v>59</v>
      </c>
      <c r="E566" s="36" t="s">
        <v>419</v>
      </c>
      <c r="F566" s="37" t="s">
        <v>420</v>
      </c>
      <c r="G566" s="75" t="s">
        <v>1521</v>
      </c>
      <c r="H566" s="4" t="s">
        <v>422</v>
      </c>
      <c r="I566" s="22" t="s">
        <v>1365</v>
      </c>
      <c r="J566" s="26" t="s">
        <v>1366</v>
      </c>
      <c r="K566" s="11" t="s">
        <v>1522</v>
      </c>
      <c r="L566" s="2" t="n">
        <f aca="false">IF(LEN(TRIM(K566))=0,0,LEN(TRIM(K566))-LEN(SUBSTITUTE(K566," ",""))+1)</f>
        <v>20</v>
      </c>
      <c r="M566" s="2" t="n">
        <f aca="false">IF(LEN(TRIM(F566))=0,0,LEN(TRIM(F566))-LEN(SUBSTITUTE(F566," ",""))+2)</f>
        <v>18</v>
      </c>
      <c r="N566" s="22" t="s">
        <v>52</v>
      </c>
      <c r="O566" s="0"/>
      <c r="P566" s="27" t="n">
        <v>12084</v>
      </c>
      <c r="Q566" s="27" t="n">
        <v>2084</v>
      </c>
      <c r="R566" s="9" t="s">
        <v>53</v>
      </c>
      <c r="S566" s="28" t="str">
        <f aca="false">MID(MID(MID(SUBSTITUTE(K566," ","^",(M566-2)),1,256),FIND("^",SUBSTITUTE(K566," ","^",(M566-2))),256),2,FIND(" ",MID(MID(SUBSTITUTE(K566," ","^",(M566-2)),1,256),FIND("^",SUBSTITUTE(K566," ","^",(M566-2))),256))-2)</f>
        <v>a</v>
      </c>
      <c r="T566" s="59"/>
      <c r="U566" s="9" t="n">
        <v>7</v>
      </c>
      <c r="V566" s="23" t="n">
        <v>2</v>
      </c>
      <c r="W566" s="23" t="s">
        <v>54</v>
      </c>
      <c r="X566" s="23" t="s">
        <v>54</v>
      </c>
      <c r="Y566" s="23" t="s">
        <v>54</v>
      </c>
      <c r="Z566" s="23" t="s">
        <v>54</v>
      </c>
      <c r="AA566" s="83" t="n">
        <v>16</v>
      </c>
      <c r="AB566" s="0"/>
      <c r="AC566" s="30" t="str">
        <f aca="false">IF(ISBLANK(T566),"NA",IF(T566=" ","NA",IF(T566="-","NA",IF(T566="N","NA",T566))))</f>
        <v>NA</v>
      </c>
      <c r="AD566" s="30" t="n">
        <f aca="false">IF(ISBLANK(U566),"NA",IF(U566=" ","NA",IF(U566="-","NA",IF(U566="N","NA",U566))))</f>
        <v>7</v>
      </c>
      <c r="AE566" s="30" t="n">
        <f aca="false">IF(ISBLANK(V566),"NA",IF(V566=" ","NA",IF(V566="-","NA",IF(V566="N","NA",V566))))</f>
        <v>2</v>
      </c>
      <c r="AF566" s="30" t="str">
        <f aca="false">IF(ISBLANK(W566),"NA",IF(W566=" ","NA",IF(W566="-","NA",IF(W566="N","NA",W566))))</f>
        <v>NA</v>
      </c>
      <c r="AG566" s="30" t="str">
        <f aca="false">IF(ISBLANK(X566),"NA",IF(X566=" ","NA",IF(X566="-","NA",IF(X566="N","NA",X566))))</f>
        <v>NA</v>
      </c>
      <c r="AH566" s="30" t="str">
        <f aca="false">IF(ISBLANK(Y566),"NA",IF(Y566=" ","NA",IF(Y566="-","NA",IF(Y566="N","NA",Y566))))</f>
        <v>NA</v>
      </c>
      <c r="AI566" s="30" t="str">
        <f aca="false">IF(ISBLANK(Z566),"NA",IF(Z566=" ","NA",IF(Z566="-","NA",IF(Z566="N","NA",Z566))))</f>
        <v>NA</v>
      </c>
      <c r="AJ566" s="30" t="n">
        <f aca="false">IF(ISBLANK(AA566),"NA",IF(AA566=" ","NA",IF(AA566="-","NA",IF(AA566="N","NA",AA566))))</f>
        <v>16</v>
      </c>
      <c r="AK566" s="30" t="str">
        <f aca="false">IF(ISBLANK(AB566),"NA",IF(AB566=" ","NA",IF(AB566="-","NA",IF(AB566="N","NA",AB566))))</f>
        <v>NA</v>
      </c>
      <c r="AL566" s="22" t="str">
        <f aca="false">IF(I566="BC",VLOOKUP(B566,'BC-OR_overlap'!A:J,10),"NA")</f>
        <v>NA</v>
      </c>
      <c r="AM566" s="22" t="n">
        <f aca="false">VLOOKUP(G566,Sheet2!A:Q,3)</f>
        <v>4.87841</v>
      </c>
      <c r="AN566" s="22" t="n">
        <f aca="false">VLOOKUP(G566,Sheet2!A:Q,4)</f>
        <v>2</v>
      </c>
      <c r="AO566" s="22" t="n">
        <f aca="false">VLOOKUP(G566,Sheet2!A:Q,5)</f>
        <v>53.04</v>
      </c>
      <c r="AP566" s="22" t="n">
        <f aca="false">VLOOKUP(G566,Sheet2!A:Q,6)</f>
        <v>4867.91</v>
      </c>
      <c r="AQ566" s="22" t="n">
        <f aca="false">VLOOKUP(G566,Sheet2!A:Q,7)</f>
        <v>760.29</v>
      </c>
      <c r="AR566" s="22" t="n">
        <f aca="false">VLOOKUP(G566,Sheet2!A:Q,8)</f>
        <v>590.5</v>
      </c>
      <c r="AS566" s="22" t="n">
        <f aca="false">VLOOKUP(G566,Sheet2!A:Q,9)</f>
        <v>98.67</v>
      </c>
      <c r="AT566" s="22" t="n">
        <f aca="false">VLOOKUP(G566,Sheet2!A:Q,10)</f>
        <v>222.72</v>
      </c>
      <c r="AU566" s="22" t="n">
        <f aca="false">VLOOKUP(G566,Sheet2!A:Q,11)</f>
        <v>25.4</v>
      </c>
      <c r="AV566" s="22" t="n">
        <f aca="false">VLOOKUP(G566,Sheet2!A:Q,12)</f>
        <v>285576.16</v>
      </c>
      <c r="AW566" s="22" t="n">
        <f aca="false">VLOOKUP(G566,Sheet2!A:Q,13)</f>
        <v>40059.86</v>
      </c>
      <c r="AX566" s="22" t="n">
        <f aca="false">VLOOKUP(G566,Sheet2!A:Q,14)</f>
        <v>14662.01</v>
      </c>
      <c r="AY566" s="22" t="n">
        <f aca="false">VLOOKUP(G566,Sheet2!A:Q,15)</f>
        <v>2221.33</v>
      </c>
      <c r="AZ566" s="22" t="n">
        <f aca="false">VLOOKUP(G566,Sheet2!A:Q,16)</f>
        <v>1369.19</v>
      </c>
      <c r="BA566" s="22" t="n">
        <f aca="false">VLOOKUP(G566,Sheet2!A:Q,17)</f>
        <v>278</v>
      </c>
      <c r="BB566" s="22" t="n">
        <f aca="false">VLOOKUP(G566,Sheet2!A:R,18)</f>
        <v>296</v>
      </c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5" hidden="false" customHeight="false" outlineLevel="0" collapsed="false">
      <c r="A567" s="1" t="s">
        <v>56</v>
      </c>
      <c r="B567" s="9" t="n">
        <v>85</v>
      </c>
      <c r="C567" s="9" t="n">
        <v>109</v>
      </c>
      <c r="D567" s="9" t="n">
        <v>69</v>
      </c>
      <c r="E567" s="23" t="n">
        <v>46</v>
      </c>
      <c r="F567" s="24" t="s">
        <v>424</v>
      </c>
      <c r="G567" s="75" t="s">
        <v>1523</v>
      </c>
      <c r="H567" s="4" t="s">
        <v>426</v>
      </c>
      <c r="I567" s="22" t="s">
        <v>1365</v>
      </c>
      <c r="J567" s="26" t="s">
        <v>1366</v>
      </c>
      <c r="K567" s="11" t="s">
        <v>1524</v>
      </c>
      <c r="L567" s="2" t="n">
        <f aca="false">IF(LEN(TRIM(K567))=0,0,LEN(TRIM(K567))-LEN(SUBSTITUTE(K567," ",""))+1)</f>
        <v>12</v>
      </c>
      <c r="M567" s="2" t="n">
        <f aca="false">IF(LEN(TRIM(F567))=0,0,LEN(TRIM(F567))-LEN(SUBSTITUTE(F567," ",""))+2)</f>
        <v>7</v>
      </c>
      <c r="N567" s="22" t="s">
        <v>52</v>
      </c>
      <c r="O567" s="0"/>
      <c r="P567" s="27" t="n">
        <v>12085</v>
      </c>
      <c r="Q567" s="27" t="n">
        <v>2085</v>
      </c>
      <c r="R567" s="9" t="s">
        <v>53</v>
      </c>
      <c r="S567" s="28" t="str">
        <f aca="false">MID(MID(MID(SUBSTITUTE(K567," ","^",(M567-2)),1,256),FIND("^",SUBSTITUTE(K567," ","^",(M567-2))),256),2,FIND(" ",MID(MID(SUBSTITUTE(K567," ","^",(M567-2)),1,256),FIND("^",SUBSTITUTE(K567," ","^",(M567-2))),256))-2)</f>
        <v>warm</v>
      </c>
      <c r="T567" s="59"/>
      <c r="U567" s="9" t="n">
        <v>4</v>
      </c>
      <c r="V567" s="23" t="n">
        <v>14</v>
      </c>
      <c r="W567" s="23" t="n">
        <v>330</v>
      </c>
      <c r="X567" s="23" t="n">
        <v>556</v>
      </c>
      <c r="Y567" s="23" t="n">
        <v>359</v>
      </c>
      <c r="Z567" s="23" t="n">
        <v>437</v>
      </c>
      <c r="AA567" s="83" t="n">
        <v>10</v>
      </c>
      <c r="AB567" s="9"/>
      <c r="AC567" s="30" t="str">
        <f aca="false">IF(ISBLANK(T567),"NA",IF(T567=" ","NA",IF(T567="-","NA",IF(T567="N","NA",T567))))</f>
        <v>NA</v>
      </c>
      <c r="AD567" s="30" t="n">
        <f aca="false">IF(ISBLANK(U567),"NA",IF(U567=" ","NA",IF(U567="-","NA",IF(U567="N","NA",U567))))</f>
        <v>4</v>
      </c>
      <c r="AE567" s="30" t="n">
        <f aca="false">IF(ISBLANK(V567),"NA",IF(V567=" ","NA",IF(V567="-","NA",IF(V567="N","NA",V567))))</f>
        <v>14</v>
      </c>
      <c r="AF567" s="30" t="n">
        <f aca="false">IF(ISBLANK(W567),"NA",IF(W567=" ","NA",IF(W567="-","NA",IF(W567="N","NA",W567))))</f>
        <v>330</v>
      </c>
      <c r="AG567" s="30" t="n">
        <f aca="false">IF(ISBLANK(X567),"NA",IF(X567=" ","NA",IF(X567="-","NA",IF(X567="N","NA",X567))))</f>
        <v>556</v>
      </c>
      <c r="AH567" s="30" t="n">
        <f aca="false">IF(ISBLANK(Y567),"NA",IF(Y567=" ","NA",IF(Y567="-","NA",IF(Y567="N","NA",Y567))))</f>
        <v>359</v>
      </c>
      <c r="AI567" s="30" t="n">
        <f aca="false">IF(ISBLANK(Z567),"NA",IF(Z567=" ","NA",IF(Z567="-","NA",IF(Z567="N","NA",Z567))))</f>
        <v>437</v>
      </c>
      <c r="AJ567" s="30" t="n">
        <f aca="false">IF(ISBLANK(AA567),"NA",IF(AA567=" ","NA",IF(AA567="-","NA",IF(AA567="N","NA",AA567))))</f>
        <v>10</v>
      </c>
      <c r="AK567" s="30" t="str">
        <f aca="false">IF(ISBLANK(AB567),"NA",IF(AB567=" ","NA",IF(AB567="-","NA",IF(AB567="N","NA",AB567))))</f>
        <v>NA</v>
      </c>
      <c r="AL567" s="22" t="str">
        <f aca="false">IF(I567="BC",VLOOKUP(B567,'BC-OR_overlap'!A:J,10),"NA")</f>
        <v>NA</v>
      </c>
      <c r="AM567" s="22" t="n">
        <f aca="false">VLOOKUP(G567,Sheet2!A:Q,3)</f>
        <v>25.6414</v>
      </c>
      <c r="AN567" s="22" t="n">
        <f aca="false">VLOOKUP(G567,Sheet2!A:Q,4)</f>
        <v>8</v>
      </c>
      <c r="AO567" s="22" t="n">
        <f aca="false">VLOOKUP(G567,Sheet2!A:Q,5)</f>
        <v>74.19</v>
      </c>
      <c r="AP567" s="22" t="n">
        <f aca="false">VLOOKUP(G567,Sheet2!A:Q,6)</f>
        <v>14473.1</v>
      </c>
      <c r="AQ567" s="22" t="n">
        <f aca="false">VLOOKUP(G567,Sheet2!A:Q,7)</f>
        <v>201</v>
      </c>
      <c r="AR567" s="22" t="n">
        <f aca="false">VLOOKUP(G567,Sheet2!A:Q,8)</f>
        <v>1749.47</v>
      </c>
      <c r="AS567" s="22" t="n">
        <f aca="false">VLOOKUP(G567,Sheet2!A:Q,9)</f>
        <v>29.33</v>
      </c>
      <c r="AT567" s="22" t="n">
        <f aca="false">VLOOKUP(G567,Sheet2!A:Q,10)</f>
        <v>148.2</v>
      </c>
      <c r="AU567" s="22" t="n">
        <f aca="false">VLOOKUP(G567,Sheet2!A:Q,11)</f>
        <v>4</v>
      </c>
      <c r="AV567" s="22" t="n">
        <f aca="false">VLOOKUP(G567,Sheet2!A:Q,12)</f>
        <v>186149.36</v>
      </c>
      <c r="AW567" s="22" t="n">
        <f aca="false">VLOOKUP(G567,Sheet2!A:Q,13)</f>
        <v>28416.5</v>
      </c>
      <c r="AX567" s="22" t="n">
        <f aca="false">VLOOKUP(G567,Sheet2!A:Q,14)</f>
        <v>11844.81</v>
      </c>
      <c r="AY567" s="22" t="n">
        <f aca="false">VLOOKUP(G567,Sheet2!A:Q,15)</f>
        <v>1764.67</v>
      </c>
      <c r="AZ567" s="22" t="n">
        <f aca="false">VLOOKUP(G567,Sheet2!A:Q,16)</f>
        <v>1754.14</v>
      </c>
      <c r="BA567" s="22" t="n">
        <f aca="false">VLOOKUP(G567,Sheet2!A:Q,17)</f>
        <v>147</v>
      </c>
      <c r="BB567" s="22" t="n">
        <f aca="false">VLOOKUP(G567,Sheet2!A:R,18)</f>
        <v>311</v>
      </c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5" hidden="false" customHeight="false" outlineLevel="0" collapsed="false">
      <c r="A568" s="1" t="s">
        <v>66</v>
      </c>
      <c r="B568" s="9" t="n">
        <v>86</v>
      </c>
      <c r="C568" s="9" t="n">
        <v>110</v>
      </c>
      <c r="D568" s="9" t="n">
        <v>77</v>
      </c>
      <c r="E568" s="23"/>
      <c r="F568" s="9" t="s">
        <v>428</v>
      </c>
      <c r="G568" s="75" t="s">
        <v>1525</v>
      </c>
      <c r="H568" s="4" t="s">
        <v>93</v>
      </c>
      <c r="I568" s="22" t="s">
        <v>1365</v>
      </c>
      <c r="J568" s="26" t="s">
        <v>1366</v>
      </c>
      <c r="K568" s="11" t="s">
        <v>1526</v>
      </c>
      <c r="L568" s="2" t="n">
        <f aca="false">IF(LEN(TRIM(K568))=0,0,LEN(TRIM(K568))-LEN(SUBSTITUTE(K568," ",""))+1)</f>
        <v>17</v>
      </c>
      <c r="M568" s="2" t="n">
        <f aca="false">IF(LEN(TRIM(F568))=0,0,LEN(TRIM(F568))-LEN(SUBSTITUTE(F568," ",""))+2)</f>
        <v>15</v>
      </c>
      <c r="N568" s="22" t="s">
        <v>52</v>
      </c>
      <c r="O568" s="0"/>
      <c r="P568" s="27" t="n">
        <v>12086</v>
      </c>
      <c r="Q568" s="27" t="n">
        <v>2086</v>
      </c>
      <c r="R568" s="9" t="s">
        <v>53</v>
      </c>
      <c r="S568" s="28" t="str">
        <f aca="false">MID(MID(MID(SUBSTITUTE(K568," ","^",(M568-2)),1,256),FIND("^",SUBSTITUTE(K568," ","^",(M568-2))),256),2,FIND(" ",MID(MID(SUBSTITUTE(K568," ","^",(M568-2)),1,256),FIND("^",SUBSTITUTE(K568," ","^",(M568-2))),256))-2)</f>
        <v>any</v>
      </c>
      <c r="T568" s="59"/>
      <c r="U568" s="9" t="n">
        <v>4</v>
      </c>
      <c r="V568" s="23" t="n">
        <v>12</v>
      </c>
      <c r="W568" s="23" t="n">
        <v>538</v>
      </c>
      <c r="X568" s="23" t="n">
        <v>482</v>
      </c>
      <c r="Y568" s="23" t="n">
        <v>510</v>
      </c>
      <c r="Z568" s="23" t="n">
        <v>368</v>
      </c>
      <c r="AA568" s="83" t="n">
        <v>15</v>
      </c>
      <c r="AB568" s="0"/>
      <c r="AC568" s="30" t="str">
        <f aca="false">IF(ISBLANK(T568),"NA",IF(T568=" ","NA",IF(T568="-","NA",IF(T568="N","NA",T568))))</f>
        <v>NA</v>
      </c>
      <c r="AD568" s="30" t="n">
        <f aca="false">IF(ISBLANK(U568),"NA",IF(U568=" ","NA",IF(U568="-","NA",IF(U568="N","NA",U568))))</f>
        <v>4</v>
      </c>
      <c r="AE568" s="30" t="n">
        <f aca="false">IF(ISBLANK(V568),"NA",IF(V568=" ","NA",IF(V568="-","NA",IF(V568="N","NA",V568))))</f>
        <v>12</v>
      </c>
      <c r="AF568" s="30" t="n">
        <f aca="false">IF(ISBLANK(W568),"NA",IF(W568=" ","NA",IF(W568="-","NA",IF(W568="N","NA",W568))))</f>
        <v>538</v>
      </c>
      <c r="AG568" s="30" t="n">
        <f aca="false">IF(ISBLANK(X568),"NA",IF(X568=" ","NA",IF(X568="-","NA",IF(X568="N","NA",X568))))</f>
        <v>482</v>
      </c>
      <c r="AH568" s="30" t="n">
        <f aca="false">IF(ISBLANK(Y568),"NA",IF(Y568=" ","NA",IF(Y568="-","NA",IF(Y568="N","NA",Y568))))</f>
        <v>510</v>
      </c>
      <c r="AI568" s="30" t="n">
        <f aca="false">IF(ISBLANK(Z568),"NA",IF(Z568=" ","NA",IF(Z568="-","NA",IF(Z568="N","NA",Z568))))</f>
        <v>368</v>
      </c>
      <c r="AJ568" s="30" t="n">
        <f aca="false">IF(ISBLANK(AA568),"NA",IF(AA568=" ","NA",IF(AA568="-","NA",IF(AA568="N","NA",AA568))))</f>
        <v>15</v>
      </c>
      <c r="AK568" s="30" t="str">
        <f aca="false">IF(ISBLANK(AB568),"NA",IF(AB568=" ","NA",IF(AB568="-","NA",IF(AB568="N","NA",AB568))))</f>
        <v>NA</v>
      </c>
      <c r="AL568" s="22" t="str">
        <f aca="false">IF(I568="BC",VLOOKUP(B568,'BC-OR_overlap'!A:J,10),"NA")</f>
        <v>NA</v>
      </c>
      <c r="AM568" s="22" t="n">
        <f aca="false">VLOOKUP(G568,Sheet2!A:Q,3)</f>
        <v>26.1173</v>
      </c>
      <c r="AN568" s="22" t="n">
        <f aca="false">VLOOKUP(G568,Sheet2!A:Q,4)</f>
        <v>8</v>
      </c>
      <c r="AO568" s="22" t="n">
        <f aca="false">VLOOKUP(G568,Sheet2!A:Q,5)</f>
        <v>26.85</v>
      </c>
      <c r="AP568" s="22" t="n">
        <f aca="false">VLOOKUP(G568,Sheet2!A:Q,6)</f>
        <v>13301.84</v>
      </c>
      <c r="AQ568" s="22" t="n">
        <f aca="false">VLOOKUP(G568,Sheet2!A:Q,7)</f>
        <v>224</v>
      </c>
      <c r="AR568" s="22" t="n">
        <f aca="false">VLOOKUP(G568,Sheet2!A:Q,8)</f>
        <v>1448.59</v>
      </c>
      <c r="AS568" s="22" t="n">
        <f aca="false">VLOOKUP(G568,Sheet2!A:Q,9)</f>
        <v>26</v>
      </c>
      <c r="AT568" s="22" t="n">
        <f aca="false">VLOOKUP(G568,Sheet2!A:Q,10)</f>
        <v>83.91</v>
      </c>
      <c r="AU568" s="22" t="n">
        <f aca="false">VLOOKUP(G568,Sheet2!A:Q,11)</f>
        <v>3.5</v>
      </c>
      <c r="AV568" s="22" t="n">
        <f aca="false">VLOOKUP(G568,Sheet2!A:Q,12)</f>
        <v>192582.16</v>
      </c>
      <c r="AW568" s="22" t="n">
        <f aca="false">VLOOKUP(G568,Sheet2!A:Q,13)</f>
        <v>33421.25</v>
      </c>
      <c r="AX568" s="22" t="n">
        <f aca="false">VLOOKUP(G568,Sheet2!A:Q,14)</f>
        <v>10393.29</v>
      </c>
      <c r="AY568" s="22" t="n">
        <f aca="false">VLOOKUP(G568,Sheet2!A:Q,15)</f>
        <v>1796.67</v>
      </c>
      <c r="AZ568" s="22" t="n">
        <f aca="false">VLOOKUP(G568,Sheet2!A:Q,16)</f>
        <v>386.05</v>
      </c>
      <c r="BA568" s="22" t="n">
        <f aca="false">VLOOKUP(G568,Sheet2!A:Q,17)</f>
        <v>78.5</v>
      </c>
      <c r="BB568" s="22" t="n">
        <f aca="false">VLOOKUP(G568,Sheet2!A:R,18)</f>
        <v>468</v>
      </c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5" hidden="false" customHeight="false" outlineLevel="0" collapsed="false">
      <c r="A569" s="9" t="s">
        <v>46</v>
      </c>
      <c r="B569" s="9" t="n">
        <v>87</v>
      </c>
      <c r="C569" s="9" t="n">
        <v>111</v>
      </c>
      <c r="D569" s="9" t="n">
        <v>32</v>
      </c>
      <c r="E569" s="23"/>
      <c r="F569" s="9" t="s">
        <v>431</v>
      </c>
      <c r="G569" s="75" t="s">
        <v>1527</v>
      </c>
      <c r="H569" s="4" t="s">
        <v>433</v>
      </c>
      <c r="I569" s="22" t="s">
        <v>1365</v>
      </c>
      <c r="J569" s="26" t="s">
        <v>1366</v>
      </c>
      <c r="K569" s="11" t="s">
        <v>1528</v>
      </c>
      <c r="L569" s="2" t="n">
        <f aca="false">IF(LEN(TRIM(K569))=0,0,LEN(TRIM(K569))-LEN(SUBSTITUTE(K569," ",""))+1)</f>
        <v>9</v>
      </c>
      <c r="M569" s="2" t="n">
        <f aca="false">IF(LEN(TRIM(F569))=0,0,LEN(TRIM(F569))-LEN(SUBSTITUTE(F569," ",""))+2)</f>
        <v>6</v>
      </c>
      <c r="N569" s="22" t="s">
        <v>52</v>
      </c>
      <c r="O569" s="0"/>
      <c r="P569" s="27" t="n">
        <v>12087</v>
      </c>
      <c r="Q569" s="27" t="n">
        <v>2087</v>
      </c>
      <c r="R569" s="9" t="s">
        <v>53</v>
      </c>
      <c r="S569" s="28" t="str">
        <f aca="false">MID(MID(MID(SUBSTITUTE(K569," ","^",(M569-2)),1,256),FIND("^",SUBSTITUTE(K569," ","^",(M569-2))),256),2,FIND(" ",MID(MID(SUBSTITUTE(K569," ","^",(M569-2)),1,256),FIND("^",SUBSTITUTE(K569," ","^",(M569-2))),256))-2)</f>
        <v>ten</v>
      </c>
      <c r="T569" s="59"/>
      <c r="U569" s="9" t="n">
        <v>7</v>
      </c>
      <c r="V569" s="23" t="s">
        <v>54</v>
      </c>
      <c r="W569" s="23" t="s">
        <v>54</v>
      </c>
      <c r="X569" s="23" t="s">
        <v>54</v>
      </c>
      <c r="Y569" s="23" t="s">
        <v>54</v>
      </c>
      <c r="Z569" s="23" t="s">
        <v>54</v>
      </c>
      <c r="AA569" s="83" t="n">
        <v>20</v>
      </c>
      <c r="AB569" s="9"/>
      <c r="AC569" s="30" t="str">
        <f aca="false">IF(ISBLANK(T569),"NA",IF(T569=" ","NA",IF(T569="-","NA",IF(T569="N","NA",T569))))</f>
        <v>NA</v>
      </c>
      <c r="AD569" s="30" t="n">
        <f aca="false">IF(ISBLANK(U569),"NA",IF(U569=" ","NA",IF(U569="-","NA",IF(U569="N","NA",U569))))</f>
        <v>7</v>
      </c>
      <c r="AE569" s="30" t="str">
        <f aca="false">IF(ISBLANK(V569),"NA",IF(V569=" ","NA",IF(V569="-","NA",IF(V569="N","NA",V569))))</f>
        <v>NA</v>
      </c>
      <c r="AF569" s="30" t="str">
        <f aca="false">IF(ISBLANK(W569),"NA",IF(W569=" ","NA",IF(W569="-","NA",IF(W569="N","NA",W569))))</f>
        <v>NA</v>
      </c>
      <c r="AG569" s="30" t="str">
        <f aca="false">IF(ISBLANK(X569),"NA",IF(X569=" ","NA",IF(X569="-","NA",IF(X569="N","NA",X569))))</f>
        <v>NA</v>
      </c>
      <c r="AH569" s="30" t="str">
        <f aca="false">IF(ISBLANK(Y569),"NA",IF(Y569=" ","NA",IF(Y569="-","NA",IF(Y569="N","NA",Y569))))</f>
        <v>NA</v>
      </c>
      <c r="AI569" s="30" t="str">
        <f aca="false">IF(ISBLANK(Z569),"NA",IF(Z569=" ","NA",IF(Z569="-","NA",IF(Z569="N","NA",Z569))))</f>
        <v>NA</v>
      </c>
      <c r="AJ569" s="30" t="n">
        <f aca="false">IF(ISBLANK(AA569),"NA",IF(AA569=" ","NA",IF(AA569="-","NA",IF(AA569="N","NA",AA569))))</f>
        <v>20</v>
      </c>
      <c r="AK569" s="30" t="str">
        <f aca="false">IF(ISBLANK(AB569),"NA",IF(AB569=" ","NA",IF(AB569="-","NA",IF(AB569="N","NA",AB569))))</f>
        <v>NA</v>
      </c>
      <c r="AL569" s="22" t="str">
        <f aca="false">IF(I569="BC",VLOOKUP(B569,'BC-OR_overlap'!A:J,10),"NA")</f>
        <v>NA</v>
      </c>
      <c r="AM569" s="22" t="n">
        <f aca="false">VLOOKUP(G569,Sheet2!A:Q,3)</f>
        <v>0.0594928</v>
      </c>
      <c r="AN569" s="22" t="n">
        <f aca="false">VLOOKUP(G569,Sheet2!A:Q,4)</f>
        <v>3</v>
      </c>
      <c r="AO569" s="22" t="n">
        <f aca="false">VLOOKUP(G569,Sheet2!A:Q,5)</f>
        <v>73.08</v>
      </c>
      <c r="AP569" s="22" t="n">
        <f aca="false">VLOOKUP(G569,Sheet2!A:Q,6)</f>
        <v>6777.48</v>
      </c>
      <c r="AQ569" s="22" t="n">
        <f aca="false">VLOOKUP(G569,Sheet2!A:Q,7)</f>
        <v>1340.86</v>
      </c>
      <c r="AR569" s="22" t="n">
        <f aca="false">VLOOKUP(G569,Sheet2!A:Q,8)</f>
        <v>1047.12</v>
      </c>
      <c r="AS569" s="22" t="n">
        <f aca="false">VLOOKUP(G569,Sheet2!A:Q,9)</f>
        <v>247.83</v>
      </c>
      <c r="AT569" s="22" t="n">
        <f aca="false">VLOOKUP(G569,Sheet2!A:Q,10)</f>
        <v>197.65</v>
      </c>
      <c r="AU569" s="22" t="n">
        <f aca="false">VLOOKUP(G569,Sheet2!A:Q,11)</f>
        <v>30.6</v>
      </c>
      <c r="AV569" s="22" t="n">
        <f aca="false">VLOOKUP(G569,Sheet2!A:Q,12)</f>
        <v>265929.73</v>
      </c>
      <c r="AW569" s="22" t="n">
        <f aca="false">VLOOKUP(G569,Sheet2!A:Q,13)</f>
        <v>40817.29</v>
      </c>
      <c r="AX569" s="22" t="n">
        <f aca="false">VLOOKUP(G569,Sheet2!A:Q,14)</f>
        <v>28618.03</v>
      </c>
      <c r="AY569" s="22" t="n">
        <f aca="false">VLOOKUP(G569,Sheet2!A:Q,15)</f>
        <v>5598.5</v>
      </c>
      <c r="AZ569" s="22" t="n">
        <f aca="false">VLOOKUP(G569,Sheet2!A:Q,16)</f>
        <v>1942.93</v>
      </c>
      <c r="BA569" s="22" t="n">
        <f aca="false">VLOOKUP(G569,Sheet2!A:Q,17)</f>
        <v>402.8</v>
      </c>
      <c r="BB569" s="22" t="n">
        <f aca="false">VLOOKUP(G569,Sheet2!A:R,18)</f>
        <v>313</v>
      </c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5" hidden="false" customHeight="false" outlineLevel="0" collapsed="false">
      <c r="A570" s="1" t="s">
        <v>56</v>
      </c>
      <c r="B570" s="9" t="n">
        <v>88</v>
      </c>
      <c r="C570" s="9" t="n">
        <v>112</v>
      </c>
      <c r="D570" s="9" t="n">
        <v>127</v>
      </c>
      <c r="E570" s="23"/>
      <c r="F570" s="9" t="s">
        <v>435</v>
      </c>
      <c r="G570" s="85" t="s">
        <v>839</v>
      </c>
      <c r="H570" s="4" t="s">
        <v>437</v>
      </c>
      <c r="I570" s="22" t="s">
        <v>1365</v>
      </c>
      <c r="J570" s="26" t="s">
        <v>1366</v>
      </c>
      <c r="K570" s="11" t="s">
        <v>1529</v>
      </c>
      <c r="L570" s="2" t="n">
        <f aca="false">IF(LEN(TRIM(K570))=0,0,LEN(TRIM(K570))-LEN(SUBSTITUTE(K570," ",""))+1)</f>
        <v>21</v>
      </c>
      <c r="M570" s="2" t="n">
        <f aca="false">IF(LEN(TRIM(F570))=0,0,LEN(TRIM(F570))-LEN(SUBSTITUTE(F570," ",""))+2)</f>
        <v>19</v>
      </c>
      <c r="N570" s="22" t="s">
        <v>52</v>
      </c>
      <c r="O570" s="0"/>
      <c r="P570" s="27" t="n">
        <v>12088</v>
      </c>
      <c r="Q570" s="27" t="n">
        <v>2088</v>
      </c>
      <c r="R570" s="9" t="s">
        <v>53</v>
      </c>
      <c r="S570" s="28" t="str">
        <f aca="false">MID(MID(MID(SUBSTITUTE(K570," ","^",(M570-2)),1,256),FIND("^",SUBSTITUTE(K570," ","^",(M570-2))),256),2,FIND(" ",MID(MID(SUBSTITUTE(K570," ","^",(M570-2)),1,256),FIND("^",SUBSTITUTE(K570," ","^",(M570-2))),256))-2)</f>
        <v>the</v>
      </c>
      <c r="T570" s="59"/>
      <c r="U570" s="9" t="n">
        <v>5</v>
      </c>
      <c r="V570" s="23" t="n">
        <v>25</v>
      </c>
      <c r="W570" s="23" t="n">
        <v>611</v>
      </c>
      <c r="X570" s="23" t="n">
        <v>533</v>
      </c>
      <c r="Y570" s="23" t="n">
        <v>608</v>
      </c>
      <c r="Z570" s="23" t="n">
        <v>497</v>
      </c>
      <c r="AA570" s="83" t="n">
        <v>9</v>
      </c>
      <c r="AB570" s="9"/>
      <c r="AC570" s="30" t="str">
        <f aca="false">IF(ISBLANK(T570),"NA",IF(T570=" ","NA",IF(T570="-","NA",IF(T570="N","NA",T570))))</f>
        <v>NA</v>
      </c>
      <c r="AD570" s="30" t="n">
        <f aca="false">IF(ISBLANK(U570),"NA",IF(U570=" ","NA",IF(U570="-","NA",IF(U570="N","NA",U570))))</f>
        <v>5</v>
      </c>
      <c r="AE570" s="30" t="n">
        <f aca="false">IF(ISBLANK(V570),"NA",IF(V570=" ","NA",IF(V570="-","NA",IF(V570="N","NA",V570))))</f>
        <v>25</v>
      </c>
      <c r="AF570" s="30" t="n">
        <f aca="false">IF(ISBLANK(W570),"NA",IF(W570=" ","NA",IF(W570="-","NA",IF(W570="N","NA",W570))))</f>
        <v>611</v>
      </c>
      <c r="AG570" s="30" t="n">
        <f aca="false">IF(ISBLANK(X570),"NA",IF(X570=" ","NA",IF(X570="-","NA",IF(X570="N","NA",X570))))</f>
        <v>533</v>
      </c>
      <c r="AH570" s="30" t="n">
        <f aca="false">IF(ISBLANK(Y570),"NA",IF(Y570=" ","NA",IF(Y570="-","NA",IF(Y570="N","NA",Y570))))</f>
        <v>608</v>
      </c>
      <c r="AI570" s="30" t="n">
        <f aca="false">IF(ISBLANK(Z570),"NA",IF(Z570=" ","NA",IF(Z570="-","NA",IF(Z570="N","NA",Z570))))</f>
        <v>497</v>
      </c>
      <c r="AJ570" s="30" t="n">
        <f aca="false">IF(ISBLANK(AA570),"NA",IF(AA570=" ","NA",IF(AA570="-","NA",IF(AA570="N","NA",AA570))))</f>
        <v>9</v>
      </c>
      <c r="AK570" s="30" t="str">
        <f aca="false">IF(ISBLANK(AB570),"NA",IF(AB570=" ","NA",IF(AB570="-","NA",IF(AB570="N","NA",AB570))))</f>
        <v>NA</v>
      </c>
      <c r="AL570" s="22" t="str">
        <f aca="false">IF(I570="BC",VLOOKUP(B570,'BC-OR_overlap'!A:J,10),"NA")</f>
        <v>NA</v>
      </c>
      <c r="AM570" s="22" t="n">
        <f aca="false">VLOOKUP(G570,Sheet2!A:Q,3)</f>
        <v>20.8225</v>
      </c>
      <c r="AN570" s="22" t="n">
        <f aca="false">VLOOKUP(G570,Sheet2!A:Q,4)</f>
        <v>6</v>
      </c>
      <c r="AO570" s="22" t="n">
        <f aca="false">VLOOKUP(G570,Sheet2!A:Q,5)</f>
        <v>64.64</v>
      </c>
      <c r="AP570" s="22" t="n">
        <f aca="false">VLOOKUP(G570,Sheet2!A:Q,6)</f>
        <v>10065.16</v>
      </c>
      <c r="AQ570" s="22" t="n">
        <f aca="false">VLOOKUP(G570,Sheet2!A:Q,7)</f>
        <v>546.2</v>
      </c>
      <c r="AR570" s="22" t="n">
        <f aca="false">VLOOKUP(G570,Sheet2!A:Q,8)</f>
        <v>820.72</v>
      </c>
      <c r="AS570" s="22" t="n">
        <f aca="false">VLOOKUP(G570,Sheet2!A:Q,9)</f>
        <v>48.25</v>
      </c>
      <c r="AT570" s="22" t="n">
        <f aca="false">VLOOKUP(G570,Sheet2!A:Q,10)</f>
        <v>308.19</v>
      </c>
      <c r="AU570" s="22" t="n">
        <f aca="false">VLOOKUP(G570,Sheet2!A:Q,11)</f>
        <v>7.67</v>
      </c>
      <c r="AV570" s="22" t="n">
        <f aca="false">VLOOKUP(G570,Sheet2!A:Q,12)</f>
        <v>291116.65</v>
      </c>
      <c r="AW570" s="22" t="n">
        <f aca="false">VLOOKUP(G570,Sheet2!A:Q,13)</f>
        <v>31427.8</v>
      </c>
      <c r="AX570" s="22" t="n">
        <f aca="false">VLOOKUP(G570,Sheet2!A:Q,14)</f>
        <v>24337.14</v>
      </c>
      <c r="AY570" s="22" t="n">
        <f aca="false">VLOOKUP(G570,Sheet2!A:Q,15)</f>
        <v>3354.25</v>
      </c>
      <c r="AZ570" s="22" t="n">
        <f aca="false">VLOOKUP(G570,Sheet2!A:Q,16)</f>
        <v>2629.86</v>
      </c>
      <c r="BA570" s="22" t="n">
        <f aca="false">VLOOKUP(G570,Sheet2!A:Q,17)</f>
        <v>263</v>
      </c>
      <c r="BB570" s="22" t="n">
        <f aca="false">VLOOKUP(G570,Sheet2!A:R,18)</f>
        <v>222</v>
      </c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5" hidden="false" customHeight="false" outlineLevel="0" collapsed="false">
      <c r="A571" s="9" t="s">
        <v>66</v>
      </c>
      <c r="B571" s="9" t="n">
        <v>89</v>
      </c>
      <c r="C571" s="9" t="n">
        <v>113</v>
      </c>
      <c r="D571" s="9" t="n">
        <v>103</v>
      </c>
      <c r="E571" s="23"/>
      <c r="F571" s="9" t="s">
        <v>439</v>
      </c>
      <c r="G571" s="75" t="s">
        <v>1530</v>
      </c>
      <c r="H571" s="4" t="s">
        <v>187</v>
      </c>
      <c r="I571" s="22" t="s">
        <v>1365</v>
      </c>
      <c r="J571" s="26" t="s">
        <v>1366</v>
      </c>
      <c r="K571" s="11" t="s">
        <v>1531</v>
      </c>
      <c r="L571" s="2" t="n">
        <f aca="false">IF(LEN(TRIM(K571))=0,0,LEN(TRIM(K571))-LEN(SUBSTITUTE(K571," ",""))+1)</f>
        <v>15</v>
      </c>
      <c r="M571" s="2" t="n">
        <f aca="false">IF(LEN(TRIM(F571))=0,0,LEN(TRIM(F571))-LEN(SUBSTITUTE(F571," ",""))+2)</f>
        <v>13</v>
      </c>
      <c r="N571" s="22" t="s">
        <v>52</v>
      </c>
      <c r="O571" s="0"/>
      <c r="P571" s="27" t="n">
        <v>12089</v>
      </c>
      <c r="Q571" s="27" t="n">
        <v>2089</v>
      </c>
      <c r="R571" s="9" t="s">
        <v>53</v>
      </c>
      <c r="S571" s="28" t="str">
        <f aca="false">MID(MID(MID(SUBSTITUTE(K571," ","^",(M571-2)),1,256),FIND("^",SUBSTITUTE(K571," ","^",(M571-2))),256),2,FIND(" ",MID(MID(SUBSTITUTE(K571," ","^",(M571-2)),1,256),FIND("^",SUBSTITUTE(K571," ","^",(M571-2))),256))-2)</f>
        <v>bad</v>
      </c>
      <c r="T571" s="59"/>
      <c r="U571" s="9" t="n">
        <v>4</v>
      </c>
      <c r="V571" s="23" t="n">
        <v>7</v>
      </c>
      <c r="W571" s="23" t="n">
        <v>547</v>
      </c>
      <c r="X571" s="23" t="n">
        <v>510</v>
      </c>
      <c r="Y571" s="23" t="n">
        <v>558</v>
      </c>
      <c r="Z571" s="23" t="n">
        <v>430</v>
      </c>
      <c r="AA571" s="83" t="n">
        <v>4</v>
      </c>
      <c r="AB571" s="0"/>
      <c r="AC571" s="30" t="str">
        <f aca="false">IF(ISBLANK(T571),"NA",IF(T571=" ","NA",IF(T571="-","NA",IF(T571="N","NA",T571))))</f>
        <v>NA</v>
      </c>
      <c r="AD571" s="30" t="n">
        <f aca="false">IF(ISBLANK(U571),"NA",IF(U571=" ","NA",IF(U571="-","NA",IF(U571="N","NA",U571))))</f>
        <v>4</v>
      </c>
      <c r="AE571" s="30" t="n">
        <f aca="false">IF(ISBLANK(V571),"NA",IF(V571=" ","NA",IF(V571="-","NA",IF(V571="N","NA",V571))))</f>
        <v>7</v>
      </c>
      <c r="AF571" s="30" t="n">
        <f aca="false">IF(ISBLANK(W571),"NA",IF(W571=" ","NA",IF(W571="-","NA",IF(W571="N","NA",W571))))</f>
        <v>547</v>
      </c>
      <c r="AG571" s="30" t="n">
        <f aca="false">IF(ISBLANK(X571),"NA",IF(X571=" ","NA",IF(X571="-","NA",IF(X571="N","NA",X571))))</f>
        <v>510</v>
      </c>
      <c r="AH571" s="30" t="n">
        <f aca="false">IF(ISBLANK(Y571),"NA",IF(Y571=" ","NA",IF(Y571="-","NA",IF(Y571="N","NA",Y571))))</f>
        <v>558</v>
      </c>
      <c r="AI571" s="30" t="n">
        <f aca="false">IF(ISBLANK(Z571),"NA",IF(Z571=" ","NA",IF(Z571="-","NA",IF(Z571="N","NA",Z571))))</f>
        <v>430</v>
      </c>
      <c r="AJ571" s="30" t="n">
        <f aca="false">IF(ISBLANK(AA571),"NA",IF(AA571=" ","NA",IF(AA571="-","NA",IF(AA571="N","NA",AA571))))</f>
        <v>4</v>
      </c>
      <c r="AK571" s="30" t="str">
        <f aca="false">IF(ISBLANK(AB571),"NA",IF(AB571=" ","NA",IF(AB571="-","NA",IF(AB571="N","NA",AB571))))</f>
        <v>NA</v>
      </c>
      <c r="AL571" s="22" t="str">
        <f aca="false">IF(I571="BC",VLOOKUP(B571,'BC-OR_overlap'!A:J,10),"NA")</f>
        <v>NA</v>
      </c>
      <c r="AM571" s="22" t="n">
        <f aca="false">VLOOKUP(G571,Sheet2!A:Q,3)</f>
        <v>4.58094</v>
      </c>
      <c r="AN571" s="22" t="n">
        <f aca="false">VLOOKUP(G571,Sheet2!A:Q,4)</f>
        <v>11</v>
      </c>
      <c r="AO571" s="22" t="n">
        <f aca="false">VLOOKUP(G571,Sheet2!A:Q,5)</f>
        <v>134.1</v>
      </c>
      <c r="AP571" s="22" t="n">
        <f aca="false">VLOOKUP(G571,Sheet2!A:Q,6)</f>
        <v>15042.27</v>
      </c>
      <c r="AQ571" s="22" t="n">
        <f aca="false">VLOOKUP(G571,Sheet2!A:Q,7)</f>
        <v>229.5</v>
      </c>
      <c r="AR571" s="22" t="n">
        <f aca="false">VLOOKUP(G571,Sheet2!A:Q,8)</f>
        <v>2336.34</v>
      </c>
      <c r="AS571" s="22" t="n">
        <f aca="false">VLOOKUP(G571,Sheet2!A:Q,9)</f>
        <v>33.67</v>
      </c>
      <c r="AT571" s="22" t="n">
        <f aca="false">VLOOKUP(G571,Sheet2!A:Q,10)</f>
        <v>663.2</v>
      </c>
      <c r="AU571" s="22" t="n">
        <f aca="false">VLOOKUP(G571,Sheet2!A:Q,11)</f>
        <v>5.5</v>
      </c>
      <c r="AV571" s="22" t="n">
        <f aca="false">VLOOKUP(G571,Sheet2!A:Q,12)</f>
        <v>264342.29</v>
      </c>
      <c r="AW571" s="22" t="n">
        <f aca="false">VLOOKUP(G571,Sheet2!A:Q,13)</f>
        <v>25050.75</v>
      </c>
      <c r="AX571" s="22" t="n">
        <f aca="false">VLOOKUP(G571,Sheet2!A:Q,14)</f>
        <v>12290.93</v>
      </c>
      <c r="AY571" s="22" t="n">
        <f aca="false">VLOOKUP(G571,Sheet2!A:Q,15)</f>
        <v>1473</v>
      </c>
      <c r="AZ571" s="22" t="n">
        <f aca="false">VLOOKUP(G571,Sheet2!A:Q,16)</f>
        <v>1641.88</v>
      </c>
      <c r="BA571" s="22" t="n">
        <f aca="false">VLOOKUP(G571,Sheet2!A:Q,17)</f>
        <v>204.5</v>
      </c>
      <c r="BB571" s="22" t="n">
        <f aca="false">VLOOKUP(G571,Sheet2!A:R,18)</f>
        <v>224</v>
      </c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5" hidden="false" customHeight="false" outlineLevel="0" collapsed="false">
      <c r="A572" s="9" t="s">
        <v>56</v>
      </c>
      <c r="B572" s="9" t="n">
        <v>90</v>
      </c>
      <c r="C572" s="9" t="n">
        <v>114</v>
      </c>
      <c r="D572" s="9" t="n">
        <v>67</v>
      </c>
      <c r="E572" s="23" t="s">
        <v>442</v>
      </c>
      <c r="F572" s="11" t="s">
        <v>443</v>
      </c>
      <c r="G572" s="75" t="s">
        <v>1532</v>
      </c>
      <c r="H572" s="4" t="s">
        <v>445</v>
      </c>
      <c r="I572" s="22" t="s">
        <v>1365</v>
      </c>
      <c r="J572" s="26" t="s">
        <v>1366</v>
      </c>
      <c r="K572" s="11" t="s">
        <v>1533</v>
      </c>
      <c r="L572" s="2" t="n">
        <f aca="false">IF(LEN(TRIM(K572))=0,0,LEN(TRIM(K572))-LEN(SUBSTITUTE(K572," ",""))+1)</f>
        <v>10</v>
      </c>
      <c r="M572" s="2" t="n">
        <f aca="false">IF(LEN(TRIM(F572))=0,0,LEN(TRIM(F572))-LEN(SUBSTITUTE(F572," ",""))+2)</f>
        <v>8</v>
      </c>
      <c r="N572" s="22" t="s">
        <v>52</v>
      </c>
      <c r="O572" s="0"/>
      <c r="P572" s="27" t="n">
        <v>12090</v>
      </c>
      <c r="Q572" s="27" t="n">
        <v>2090</v>
      </c>
      <c r="R572" s="9" t="s">
        <v>53</v>
      </c>
      <c r="S572" s="28" t="str">
        <f aca="false">MID(MID(MID(SUBSTITUTE(K572," ","^",(M572-2)),1,256),FIND("^",SUBSTITUTE(K572," ","^",(M572-2))),256),2,FIND(" ",MID(MID(SUBSTITUTE(K572," ","^",(M572-2)),1,256),FIND("^",SUBSTITUTE(K572," ","^",(M572-2))),256))-2)</f>
        <v>a</v>
      </c>
      <c r="T572" s="59"/>
      <c r="U572" s="9" t="n">
        <v>3</v>
      </c>
      <c r="V572" s="23" t="n">
        <v>2</v>
      </c>
      <c r="W572" s="23" t="n">
        <v>494</v>
      </c>
      <c r="X572" s="23" t="n">
        <v>432</v>
      </c>
      <c r="Y572" s="23" t="n">
        <v>554</v>
      </c>
      <c r="Z572" s="23" t="s">
        <v>54</v>
      </c>
      <c r="AA572" s="83" t="n">
        <v>12</v>
      </c>
      <c r="AB572" s="9"/>
      <c r="AC572" s="30" t="str">
        <f aca="false">IF(ISBLANK(T572),"NA",IF(T572=" ","NA",IF(T572="-","NA",IF(T572="N","NA",T572))))</f>
        <v>NA</v>
      </c>
      <c r="AD572" s="30" t="n">
        <f aca="false">IF(ISBLANK(U572),"NA",IF(U572=" ","NA",IF(U572="-","NA",IF(U572="N","NA",U572))))</f>
        <v>3</v>
      </c>
      <c r="AE572" s="30" t="n">
        <f aca="false">IF(ISBLANK(V572),"NA",IF(V572=" ","NA",IF(V572="-","NA",IF(V572="N","NA",V572))))</f>
        <v>2</v>
      </c>
      <c r="AF572" s="30" t="n">
        <f aca="false">IF(ISBLANK(W572),"NA",IF(W572=" ","NA",IF(W572="-","NA",IF(W572="N","NA",W572))))</f>
        <v>494</v>
      </c>
      <c r="AG572" s="30" t="n">
        <f aca="false">IF(ISBLANK(X572),"NA",IF(X572=" ","NA",IF(X572="-","NA",IF(X572="N","NA",X572))))</f>
        <v>432</v>
      </c>
      <c r="AH572" s="30" t="n">
        <f aca="false">IF(ISBLANK(Y572),"NA",IF(Y572=" ","NA",IF(Y572="-","NA",IF(Y572="N","NA",Y572))))</f>
        <v>554</v>
      </c>
      <c r="AI572" s="30" t="str">
        <f aca="false">IF(ISBLANK(Z572),"NA",IF(Z572=" ","NA",IF(Z572="-","NA",IF(Z572="N","NA",Z572))))</f>
        <v>NA</v>
      </c>
      <c r="AJ572" s="30" t="n">
        <f aca="false">IF(ISBLANK(AA572),"NA",IF(AA572=" ","NA",IF(AA572="-","NA",IF(AA572="N","NA",AA572))))</f>
        <v>12</v>
      </c>
      <c r="AK572" s="30" t="str">
        <f aca="false">IF(ISBLANK(AB572),"NA",IF(AB572=" ","NA",IF(AB572="-","NA",IF(AB572="N","NA",AB572))))</f>
        <v>NA</v>
      </c>
      <c r="AL572" s="22" t="str">
        <f aca="false">IF(I572="BC",VLOOKUP(B572,'BC-OR_overlap'!A:J,10),"NA")</f>
        <v>NA</v>
      </c>
      <c r="AM572" s="22" t="n">
        <f aca="false">VLOOKUP(G572,Sheet2!A:Q,3)</f>
        <v>4.99739</v>
      </c>
      <c r="AN572" s="22" t="n">
        <f aca="false">VLOOKUP(G572,Sheet2!A:Q,4)</f>
        <v>18</v>
      </c>
      <c r="AO572" s="22" t="n">
        <f aca="false">VLOOKUP(G572,Sheet2!A:Q,5)</f>
        <v>87.9</v>
      </c>
      <c r="AP572" s="22" t="n">
        <f aca="false">VLOOKUP(G572,Sheet2!A:Q,6)</f>
        <v>16761.29</v>
      </c>
      <c r="AQ572" s="22" t="n">
        <f aca="false">VLOOKUP(G572,Sheet2!A:Q,7)</f>
        <v>70</v>
      </c>
      <c r="AR572" s="22" t="n">
        <f aca="false">VLOOKUP(G572,Sheet2!A:Q,8)</f>
        <v>787.83</v>
      </c>
      <c r="AS572" s="22" t="n">
        <f aca="false">VLOOKUP(G572,Sheet2!A:Q,9)</f>
        <v>8.5</v>
      </c>
      <c r="AT572" s="22" t="n">
        <f aca="false">VLOOKUP(G572,Sheet2!A:Q,10)</f>
        <v>5</v>
      </c>
      <c r="AU572" s="22" t="n">
        <f aca="false">VLOOKUP(G572,Sheet2!A:Q,11)</f>
        <v>1</v>
      </c>
      <c r="AV572" s="22" t="n">
        <f aca="false">VLOOKUP(G572,Sheet2!A:Q,12)</f>
        <v>215468.89</v>
      </c>
      <c r="AW572" s="22" t="n">
        <f aca="false">VLOOKUP(G572,Sheet2!A:Q,13)</f>
        <v>20645.33</v>
      </c>
      <c r="AX572" s="22" t="n">
        <f aca="false">VLOOKUP(G572,Sheet2!A:Q,14)</f>
        <v>13723.43</v>
      </c>
      <c r="AY572" s="22" t="n">
        <f aca="false">VLOOKUP(G572,Sheet2!A:Q,15)</f>
        <v>1620</v>
      </c>
      <c r="AZ572" s="22" t="n">
        <f aca="false">VLOOKUP(G572,Sheet2!A:Q,16)</f>
        <v>626.64</v>
      </c>
      <c r="BA572" s="22" t="n">
        <f aca="false">VLOOKUP(G572,Sheet2!A:Q,17)</f>
        <v>98</v>
      </c>
      <c r="BB572" s="22" t="n">
        <f aca="false">VLOOKUP(G572,Sheet2!A:R,18)</f>
        <v>226</v>
      </c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5" hidden="false" customHeight="false" outlineLevel="0" collapsed="false">
      <c r="A573" s="9" t="s">
        <v>80</v>
      </c>
      <c r="B573" s="9" t="n">
        <v>91</v>
      </c>
      <c r="C573" s="9" t="n">
        <v>115</v>
      </c>
      <c r="D573" s="9" t="n">
        <v>134</v>
      </c>
      <c r="E573" s="23"/>
      <c r="F573" s="9" t="s">
        <v>447</v>
      </c>
      <c r="G573" s="75" t="s">
        <v>1534</v>
      </c>
      <c r="H573" s="4" t="s">
        <v>449</v>
      </c>
      <c r="I573" s="22" t="s">
        <v>1365</v>
      </c>
      <c r="J573" s="26" t="s">
        <v>1366</v>
      </c>
      <c r="K573" s="11" t="s">
        <v>1535</v>
      </c>
      <c r="L573" s="2" t="n">
        <f aca="false">IF(LEN(TRIM(K573))=0,0,LEN(TRIM(K573))-LEN(SUBSTITUTE(K573," ",""))+1)</f>
        <v>11</v>
      </c>
      <c r="M573" s="2" t="n">
        <f aca="false">IF(LEN(TRIM(F573))=0,0,LEN(TRIM(F573))-LEN(SUBSTITUTE(F573," ",""))+2)</f>
        <v>9</v>
      </c>
      <c r="N573" s="22" t="s">
        <v>52</v>
      </c>
      <c r="O573" s="0"/>
      <c r="P573" s="27" t="n">
        <v>12091</v>
      </c>
      <c r="Q573" s="27" t="n">
        <v>2091</v>
      </c>
      <c r="R573" s="9" t="s">
        <v>53</v>
      </c>
      <c r="S573" s="28" t="str">
        <f aca="false">MID(MID(MID(SUBSTITUTE(K573," ","^",(M573-2)),1,256),FIND("^",SUBSTITUTE(K573," ","^",(M573-2))),256),2,FIND(" ",MID(MID(SUBSTITUTE(K573," ","^",(M573-2)),1,256),FIND("^",SUBSTITUTE(K573," ","^",(M573-2))),256))-2)</f>
        <v>the</v>
      </c>
      <c r="T573" s="59"/>
      <c r="U573" s="9" t="n">
        <v>7</v>
      </c>
      <c r="V573" s="23" t="s">
        <v>54</v>
      </c>
      <c r="W573" s="23" t="s">
        <v>54</v>
      </c>
      <c r="X573" s="23" t="s">
        <v>54</v>
      </c>
      <c r="Y573" s="23" t="s">
        <v>54</v>
      </c>
      <c r="Z573" s="23" t="s">
        <v>54</v>
      </c>
      <c r="AA573" s="83" t="n">
        <v>2</v>
      </c>
      <c r="AB573" s="0"/>
      <c r="AC573" s="30" t="str">
        <f aca="false">IF(ISBLANK(T573),"NA",IF(T573=" ","NA",IF(T573="-","NA",IF(T573="N","NA",T573))))</f>
        <v>NA</v>
      </c>
      <c r="AD573" s="30" t="n">
        <f aca="false">IF(ISBLANK(U573),"NA",IF(U573=" ","NA",IF(U573="-","NA",IF(U573="N","NA",U573))))</f>
        <v>7</v>
      </c>
      <c r="AE573" s="30" t="str">
        <f aca="false">IF(ISBLANK(V573),"NA",IF(V573=" ","NA",IF(V573="-","NA",IF(V573="N","NA",V573))))</f>
        <v>NA</v>
      </c>
      <c r="AF573" s="30" t="str">
        <f aca="false">IF(ISBLANK(W573),"NA",IF(W573=" ","NA",IF(W573="-","NA",IF(W573="N","NA",W573))))</f>
        <v>NA</v>
      </c>
      <c r="AG573" s="30" t="str">
        <f aca="false">IF(ISBLANK(X573),"NA",IF(X573=" ","NA",IF(X573="-","NA",IF(X573="N","NA",X573))))</f>
        <v>NA</v>
      </c>
      <c r="AH573" s="30" t="str">
        <f aca="false">IF(ISBLANK(Y573),"NA",IF(Y573=" ","NA",IF(Y573="-","NA",IF(Y573="N","NA",Y573))))</f>
        <v>NA</v>
      </c>
      <c r="AI573" s="30" t="str">
        <f aca="false">IF(ISBLANK(Z573),"NA",IF(Z573=" ","NA",IF(Z573="-","NA",IF(Z573="N","NA",Z573))))</f>
        <v>NA</v>
      </c>
      <c r="AJ573" s="30" t="n">
        <f aca="false">IF(ISBLANK(AA573),"NA",IF(AA573=" ","NA",IF(AA573="-","NA",IF(AA573="N","NA",AA573))))</f>
        <v>2</v>
      </c>
      <c r="AK573" s="30" t="str">
        <f aca="false">IF(ISBLANK(AB573),"NA",IF(AB573=" ","NA",IF(AB573="-","NA",IF(AB573="N","NA",AB573))))</f>
        <v>NA</v>
      </c>
      <c r="AL573" s="22" t="str">
        <f aca="false">IF(I573="BC",VLOOKUP(B573,'BC-OR_overlap'!A:J,10),"NA")</f>
        <v>NA</v>
      </c>
      <c r="AM573" s="22" t="n">
        <f aca="false">VLOOKUP(G573,Sheet2!A:Q,3)</f>
        <v>5.83029</v>
      </c>
      <c r="AN573" s="22" t="n">
        <f aca="false">VLOOKUP(G573,Sheet2!A:Q,4)</f>
        <v>3</v>
      </c>
      <c r="AO573" s="22" t="n">
        <f aca="false">VLOOKUP(G573,Sheet2!A:Q,5)</f>
        <v>125.57</v>
      </c>
      <c r="AP573" s="22" t="n">
        <f aca="false">VLOOKUP(G573,Sheet2!A:Q,6)</f>
        <v>8538.56</v>
      </c>
      <c r="AQ573" s="22" t="n">
        <f aca="false">VLOOKUP(G573,Sheet2!A:Q,7)</f>
        <v>1208.71</v>
      </c>
      <c r="AR573" s="22" t="n">
        <f aca="false">VLOOKUP(G573,Sheet2!A:Q,8)</f>
        <v>3434.38</v>
      </c>
      <c r="AS573" s="22" t="n">
        <f aca="false">VLOOKUP(G573,Sheet2!A:Q,9)</f>
        <v>417.67</v>
      </c>
      <c r="AT573" s="22" t="n">
        <f aca="false">VLOOKUP(G573,Sheet2!A:Q,10)</f>
        <v>1967.69</v>
      </c>
      <c r="AU573" s="22" t="n">
        <f aca="false">VLOOKUP(G573,Sheet2!A:Q,11)</f>
        <v>213.8</v>
      </c>
      <c r="AV573" s="22" t="n">
        <f aca="false">VLOOKUP(G573,Sheet2!A:Q,12)</f>
        <v>252928.76</v>
      </c>
      <c r="AW573" s="22" t="n">
        <f aca="false">VLOOKUP(G573,Sheet2!A:Q,13)</f>
        <v>33257.71</v>
      </c>
      <c r="AX573" s="22" t="n">
        <f aca="false">VLOOKUP(G573,Sheet2!A:Q,14)</f>
        <v>33878.78</v>
      </c>
      <c r="AY573" s="22" t="n">
        <f aca="false">VLOOKUP(G573,Sheet2!A:Q,15)</f>
        <v>5248.67</v>
      </c>
      <c r="AZ573" s="22" t="n">
        <f aca="false">VLOOKUP(G573,Sheet2!A:Q,16)</f>
        <v>6839.37</v>
      </c>
      <c r="BA573" s="22" t="n">
        <f aca="false">VLOOKUP(G573,Sheet2!A:Q,17)</f>
        <v>1613.8</v>
      </c>
      <c r="BB573" s="22" t="n">
        <f aca="false">VLOOKUP(G573,Sheet2!A:R,18)</f>
        <v>316</v>
      </c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5" hidden="false" customHeight="false" outlineLevel="0" collapsed="false">
      <c r="A574" s="9" t="s">
        <v>56</v>
      </c>
      <c r="B574" s="9" t="n">
        <v>92</v>
      </c>
      <c r="C574" s="9" t="n">
        <v>117</v>
      </c>
      <c r="D574" s="9" t="n">
        <v>166</v>
      </c>
      <c r="E574" s="23"/>
      <c r="F574" s="9" t="s">
        <v>451</v>
      </c>
      <c r="G574" s="75" t="s">
        <v>1536</v>
      </c>
      <c r="H574" s="4" t="s">
        <v>453</v>
      </c>
      <c r="I574" s="22" t="s">
        <v>1365</v>
      </c>
      <c r="J574" s="26" t="s">
        <v>1366</v>
      </c>
      <c r="K574" s="11" t="s">
        <v>1537</v>
      </c>
      <c r="L574" s="2" t="n">
        <f aca="false">IF(LEN(TRIM(K574))=0,0,LEN(TRIM(K574))-LEN(SUBSTITUTE(K574," ",""))+1)</f>
        <v>18</v>
      </c>
      <c r="M574" s="2" t="n">
        <f aca="false">IF(LEN(TRIM(F574))=0,0,LEN(TRIM(F574))-LEN(SUBSTITUTE(F574," ",""))+2)</f>
        <v>16</v>
      </c>
      <c r="N574" s="22" t="s">
        <v>52</v>
      </c>
      <c r="O574" s="0"/>
      <c r="P574" s="27" t="n">
        <v>12092</v>
      </c>
      <c r="Q574" s="27" t="n">
        <v>2092</v>
      </c>
      <c r="R574" s="9" t="s">
        <v>53</v>
      </c>
      <c r="S574" s="28" t="str">
        <f aca="false">MID(MID(MID(SUBSTITUTE(K574," ","^",(M574-2)),1,256),FIND("^",SUBSTITUTE(K574," ","^",(M574-2))),256),2,FIND(" ",MID(MID(SUBSTITUTE(K574," ","^",(M574-2)),1,256),FIND("^",SUBSTITUTE(K574," ","^",(M574-2))),256))-2)</f>
        <v>the</v>
      </c>
      <c r="T574" s="59"/>
      <c r="U574" s="9" t="n">
        <v>3</v>
      </c>
      <c r="V574" s="23" t="n">
        <v>9</v>
      </c>
      <c r="W574" s="23" t="n">
        <v>549</v>
      </c>
      <c r="X574" s="23" t="n">
        <v>465</v>
      </c>
      <c r="Y574" s="23" t="n">
        <v>508</v>
      </c>
      <c r="Z574" s="23" t="n">
        <v>375</v>
      </c>
      <c r="AA574" s="83" t="n">
        <v>4</v>
      </c>
      <c r="AB574" s="9"/>
      <c r="AC574" s="30" t="str">
        <f aca="false">IF(ISBLANK(T574),"NA",IF(T574=" ","NA",IF(T574="-","NA",IF(T574="N","NA",T574))))</f>
        <v>NA</v>
      </c>
      <c r="AD574" s="30" t="n">
        <f aca="false">IF(ISBLANK(U574),"NA",IF(U574=" ","NA",IF(U574="-","NA",IF(U574="N","NA",U574))))</f>
        <v>3</v>
      </c>
      <c r="AE574" s="30" t="n">
        <f aca="false">IF(ISBLANK(V574),"NA",IF(V574=" ","NA",IF(V574="-","NA",IF(V574="N","NA",V574))))</f>
        <v>9</v>
      </c>
      <c r="AF574" s="30" t="n">
        <f aca="false">IF(ISBLANK(W574),"NA",IF(W574=" ","NA",IF(W574="-","NA",IF(W574="N","NA",W574))))</f>
        <v>549</v>
      </c>
      <c r="AG574" s="30" t="n">
        <f aca="false">IF(ISBLANK(X574),"NA",IF(X574=" ","NA",IF(X574="-","NA",IF(X574="N","NA",X574))))</f>
        <v>465</v>
      </c>
      <c r="AH574" s="30" t="n">
        <f aca="false">IF(ISBLANK(Y574),"NA",IF(Y574=" ","NA",IF(Y574="-","NA",IF(Y574="N","NA",Y574))))</f>
        <v>508</v>
      </c>
      <c r="AI574" s="30" t="n">
        <f aca="false">IF(ISBLANK(Z574),"NA",IF(Z574=" ","NA",IF(Z574="-","NA",IF(Z574="N","NA",Z574))))</f>
        <v>375</v>
      </c>
      <c r="AJ574" s="30" t="n">
        <f aca="false">IF(ISBLANK(AA574),"NA",IF(AA574=" ","NA",IF(AA574="-","NA",IF(AA574="N","NA",AA574))))</f>
        <v>4</v>
      </c>
      <c r="AK574" s="30" t="str">
        <f aca="false">IF(ISBLANK(AB574),"NA",IF(AB574=" ","NA",IF(AB574="-","NA",IF(AB574="N","NA",AB574))))</f>
        <v>NA</v>
      </c>
      <c r="AL574" s="22" t="str">
        <f aca="false">IF(I574="BC",VLOOKUP(B574,'BC-OR_overlap'!A:J,10),"NA")</f>
        <v>NA</v>
      </c>
      <c r="AM574" s="22" t="n">
        <f aca="false">VLOOKUP(G574,Sheet2!A:Q,3)</f>
        <v>2.97464</v>
      </c>
      <c r="AN574" s="22" t="n">
        <f aca="false">VLOOKUP(G574,Sheet2!A:Q,4)</f>
        <v>15</v>
      </c>
      <c r="AO574" s="22" t="n">
        <f aca="false">VLOOKUP(G574,Sheet2!A:Q,5)</f>
        <v>396.31</v>
      </c>
      <c r="AP574" s="22" t="n">
        <f aca="false">VLOOKUP(G574,Sheet2!A:Q,6)</f>
        <v>19035.07</v>
      </c>
      <c r="AQ574" s="22" t="n">
        <f aca="false">VLOOKUP(G574,Sheet2!A:Q,7)</f>
        <v>55.67</v>
      </c>
      <c r="AR574" s="22" t="n">
        <f aca="false">VLOOKUP(G574,Sheet2!A:Q,8)</f>
        <v>2737.97</v>
      </c>
      <c r="AS574" s="22" t="n">
        <f aca="false">VLOOKUP(G574,Sheet2!A:Q,9)</f>
        <v>6.5</v>
      </c>
      <c r="AT574" s="22" t="n">
        <f aca="false">VLOOKUP(G574,Sheet2!A:Q,10)</f>
        <v>2.97</v>
      </c>
      <c r="AU574" s="22" t="n">
        <f aca="false">VLOOKUP(G574,Sheet2!A:Q,11)</f>
        <v>1</v>
      </c>
      <c r="AV574" s="22" t="n">
        <f aca="false">VLOOKUP(G574,Sheet2!A:Q,12)</f>
        <v>116873.76</v>
      </c>
      <c r="AW574" s="22" t="n">
        <f aca="false">VLOOKUP(G574,Sheet2!A:Q,13)</f>
        <v>16752.33</v>
      </c>
      <c r="AX574" s="22" t="n">
        <f aca="false">VLOOKUP(G574,Sheet2!A:Q,14)</f>
        <v>5109</v>
      </c>
      <c r="AY574" s="22" t="n">
        <f aca="false">VLOOKUP(G574,Sheet2!A:Q,15)</f>
        <v>747</v>
      </c>
      <c r="AZ574" s="22" t="n">
        <f aca="false">VLOOKUP(G574,Sheet2!A:Q,16)</f>
        <v>69.07</v>
      </c>
      <c r="BA574" s="22" t="n">
        <f aca="false">VLOOKUP(G574,Sheet2!A:Q,17)</f>
        <v>33</v>
      </c>
      <c r="BB574" s="22" t="n">
        <f aca="false">VLOOKUP(G574,Sheet2!A:R,18)</f>
        <v>40</v>
      </c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5" hidden="false" customHeight="false" outlineLevel="0" collapsed="false">
      <c r="A575" s="9" t="s">
        <v>80</v>
      </c>
      <c r="B575" s="9" t="n">
        <v>93</v>
      </c>
      <c r="C575" s="9" t="n">
        <v>119</v>
      </c>
      <c r="D575" s="9" t="n">
        <v>152</v>
      </c>
      <c r="E575" s="23"/>
      <c r="F575" s="9" t="s">
        <v>455</v>
      </c>
      <c r="G575" s="75" t="s">
        <v>1538</v>
      </c>
      <c r="H575" s="4" t="s">
        <v>457</v>
      </c>
      <c r="I575" s="22" t="s">
        <v>1365</v>
      </c>
      <c r="J575" s="26" t="s">
        <v>1366</v>
      </c>
      <c r="K575" s="11" t="s">
        <v>1539</v>
      </c>
      <c r="L575" s="2" t="n">
        <f aca="false">IF(LEN(TRIM(K575))=0,0,LEN(TRIM(K575))-LEN(SUBSTITUTE(K575," ",""))+1)</f>
        <v>12</v>
      </c>
      <c r="M575" s="2" t="n">
        <f aca="false">IF(LEN(TRIM(F575))=0,0,LEN(TRIM(F575))-LEN(SUBSTITUTE(F575," ",""))+2)</f>
        <v>10</v>
      </c>
      <c r="N575" s="22" t="s">
        <v>52</v>
      </c>
      <c r="O575" s="0"/>
      <c r="P575" s="27" t="n">
        <v>12093</v>
      </c>
      <c r="Q575" s="27" t="n">
        <v>2093</v>
      </c>
      <c r="R575" s="9" t="s">
        <v>53</v>
      </c>
      <c r="S575" s="28" t="str">
        <f aca="false">MID(MID(MID(SUBSTITUTE(K575," ","^",(M575-2)),1,256),FIND("^",SUBSTITUTE(K575," ","^",(M575-2))),256),2,FIND(" ",MID(MID(SUBSTITUTE(K575," ","^",(M575-2)),1,256),FIND("^",SUBSTITUTE(K575," ","^",(M575-2))),256))-2)</f>
        <v>their</v>
      </c>
      <c r="T575" s="59"/>
      <c r="U575" s="9" t="n">
        <v>5</v>
      </c>
      <c r="V575" s="23" t="s">
        <v>54</v>
      </c>
      <c r="W575" s="23" t="s">
        <v>54</v>
      </c>
      <c r="X575" s="23" t="s">
        <v>54</v>
      </c>
      <c r="Y575" s="23" t="s">
        <v>54</v>
      </c>
      <c r="Z575" s="23" t="s">
        <v>54</v>
      </c>
      <c r="AA575" s="83" t="n">
        <v>15</v>
      </c>
      <c r="AB575" s="0"/>
      <c r="AC575" s="30" t="str">
        <f aca="false">IF(ISBLANK(T575),"NA",IF(T575=" ","NA",IF(T575="-","NA",IF(T575="N","NA",T575))))</f>
        <v>NA</v>
      </c>
      <c r="AD575" s="30" t="n">
        <f aca="false">IF(ISBLANK(U575),"NA",IF(U575=" ","NA",IF(U575="-","NA",IF(U575="N","NA",U575))))</f>
        <v>5</v>
      </c>
      <c r="AE575" s="30" t="str">
        <f aca="false">IF(ISBLANK(V575),"NA",IF(V575=" ","NA",IF(V575="-","NA",IF(V575="N","NA",V575))))</f>
        <v>NA</v>
      </c>
      <c r="AF575" s="30" t="str">
        <f aca="false">IF(ISBLANK(W575),"NA",IF(W575=" ","NA",IF(W575="-","NA",IF(W575="N","NA",W575))))</f>
        <v>NA</v>
      </c>
      <c r="AG575" s="30" t="str">
        <f aca="false">IF(ISBLANK(X575),"NA",IF(X575=" ","NA",IF(X575="-","NA",IF(X575="N","NA",X575))))</f>
        <v>NA</v>
      </c>
      <c r="AH575" s="30" t="str">
        <f aca="false">IF(ISBLANK(Y575),"NA",IF(Y575=" ","NA",IF(Y575="-","NA",IF(Y575="N","NA",Y575))))</f>
        <v>NA</v>
      </c>
      <c r="AI575" s="30" t="str">
        <f aca="false">IF(ISBLANK(Z575),"NA",IF(Z575=" ","NA",IF(Z575="-","NA",IF(Z575="N","NA",Z575))))</f>
        <v>NA</v>
      </c>
      <c r="AJ575" s="30" t="n">
        <f aca="false">IF(ISBLANK(AA575),"NA",IF(AA575=" ","NA",IF(AA575="-","NA",IF(AA575="N","NA",AA575))))</f>
        <v>15</v>
      </c>
      <c r="AK575" s="30" t="str">
        <f aca="false">IF(ISBLANK(AB575),"NA",IF(AB575=" ","NA",IF(AB575="-","NA",IF(AB575="N","NA",AB575))))</f>
        <v>NA</v>
      </c>
      <c r="AL575" s="22" t="str">
        <f aca="false">IF(I575="BC",VLOOKUP(B575,'BC-OR_overlap'!A:J,10),"NA")</f>
        <v>NA</v>
      </c>
      <c r="AM575" s="22" t="n">
        <f aca="false">VLOOKUP(G575,Sheet2!A:Q,3)</f>
        <v>3.2721</v>
      </c>
      <c r="AN575" s="22" t="n">
        <f aca="false">VLOOKUP(G575,Sheet2!A:Q,4)</f>
        <v>11</v>
      </c>
      <c r="AO575" s="22" t="n">
        <f aca="false">VLOOKUP(G575,Sheet2!A:Q,5)</f>
        <v>4.67</v>
      </c>
      <c r="AP575" s="22" t="n">
        <f aca="false">VLOOKUP(G575,Sheet2!A:Q,6)</f>
        <v>12496.33</v>
      </c>
      <c r="AQ575" s="22" t="n">
        <f aca="false">VLOOKUP(G575,Sheet2!A:Q,7)</f>
        <v>744.6</v>
      </c>
      <c r="AR575" s="22" t="n">
        <f aca="false">VLOOKUP(G575,Sheet2!A:Q,8)</f>
        <v>1093.24</v>
      </c>
      <c r="AS575" s="22" t="n">
        <f aca="false">VLOOKUP(G575,Sheet2!A:Q,9)</f>
        <v>68.5</v>
      </c>
      <c r="AT575" s="22" t="n">
        <f aca="false">VLOOKUP(G575,Sheet2!A:Q,10)</f>
        <v>74.43</v>
      </c>
      <c r="AU575" s="22" t="n">
        <f aca="false">VLOOKUP(G575,Sheet2!A:Q,11)</f>
        <v>11.67</v>
      </c>
      <c r="AV575" s="22" t="n">
        <f aca="false">VLOOKUP(G575,Sheet2!A:Q,12)</f>
        <v>276939.89</v>
      </c>
      <c r="AW575" s="22" t="n">
        <f aca="false">VLOOKUP(G575,Sheet2!A:Q,13)</f>
        <v>44272.2</v>
      </c>
      <c r="AX575" s="22" t="n">
        <f aca="false">VLOOKUP(G575,Sheet2!A:Q,14)</f>
        <v>10148.65</v>
      </c>
      <c r="AY575" s="22" t="n">
        <f aca="false">VLOOKUP(G575,Sheet2!A:Q,15)</f>
        <v>1575.75</v>
      </c>
      <c r="AZ575" s="22" t="n">
        <f aca="false">VLOOKUP(G575,Sheet2!A:Q,16)</f>
        <v>1433.86</v>
      </c>
      <c r="BA575" s="22" t="n">
        <f aca="false">VLOOKUP(G575,Sheet2!A:Q,17)</f>
        <v>155.33</v>
      </c>
      <c r="BB575" s="22" t="n">
        <f aca="false">VLOOKUP(G575,Sheet2!A:R,18)</f>
        <v>434</v>
      </c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5" hidden="false" customHeight="false" outlineLevel="0" collapsed="false">
      <c r="A576" s="1" t="s">
        <v>66</v>
      </c>
      <c r="B576" s="9" t="n">
        <v>94</v>
      </c>
      <c r="C576" s="9" t="n">
        <v>120</v>
      </c>
      <c r="D576" s="9" t="n">
        <v>21</v>
      </c>
      <c r="E576" s="23" t="n">
        <v>30</v>
      </c>
      <c r="F576" s="24" t="s">
        <v>459</v>
      </c>
      <c r="G576" s="75" t="s">
        <v>1540</v>
      </c>
      <c r="H576" s="4" t="s">
        <v>461</v>
      </c>
      <c r="I576" s="22" t="s">
        <v>1365</v>
      </c>
      <c r="J576" s="26" t="s">
        <v>1366</v>
      </c>
      <c r="K576" s="11" t="s">
        <v>1541</v>
      </c>
      <c r="L576" s="2" t="n">
        <f aca="false">IF(LEN(TRIM(K576))=0,0,LEN(TRIM(K576))-LEN(SUBSTITUTE(K576," ",""))+1)</f>
        <v>8</v>
      </c>
      <c r="M576" s="2" t="n">
        <f aca="false">IF(LEN(TRIM(F576))=0,0,LEN(TRIM(F576))-LEN(SUBSTITUTE(F576," ",""))+2)</f>
        <v>6</v>
      </c>
      <c r="N576" s="22" t="s">
        <v>52</v>
      </c>
      <c r="O576" s="0"/>
      <c r="P576" s="27" t="n">
        <v>12094</v>
      </c>
      <c r="Q576" s="27" t="n">
        <v>2094</v>
      </c>
      <c r="R576" s="9" t="s">
        <v>53</v>
      </c>
      <c r="S576" s="28" t="str">
        <f aca="false">MID(MID(MID(SUBSTITUTE(K576," ","^",(M576-2)),1,256),FIND("^",SUBSTITUTE(K576," ","^",(M576-2))),256),2,FIND(" ",MID(MID(SUBSTITUTE(K576," ","^",(M576-2)),1,256),FIND("^",SUBSTITUTE(K576," ","^",(M576-2))),256))-2)</f>
        <v>his</v>
      </c>
      <c r="T576" s="59"/>
      <c r="U576" s="9" t="n">
        <v>4</v>
      </c>
      <c r="V576" s="23" t="n">
        <v>2</v>
      </c>
      <c r="W576" s="23" t="s">
        <v>54</v>
      </c>
      <c r="X576" s="23" t="s">
        <v>54</v>
      </c>
      <c r="Y576" s="23" t="s">
        <v>54</v>
      </c>
      <c r="Z576" s="23" t="s">
        <v>54</v>
      </c>
      <c r="AA576" s="83" t="n">
        <v>8</v>
      </c>
      <c r="AB576" s="0"/>
      <c r="AC576" s="30" t="str">
        <f aca="false">IF(ISBLANK(T576),"NA",IF(T576=" ","NA",IF(T576="-","NA",IF(T576="N","NA",T576))))</f>
        <v>NA</v>
      </c>
      <c r="AD576" s="30" t="n">
        <f aca="false">IF(ISBLANK(U576),"NA",IF(U576=" ","NA",IF(U576="-","NA",IF(U576="N","NA",U576))))</f>
        <v>4</v>
      </c>
      <c r="AE576" s="30" t="n">
        <f aca="false">IF(ISBLANK(V576),"NA",IF(V576=" ","NA",IF(V576="-","NA",IF(V576="N","NA",V576))))</f>
        <v>2</v>
      </c>
      <c r="AF576" s="30" t="str">
        <f aca="false">IF(ISBLANK(W576),"NA",IF(W576=" ","NA",IF(W576="-","NA",IF(W576="N","NA",W576))))</f>
        <v>NA</v>
      </c>
      <c r="AG576" s="30" t="str">
        <f aca="false">IF(ISBLANK(X576),"NA",IF(X576=" ","NA",IF(X576="-","NA",IF(X576="N","NA",X576))))</f>
        <v>NA</v>
      </c>
      <c r="AH576" s="30" t="str">
        <f aca="false">IF(ISBLANK(Y576),"NA",IF(Y576=" ","NA",IF(Y576="-","NA",IF(Y576="N","NA",Y576))))</f>
        <v>NA</v>
      </c>
      <c r="AI576" s="30" t="str">
        <f aca="false">IF(ISBLANK(Z576),"NA",IF(Z576=" ","NA",IF(Z576="-","NA",IF(Z576="N","NA",Z576))))</f>
        <v>NA</v>
      </c>
      <c r="AJ576" s="30" t="n">
        <f aca="false">IF(ISBLANK(AA576),"NA",IF(AA576=" ","NA",IF(AA576="-","NA",IF(AA576="N","NA",AA576))))</f>
        <v>8</v>
      </c>
      <c r="AK576" s="30" t="str">
        <f aca="false">IF(ISBLANK(AB576),"NA",IF(AB576=" ","NA",IF(AB576="-","NA",IF(AB576="N","NA",AB576))))</f>
        <v>NA</v>
      </c>
      <c r="AL576" s="22" t="str">
        <f aca="false">IF(I576="BC",VLOOKUP(B576,'BC-OR_overlap'!A:J,10),"NA")</f>
        <v>NA</v>
      </c>
      <c r="AM576" s="22" t="n">
        <f aca="false">VLOOKUP(G576,Sheet2!A:Q,3)</f>
        <v>4.46196</v>
      </c>
      <c r="AN576" s="22" t="n">
        <f aca="false">VLOOKUP(G576,Sheet2!A:Q,4)</f>
        <v>19</v>
      </c>
      <c r="AO576" s="22" t="n">
        <f aca="false">VLOOKUP(G576,Sheet2!A:Q,5)</f>
        <v>112.85</v>
      </c>
      <c r="AP576" s="22" t="n">
        <f aca="false">VLOOKUP(G576,Sheet2!A:Q,6)</f>
        <v>20307.95</v>
      </c>
      <c r="AQ576" s="22" t="n">
        <f aca="false">VLOOKUP(G576,Sheet2!A:Q,7)</f>
        <v>275.25</v>
      </c>
      <c r="AR576" s="22" t="n">
        <f aca="false">VLOOKUP(G576,Sheet2!A:Q,8)</f>
        <v>3499.7</v>
      </c>
      <c r="AS576" s="22" t="n">
        <f aca="false">VLOOKUP(G576,Sheet2!A:Q,9)</f>
        <v>30.67</v>
      </c>
      <c r="AT576" s="22" t="n">
        <f aca="false">VLOOKUP(G576,Sheet2!A:Q,10)</f>
        <v>923.21</v>
      </c>
      <c r="AU576" s="22" t="n">
        <f aca="false">VLOOKUP(G576,Sheet2!A:Q,11)</f>
        <v>6.5</v>
      </c>
      <c r="AV576" s="22" t="n">
        <f aca="false">VLOOKUP(G576,Sheet2!A:Q,12)</f>
        <v>293956.29</v>
      </c>
      <c r="AW576" s="22" t="n">
        <f aca="false">VLOOKUP(G576,Sheet2!A:Q,13)</f>
        <v>37362.75</v>
      </c>
      <c r="AX576" s="22" t="n">
        <f aca="false">VLOOKUP(G576,Sheet2!A:Q,14)</f>
        <v>16572.08</v>
      </c>
      <c r="AY576" s="22" t="n">
        <f aca="false">VLOOKUP(G576,Sheet2!A:Q,15)</f>
        <v>2621.67</v>
      </c>
      <c r="AZ576" s="22" t="n">
        <f aca="false">VLOOKUP(G576,Sheet2!A:Q,16)</f>
        <v>1795.16</v>
      </c>
      <c r="BA576" s="22" t="n">
        <f aca="false">VLOOKUP(G576,Sheet2!A:Q,17)</f>
        <v>233</v>
      </c>
      <c r="BB576" s="22" t="n">
        <f aca="false">VLOOKUP(G576,Sheet2!A:R,18)</f>
        <v>257</v>
      </c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5" hidden="false" customHeight="false" outlineLevel="0" collapsed="false">
      <c r="A577" s="9" t="s">
        <v>46</v>
      </c>
      <c r="B577" s="9" t="n">
        <v>95</v>
      </c>
      <c r="C577" s="9" t="n">
        <v>121</v>
      </c>
      <c r="D577" s="9" t="n">
        <v>197</v>
      </c>
      <c r="E577" s="23" t="n">
        <v>19</v>
      </c>
      <c r="F577" s="24" t="s">
        <v>463</v>
      </c>
      <c r="G577" s="75" t="s">
        <v>1542</v>
      </c>
      <c r="H577" s="4" t="s">
        <v>465</v>
      </c>
      <c r="I577" s="22" t="s">
        <v>1365</v>
      </c>
      <c r="J577" s="26" t="s">
        <v>1366</v>
      </c>
      <c r="K577" s="11" t="s">
        <v>1543</v>
      </c>
      <c r="L577" s="2" t="n">
        <f aca="false">IF(LEN(TRIM(K577))=0,0,LEN(TRIM(K577))-LEN(SUBSTITUTE(K577," ",""))+1)</f>
        <v>15</v>
      </c>
      <c r="M577" s="2" t="n">
        <f aca="false">IF(LEN(TRIM(F577))=0,0,LEN(TRIM(F577))-LEN(SUBSTITUTE(F577," ",""))+2)</f>
        <v>13</v>
      </c>
      <c r="N577" s="22" t="s">
        <v>52</v>
      </c>
      <c r="O577" s="0"/>
      <c r="P577" s="27" t="n">
        <v>12095</v>
      </c>
      <c r="Q577" s="27" t="n">
        <v>2095</v>
      </c>
      <c r="R577" s="9" t="s">
        <v>53</v>
      </c>
      <c r="S577" s="28" t="str">
        <f aca="false">MID(MID(MID(SUBSTITUTE(K577," ","^",(M577-2)),1,256),FIND("^",SUBSTITUTE(K577," ","^",(M577-2))),256),2,FIND(" ",MID(MID(SUBSTITUTE(K577," ","^",(M577-2)),1,256),FIND("^",SUBSTITUTE(K577," ","^",(M577-2))),256))-2)</f>
        <v>their</v>
      </c>
      <c r="T577" s="59"/>
      <c r="U577" s="9" t="n">
        <v>5</v>
      </c>
      <c r="V577" s="23" t="s">
        <v>54</v>
      </c>
      <c r="W577" s="23" t="s">
        <v>54</v>
      </c>
      <c r="X577" s="23" t="s">
        <v>54</v>
      </c>
      <c r="Y577" s="23" t="s">
        <v>54</v>
      </c>
      <c r="Z577" s="23" t="s">
        <v>54</v>
      </c>
      <c r="AA577" s="83" t="n">
        <v>7</v>
      </c>
      <c r="AB577" s="9"/>
      <c r="AC577" s="30" t="str">
        <f aca="false">IF(ISBLANK(T577),"NA",IF(T577=" ","NA",IF(T577="-","NA",IF(T577="N","NA",T577))))</f>
        <v>NA</v>
      </c>
      <c r="AD577" s="30" t="n">
        <f aca="false">IF(ISBLANK(U577),"NA",IF(U577=" ","NA",IF(U577="-","NA",IF(U577="N","NA",U577))))</f>
        <v>5</v>
      </c>
      <c r="AE577" s="30" t="str">
        <f aca="false">IF(ISBLANK(V577),"NA",IF(V577=" ","NA",IF(V577="-","NA",IF(V577="N","NA",V577))))</f>
        <v>NA</v>
      </c>
      <c r="AF577" s="30" t="str">
        <f aca="false">IF(ISBLANK(W577),"NA",IF(W577=" ","NA",IF(W577="-","NA",IF(W577="N","NA",W577))))</f>
        <v>NA</v>
      </c>
      <c r="AG577" s="30" t="str">
        <f aca="false">IF(ISBLANK(X577),"NA",IF(X577=" ","NA",IF(X577="-","NA",IF(X577="N","NA",X577))))</f>
        <v>NA</v>
      </c>
      <c r="AH577" s="30" t="str">
        <f aca="false">IF(ISBLANK(Y577),"NA",IF(Y577=" ","NA",IF(Y577="-","NA",IF(Y577="N","NA",Y577))))</f>
        <v>NA</v>
      </c>
      <c r="AI577" s="30" t="str">
        <f aca="false">IF(ISBLANK(Z577),"NA",IF(Z577=" ","NA",IF(Z577="-","NA",IF(Z577="N","NA",Z577))))</f>
        <v>NA</v>
      </c>
      <c r="AJ577" s="30" t="n">
        <f aca="false">IF(ISBLANK(AA577),"NA",IF(AA577=" ","NA",IF(AA577="-","NA",IF(AA577="N","NA",AA577))))</f>
        <v>7</v>
      </c>
      <c r="AK577" s="30" t="str">
        <f aca="false">IF(ISBLANK(AB577),"NA",IF(AB577=" ","NA",IF(AB577="-","NA",IF(AB577="N","NA",AB577))))</f>
        <v>NA</v>
      </c>
      <c r="AL577" s="22" t="str">
        <f aca="false">IF(I577="BC",VLOOKUP(B577,'BC-OR_overlap'!A:J,10),"NA")</f>
        <v>NA</v>
      </c>
      <c r="AM577" s="22" t="n">
        <f aca="false">VLOOKUP(G577,Sheet2!A:Q,3)</f>
        <v>64.1332</v>
      </c>
      <c r="AN577" s="22" t="n">
        <f aca="false">VLOOKUP(G577,Sheet2!A:Q,4)</f>
        <v>12</v>
      </c>
      <c r="AO577" s="22" t="n">
        <f aca="false">VLOOKUP(G577,Sheet2!A:Q,5)</f>
        <v>8.89</v>
      </c>
      <c r="AP577" s="22" t="n">
        <f aca="false">VLOOKUP(G577,Sheet2!A:Q,6)</f>
        <v>9771.3</v>
      </c>
      <c r="AQ577" s="22" t="n">
        <f aca="false">VLOOKUP(G577,Sheet2!A:Q,7)</f>
        <v>730.4</v>
      </c>
      <c r="AR577" s="22" t="n">
        <f aca="false">VLOOKUP(G577,Sheet2!A:Q,8)</f>
        <v>1367.46</v>
      </c>
      <c r="AS577" s="22" t="n">
        <f aca="false">VLOOKUP(G577,Sheet2!A:Q,9)</f>
        <v>114.5</v>
      </c>
      <c r="AT577" s="22" t="n">
        <f aca="false">VLOOKUP(G577,Sheet2!A:Q,10)</f>
        <v>332.8</v>
      </c>
      <c r="AU577" s="22" t="n">
        <f aca="false">VLOOKUP(G577,Sheet2!A:Q,11)</f>
        <v>11.67</v>
      </c>
      <c r="AV577" s="22" t="n">
        <f aca="false">VLOOKUP(G577,Sheet2!A:Q,12)</f>
        <v>270705.19</v>
      </c>
      <c r="AW577" s="22" t="n">
        <f aca="false">VLOOKUP(G577,Sheet2!A:Q,13)</f>
        <v>37533.2</v>
      </c>
      <c r="AX577" s="22" t="n">
        <f aca="false">VLOOKUP(G577,Sheet2!A:Q,14)</f>
        <v>19148.38</v>
      </c>
      <c r="AY577" s="22" t="n">
        <f aca="false">VLOOKUP(G577,Sheet2!A:Q,15)</f>
        <v>4325</v>
      </c>
      <c r="AZ577" s="22" t="n">
        <f aca="false">VLOOKUP(G577,Sheet2!A:Q,16)</f>
        <v>1739.03</v>
      </c>
      <c r="BA577" s="22" t="n">
        <f aca="false">VLOOKUP(G577,Sheet2!A:Q,17)</f>
        <v>192.33</v>
      </c>
      <c r="BB577" s="22" t="n">
        <f aca="false">VLOOKUP(G577,Sheet2!A:R,18)</f>
        <v>164</v>
      </c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5" hidden="false" customHeight="false" outlineLevel="0" collapsed="false">
      <c r="A578" s="1" t="s">
        <v>80</v>
      </c>
      <c r="B578" s="9" t="n">
        <v>96</v>
      </c>
      <c r="C578" s="9" t="n">
        <v>122</v>
      </c>
      <c r="D578" s="9" t="n">
        <v>71</v>
      </c>
      <c r="E578" s="23"/>
      <c r="F578" s="9" t="s">
        <v>467</v>
      </c>
      <c r="G578" s="75" t="s">
        <v>1544</v>
      </c>
      <c r="H578" s="4" t="s">
        <v>469</v>
      </c>
      <c r="I578" s="22" t="s">
        <v>1365</v>
      </c>
      <c r="J578" s="26" t="s">
        <v>1366</v>
      </c>
      <c r="K578" s="11" t="s">
        <v>1545</v>
      </c>
      <c r="L578" s="2" t="n">
        <f aca="false">IF(LEN(TRIM(K578))=0,0,LEN(TRIM(K578))-LEN(SUBSTITUTE(K578," ",""))+1)</f>
        <v>20</v>
      </c>
      <c r="M578" s="2" t="n">
        <f aca="false">IF(LEN(TRIM(F578))=0,0,LEN(TRIM(F578))-LEN(SUBSTITUTE(F578," ",""))+2)</f>
        <v>17</v>
      </c>
      <c r="N578" s="22" t="s">
        <v>52</v>
      </c>
      <c r="O578" s="0"/>
      <c r="P578" s="27" t="n">
        <v>12096</v>
      </c>
      <c r="Q578" s="27" t="n">
        <v>2096</v>
      </c>
      <c r="R578" s="9" t="s">
        <v>53</v>
      </c>
      <c r="S578" s="28" t="str">
        <f aca="false">MID(MID(MID(SUBSTITUTE(K578," ","^",(M578-2)),1,256),FIND("^",SUBSTITUTE(K578," ","^",(M578-2))),256),2,FIND(" ",MID(MID(SUBSTITUTE(K578," ","^",(M578-2)),1,256),FIND("^",SUBSTITUTE(K578," ","^",(M578-2))),256))-2)</f>
        <v>her</v>
      </c>
      <c r="T578" s="59"/>
      <c r="U578" s="9" t="n">
        <v>4</v>
      </c>
      <c r="V578" s="23" t="n">
        <v>23</v>
      </c>
      <c r="W578" s="23" t="n">
        <v>566</v>
      </c>
      <c r="X578" s="23" t="n">
        <v>507</v>
      </c>
      <c r="Y578" s="23" t="n">
        <v>539</v>
      </c>
      <c r="Z578" s="23" t="n">
        <v>445</v>
      </c>
      <c r="AA578" s="83" t="n">
        <v>13</v>
      </c>
      <c r="AB578" s="0"/>
      <c r="AC578" s="30" t="str">
        <f aca="false">IF(ISBLANK(T578),"NA",IF(T578=" ","NA",IF(T578="-","NA",IF(T578="N","NA",T578))))</f>
        <v>NA</v>
      </c>
      <c r="AD578" s="30" t="n">
        <f aca="false">IF(ISBLANK(U578),"NA",IF(U578=" ","NA",IF(U578="-","NA",IF(U578="N","NA",U578))))</f>
        <v>4</v>
      </c>
      <c r="AE578" s="30" t="n">
        <f aca="false">IF(ISBLANK(V578),"NA",IF(V578=" ","NA",IF(V578="-","NA",IF(V578="N","NA",V578))))</f>
        <v>23</v>
      </c>
      <c r="AF578" s="30" t="n">
        <f aca="false">IF(ISBLANK(W578),"NA",IF(W578=" ","NA",IF(W578="-","NA",IF(W578="N","NA",W578))))</f>
        <v>566</v>
      </c>
      <c r="AG578" s="30" t="n">
        <f aca="false">IF(ISBLANK(X578),"NA",IF(X578=" ","NA",IF(X578="-","NA",IF(X578="N","NA",X578))))</f>
        <v>507</v>
      </c>
      <c r="AH578" s="30" t="n">
        <f aca="false">IF(ISBLANK(Y578),"NA",IF(Y578=" ","NA",IF(Y578="-","NA",IF(Y578="N","NA",Y578))))</f>
        <v>539</v>
      </c>
      <c r="AI578" s="30" t="n">
        <f aca="false">IF(ISBLANK(Z578),"NA",IF(Z578=" ","NA",IF(Z578="-","NA",IF(Z578="N","NA",Z578))))</f>
        <v>445</v>
      </c>
      <c r="AJ578" s="30" t="n">
        <f aca="false">IF(ISBLANK(AA578),"NA",IF(AA578=" ","NA",IF(AA578="-","NA",IF(AA578="N","NA",AA578))))</f>
        <v>13</v>
      </c>
      <c r="AK578" s="30" t="str">
        <f aca="false">IF(ISBLANK(AB578),"NA",IF(AB578=" ","NA",IF(AB578="-","NA",IF(AB578="N","NA",AB578))))</f>
        <v>NA</v>
      </c>
      <c r="AL578" s="22" t="str">
        <f aca="false">IF(I578="BC",VLOOKUP(B578,'BC-OR_overlap'!A:J,10),"NA")</f>
        <v>NA</v>
      </c>
      <c r="AM578" s="22" t="n">
        <f aca="false">VLOOKUP(G578,Sheet2!A:Q,3)</f>
        <v>20.406</v>
      </c>
      <c r="AN578" s="22" t="n">
        <f aca="false">VLOOKUP(G578,Sheet2!A:Q,4)</f>
        <v>8</v>
      </c>
      <c r="AO578" s="22" t="n">
        <f aca="false">VLOOKUP(G578,Sheet2!A:Q,5)</f>
        <v>25.56</v>
      </c>
      <c r="AP578" s="22" t="n">
        <f aca="false">VLOOKUP(G578,Sheet2!A:Q,6)</f>
        <v>10428.12</v>
      </c>
      <c r="AQ578" s="22" t="n">
        <f aca="false">VLOOKUP(G578,Sheet2!A:Q,7)</f>
        <v>177.25</v>
      </c>
      <c r="AR578" s="22" t="n">
        <f aca="false">VLOOKUP(G578,Sheet2!A:Q,8)</f>
        <v>964.48</v>
      </c>
      <c r="AS578" s="22" t="n">
        <f aca="false">VLOOKUP(G578,Sheet2!A:Q,9)</f>
        <v>26</v>
      </c>
      <c r="AT578" s="22" t="n">
        <f aca="false">VLOOKUP(G578,Sheet2!A:Q,10)</f>
        <v>61.63</v>
      </c>
      <c r="AU578" s="22" t="n">
        <f aca="false">VLOOKUP(G578,Sheet2!A:Q,11)</f>
        <v>3</v>
      </c>
      <c r="AV578" s="22" t="n">
        <f aca="false">VLOOKUP(G578,Sheet2!A:Q,12)</f>
        <v>208868.65</v>
      </c>
      <c r="AW578" s="22" t="n">
        <f aca="false">VLOOKUP(G578,Sheet2!A:Q,13)</f>
        <v>28090.5</v>
      </c>
      <c r="AX578" s="22" t="n">
        <f aca="false">VLOOKUP(G578,Sheet2!A:Q,14)</f>
        <v>13211</v>
      </c>
      <c r="AY578" s="22" t="n">
        <f aca="false">VLOOKUP(G578,Sheet2!A:Q,15)</f>
        <v>2674</v>
      </c>
      <c r="AZ578" s="22" t="n">
        <f aca="false">VLOOKUP(G578,Sheet2!A:Q,16)</f>
        <v>641.81</v>
      </c>
      <c r="BA578" s="22" t="n">
        <f aca="false">VLOOKUP(G578,Sheet2!A:Q,17)</f>
        <v>212</v>
      </c>
      <c r="BB578" s="22" t="n">
        <f aca="false">VLOOKUP(G578,Sheet2!A:R,18)</f>
        <v>102</v>
      </c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5" hidden="false" customHeight="false" outlineLevel="0" collapsed="false">
      <c r="A579" s="1" t="s">
        <v>66</v>
      </c>
      <c r="B579" s="9" t="n">
        <v>97</v>
      </c>
      <c r="C579" s="9" t="n">
        <v>123</v>
      </c>
      <c r="D579" s="9" t="n">
        <v>139</v>
      </c>
      <c r="E579" s="23" t="s">
        <v>471</v>
      </c>
      <c r="F579" s="11" t="s">
        <v>472</v>
      </c>
      <c r="G579" s="75" t="s">
        <v>1546</v>
      </c>
      <c r="H579" s="4" t="s">
        <v>474</v>
      </c>
      <c r="I579" s="22" t="s">
        <v>1365</v>
      </c>
      <c r="J579" s="26" t="s">
        <v>1366</v>
      </c>
      <c r="K579" s="11" t="s">
        <v>1547</v>
      </c>
      <c r="L579" s="2" t="n">
        <f aca="false">IF(LEN(TRIM(K579))=0,0,LEN(TRIM(K579))-LEN(SUBSTITUTE(K579," ",""))+1)</f>
        <v>10</v>
      </c>
      <c r="M579" s="2" t="n">
        <f aca="false">IF(LEN(TRIM(F579))=0,0,LEN(TRIM(F579))-LEN(SUBSTITUTE(F579," ",""))+2)</f>
        <v>8</v>
      </c>
      <c r="N579" s="22" t="s">
        <v>52</v>
      </c>
      <c r="O579" s="0"/>
      <c r="P579" s="27" t="n">
        <v>12097</v>
      </c>
      <c r="Q579" s="27" t="n">
        <v>2097</v>
      </c>
      <c r="R579" s="9" t="s">
        <v>53</v>
      </c>
      <c r="S579" s="28" t="str">
        <f aca="false">MID(MID(MID(SUBSTITUTE(K579," ","^",(M579-2)),1,256),FIND("^",SUBSTITUTE(K579," ","^",(M579-2))),256),2,FIND(" ",MID(MID(SUBSTITUTE(K579," ","^",(M579-2)),1,256),FIND("^",SUBSTITUTE(K579," ","^",(M579-2))),256))-2)</f>
        <v>the</v>
      </c>
      <c r="T579" s="59"/>
      <c r="U579" s="9" t="n">
        <v>4</v>
      </c>
      <c r="V579" s="23" t="n">
        <v>5</v>
      </c>
      <c r="W579" s="23" t="n">
        <v>432</v>
      </c>
      <c r="X579" s="23" t="n">
        <v>471</v>
      </c>
      <c r="Y579" s="23" t="n">
        <v>494</v>
      </c>
      <c r="Z579" s="23" t="s">
        <v>54</v>
      </c>
      <c r="AA579" s="83" t="n">
        <v>19</v>
      </c>
      <c r="AB579" s="0"/>
      <c r="AC579" s="30" t="str">
        <f aca="false">IF(ISBLANK(T579),"NA",IF(T579=" ","NA",IF(T579="-","NA",IF(T579="N","NA",T579))))</f>
        <v>NA</v>
      </c>
      <c r="AD579" s="30" t="n">
        <f aca="false">IF(ISBLANK(U579),"NA",IF(U579=" ","NA",IF(U579="-","NA",IF(U579="N","NA",U579))))</f>
        <v>4</v>
      </c>
      <c r="AE579" s="30" t="n">
        <f aca="false">IF(ISBLANK(V579),"NA",IF(V579=" ","NA",IF(V579="-","NA",IF(V579="N","NA",V579))))</f>
        <v>5</v>
      </c>
      <c r="AF579" s="30" t="n">
        <f aca="false">IF(ISBLANK(W579),"NA",IF(W579=" ","NA",IF(W579="-","NA",IF(W579="N","NA",W579))))</f>
        <v>432</v>
      </c>
      <c r="AG579" s="30" t="n">
        <f aca="false">IF(ISBLANK(X579),"NA",IF(X579=" ","NA",IF(X579="-","NA",IF(X579="N","NA",X579))))</f>
        <v>471</v>
      </c>
      <c r="AH579" s="30" t="n">
        <f aca="false">IF(ISBLANK(Y579),"NA",IF(Y579=" ","NA",IF(Y579="-","NA",IF(Y579="N","NA",Y579))))</f>
        <v>494</v>
      </c>
      <c r="AI579" s="30" t="str">
        <f aca="false">IF(ISBLANK(Z579),"NA",IF(Z579=" ","NA",IF(Z579="-","NA",IF(Z579="N","NA",Z579))))</f>
        <v>NA</v>
      </c>
      <c r="AJ579" s="30" t="n">
        <f aca="false">IF(ISBLANK(AA579),"NA",IF(AA579=" ","NA",IF(AA579="-","NA",IF(AA579="N","NA",AA579))))</f>
        <v>19</v>
      </c>
      <c r="AK579" s="30" t="str">
        <f aca="false">IF(ISBLANK(AB579),"NA",IF(AB579=" ","NA",IF(AB579="-","NA",IF(AB579="N","NA",AB579))))</f>
        <v>NA</v>
      </c>
      <c r="AL579" s="22" t="str">
        <f aca="false">IF(I579="BC",VLOOKUP(B579,'BC-OR_overlap'!A:J,10),"NA")</f>
        <v>NA</v>
      </c>
      <c r="AM579" s="22" t="n">
        <f aca="false">VLOOKUP(G579,Sheet2!A:Q,3)</f>
        <v>2.67717</v>
      </c>
      <c r="AN579" s="22" t="n">
        <f aca="false">VLOOKUP(G579,Sheet2!A:Q,4)</f>
        <v>11</v>
      </c>
      <c r="AO579" s="22" t="n">
        <f aca="false">VLOOKUP(G579,Sheet2!A:Q,5)</f>
        <v>19.69</v>
      </c>
      <c r="AP579" s="22" t="n">
        <f aca="false">VLOOKUP(G579,Sheet2!A:Q,6)</f>
        <v>9970.42</v>
      </c>
      <c r="AQ579" s="22" t="n">
        <f aca="false">VLOOKUP(G579,Sheet2!A:Q,7)</f>
        <v>186</v>
      </c>
      <c r="AR579" s="22" t="n">
        <f aca="false">VLOOKUP(G579,Sheet2!A:Q,8)</f>
        <v>718.67</v>
      </c>
      <c r="AS579" s="22" t="n">
        <f aca="false">VLOOKUP(G579,Sheet2!A:Q,9)</f>
        <v>27.33</v>
      </c>
      <c r="AT579" s="22" t="n">
        <f aca="false">VLOOKUP(G579,Sheet2!A:Q,10)</f>
        <v>52.77</v>
      </c>
      <c r="AU579" s="22" t="n">
        <f aca="false">VLOOKUP(G579,Sheet2!A:Q,11)</f>
        <v>3</v>
      </c>
      <c r="AV579" s="22" t="n">
        <f aca="false">VLOOKUP(G579,Sheet2!A:Q,12)</f>
        <v>186909.53</v>
      </c>
      <c r="AW579" s="22" t="n">
        <f aca="false">VLOOKUP(G579,Sheet2!A:Q,13)</f>
        <v>26851.75</v>
      </c>
      <c r="AX579" s="22" t="n">
        <f aca="false">VLOOKUP(G579,Sheet2!A:Q,14)</f>
        <v>11029.34</v>
      </c>
      <c r="AY579" s="22" t="n">
        <f aca="false">VLOOKUP(G579,Sheet2!A:Q,15)</f>
        <v>2203</v>
      </c>
      <c r="AZ579" s="22" t="n">
        <f aca="false">VLOOKUP(G579,Sheet2!A:Q,16)</f>
        <v>994.96</v>
      </c>
      <c r="BA579" s="22" t="n">
        <f aca="false">VLOOKUP(G579,Sheet2!A:Q,17)</f>
        <v>176.5</v>
      </c>
      <c r="BB579" s="22" t="n">
        <f aca="false">VLOOKUP(G579,Sheet2!A:R,18)</f>
        <v>371</v>
      </c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5" hidden="false" customHeight="false" outlineLevel="0" collapsed="false">
      <c r="A580" s="1" t="s">
        <v>80</v>
      </c>
      <c r="B580" s="9" t="n">
        <v>98</v>
      </c>
      <c r="C580" s="9" t="n">
        <v>124</v>
      </c>
      <c r="D580" s="9" t="n">
        <v>20</v>
      </c>
      <c r="E580" s="23" t="s">
        <v>476</v>
      </c>
      <c r="F580" s="11" t="s">
        <v>477</v>
      </c>
      <c r="G580" s="75" t="s">
        <v>1548</v>
      </c>
      <c r="H580" s="4" t="s">
        <v>479</v>
      </c>
      <c r="I580" s="22" t="s">
        <v>1365</v>
      </c>
      <c r="J580" s="26" t="s">
        <v>1366</v>
      </c>
      <c r="K580" s="11" t="s">
        <v>1549</v>
      </c>
      <c r="L580" s="2" t="n">
        <f aca="false">IF(LEN(TRIM(K580))=0,0,LEN(TRIM(K580))-LEN(SUBSTITUTE(K580," ",""))+1)</f>
        <v>10</v>
      </c>
      <c r="M580" s="2" t="n">
        <f aca="false">IF(LEN(TRIM(F580))=0,0,LEN(TRIM(F580))-LEN(SUBSTITUTE(F580," ",""))+2)</f>
        <v>8</v>
      </c>
      <c r="N580" s="22" t="s">
        <v>52</v>
      </c>
      <c r="O580" s="0"/>
      <c r="P580" s="27" t="n">
        <v>12098</v>
      </c>
      <c r="Q580" s="27" t="n">
        <v>2098</v>
      </c>
      <c r="R580" s="9" t="s">
        <v>53</v>
      </c>
      <c r="S580" s="28" t="str">
        <f aca="false">MID(MID(MID(SUBSTITUTE(K580," ","^",(M580-2)),1,256),FIND("^",SUBSTITUTE(K580," ","^",(M580-2))),256),2,FIND(" ",MID(MID(SUBSTITUTE(K580," ","^",(M580-2)),1,256),FIND("^",SUBSTITUTE(K580," ","^",(M580-2))),256))-2)</f>
        <v>the</v>
      </c>
      <c r="T580" s="59"/>
      <c r="U580" s="9" t="n">
        <v>4</v>
      </c>
      <c r="V580" s="23" t="n">
        <v>4</v>
      </c>
      <c r="W580" s="23" t="n">
        <v>575</v>
      </c>
      <c r="X580" s="23" t="n">
        <v>472</v>
      </c>
      <c r="Y580" s="23" t="n">
        <v>581</v>
      </c>
      <c r="Z580" s="23" t="n">
        <v>378</v>
      </c>
      <c r="AA580" s="83" t="n">
        <v>7</v>
      </c>
      <c r="AB580" s="0"/>
      <c r="AC580" s="30" t="str">
        <f aca="false">IF(ISBLANK(T580),"NA",IF(T580=" ","NA",IF(T580="-","NA",IF(T580="N","NA",T580))))</f>
        <v>NA</v>
      </c>
      <c r="AD580" s="30" t="n">
        <f aca="false">IF(ISBLANK(U580),"NA",IF(U580=" ","NA",IF(U580="-","NA",IF(U580="N","NA",U580))))</f>
        <v>4</v>
      </c>
      <c r="AE580" s="30" t="n">
        <f aca="false">IF(ISBLANK(V580),"NA",IF(V580=" ","NA",IF(V580="-","NA",IF(V580="N","NA",V580))))</f>
        <v>4</v>
      </c>
      <c r="AF580" s="30" t="n">
        <f aca="false">IF(ISBLANK(W580),"NA",IF(W580=" ","NA",IF(W580="-","NA",IF(W580="N","NA",W580))))</f>
        <v>575</v>
      </c>
      <c r="AG580" s="30" t="n">
        <f aca="false">IF(ISBLANK(X580),"NA",IF(X580=" ","NA",IF(X580="-","NA",IF(X580="N","NA",X580))))</f>
        <v>472</v>
      </c>
      <c r="AH580" s="30" t="n">
        <f aca="false">IF(ISBLANK(Y580),"NA",IF(Y580=" ","NA",IF(Y580="-","NA",IF(Y580="N","NA",Y580))))</f>
        <v>581</v>
      </c>
      <c r="AI580" s="30" t="n">
        <f aca="false">IF(ISBLANK(Z580),"NA",IF(Z580=" ","NA",IF(Z580="-","NA",IF(Z580="N","NA",Z580))))</f>
        <v>378</v>
      </c>
      <c r="AJ580" s="30" t="n">
        <f aca="false">IF(ISBLANK(AA580),"NA",IF(AA580=" ","NA",IF(AA580="-","NA",IF(AA580="N","NA",AA580))))</f>
        <v>7</v>
      </c>
      <c r="AK580" s="30" t="str">
        <f aca="false">IF(ISBLANK(AB580),"NA",IF(AB580=" ","NA",IF(AB580="-","NA",IF(AB580="N","NA",AB580))))</f>
        <v>NA</v>
      </c>
      <c r="AL580" s="22" t="str">
        <f aca="false">IF(I580="BC",VLOOKUP(B580,'BC-OR_overlap'!A:J,10),"NA")</f>
        <v>NA</v>
      </c>
      <c r="AM580" s="22" t="n">
        <f aca="false">VLOOKUP(G580,Sheet2!A:Q,3)</f>
        <v>5.05688</v>
      </c>
      <c r="AN580" s="22" t="n">
        <f aca="false">VLOOKUP(G580,Sheet2!A:Q,4)</f>
        <v>11</v>
      </c>
      <c r="AO580" s="22" t="n">
        <f aca="false">VLOOKUP(G580,Sheet2!A:Q,5)</f>
        <v>84.43</v>
      </c>
      <c r="AP580" s="22" t="n">
        <f aca="false">VLOOKUP(G580,Sheet2!A:Q,6)</f>
        <v>15930.88</v>
      </c>
      <c r="AQ580" s="22" t="n">
        <f aca="false">VLOOKUP(G580,Sheet2!A:Q,7)</f>
        <v>189.5</v>
      </c>
      <c r="AR580" s="22" t="n">
        <f aca="false">VLOOKUP(G580,Sheet2!A:Q,8)</f>
        <v>2998.38</v>
      </c>
      <c r="AS580" s="22" t="n">
        <f aca="false">VLOOKUP(G580,Sheet2!A:Q,9)</f>
        <v>24.33</v>
      </c>
      <c r="AT580" s="22" t="n">
        <f aca="false">VLOOKUP(G580,Sheet2!A:Q,10)</f>
        <v>434.3</v>
      </c>
      <c r="AU580" s="22" t="n">
        <f aca="false">VLOOKUP(G580,Sheet2!A:Q,11)</f>
        <v>5.5</v>
      </c>
      <c r="AV580" s="22" t="n">
        <f aca="false">VLOOKUP(G580,Sheet2!A:Q,12)</f>
        <v>304583.33</v>
      </c>
      <c r="AW580" s="22" t="n">
        <f aca="false">VLOOKUP(G580,Sheet2!A:Q,13)</f>
        <v>39550.25</v>
      </c>
      <c r="AX580" s="22" t="n">
        <f aca="false">VLOOKUP(G580,Sheet2!A:Q,14)</f>
        <v>32866.83</v>
      </c>
      <c r="AY580" s="22" t="n">
        <f aca="false">VLOOKUP(G580,Sheet2!A:Q,15)</f>
        <v>7141.67</v>
      </c>
      <c r="AZ580" s="22" t="n">
        <f aca="false">VLOOKUP(G580,Sheet2!A:Q,16)</f>
        <v>3475</v>
      </c>
      <c r="BA580" s="22" t="n">
        <f aca="false">VLOOKUP(G580,Sheet2!A:Q,17)</f>
        <v>1026.5</v>
      </c>
      <c r="BB580" s="22" t="n">
        <f aca="false">VLOOKUP(G580,Sheet2!A:R,18)</f>
        <v>551</v>
      </c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5" hidden="false" customHeight="false" outlineLevel="0" collapsed="false">
      <c r="A581" s="9" t="s">
        <v>56</v>
      </c>
      <c r="B581" s="9" t="n">
        <v>99</v>
      </c>
      <c r="C581" s="9" t="n">
        <v>125</v>
      </c>
      <c r="D581" s="9" t="n">
        <v>109</v>
      </c>
      <c r="E581" s="23" t="n">
        <v>44</v>
      </c>
      <c r="F581" s="24" t="s">
        <v>481</v>
      </c>
      <c r="G581" s="75" t="s">
        <v>1550</v>
      </c>
      <c r="H581" s="4" t="s">
        <v>483</v>
      </c>
      <c r="I581" s="22" t="s">
        <v>1365</v>
      </c>
      <c r="J581" s="26" t="s">
        <v>1366</v>
      </c>
      <c r="K581" s="11" t="s">
        <v>1551</v>
      </c>
      <c r="L581" s="2" t="n">
        <f aca="false">IF(LEN(TRIM(K581))=0,0,LEN(TRIM(K581))-LEN(SUBSTITUTE(K581," ",""))+1)</f>
        <v>18</v>
      </c>
      <c r="M581" s="2" t="n">
        <f aca="false">IF(LEN(TRIM(F581))=0,0,LEN(TRIM(F581))-LEN(SUBSTITUTE(F581," ",""))+2)</f>
        <v>16</v>
      </c>
      <c r="N581" s="22" t="s">
        <v>52</v>
      </c>
      <c r="O581" s="0"/>
      <c r="P581" s="27" t="n">
        <v>12099</v>
      </c>
      <c r="Q581" s="27" t="n">
        <v>2099</v>
      </c>
      <c r="R581" s="9" t="s">
        <v>53</v>
      </c>
      <c r="S581" s="28" t="str">
        <f aca="false">MID(MID(MID(SUBSTITUTE(K581," ","^",(M581-2)),1,256),FIND("^",SUBSTITUTE(K581," ","^",(M581-2))),256),2,FIND(" ",MID(MID(SUBSTITUTE(K581," ","^",(M581-2)),1,256),FIND("^",SUBSTITUTE(K581," ","^",(M581-2))),256))-2)</f>
        <v>the</v>
      </c>
      <c r="T581" s="59"/>
      <c r="U581" s="9" t="n">
        <v>5</v>
      </c>
      <c r="V581" s="23" t="n">
        <v>28</v>
      </c>
      <c r="W581" s="23" t="n">
        <v>425</v>
      </c>
      <c r="X581" s="23" t="n">
        <v>555</v>
      </c>
      <c r="Y581" s="23" t="n">
        <v>495</v>
      </c>
      <c r="Z581" s="23" t="n">
        <v>457</v>
      </c>
      <c r="AA581" s="83" t="n">
        <v>13</v>
      </c>
      <c r="AB581" s="9"/>
      <c r="AC581" s="30" t="str">
        <f aca="false">IF(ISBLANK(T581),"NA",IF(T581=" ","NA",IF(T581="-","NA",IF(T581="N","NA",T581))))</f>
        <v>NA</v>
      </c>
      <c r="AD581" s="30" t="n">
        <f aca="false">IF(ISBLANK(U581),"NA",IF(U581=" ","NA",IF(U581="-","NA",IF(U581="N","NA",U581))))</f>
        <v>5</v>
      </c>
      <c r="AE581" s="30" t="n">
        <f aca="false">IF(ISBLANK(V581),"NA",IF(V581=" ","NA",IF(V581="-","NA",IF(V581="N","NA",V581))))</f>
        <v>28</v>
      </c>
      <c r="AF581" s="30" t="n">
        <f aca="false">IF(ISBLANK(W581),"NA",IF(W581=" ","NA",IF(W581="-","NA",IF(W581="N","NA",W581))))</f>
        <v>425</v>
      </c>
      <c r="AG581" s="30" t="n">
        <f aca="false">IF(ISBLANK(X581),"NA",IF(X581=" ","NA",IF(X581="-","NA",IF(X581="N","NA",X581))))</f>
        <v>555</v>
      </c>
      <c r="AH581" s="30" t="n">
        <f aca="false">IF(ISBLANK(Y581),"NA",IF(Y581=" ","NA",IF(Y581="-","NA",IF(Y581="N","NA",Y581))))</f>
        <v>495</v>
      </c>
      <c r="AI581" s="30" t="n">
        <f aca="false">IF(ISBLANK(Z581),"NA",IF(Z581=" ","NA",IF(Z581="-","NA",IF(Z581="N","NA",Z581))))</f>
        <v>457</v>
      </c>
      <c r="AJ581" s="30" t="n">
        <f aca="false">IF(ISBLANK(AA581),"NA",IF(AA581=" ","NA",IF(AA581="-","NA",IF(AA581="N","NA",AA581))))</f>
        <v>13</v>
      </c>
      <c r="AK581" s="30" t="str">
        <f aca="false">IF(ISBLANK(AB581),"NA",IF(AB581=" ","NA",IF(AB581="-","NA",IF(AB581="N","NA",AB581))))</f>
        <v>NA</v>
      </c>
      <c r="AL581" s="22" t="str">
        <f aca="false">IF(I581="BC",VLOOKUP(B581,'BC-OR_overlap'!A:J,10),"NA")</f>
        <v>NA</v>
      </c>
      <c r="AM581" s="22" t="n">
        <f aca="false">VLOOKUP(G581,Sheet2!A:Q,3)</f>
        <v>45.4525</v>
      </c>
      <c r="AN581" s="22" t="n">
        <f aca="false">VLOOKUP(G581,Sheet2!A:Q,4)</f>
        <v>9</v>
      </c>
      <c r="AO581" s="22" t="n">
        <f aca="false">VLOOKUP(G581,Sheet2!A:Q,5)</f>
        <v>280.08</v>
      </c>
      <c r="AP581" s="22" t="n">
        <f aca="false">VLOOKUP(G581,Sheet2!A:Q,6)</f>
        <v>8643.99</v>
      </c>
      <c r="AQ581" s="22" t="n">
        <f aca="false">VLOOKUP(G581,Sheet2!A:Q,7)</f>
        <v>259</v>
      </c>
      <c r="AR581" s="22" t="n">
        <f aca="false">VLOOKUP(G581,Sheet2!A:Q,8)</f>
        <v>2146.66</v>
      </c>
      <c r="AS581" s="22" t="n">
        <f aca="false">VLOOKUP(G581,Sheet2!A:Q,9)</f>
        <v>20.5</v>
      </c>
      <c r="AT581" s="22" t="n">
        <f aca="false">VLOOKUP(G581,Sheet2!A:Q,10)</f>
        <v>1760.51</v>
      </c>
      <c r="AU581" s="22" t="n">
        <f aca="false">VLOOKUP(G581,Sheet2!A:Q,11)</f>
        <v>8.67</v>
      </c>
      <c r="AV581" s="22" t="n">
        <f aca="false">VLOOKUP(G581,Sheet2!A:Q,12)</f>
        <v>283704.14</v>
      </c>
      <c r="AW581" s="22" t="n">
        <f aca="false">VLOOKUP(G581,Sheet2!A:Q,13)</f>
        <v>30784.8</v>
      </c>
      <c r="AX581" s="22" t="n">
        <f aca="false">VLOOKUP(G581,Sheet2!A:Q,14)</f>
        <v>14097.12</v>
      </c>
      <c r="AY581" s="22" t="n">
        <f aca="false">VLOOKUP(G581,Sheet2!A:Q,15)</f>
        <v>2759</v>
      </c>
      <c r="AZ581" s="22" t="n">
        <f aca="false">VLOOKUP(G581,Sheet2!A:Q,16)</f>
        <v>3873.45</v>
      </c>
      <c r="BA581" s="22" t="n">
        <f aca="false">VLOOKUP(G581,Sheet2!A:Q,17)</f>
        <v>374.67</v>
      </c>
      <c r="BB581" s="22" t="n">
        <f aca="false">VLOOKUP(G581,Sheet2!A:R,18)</f>
        <v>533</v>
      </c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5" hidden="false" customHeight="false" outlineLevel="0" collapsed="false">
      <c r="A582" s="1" t="s">
        <v>56</v>
      </c>
      <c r="B582" s="9" t="n">
        <v>100</v>
      </c>
      <c r="C582" s="9" t="n">
        <v>126</v>
      </c>
      <c r="D582" s="9" t="n">
        <v>8</v>
      </c>
      <c r="E582" s="23" t="s">
        <v>485</v>
      </c>
      <c r="F582" s="11" t="s">
        <v>486</v>
      </c>
      <c r="G582" s="75" t="s">
        <v>1552</v>
      </c>
      <c r="H582" s="4" t="s">
        <v>317</v>
      </c>
      <c r="I582" s="22" t="s">
        <v>1365</v>
      </c>
      <c r="J582" s="26" t="s">
        <v>1366</v>
      </c>
      <c r="K582" s="11" t="s">
        <v>1553</v>
      </c>
      <c r="L582" s="2" t="n">
        <f aca="false">IF(LEN(TRIM(K582))=0,0,LEN(TRIM(K582))-LEN(SUBSTITUTE(K582," ",""))+1)</f>
        <v>10</v>
      </c>
      <c r="M582" s="2" t="n">
        <f aca="false">IF(LEN(TRIM(F582))=0,0,LEN(TRIM(F582))-LEN(SUBSTITUTE(F582," ",""))+2)</f>
        <v>8</v>
      </c>
      <c r="N582" s="22" t="s">
        <v>52</v>
      </c>
      <c r="O582" s="0"/>
      <c r="P582" s="27" t="n">
        <v>12100</v>
      </c>
      <c r="Q582" s="27" t="n">
        <v>2100</v>
      </c>
      <c r="R582" s="9" t="s">
        <v>53</v>
      </c>
      <c r="S582" s="28" t="str">
        <f aca="false">MID(MID(MID(SUBSTITUTE(K582," ","^",(M582-2)),1,256),FIND("^",SUBSTITUTE(K582," ","^",(M582-2))),256),2,FIND(" ",MID(MID(SUBSTITUTE(K582," ","^",(M582-2)),1,256),FIND("^",SUBSTITUTE(K582," ","^",(M582-2))),256))-2)</f>
        <v>his</v>
      </c>
      <c r="T582" s="59"/>
      <c r="U582" s="9" t="n">
        <v>4</v>
      </c>
      <c r="V582" s="23" t="n">
        <v>58</v>
      </c>
      <c r="W582" s="23" t="n">
        <v>299</v>
      </c>
      <c r="X582" s="23" t="n">
        <v>534</v>
      </c>
      <c r="Y582" s="23" t="n">
        <v>373</v>
      </c>
      <c r="Z582" s="23" t="n">
        <v>390</v>
      </c>
      <c r="AA582" s="83" t="n">
        <v>14</v>
      </c>
      <c r="AB582" s="9"/>
      <c r="AC582" s="30" t="str">
        <f aca="false">IF(ISBLANK(T582),"NA",IF(T582=" ","NA",IF(T582="-","NA",IF(T582="N","NA",T582))))</f>
        <v>NA</v>
      </c>
      <c r="AD582" s="30" t="n">
        <f aca="false">IF(ISBLANK(U582),"NA",IF(U582=" ","NA",IF(U582="-","NA",IF(U582="N","NA",U582))))</f>
        <v>4</v>
      </c>
      <c r="AE582" s="30" t="n">
        <f aca="false">IF(ISBLANK(V582),"NA",IF(V582=" ","NA",IF(V582="-","NA",IF(V582="N","NA",V582))))</f>
        <v>58</v>
      </c>
      <c r="AF582" s="30" t="n">
        <f aca="false">IF(ISBLANK(W582),"NA",IF(W582=" ","NA",IF(W582="-","NA",IF(W582="N","NA",W582))))</f>
        <v>299</v>
      </c>
      <c r="AG582" s="30" t="n">
        <f aca="false">IF(ISBLANK(X582),"NA",IF(X582=" ","NA",IF(X582="-","NA",IF(X582="N","NA",X582))))</f>
        <v>534</v>
      </c>
      <c r="AH582" s="30" t="n">
        <f aca="false">IF(ISBLANK(Y582),"NA",IF(Y582=" ","NA",IF(Y582="-","NA",IF(Y582="N","NA",Y582))))</f>
        <v>373</v>
      </c>
      <c r="AI582" s="30" t="n">
        <f aca="false">IF(ISBLANK(Z582),"NA",IF(Z582=" ","NA",IF(Z582="-","NA",IF(Z582="N","NA",Z582))))</f>
        <v>390</v>
      </c>
      <c r="AJ582" s="30" t="n">
        <f aca="false">IF(ISBLANK(AA582),"NA",IF(AA582=" ","NA",IF(AA582="-","NA",IF(AA582="N","NA",AA582))))</f>
        <v>14</v>
      </c>
      <c r="AK582" s="30" t="str">
        <f aca="false">IF(ISBLANK(AB582),"NA",IF(AB582=" ","NA",IF(AB582="-","NA",IF(AB582="N","NA",AB582))))</f>
        <v>NA</v>
      </c>
      <c r="AL582" s="22" t="str">
        <f aca="false">IF(I582="BC",VLOOKUP(B582,'BC-OR_overlap'!A:J,10),"NA")</f>
        <v>NA</v>
      </c>
      <c r="AM582" s="22" t="n">
        <f aca="false">VLOOKUP(G582,Sheet2!A:Q,3)</f>
        <v>81.1481</v>
      </c>
      <c r="AN582" s="22" t="n">
        <f aca="false">VLOOKUP(G582,Sheet2!A:Q,4)</f>
        <v>13</v>
      </c>
      <c r="AO582" s="22" t="n">
        <f aca="false">VLOOKUP(G582,Sheet2!A:Q,5)</f>
        <v>65.46</v>
      </c>
      <c r="AP582" s="22" t="n">
        <f aca="false">VLOOKUP(G582,Sheet2!A:Q,6)</f>
        <v>20229.75</v>
      </c>
      <c r="AQ582" s="22" t="n">
        <f aca="false">VLOOKUP(G582,Sheet2!A:Q,7)</f>
        <v>283</v>
      </c>
      <c r="AR582" s="22" t="n">
        <f aca="false">VLOOKUP(G582,Sheet2!A:Q,8)</f>
        <v>1884.49</v>
      </c>
      <c r="AS582" s="22" t="n">
        <f aca="false">VLOOKUP(G582,Sheet2!A:Q,9)</f>
        <v>29</v>
      </c>
      <c r="AT582" s="22" t="n">
        <f aca="false">VLOOKUP(G582,Sheet2!A:Q,10)</f>
        <v>318.43</v>
      </c>
      <c r="AU582" s="22" t="n">
        <f aca="false">VLOOKUP(G582,Sheet2!A:Q,11)</f>
        <v>4.5</v>
      </c>
      <c r="AV582" s="22" t="n">
        <f aca="false">VLOOKUP(G582,Sheet2!A:Q,12)</f>
        <v>319544.62</v>
      </c>
      <c r="AW582" s="22" t="n">
        <f aca="false">VLOOKUP(G582,Sheet2!A:Q,13)</f>
        <v>44251</v>
      </c>
      <c r="AX582" s="22" t="n">
        <f aca="false">VLOOKUP(G582,Sheet2!A:Q,14)</f>
        <v>16671.67</v>
      </c>
      <c r="AY582" s="22" t="n">
        <f aca="false">VLOOKUP(G582,Sheet2!A:Q,15)</f>
        <v>2509.67</v>
      </c>
      <c r="AZ582" s="22" t="n">
        <f aca="false">VLOOKUP(G582,Sheet2!A:Q,16)</f>
        <v>2051.67</v>
      </c>
      <c r="BA582" s="22" t="n">
        <f aca="false">VLOOKUP(G582,Sheet2!A:Q,17)</f>
        <v>209.5</v>
      </c>
      <c r="BB582" s="22" t="n">
        <f aca="false">VLOOKUP(G582,Sheet2!A:R,18)</f>
        <v>283</v>
      </c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5" hidden="false" customHeight="false" outlineLevel="0" collapsed="false">
      <c r="A583" s="1" t="s">
        <v>66</v>
      </c>
      <c r="B583" s="9" t="n">
        <v>101</v>
      </c>
      <c r="C583" s="9" t="n">
        <v>127</v>
      </c>
      <c r="D583" s="9" t="n">
        <v>174</v>
      </c>
      <c r="E583" s="23" t="n">
        <v>40</v>
      </c>
      <c r="F583" s="24" t="s">
        <v>489</v>
      </c>
      <c r="G583" s="75" t="s">
        <v>1554</v>
      </c>
      <c r="H583" s="4" t="s">
        <v>491</v>
      </c>
      <c r="I583" s="22" t="s">
        <v>1365</v>
      </c>
      <c r="J583" s="26" t="s">
        <v>1366</v>
      </c>
      <c r="K583" s="11" t="s">
        <v>1555</v>
      </c>
      <c r="L583" s="2" t="n">
        <f aca="false">IF(LEN(TRIM(K583))=0,0,LEN(TRIM(K583))-LEN(SUBSTITUTE(K583," ",""))+1)</f>
        <v>15</v>
      </c>
      <c r="M583" s="2" t="n">
        <f aca="false">IF(LEN(TRIM(F583))=0,0,LEN(TRIM(F583))-LEN(SUBSTITUTE(F583," ",""))+2)</f>
        <v>13</v>
      </c>
      <c r="N583" s="22" t="s">
        <v>52</v>
      </c>
      <c r="O583" s="0"/>
      <c r="P583" s="27" t="n">
        <v>12101</v>
      </c>
      <c r="Q583" s="27" t="n">
        <v>2101</v>
      </c>
      <c r="R583" s="9" t="s">
        <v>53</v>
      </c>
      <c r="S583" s="28" t="str">
        <f aca="false">MID(MID(MID(SUBSTITUTE(K583," ","^",(M583-2)),1,256),FIND("^",SUBSTITUTE(K583," ","^",(M583-2))),256),2,FIND(" ",MID(MID(SUBSTITUTE(K583," ","^",(M583-2)),1,256),FIND("^",SUBSTITUTE(K583," ","^",(M583-2))),256))-2)</f>
        <v>red</v>
      </c>
      <c r="T583" s="59"/>
      <c r="U583" s="9" t="n">
        <v>4</v>
      </c>
      <c r="V583" s="23" t="n">
        <v>11</v>
      </c>
      <c r="W583" s="23" t="s">
        <v>54</v>
      </c>
      <c r="X583" s="23" t="s">
        <v>54</v>
      </c>
      <c r="Y583" s="23" t="s">
        <v>54</v>
      </c>
      <c r="Z583" s="23" t="s">
        <v>54</v>
      </c>
      <c r="AA583" s="83" t="n">
        <v>16</v>
      </c>
      <c r="AB583" s="0"/>
      <c r="AC583" s="30" t="str">
        <f aca="false">IF(ISBLANK(T583),"NA",IF(T583=" ","NA",IF(T583="-","NA",IF(T583="N","NA",T583))))</f>
        <v>NA</v>
      </c>
      <c r="AD583" s="30" t="n">
        <f aca="false">IF(ISBLANK(U583),"NA",IF(U583=" ","NA",IF(U583="-","NA",IF(U583="N","NA",U583))))</f>
        <v>4</v>
      </c>
      <c r="AE583" s="30" t="n">
        <f aca="false">IF(ISBLANK(V583),"NA",IF(V583=" ","NA",IF(V583="-","NA",IF(V583="N","NA",V583))))</f>
        <v>11</v>
      </c>
      <c r="AF583" s="30" t="str">
        <f aca="false">IF(ISBLANK(W583),"NA",IF(W583=" ","NA",IF(W583="-","NA",IF(W583="N","NA",W583))))</f>
        <v>NA</v>
      </c>
      <c r="AG583" s="30" t="str">
        <f aca="false">IF(ISBLANK(X583),"NA",IF(X583=" ","NA",IF(X583="-","NA",IF(X583="N","NA",X583))))</f>
        <v>NA</v>
      </c>
      <c r="AH583" s="30" t="str">
        <f aca="false">IF(ISBLANK(Y583),"NA",IF(Y583=" ","NA",IF(Y583="-","NA",IF(Y583="N","NA",Y583))))</f>
        <v>NA</v>
      </c>
      <c r="AI583" s="30" t="str">
        <f aca="false">IF(ISBLANK(Z583),"NA",IF(Z583=" ","NA",IF(Z583="-","NA",IF(Z583="N","NA",Z583))))</f>
        <v>NA</v>
      </c>
      <c r="AJ583" s="30" t="n">
        <f aca="false">IF(ISBLANK(AA583),"NA",IF(AA583=" ","NA",IF(AA583="-","NA",IF(AA583="N","NA",AA583))))</f>
        <v>16</v>
      </c>
      <c r="AK583" s="30" t="str">
        <f aca="false">IF(ISBLANK(AB583),"NA",IF(AB583=" ","NA",IF(AB583="-","NA",IF(AB583="N","NA",AB583))))</f>
        <v>NA</v>
      </c>
      <c r="AL583" s="22" t="str">
        <f aca="false">IF(I583="BC",VLOOKUP(B583,'BC-OR_overlap'!A:J,10),"NA")</f>
        <v>NA</v>
      </c>
      <c r="AM583" s="22" t="n">
        <f aca="false">VLOOKUP(G583,Sheet2!A:Q,3)</f>
        <v>7.02015</v>
      </c>
      <c r="AN583" s="22" t="n">
        <f aca="false">VLOOKUP(G583,Sheet2!A:Q,4)</f>
        <v>14</v>
      </c>
      <c r="AO583" s="22" t="n">
        <f aca="false">VLOOKUP(G583,Sheet2!A:Q,5)</f>
        <v>46.97</v>
      </c>
      <c r="AP583" s="22" t="n">
        <f aca="false">VLOOKUP(G583,Sheet2!A:Q,6)</f>
        <v>19227.13</v>
      </c>
      <c r="AQ583" s="22" t="n">
        <f aca="false">VLOOKUP(G583,Sheet2!A:Q,7)</f>
        <v>280.75</v>
      </c>
      <c r="AR583" s="22" t="n">
        <f aca="false">VLOOKUP(G583,Sheet2!A:Q,8)</f>
        <v>1906.45</v>
      </c>
      <c r="AS583" s="22" t="n">
        <f aca="false">VLOOKUP(G583,Sheet2!A:Q,9)</f>
        <v>25.67</v>
      </c>
      <c r="AT583" s="22" t="n">
        <f aca="false">VLOOKUP(G583,Sheet2!A:Q,10)</f>
        <v>133.12</v>
      </c>
      <c r="AU583" s="22" t="n">
        <f aca="false">VLOOKUP(G583,Sheet2!A:Q,11)</f>
        <v>4.5</v>
      </c>
      <c r="AV583" s="22" t="n">
        <f aca="false">VLOOKUP(G583,Sheet2!A:Q,12)</f>
        <v>318637.95</v>
      </c>
      <c r="AW583" s="22" t="n">
        <f aca="false">VLOOKUP(G583,Sheet2!A:Q,13)</f>
        <v>42209.5</v>
      </c>
      <c r="AX583" s="22" t="n">
        <f aca="false">VLOOKUP(G583,Sheet2!A:Q,14)</f>
        <v>14852.03</v>
      </c>
      <c r="AY583" s="22" t="n">
        <f aca="false">VLOOKUP(G583,Sheet2!A:Q,15)</f>
        <v>2027</v>
      </c>
      <c r="AZ583" s="22" t="n">
        <f aca="false">VLOOKUP(G583,Sheet2!A:Q,16)</f>
        <v>1495.14</v>
      </c>
      <c r="BA583" s="22" t="n">
        <f aca="false">VLOOKUP(G583,Sheet2!A:Q,17)</f>
        <v>172</v>
      </c>
      <c r="BB583" s="22" t="n">
        <f aca="false">VLOOKUP(G583,Sheet2!A:R,18)</f>
        <v>117</v>
      </c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15" hidden="false" customHeight="false" outlineLevel="0" collapsed="false">
      <c r="A584" s="1" t="s">
        <v>66</v>
      </c>
      <c r="B584" s="9" t="n">
        <v>102</v>
      </c>
      <c r="C584" s="9" t="n">
        <v>128</v>
      </c>
      <c r="D584" s="9" t="n">
        <v>125</v>
      </c>
      <c r="E584" s="23" t="n">
        <v>2</v>
      </c>
      <c r="F584" s="24" t="s">
        <v>493</v>
      </c>
      <c r="G584" s="85" t="s">
        <v>1270</v>
      </c>
      <c r="H584" s="4" t="s">
        <v>495</v>
      </c>
      <c r="I584" s="22" t="s">
        <v>1365</v>
      </c>
      <c r="J584" s="26" t="s">
        <v>1366</v>
      </c>
      <c r="K584" s="11" t="s">
        <v>1556</v>
      </c>
      <c r="L584" s="2" t="n">
        <f aca="false">IF(LEN(TRIM(K584))=0,0,LEN(TRIM(K584))-LEN(SUBSTITUTE(K584," ",""))+1)</f>
        <v>17</v>
      </c>
      <c r="M584" s="2" t="n">
        <f aca="false">IF(LEN(TRIM(F584))=0,0,LEN(TRIM(F584))-LEN(SUBSTITUTE(F584," ",""))+2)</f>
        <v>14</v>
      </c>
      <c r="N584" s="22" t="s">
        <v>52</v>
      </c>
      <c r="O584" s="0"/>
      <c r="P584" s="27" t="n">
        <v>12102</v>
      </c>
      <c r="Q584" s="27" t="n">
        <v>2102</v>
      </c>
      <c r="R584" s="9" t="s">
        <v>53</v>
      </c>
      <c r="S584" s="28" t="str">
        <f aca="false">MID(MID(MID(SUBSTITUTE(K584," ","^",(M584-2)),1,256),FIND("^",SUBSTITUTE(K584," ","^",(M584-2))),256),2,FIND(" ",MID(MID(SUBSTITUTE(K584," ","^",(M584-2)),1,256),FIND("^",SUBSTITUTE(K584," ","^",(M584-2))),256))-2)</f>
        <v>a</v>
      </c>
      <c r="T584" s="59"/>
      <c r="U584" s="9" t="n">
        <v>5</v>
      </c>
      <c r="V584" s="23" t="n">
        <v>14</v>
      </c>
      <c r="W584" s="23" t="n">
        <v>572</v>
      </c>
      <c r="X584" s="23" t="n">
        <v>533</v>
      </c>
      <c r="Y584" s="23" t="n">
        <v>567</v>
      </c>
      <c r="Z584" s="23" t="n">
        <v>433</v>
      </c>
      <c r="AA584" s="83" t="n">
        <v>7</v>
      </c>
      <c r="AB584" s="0"/>
      <c r="AC584" s="30" t="str">
        <f aca="false">IF(ISBLANK(T584),"NA",IF(T584=" ","NA",IF(T584="-","NA",IF(T584="N","NA",T584))))</f>
        <v>NA</v>
      </c>
      <c r="AD584" s="30" t="n">
        <f aca="false">IF(ISBLANK(U584),"NA",IF(U584=" ","NA",IF(U584="-","NA",IF(U584="N","NA",U584))))</f>
        <v>5</v>
      </c>
      <c r="AE584" s="30" t="n">
        <f aca="false">IF(ISBLANK(V584),"NA",IF(V584=" ","NA",IF(V584="-","NA",IF(V584="N","NA",V584))))</f>
        <v>14</v>
      </c>
      <c r="AF584" s="30" t="n">
        <f aca="false">IF(ISBLANK(W584),"NA",IF(W584=" ","NA",IF(W584="-","NA",IF(W584="N","NA",W584))))</f>
        <v>572</v>
      </c>
      <c r="AG584" s="30" t="n">
        <f aca="false">IF(ISBLANK(X584),"NA",IF(X584=" ","NA",IF(X584="-","NA",IF(X584="N","NA",X584))))</f>
        <v>533</v>
      </c>
      <c r="AH584" s="30" t="n">
        <f aca="false">IF(ISBLANK(Y584),"NA",IF(Y584=" ","NA",IF(Y584="-","NA",IF(Y584="N","NA",Y584))))</f>
        <v>567</v>
      </c>
      <c r="AI584" s="30" t="n">
        <f aca="false">IF(ISBLANK(Z584),"NA",IF(Z584=" ","NA",IF(Z584="-","NA",IF(Z584="N","NA",Z584))))</f>
        <v>433</v>
      </c>
      <c r="AJ584" s="30" t="n">
        <f aca="false">IF(ISBLANK(AA584),"NA",IF(AA584=" ","NA",IF(AA584="-","NA",IF(AA584="N","NA",AA584))))</f>
        <v>7</v>
      </c>
      <c r="AK584" s="30" t="str">
        <f aca="false">IF(ISBLANK(AB584),"NA",IF(AB584=" ","NA",IF(AB584="-","NA",IF(AB584="N","NA",AB584))))</f>
        <v>NA</v>
      </c>
      <c r="AL584" s="22" t="str">
        <f aca="false">IF(I584="BC",VLOOKUP(B584,'BC-OR_overlap'!A:J,10),"NA")</f>
        <v>NA</v>
      </c>
      <c r="AM584" s="22" t="n">
        <f aca="false">VLOOKUP(G584,Sheet2!A:Q,3)</f>
        <v>9.51884</v>
      </c>
      <c r="AN584" s="22" t="n">
        <f aca="false">VLOOKUP(G584,Sheet2!A:Q,4)</f>
        <v>7</v>
      </c>
      <c r="AO584" s="22" t="n">
        <f aca="false">VLOOKUP(G584,Sheet2!A:Q,5)</f>
        <v>8.56</v>
      </c>
      <c r="AP584" s="22" t="n">
        <f aca="false">VLOOKUP(G584,Sheet2!A:Q,6)</f>
        <v>8590.87</v>
      </c>
      <c r="AQ584" s="22" t="n">
        <f aca="false">VLOOKUP(G584,Sheet2!A:Q,7)</f>
        <v>381.8</v>
      </c>
      <c r="AR584" s="22" t="n">
        <f aca="false">VLOOKUP(G584,Sheet2!A:Q,8)</f>
        <v>1562.2</v>
      </c>
      <c r="AS584" s="22" t="n">
        <f aca="false">VLOOKUP(G584,Sheet2!A:Q,9)</f>
        <v>49.75</v>
      </c>
      <c r="AT584" s="22" t="n">
        <f aca="false">VLOOKUP(G584,Sheet2!A:Q,10)</f>
        <v>119.66</v>
      </c>
      <c r="AU584" s="22" t="n">
        <f aca="false">VLOOKUP(G584,Sheet2!A:Q,11)</f>
        <v>9</v>
      </c>
      <c r="AV584" s="22" t="n">
        <f aca="false">VLOOKUP(G584,Sheet2!A:Q,12)</f>
        <v>244878.84</v>
      </c>
      <c r="AW584" s="22" t="n">
        <f aca="false">VLOOKUP(G584,Sheet2!A:Q,13)</f>
        <v>37682.2</v>
      </c>
      <c r="AX584" s="22" t="n">
        <f aca="false">VLOOKUP(G584,Sheet2!A:Q,14)</f>
        <v>15425.55</v>
      </c>
      <c r="AY584" s="22" t="n">
        <f aca="false">VLOOKUP(G584,Sheet2!A:Q,15)</f>
        <v>2504.25</v>
      </c>
      <c r="AZ584" s="22" t="n">
        <f aca="false">VLOOKUP(G584,Sheet2!A:Q,16)</f>
        <v>1342.99</v>
      </c>
      <c r="BA584" s="22" t="n">
        <f aca="false">VLOOKUP(G584,Sheet2!A:Q,17)</f>
        <v>205.33</v>
      </c>
      <c r="BB584" s="22" t="n">
        <f aca="false">VLOOKUP(G584,Sheet2!A:R,18)</f>
        <v>403</v>
      </c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15" hidden="false" customHeight="false" outlineLevel="0" collapsed="false">
      <c r="A585" s="9" t="s">
        <v>80</v>
      </c>
      <c r="B585" s="9" t="n">
        <v>103</v>
      </c>
      <c r="C585" s="9" t="n">
        <v>129</v>
      </c>
      <c r="D585" s="9" t="n">
        <v>158</v>
      </c>
      <c r="E585" s="23" t="n">
        <v>1</v>
      </c>
      <c r="F585" s="24" t="s">
        <v>497</v>
      </c>
      <c r="G585" s="75" t="s">
        <v>1557</v>
      </c>
      <c r="H585" s="4" t="s">
        <v>499</v>
      </c>
      <c r="I585" s="22" t="s">
        <v>1365</v>
      </c>
      <c r="J585" s="26" t="s">
        <v>1366</v>
      </c>
      <c r="K585" s="11" t="s">
        <v>1558</v>
      </c>
      <c r="L585" s="2" t="n">
        <f aca="false">IF(LEN(TRIM(K585))=0,0,LEN(TRIM(K585))-LEN(SUBSTITUTE(K585," ",""))+1)</f>
        <v>18</v>
      </c>
      <c r="M585" s="2" t="n">
        <f aca="false">IF(LEN(TRIM(F585))=0,0,LEN(TRIM(F585))-LEN(SUBSTITUTE(F585," ",""))+2)</f>
        <v>16</v>
      </c>
      <c r="N585" s="22" t="s">
        <v>52</v>
      </c>
      <c r="O585" s="0"/>
      <c r="P585" s="27" t="n">
        <v>12103</v>
      </c>
      <c r="Q585" s="27" t="n">
        <v>2103</v>
      </c>
      <c r="R585" s="9" t="s">
        <v>53</v>
      </c>
      <c r="S585" s="28" t="str">
        <f aca="false">MID(MID(MID(SUBSTITUTE(K585," ","^",(M585-2)),1,256),FIND("^",SUBSTITUTE(K585," ","^",(M585-2))),256),2,FIND(" ",MID(MID(SUBSTITUTE(K585," ","^",(M585-2)),1,256),FIND("^",SUBSTITUTE(K585," ","^",(M585-2))),256))-2)</f>
        <v>of</v>
      </c>
      <c r="T585" s="59"/>
      <c r="U585" s="9" t="n">
        <v>5</v>
      </c>
      <c r="V585" s="23" t="s">
        <v>54</v>
      </c>
      <c r="W585" s="23" t="s">
        <v>54</v>
      </c>
      <c r="X585" s="23" t="s">
        <v>54</v>
      </c>
      <c r="Y585" s="23" t="s">
        <v>54</v>
      </c>
      <c r="Z585" s="23" t="s">
        <v>54</v>
      </c>
      <c r="AA585" s="83" t="n">
        <v>11</v>
      </c>
      <c r="AB585" s="0"/>
      <c r="AC585" s="30" t="str">
        <f aca="false">IF(ISBLANK(T585),"NA",IF(T585=" ","NA",IF(T585="-","NA",IF(T585="N","NA",T585))))</f>
        <v>NA</v>
      </c>
      <c r="AD585" s="30" t="n">
        <f aca="false">IF(ISBLANK(U585),"NA",IF(U585=" ","NA",IF(U585="-","NA",IF(U585="N","NA",U585))))</f>
        <v>5</v>
      </c>
      <c r="AE585" s="30" t="str">
        <f aca="false">IF(ISBLANK(V585),"NA",IF(V585=" ","NA",IF(V585="-","NA",IF(V585="N","NA",V585))))</f>
        <v>NA</v>
      </c>
      <c r="AF585" s="30" t="str">
        <f aca="false">IF(ISBLANK(W585),"NA",IF(W585=" ","NA",IF(W585="-","NA",IF(W585="N","NA",W585))))</f>
        <v>NA</v>
      </c>
      <c r="AG585" s="30" t="str">
        <f aca="false">IF(ISBLANK(X585),"NA",IF(X585=" ","NA",IF(X585="-","NA",IF(X585="N","NA",X585))))</f>
        <v>NA</v>
      </c>
      <c r="AH585" s="30" t="str">
        <f aca="false">IF(ISBLANK(Y585),"NA",IF(Y585=" ","NA",IF(Y585="-","NA",IF(Y585="N","NA",Y585))))</f>
        <v>NA</v>
      </c>
      <c r="AI585" s="30" t="str">
        <f aca="false">IF(ISBLANK(Z585),"NA",IF(Z585=" ","NA",IF(Z585="-","NA",IF(Z585="N","NA",Z585))))</f>
        <v>NA</v>
      </c>
      <c r="AJ585" s="30" t="n">
        <f aca="false">IF(ISBLANK(AA585),"NA",IF(AA585=" ","NA",IF(AA585="-","NA",IF(AA585="N","NA",AA585))))</f>
        <v>11</v>
      </c>
      <c r="AK585" s="30" t="str">
        <f aca="false">IF(ISBLANK(AB585),"NA",IF(AB585=" ","NA",IF(AB585="-","NA",IF(AB585="N","NA",AB585))))</f>
        <v>NA</v>
      </c>
      <c r="AL585" s="22" t="str">
        <f aca="false">IF(I585="BC",VLOOKUP(B585,'BC-OR_overlap'!A:J,10),"NA")</f>
        <v>NA</v>
      </c>
      <c r="AM585" s="22" t="n">
        <f aca="false">VLOOKUP(G585,Sheet2!A:Q,3)</f>
        <v>1.84428</v>
      </c>
      <c r="AN585" s="22" t="n">
        <f aca="false">VLOOKUP(G585,Sheet2!A:Q,4)</f>
        <v>6</v>
      </c>
      <c r="AO585" s="22" t="n">
        <f aca="false">VLOOKUP(G585,Sheet2!A:Q,5)</f>
        <v>31.18</v>
      </c>
      <c r="AP585" s="22" t="n">
        <f aca="false">VLOOKUP(G585,Sheet2!A:Q,6)</f>
        <v>8960.71</v>
      </c>
      <c r="AQ585" s="22" t="n">
        <f aca="false">VLOOKUP(G585,Sheet2!A:Q,7)</f>
        <v>437.4</v>
      </c>
      <c r="AR585" s="22" t="n">
        <f aca="false">VLOOKUP(G585,Sheet2!A:Q,8)</f>
        <v>2049.17</v>
      </c>
      <c r="AS585" s="22" t="n">
        <f aca="false">VLOOKUP(G585,Sheet2!A:Q,9)</f>
        <v>75</v>
      </c>
      <c r="AT585" s="22" t="n">
        <f aca="false">VLOOKUP(G585,Sheet2!A:Q,10)</f>
        <v>98.42</v>
      </c>
      <c r="AU585" s="22" t="n">
        <f aca="false">VLOOKUP(G585,Sheet2!A:Q,11)</f>
        <v>8.67</v>
      </c>
      <c r="AV585" s="22" t="n">
        <f aca="false">VLOOKUP(G585,Sheet2!A:Q,12)</f>
        <v>245352.94</v>
      </c>
      <c r="AW585" s="22" t="n">
        <f aca="false">VLOOKUP(G585,Sheet2!A:Q,13)</f>
        <v>36735.4</v>
      </c>
      <c r="AX585" s="22" t="n">
        <f aca="false">VLOOKUP(G585,Sheet2!A:Q,14)</f>
        <v>21521.78</v>
      </c>
      <c r="AY585" s="22" t="n">
        <f aca="false">VLOOKUP(G585,Sheet2!A:Q,15)</f>
        <v>4093.25</v>
      </c>
      <c r="AZ585" s="22" t="n">
        <f aca="false">VLOOKUP(G585,Sheet2!A:Q,16)</f>
        <v>1648.62</v>
      </c>
      <c r="BA585" s="22" t="n">
        <f aca="false">VLOOKUP(G585,Sheet2!A:Q,17)</f>
        <v>402.33</v>
      </c>
      <c r="BB585" s="22" t="n">
        <f aca="false">VLOOKUP(G585,Sheet2!A:R,18)</f>
        <v>379</v>
      </c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5" hidden="false" customHeight="false" outlineLevel="0" collapsed="false">
      <c r="A586" s="9" t="s">
        <v>46</v>
      </c>
      <c r="B586" s="9" t="n">
        <v>104</v>
      </c>
      <c r="C586" s="9" t="n">
        <v>130</v>
      </c>
      <c r="D586" s="9" t="n">
        <v>2</v>
      </c>
      <c r="E586" s="23" t="n">
        <v>35</v>
      </c>
      <c r="F586" s="24" t="s">
        <v>501</v>
      </c>
      <c r="G586" s="75" t="s">
        <v>1559</v>
      </c>
      <c r="H586" s="4" t="s">
        <v>503</v>
      </c>
      <c r="I586" s="22" t="s">
        <v>1365</v>
      </c>
      <c r="J586" s="26" t="s">
        <v>1366</v>
      </c>
      <c r="K586" s="11" t="s">
        <v>1560</v>
      </c>
      <c r="L586" s="2" t="n">
        <f aca="false">IF(LEN(TRIM(K586))=0,0,LEN(TRIM(K586))-LEN(SUBSTITUTE(K586," ",""))+1)</f>
        <v>12</v>
      </c>
      <c r="M586" s="2" t="n">
        <f aca="false">IF(LEN(TRIM(F586))=0,0,LEN(TRIM(F586))-LEN(SUBSTITUTE(F586," ",""))+2)</f>
        <v>8</v>
      </c>
      <c r="N586" s="22" t="s">
        <v>52</v>
      </c>
      <c r="O586" s="0"/>
      <c r="P586" s="27" t="n">
        <v>12104</v>
      </c>
      <c r="Q586" s="27" t="n">
        <v>2104</v>
      </c>
      <c r="R586" s="9" t="s">
        <v>53</v>
      </c>
      <c r="S586" s="28" t="str">
        <f aca="false">MID(MID(MID(SUBSTITUTE(K586," ","^",(M586-2)),1,256),FIND("^",SUBSTITUTE(K586," ","^",(M586-2))),256),2,FIND(" ",MID(MID(SUBSTITUTE(K586," ","^",(M586-2)),1,256),FIND("^",SUBSTITUTE(K586," ","^",(M586-2))),256))-2)</f>
        <v>third</v>
      </c>
      <c r="T586" s="59"/>
      <c r="U586" s="9" t="n">
        <v>5</v>
      </c>
      <c r="V586" s="23" t="s">
        <v>54</v>
      </c>
      <c r="W586" s="23" t="s">
        <v>54</v>
      </c>
      <c r="X586" s="23" t="s">
        <v>54</v>
      </c>
      <c r="Y586" s="23" t="s">
        <v>54</v>
      </c>
      <c r="Z586" s="23" t="s">
        <v>54</v>
      </c>
      <c r="AA586" s="83" t="n">
        <v>14</v>
      </c>
      <c r="AB586" s="9"/>
      <c r="AC586" s="30" t="str">
        <f aca="false">IF(ISBLANK(T586),"NA",IF(T586=" ","NA",IF(T586="-","NA",IF(T586="N","NA",T586))))</f>
        <v>NA</v>
      </c>
      <c r="AD586" s="30" t="n">
        <f aca="false">IF(ISBLANK(U586),"NA",IF(U586=" ","NA",IF(U586="-","NA",IF(U586="N","NA",U586))))</f>
        <v>5</v>
      </c>
      <c r="AE586" s="30" t="str">
        <f aca="false">IF(ISBLANK(V586),"NA",IF(V586=" ","NA",IF(V586="-","NA",IF(V586="N","NA",V586))))</f>
        <v>NA</v>
      </c>
      <c r="AF586" s="30" t="str">
        <f aca="false">IF(ISBLANK(W586),"NA",IF(W586=" ","NA",IF(W586="-","NA",IF(W586="N","NA",W586))))</f>
        <v>NA</v>
      </c>
      <c r="AG586" s="30" t="str">
        <f aca="false">IF(ISBLANK(X586),"NA",IF(X586=" ","NA",IF(X586="-","NA",IF(X586="N","NA",X586))))</f>
        <v>NA</v>
      </c>
      <c r="AH586" s="30" t="str">
        <f aca="false">IF(ISBLANK(Y586),"NA",IF(Y586=" ","NA",IF(Y586="-","NA",IF(Y586="N","NA",Y586))))</f>
        <v>NA</v>
      </c>
      <c r="AI586" s="30" t="str">
        <f aca="false">IF(ISBLANK(Z586),"NA",IF(Z586=" ","NA",IF(Z586="-","NA",IF(Z586="N","NA",Z586))))</f>
        <v>NA</v>
      </c>
      <c r="AJ586" s="30" t="n">
        <f aca="false">IF(ISBLANK(AA586),"NA",IF(AA586=" ","NA",IF(AA586="-","NA",IF(AA586="N","NA",AA586))))</f>
        <v>14</v>
      </c>
      <c r="AK586" s="30" t="str">
        <f aca="false">IF(ISBLANK(AB586),"NA",IF(AB586=" ","NA",IF(AB586="-","NA",IF(AB586="N","NA",AB586))))</f>
        <v>NA</v>
      </c>
      <c r="AL586" s="22" t="str">
        <f aca="false">IF(I586="BC",VLOOKUP(B586,'BC-OR_overlap'!A:J,10),"NA")</f>
        <v>NA</v>
      </c>
      <c r="AM586" s="22" t="n">
        <f aca="false">VLOOKUP(G586,Sheet2!A:Q,3)</f>
        <v>101.852</v>
      </c>
      <c r="AN586" s="22" t="n">
        <f aca="false">VLOOKUP(G586,Sheet2!A:Q,4)</f>
        <v>16</v>
      </c>
      <c r="AO586" s="22" t="n">
        <f aca="false">VLOOKUP(G586,Sheet2!A:Q,5)</f>
        <v>30.24</v>
      </c>
      <c r="AP586" s="22" t="n">
        <f aca="false">VLOOKUP(G586,Sheet2!A:Q,6)</f>
        <v>8320.88</v>
      </c>
      <c r="AQ586" s="22" t="n">
        <f aca="false">VLOOKUP(G586,Sheet2!A:Q,7)</f>
        <v>685.4</v>
      </c>
      <c r="AR586" s="22" t="n">
        <f aca="false">VLOOKUP(G586,Sheet2!A:Q,8)</f>
        <v>1305.18</v>
      </c>
      <c r="AS586" s="22" t="n">
        <f aca="false">VLOOKUP(G586,Sheet2!A:Q,9)</f>
        <v>99.75</v>
      </c>
      <c r="AT586" s="22" t="n">
        <f aca="false">VLOOKUP(G586,Sheet2!A:Q,10)</f>
        <v>453.02</v>
      </c>
      <c r="AU586" s="22" t="n">
        <f aca="false">VLOOKUP(G586,Sheet2!A:Q,11)</f>
        <v>13</v>
      </c>
      <c r="AV586" s="22" t="n">
        <f aca="false">VLOOKUP(G586,Sheet2!A:Q,12)</f>
        <v>271834.37</v>
      </c>
      <c r="AW586" s="22" t="n">
        <f aca="false">VLOOKUP(G586,Sheet2!A:Q,13)</f>
        <v>37312.2</v>
      </c>
      <c r="AX586" s="22" t="n">
        <f aca="false">VLOOKUP(G586,Sheet2!A:Q,14)</f>
        <v>15489.16</v>
      </c>
      <c r="AY586" s="22" t="n">
        <f aca="false">VLOOKUP(G586,Sheet2!A:Q,15)</f>
        <v>2699.5</v>
      </c>
      <c r="AZ586" s="22" t="n">
        <f aca="false">VLOOKUP(G586,Sheet2!A:Q,16)</f>
        <v>2741.63</v>
      </c>
      <c r="BA586" s="22" t="n">
        <f aca="false">VLOOKUP(G586,Sheet2!A:Q,17)</f>
        <v>360.67</v>
      </c>
      <c r="BB586" s="22" t="n">
        <f aca="false">VLOOKUP(G586,Sheet2!A:R,18)</f>
        <v>364</v>
      </c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5" hidden="false" customHeight="false" outlineLevel="0" collapsed="false">
      <c r="A587" s="1" t="s">
        <v>46</v>
      </c>
      <c r="B587" s="31" t="n">
        <v>105</v>
      </c>
      <c r="C587" s="9" t="n">
        <v>131</v>
      </c>
      <c r="D587" s="9" t="n">
        <v>110</v>
      </c>
      <c r="E587" s="23"/>
      <c r="F587" s="9" t="s">
        <v>505</v>
      </c>
      <c r="G587" s="75" t="s">
        <v>1561</v>
      </c>
      <c r="H587" s="4" t="s">
        <v>507</v>
      </c>
      <c r="I587" s="22" t="s">
        <v>1365</v>
      </c>
      <c r="J587" s="26" t="s">
        <v>1366</v>
      </c>
      <c r="K587" s="11" t="s">
        <v>1562</v>
      </c>
      <c r="L587" s="2" t="n">
        <f aca="false">IF(LEN(TRIM(K587))=0,0,LEN(TRIM(K587))-LEN(SUBSTITUTE(K587," ",""))+1)</f>
        <v>19</v>
      </c>
      <c r="M587" s="2" t="n">
        <f aca="false">IF(LEN(TRIM(F587))=0,0,LEN(TRIM(F587))-LEN(SUBSTITUTE(F587," ",""))+2)</f>
        <v>17</v>
      </c>
      <c r="N587" s="22" t="s">
        <v>52</v>
      </c>
      <c r="O587" s="0"/>
      <c r="P587" s="27" t="n">
        <v>12105</v>
      </c>
      <c r="Q587" s="27" t="n">
        <v>2105</v>
      </c>
      <c r="R587" s="9" t="s">
        <v>53</v>
      </c>
      <c r="S587" s="28" t="str">
        <f aca="false">MID(MID(MID(SUBSTITUTE(K587," ","^",(M587-2)),1,256),FIND("^",SUBSTITUTE(K587," ","^",(M587-2))),256),2,FIND(" ",MID(MID(SUBSTITUTE(K587," ","^",(M587-2)),1,256),FIND("^",SUBSTITUTE(K587," ","^",(M587-2))),256))-2)</f>
        <v>the</v>
      </c>
      <c r="T587" s="59"/>
      <c r="U587" s="9" t="n">
        <v>4</v>
      </c>
      <c r="V587" s="23" t="n">
        <v>216</v>
      </c>
      <c r="W587" s="23" t="n">
        <v>324</v>
      </c>
      <c r="X587" s="23" t="n">
        <v>588</v>
      </c>
      <c r="Y587" s="23" t="n">
        <v>363</v>
      </c>
      <c r="Z587" s="23" t="n">
        <v>502</v>
      </c>
      <c r="AA587" s="83" t="n">
        <v>8</v>
      </c>
      <c r="AB587" s="9"/>
      <c r="AC587" s="30" t="str">
        <f aca="false">IF(ISBLANK(T587),"NA",IF(T587=" ","NA",IF(T587="-","NA",IF(T587="N","NA",T587))))</f>
        <v>NA</v>
      </c>
      <c r="AD587" s="30" t="n">
        <f aca="false">IF(ISBLANK(U587),"NA",IF(U587=" ","NA",IF(U587="-","NA",IF(U587="N","NA",U587))))</f>
        <v>4</v>
      </c>
      <c r="AE587" s="30" t="n">
        <f aca="false">IF(ISBLANK(V587),"NA",IF(V587=" ","NA",IF(V587="-","NA",IF(V587="N","NA",V587))))</f>
        <v>216</v>
      </c>
      <c r="AF587" s="30" t="n">
        <f aca="false">IF(ISBLANK(W587),"NA",IF(W587=" ","NA",IF(W587="-","NA",IF(W587="N","NA",W587))))</f>
        <v>324</v>
      </c>
      <c r="AG587" s="30" t="n">
        <f aca="false">IF(ISBLANK(X587),"NA",IF(X587=" ","NA",IF(X587="-","NA",IF(X587="N","NA",X587))))</f>
        <v>588</v>
      </c>
      <c r="AH587" s="30" t="n">
        <f aca="false">IF(ISBLANK(Y587),"NA",IF(Y587=" ","NA",IF(Y587="-","NA",IF(Y587="N","NA",Y587))))</f>
        <v>363</v>
      </c>
      <c r="AI587" s="30" t="n">
        <f aca="false">IF(ISBLANK(Z587),"NA",IF(Z587=" ","NA",IF(Z587="-","NA",IF(Z587="N","NA",Z587))))</f>
        <v>502</v>
      </c>
      <c r="AJ587" s="30" t="n">
        <f aca="false">IF(ISBLANK(AA587),"NA",IF(AA587=" ","NA",IF(AA587="-","NA",IF(AA587="N","NA",AA587))))</f>
        <v>8</v>
      </c>
      <c r="AK587" s="30" t="str">
        <f aca="false">IF(ISBLANK(AB587),"NA",IF(AB587=" ","NA",IF(AB587="-","NA",IF(AB587="N","NA",AB587))))</f>
        <v>NA</v>
      </c>
      <c r="AL587" s="22" t="str">
        <f aca="false">IF(I587="BC",VLOOKUP(B587,'BC-OR_overlap'!A:J,10),"NA")</f>
        <v>NA</v>
      </c>
      <c r="AM587" s="22" t="n">
        <f aca="false">VLOOKUP(G587,Sheet2!A:Q,3)</f>
        <v>357.432</v>
      </c>
      <c r="AN587" s="22" t="n">
        <f aca="false">VLOOKUP(G587,Sheet2!A:Q,4)</f>
        <v>9</v>
      </c>
      <c r="AO587" s="22" t="n">
        <f aca="false">VLOOKUP(G587,Sheet2!A:Q,5)</f>
        <v>55.74</v>
      </c>
      <c r="AP587" s="22" t="n">
        <f aca="false">VLOOKUP(G587,Sheet2!A:Q,6)</f>
        <v>16677.89</v>
      </c>
      <c r="AQ587" s="22" t="n">
        <f aca="false">VLOOKUP(G587,Sheet2!A:Q,7)</f>
        <v>200.25</v>
      </c>
      <c r="AR587" s="22" t="n">
        <f aca="false">VLOOKUP(G587,Sheet2!A:Q,8)</f>
        <v>2485.53</v>
      </c>
      <c r="AS587" s="22" t="n">
        <f aca="false">VLOOKUP(G587,Sheet2!A:Q,9)</f>
        <v>25.33</v>
      </c>
      <c r="AT587" s="22" t="n">
        <f aca="false">VLOOKUP(G587,Sheet2!A:Q,10)</f>
        <v>527.14</v>
      </c>
      <c r="AU587" s="22" t="n">
        <f aca="false">VLOOKUP(G587,Sheet2!A:Q,11)</f>
        <v>4.5</v>
      </c>
      <c r="AV587" s="22" t="n">
        <f aca="false">VLOOKUP(G587,Sheet2!A:Q,12)</f>
        <v>326861.54</v>
      </c>
      <c r="AW587" s="22" t="n">
        <f aca="false">VLOOKUP(G587,Sheet2!A:Q,13)</f>
        <v>41040.75</v>
      </c>
      <c r="AX587" s="22" t="n">
        <f aca="false">VLOOKUP(G587,Sheet2!A:Q,14)</f>
        <v>13422.16</v>
      </c>
      <c r="AY587" s="22" t="n">
        <f aca="false">VLOOKUP(G587,Sheet2!A:Q,15)</f>
        <v>1759.33</v>
      </c>
      <c r="AZ587" s="22" t="n">
        <f aca="false">VLOOKUP(G587,Sheet2!A:Q,16)</f>
        <v>1060.99</v>
      </c>
      <c r="BA587" s="22" t="n">
        <f aca="false">VLOOKUP(G587,Sheet2!A:Q,17)</f>
        <v>78</v>
      </c>
      <c r="BB587" s="22" t="n">
        <f aca="false">VLOOKUP(G587,Sheet2!A:R,18)</f>
        <v>140</v>
      </c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5" hidden="false" customHeight="false" outlineLevel="0" collapsed="false">
      <c r="A588" s="9" t="s">
        <v>80</v>
      </c>
      <c r="B588" s="9" t="n">
        <v>106</v>
      </c>
      <c r="C588" s="9" t="n">
        <v>132</v>
      </c>
      <c r="D588" s="9" t="n">
        <v>24</v>
      </c>
      <c r="E588" s="23" t="s">
        <v>509</v>
      </c>
      <c r="F588" s="11" t="s">
        <v>510</v>
      </c>
      <c r="G588" s="75" t="s">
        <v>1563</v>
      </c>
      <c r="H588" s="4" t="s">
        <v>512</v>
      </c>
      <c r="I588" s="22" t="s">
        <v>1365</v>
      </c>
      <c r="J588" s="26" t="s">
        <v>1366</v>
      </c>
      <c r="K588" s="11" t="s">
        <v>1564</v>
      </c>
      <c r="L588" s="2" t="n">
        <f aca="false">IF(LEN(TRIM(K588))=0,0,LEN(TRIM(K588))-LEN(SUBSTITUTE(K588," ",""))+1)</f>
        <v>10</v>
      </c>
      <c r="M588" s="2" t="n">
        <f aca="false">IF(LEN(TRIM(F588))=0,0,LEN(TRIM(F588))-LEN(SUBSTITUTE(F588," ",""))+2)</f>
        <v>8</v>
      </c>
      <c r="N588" s="22" t="s">
        <v>52</v>
      </c>
      <c r="O588" s="0"/>
      <c r="P588" s="27" t="n">
        <v>12106</v>
      </c>
      <c r="Q588" s="27" t="n">
        <v>2106</v>
      </c>
      <c r="R588" s="9" t="s">
        <v>53</v>
      </c>
      <c r="S588" s="28" t="str">
        <f aca="false">MID(MID(MID(SUBSTITUTE(K588," ","^",(M588-2)),1,256),FIND("^",SUBSTITUTE(K588," ","^",(M588-2))),256),2,FIND(" ",MID(MID(SUBSTITUTE(K588," ","^",(M588-2)),1,256),FIND("^",SUBSTITUTE(K588," ","^",(M588-2))),256))-2)</f>
        <v>my</v>
      </c>
      <c r="T588" s="59"/>
      <c r="U588" s="9" t="n">
        <v>3</v>
      </c>
      <c r="V588" s="23" t="s">
        <v>54</v>
      </c>
      <c r="W588" s="23" t="n">
        <v>614</v>
      </c>
      <c r="X588" s="23" t="n">
        <v>524</v>
      </c>
      <c r="Y588" s="23" t="n">
        <v>568</v>
      </c>
      <c r="Z588" s="23" t="n">
        <v>385</v>
      </c>
      <c r="AA588" s="83" t="n">
        <v>3</v>
      </c>
      <c r="AB588" s="0"/>
      <c r="AC588" s="30" t="str">
        <f aca="false">IF(ISBLANK(T588),"NA",IF(T588=" ","NA",IF(T588="-","NA",IF(T588="N","NA",T588))))</f>
        <v>NA</v>
      </c>
      <c r="AD588" s="30" t="n">
        <f aca="false">IF(ISBLANK(U588),"NA",IF(U588=" ","NA",IF(U588="-","NA",IF(U588="N","NA",U588))))</f>
        <v>3</v>
      </c>
      <c r="AE588" s="30" t="str">
        <f aca="false">IF(ISBLANK(V588),"NA",IF(V588=" ","NA",IF(V588="-","NA",IF(V588="N","NA",V588))))</f>
        <v>NA</v>
      </c>
      <c r="AF588" s="30" t="n">
        <f aca="false">IF(ISBLANK(W588),"NA",IF(W588=" ","NA",IF(W588="-","NA",IF(W588="N","NA",W588))))</f>
        <v>614</v>
      </c>
      <c r="AG588" s="30" t="n">
        <f aca="false">IF(ISBLANK(X588),"NA",IF(X588=" ","NA",IF(X588="-","NA",IF(X588="N","NA",X588))))</f>
        <v>524</v>
      </c>
      <c r="AH588" s="30" t="n">
        <f aca="false">IF(ISBLANK(Y588),"NA",IF(Y588=" ","NA",IF(Y588="-","NA",IF(Y588="N","NA",Y588))))</f>
        <v>568</v>
      </c>
      <c r="AI588" s="30" t="n">
        <f aca="false">IF(ISBLANK(Z588),"NA",IF(Z588=" ","NA",IF(Z588="-","NA",IF(Z588="N","NA",Z588))))</f>
        <v>385</v>
      </c>
      <c r="AJ588" s="30" t="n">
        <f aca="false">IF(ISBLANK(AA588),"NA",IF(AA588=" ","NA",IF(AA588="-","NA",IF(AA588="N","NA",AA588))))</f>
        <v>3</v>
      </c>
      <c r="AK588" s="30" t="str">
        <f aca="false">IF(ISBLANK(AB588),"NA",IF(AB588=" ","NA",IF(AB588="-","NA",IF(AB588="N","NA",AB588))))</f>
        <v>NA</v>
      </c>
      <c r="AL588" s="22" t="str">
        <f aca="false">IF(I588="BC",VLOOKUP(B588,'BC-OR_overlap'!A:J,10),"NA")</f>
        <v>NA</v>
      </c>
      <c r="AM588" s="22" t="n">
        <f aca="false">VLOOKUP(G588,Sheet2!A:Q,3)</f>
        <v>1.78478</v>
      </c>
      <c r="AN588" s="22" t="n">
        <f aca="false">VLOOKUP(G588,Sheet2!A:Q,4)</f>
        <v>12</v>
      </c>
      <c r="AO588" s="22" t="n">
        <f aca="false">VLOOKUP(G588,Sheet2!A:Q,5)</f>
        <v>56.83</v>
      </c>
      <c r="AP588" s="22" t="n">
        <f aca="false">VLOOKUP(G588,Sheet2!A:Q,6)</f>
        <v>4778.24</v>
      </c>
      <c r="AQ588" s="22" t="n">
        <f aca="false">VLOOKUP(G588,Sheet2!A:Q,7)</f>
        <v>56</v>
      </c>
      <c r="AR588" s="22" t="n">
        <f aca="false">VLOOKUP(G588,Sheet2!A:Q,8)</f>
        <v>342.02</v>
      </c>
      <c r="AS588" s="22" t="n">
        <f aca="false">VLOOKUP(G588,Sheet2!A:Q,9)</f>
        <v>6.5</v>
      </c>
      <c r="AT588" s="22" t="n">
        <f aca="false">VLOOKUP(G588,Sheet2!A:Q,10)</f>
        <v>1.78</v>
      </c>
      <c r="AU588" s="22" t="n">
        <f aca="false">VLOOKUP(G588,Sheet2!A:Q,11)</f>
        <v>1</v>
      </c>
      <c r="AV588" s="22" t="n">
        <f aca="false">VLOOKUP(G588,Sheet2!A:Q,12)</f>
        <v>327214.28</v>
      </c>
      <c r="AW588" s="22" t="n">
        <f aca="false">VLOOKUP(G588,Sheet2!A:Q,13)</f>
        <v>40528</v>
      </c>
      <c r="AX588" s="22" t="n">
        <f aca="false">VLOOKUP(G588,Sheet2!A:Q,14)</f>
        <v>19913.41</v>
      </c>
      <c r="AY588" s="22" t="n">
        <f aca="false">VLOOKUP(G588,Sheet2!A:Q,15)</f>
        <v>2757.5</v>
      </c>
      <c r="AZ588" s="22" t="n">
        <f aca="false">VLOOKUP(G588,Sheet2!A:Q,16)</f>
        <v>1279.39</v>
      </c>
      <c r="BA588" s="22" t="n">
        <f aca="false">VLOOKUP(G588,Sheet2!A:Q,17)</f>
        <v>138</v>
      </c>
      <c r="BB588" s="22" t="n">
        <f aca="false">VLOOKUP(G588,Sheet2!A:R,18)</f>
        <v>369</v>
      </c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5" hidden="false" customHeight="false" outlineLevel="0" collapsed="false">
      <c r="A589" s="9" t="s">
        <v>46</v>
      </c>
      <c r="B589" s="9" t="n">
        <v>107</v>
      </c>
      <c r="C589" s="9" t="n">
        <v>133</v>
      </c>
      <c r="D589" s="9" t="n">
        <v>190</v>
      </c>
      <c r="E589" s="23" t="n">
        <v>32</v>
      </c>
      <c r="F589" s="24" t="s">
        <v>514</v>
      </c>
      <c r="G589" s="75" t="s">
        <v>1565</v>
      </c>
      <c r="H589" s="4" t="s">
        <v>516</v>
      </c>
      <c r="I589" s="22" t="s">
        <v>1365</v>
      </c>
      <c r="J589" s="26" t="s">
        <v>1366</v>
      </c>
      <c r="K589" s="11" t="s">
        <v>1566</v>
      </c>
      <c r="L589" s="2" t="n">
        <f aca="false">IF(LEN(TRIM(K589))=0,0,LEN(TRIM(K589))-LEN(SUBSTITUTE(K589," ",""))+1)</f>
        <v>18</v>
      </c>
      <c r="M589" s="2" t="n">
        <f aca="false">IF(LEN(TRIM(F589))=0,0,LEN(TRIM(F589))-LEN(SUBSTITUTE(F589," ",""))+2)</f>
        <v>16</v>
      </c>
      <c r="N589" s="22" t="s">
        <v>52</v>
      </c>
      <c r="O589" s="0"/>
      <c r="P589" s="27" t="n">
        <v>12107</v>
      </c>
      <c r="Q589" s="27" t="n">
        <v>2107</v>
      </c>
      <c r="R589" s="9" t="s">
        <v>53</v>
      </c>
      <c r="S589" s="28" t="str">
        <f aca="false">MID(MID(MID(SUBSTITUTE(K589," ","^",(M589-2)),1,256),FIND("^",SUBSTITUTE(K589," ","^",(M589-2))),256),2,FIND(" ",MID(MID(SUBSTITUTE(K589," ","^",(M589-2)),1,256),FIND("^",SUBSTITUTE(K589," ","^",(M589-2))),256))-2)</f>
        <v>the</v>
      </c>
      <c r="T589" s="59"/>
      <c r="U589" s="9" t="n">
        <v>5</v>
      </c>
      <c r="V589" s="23" t="n">
        <v>5</v>
      </c>
      <c r="W589" s="23" t="n">
        <v>363</v>
      </c>
      <c r="X589" s="23" t="n">
        <v>482</v>
      </c>
      <c r="Y589" s="23" t="n">
        <v>384</v>
      </c>
      <c r="Z589" s="23" t="n">
        <v>340</v>
      </c>
      <c r="AA589" s="83" t="n">
        <v>11</v>
      </c>
      <c r="AB589" s="9"/>
      <c r="AC589" s="30" t="str">
        <f aca="false">IF(ISBLANK(T589),"NA",IF(T589=" ","NA",IF(T589="-","NA",IF(T589="N","NA",T589))))</f>
        <v>NA</v>
      </c>
      <c r="AD589" s="30" t="n">
        <f aca="false">IF(ISBLANK(U589),"NA",IF(U589=" ","NA",IF(U589="-","NA",IF(U589="N","NA",U589))))</f>
        <v>5</v>
      </c>
      <c r="AE589" s="30" t="n">
        <f aca="false">IF(ISBLANK(V589),"NA",IF(V589=" ","NA",IF(V589="-","NA",IF(V589="N","NA",V589))))</f>
        <v>5</v>
      </c>
      <c r="AF589" s="30" t="n">
        <f aca="false">IF(ISBLANK(W589),"NA",IF(W589=" ","NA",IF(W589="-","NA",IF(W589="N","NA",W589))))</f>
        <v>363</v>
      </c>
      <c r="AG589" s="30" t="n">
        <f aca="false">IF(ISBLANK(X589),"NA",IF(X589=" ","NA",IF(X589="-","NA",IF(X589="N","NA",X589))))</f>
        <v>482</v>
      </c>
      <c r="AH589" s="30" t="n">
        <f aca="false">IF(ISBLANK(Y589),"NA",IF(Y589=" ","NA",IF(Y589="-","NA",IF(Y589="N","NA",Y589))))</f>
        <v>384</v>
      </c>
      <c r="AI589" s="30" t="n">
        <f aca="false">IF(ISBLANK(Z589),"NA",IF(Z589=" ","NA",IF(Z589="-","NA",IF(Z589="N","NA",Z589))))</f>
        <v>340</v>
      </c>
      <c r="AJ589" s="30" t="n">
        <f aca="false">IF(ISBLANK(AA589),"NA",IF(AA589=" ","NA",IF(AA589="-","NA",IF(AA589="N","NA",AA589))))</f>
        <v>11</v>
      </c>
      <c r="AK589" s="30" t="str">
        <f aca="false">IF(ISBLANK(AB589),"NA",IF(AB589=" ","NA",IF(AB589="-","NA",IF(AB589="N","NA",AB589))))</f>
        <v>NA</v>
      </c>
      <c r="AL589" s="22" t="str">
        <f aca="false">IF(I589="BC",VLOOKUP(B589,'BC-OR_overlap'!A:J,10),"NA")</f>
        <v>NA</v>
      </c>
      <c r="AM589" s="22" t="n">
        <f aca="false">VLOOKUP(G589,Sheet2!A:Q,3)</f>
        <v>15.7656</v>
      </c>
      <c r="AN589" s="22" t="n">
        <f aca="false">VLOOKUP(G589,Sheet2!A:Q,4)</f>
        <v>6</v>
      </c>
      <c r="AO589" s="22" t="n">
        <f aca="false">VLOOKUP(G589,Sheet2!A:Q,5)</f>
        <v>34.15</v>
      </c>
      <c r="AP589" s="22" t="n">
        <f aca="false">VLOOKUP(G589,Sheet2!A:Q,6)</f>
        <v>14329.38</v>
      </c>
      <c r="AQ589" s="22" t="n">
        <f aca="false">VLOOKUP(G589,Sheet2!A:Q,7)</f>
        <v>429.4</v>
      </c>
      <c r="AR589" s="22" t="n">
        <f aca="false">VLOOKUP(G589,Sheet2!A:Q,8)</f>
        <v>1531.18</v>
      </c>
      <c r="AS589" s="22" t="n">
        <f aca="false">VLOOKUP(G589,Sheet2!A:Q,9)</f>
        <v>49.5</v>
      </c>
      <c r="AT589" s="22" t="n">
        <f aca="false">VLOOKUP(G589,Sheet2!A:Q,10)</f>
        <v>403.72</v>
      </c>
      <c r="AU589" s="22" t="n">
        <f aca="false">VLOOKUP(G589,Sheet2!A:Q,11)</f>
        <v>10.67</v>
      </c>
      <c r="AV589" s="22" t="n">
        <f aca="false">VLOOKUP(G589,Sheet2!A:Q,12)</f>
        <v>327912.31</v>
      </c>
      <c r="AW589" s="22" t="n">
        <f aca="false">VLOOKUP(G589,Sheet2!A:Q,13)</f>
        <v>39788.6</v>
      </c>
      <c r="AX589" s="22" t="n">
        <f aca="false">VLOOKUP(G589,Sheet2!A:Q,14)</f>
        <v>26110.21</v>
      </c>
      <c r="AY589" s="22" t="n">
        <f aca="false">VLOOKUP(G589,Sheet2!A:Q,15)</f>
        <v>3843.25</v>
      </c>
      <c r="AZ589" s="22" t="n">
        <f aca="false">VLOOKUP(G589,Sheet2!A:Q,16)</f>
        <v>3419.5</v>
      </c>
      <c r="BA589" s="22" t="n">
        <f aca="false">VLOOKUP(G589,Sheet2!A:Q,17)</f>
        <v>329.33</v>
      </c>
      <c r="BB589" s="22" t="n">
        <f aca="false">VLOOKUP(G589,Sheet2!A:R,18)</f>
        <v>459</v>
      </c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5" hidden="false" customHeight="false" outlineLevel="0" collapsed="false">
      <c r="A590" s="9" t="s">
        <v>56</v>
      </c>
      <c r="B590" s="9" t="n">
        <v>108</v>
      </c>
      <c r="C590" s="9" t="n">
        <v>134</v>
      </c>
      <c r="D590" s="9" t="n">
        <v>177</v>
      </c>
      <c r="E590" s="23" t="s">
        <v>518</v>
      </c>
      <c r="F590" s="11" t="s">
        <v>519</v>
      </c>
      <c r="G590" s="75" t="s">
        <v>1567</v>
      </c>
      <c r="H590" s="4" t="s">
        <v>521</v>
      </c>
      <c r="I590" s="22" t="s">
        <v>1365</v>
      </c>
      <c r="J590" s="26" t="s">
        <v>1366</v>
      </c>
      <c r="K590" s="11" t="s">
        <v>1568</v>
      </c>
      <c r="L590" s="2" t="n">
        <f aca="false">IF(LEN(TRIM(K590))=0,0,LEN(TRIM(K590))-LEN(SUBSTITUTE(K590," ",""))+1)</f>
        <v>10</v>
      </c>
      <c r="M590" s="2" t="n">
        <f aca="false">IF(LEN(TRIM(F590))=0,0,LEN(TRIM(F590))-LEN(SUBSTITUTE(F590," ",""))+2)</f>
        <v>8</v>
      </c>
      <c r="N590" s="22" t="s">
        <v>52</v>
      </c>
      <c r="O590" s="0"/>
      <c r="P590" s="27" t="n">
        <v>12108</v>
      </c>
      <c r="Q590" s="27" t="n">
        <v>2108</v>
      </c>
      <c r="R590" s="9" t="s">
        <v>53</v>
      </c>
      <c r="S590" s="28" t="str">
        <f aca="false">MID(MID(MID(SUBSTITUTE(K590," ","^",(M590-2)),1,256),FIND("^",SUBSTITUTE(K590," ","^",(M590-2))),256),2,FIND(" ",MID(MID(SUBSTITUTE(K590," ","^",(M590-2)),1,256),FIND("^",SUBSTITUTE(K590," ","^",(M590-2))),256))-2)</f>
        <v>the</v>
      </c>
      <c r="T590" s="59"/>
      <c r="U590" s="9" t="n">
        <v>4</v>
      </c>
      <c r="V590" s="23" t="n">
        <v>12</v>
      </c>
      <c r="W590" s="23" t="n">
        <v>372</v>
      </c>
      <c r="X590" s="23" t="n">
        <v>528</v>
      </c>
      <c r="Y590" s="23" t="n">
        <v>444</v>
      </c>
      <c r="Z590" s="23" t="n">
        <v>403</v>
      </c>
      <c r="AA590" s="83" t="n">
        <v>16</v>
      </c>
      <c r="AB590" s="9"/>
      <c r="AC590" s="30" t="str">
        <f aca="false">IF(ISBLANK(T590),"NA",IF(T590=" ","NA",IF(T590="-","NA",IF(T590="N","NA",T590))))</f>
        <v>NA</v>
      </c>
      <c r="AD590" s="30" t="n">
        <f aca="false">IF(ISBLANK(U590),"NA",IF(U590=" ","NA",IF(U590="-","NA",IF(U590="N","NA",U590))))</f>
        <v>4</v>
      </c>
      <c r="AE590" s="30" t="n">
        <f aca="false">IF(ISBLANK(V590),"NA",IF(V590=" ","NA",IF(V590="-","NA",IF(V590="N","NA",V590))))</f>
        <v>12</v>
      </c>
      <c r="AF590" s="30" t="n">
        <f aca="false">IF(ISBLANK(W590),"NA",IF(W590=" ","NA",IF(W590="-","NA",IF(W590="N","NA",W590))))</f>
        <v>372</v>
      </c>
      <c r="AG590" s="30" t="n">
        <f aca="false">IF(ISBLANK(X590),"NA",IF(X590=" ","NA",IF(X590="-","NA",IF(X590="N","NA",X590))))</f>
        <v>528</v>
      </c>
      <c r="AH590" s="30" t="n">
        <f aca="false">IF(ISBLANK(Y590),"NA",IF(Y590=" ","NA",IF(Y590="-","NA",IF(Y590="N","NA",Y590))))</f>
        <v>444</v>
      </c>
      <c r="AI590" s="30" t="n">
        <f aca="false">IF(ISBLANK(Z590),"NA",IF(Z590=" ","NA",IF(Z590="-","NA",IF(Z590="N","NA",Z590))))</f>
        <v>403</v>
      </c>
      <c r="AJ590" s="30" t="n">
        <f aca="false">IF(ISBLANK(AA590),"NA",IF(AA590=" ","NA",IF(AA590="-","NA",IF(AA590="N","NA",AA590))))</f>
        <v>16</v>
      </c>
      <c r="AK590" s="30" t="str">
        <f aca="false">IF(ISBLANK(AB590),"NA",IF(AB590=" ","NA",IF(AB590="-","NA",IF(AB590="N","NA",AB590))))</f>
        <v>NA</v>
      </c>
      <c r="AL590" s="22" t="str">
        <f aca="false">IF(I590="BC",VLOOKUP(B590,'BC-OR_overlap'!A:J,10),"NA")</f>
        <v>NA</v>
      </c>
      <c r="AM590" s="22" t="n">
        <f aca="false">VLOOKUP(G590,Sheet2!A:Q,3)</f>
        <v>15.1707</v>
      </c>
      <c r="AN590" s="22" t="n">
        <f aca="false">VLOOKUP(G590,Sheet2!A:Q,4)</f>
        <v>8</v>
      </c>
      <c r="AO590" s="22" t="n">
        <f aca="false">VLOOKUP(G590,Sheet2!A:Q,5)</f>
        <v>39.37</v>
      </c>
      <c r="AP590" s="22" t="n">
        <f aca="false">VLOOKUP(G590,Sheet2!A:Q,6)</f>
        <v>10997.18</v>
      </c>
      <c r="AQ590" s="22" t="n">
        <f aca="false">VLOOKUP(G590,Sheet2!A:Q,7)</f>
        <v>161</v>
      </c>
      <c r="AR590" s="22" t="n">
        <f aca="false">VLOOKUP(G590,Sheet2!A:Q,8)</f>
        <v>525.22</v>
      </c>
      <c r="AS590" s="22" t="n">
        <f aca="false">VLOOKUP(G590,Sheet2!A:Q,9)</f>
        <v>22.33</v>
      </c>
      <c r="AT590" s="22" t="n">
        <f aca="false">VLOOKUP(G590,Sheet2!A:Q,10)</f>
        <v>30.19</v>
      </c>
      <c r="AU590" s="22" t="n">
        <f aca="false">VLOOKUP(G590,Sheet2!A:Q,11)</f>
        <v>4</v>
      </c>
      <c r="AV590" s="22" t="n">
        <f aca="false">VLOOKUP(G590,Sheet2!A:Q,12)</f>
        <v>195751.27</v>
      </c>
      <c r="AW590" s="22" t="n">
        <f aca="false">VLOOKUP(G590,Sheet2!A:Q,13)</f>
        <v>26633.75</v>
      </c>
      <c r="AX590" s="22" t="n">
        <f aca="false">VLOOKUP(G590,Sheet2!A:Q,14)</f>
        <v>12533.24</v>
      </c>
      <c r="AY590" s="22" t="n">
        <f aca="false">VLOOKUP(G590,Sheet2!A:Q,15)</f>
        <v>2675.67</v>
      </c>
      <c r="AZ590" s="22" t="n">
        <f aca="false">VLOOKUP(G590,Sheet2!A:Q,16)</f>
        <v>346.04</v>
      </c>
      <c r="BA590" s="22" t="n">
        <f aca="false">VLOOKUP(G590,Sheet2!A:Q,17)</f>
        <v>103.5</v>
      </c>
      <c r="BB590" s="22" t="n">
        <f aca="false">VLOOKUP(G590,Sheet2!A:R,18)</f>
        <v>391</v>
      </c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5" hidden="false" customHeight="false" outlineLevel="0" collapsed="false">
      <c r="A591" s="1" t="s">
        <v>56</v>
      </c>
      <c r="B591" s="31" t="n">
        <v>109</v>
      </c>
      <c r="C591" s="9" t="n">
        <v>135</v>
      </c>
      <c r="D591" s="9" t="n">
        <v>153</v>
      </c>
      <c r="E591" s="23" t="s">
        <v>523</v>
      </c>
      <c r="F591" s="11" t="s">
        <v>524</v>
      </c>
      <c r="G591" s="84" t="s">
        <v>316</v>
      </c>
      <c r="H591" s="4" t="s">
        <v>526</v>
      </c>
      <c r="I591" s="22" t="s">
        <v>1365</v>
      </c>
      <c r="J591" s="26" t="s">
        <v>1366</v>
      </c>
      <c r="K591" s="11" t="s">
        <v>1569</v>
      </c>
      <c r="L591" s="2" t="n">
        <f aca="false">IF(LEN(TRIM(K591))=0,0,LEN(TRIM(K591))-LEN(SUBSTITUTE(K591," ",""))+1)</f>
        <v>10</v>
      </c>
      <c r="M591" s="2" t="n">
        <f aca="false">IF(LEN(TRIM(F591))=0,0,LEN(TRIM(F591))-LEN(SUBSTITUTE(F591," ",""))+2)</f>
        <v>8</v>
      </c>
      <c r="N591" s="22" t="s">
        <v>52</v>
      </c>
      <c r="O591" s="0"/>
      <c r="P591" s="27" t="n">
        <v>12109</v>
      </c>
      <c r="Q591" s="27" t="n">
        <v>2109</v>
      </c>
      <c r="R591" s="31" t="s">
        <v>53</v>
      </c>
      <c r="S591" s="28" t="str">
        <f aca="false">MID(MID(MID(SUBSTITUTE(K591," ","^",(M591-2)),1,256),FIND("^",SUBSTITUTE(K591," ","^",(M591-2))),256),2,FIND(" ",MID(MID(SUBSTITUTE(K591," ","^",(M591-2)),1,256),FIND("^",SUBSTITUTE(K591," ","^",(M591-2))),256))-2)</f>
        <v>a</v>
      </c>
      <c r="T591" s="59"/>
      <c r="U591" s="9" t="n">
        <v>5</v>
      </c>
      <c r="V591" s="23" t="n">
        <v>87</v>
      </c>
      <c r="W591" s="23" t="n">
        <v>417</v>
      </c>
      <c r="X591" s="23" t="n">
        <v>590</v>
      </c>
      <c r="Y591" s="23" t="n">
        <v>456</v>
      </c>
      <c r="Z591" s="23" t="s">
        <v>54</v>
      </c>
      <c r="AA591" s="83" t="n">
        <v>3</v>
      </c>
      <c r="AB591" s="9"/>
      <c r="AC591" s="30" t="str">
        <f aca="false">IF(ISBLANK(T591),"NA",IF(T591=" ","NA",IF(T591="-","NA",IF(T591="N","NA",T591))))</f>
        <v>NA</v>
      </c>
      <c r="AD591" s="30" t="n">
        <f aca="false">IF(ISBLANK(U591),"NA",IF(U591=" ","NA",IF(U591="-","NA",IF(U591="N","NA",U591))))</f>
        <v>5</v>
      </c>
      <c r="AE591" s="30" t="n">
        <f aca="false">IF(ISBLANK(V591),"NA",IF(V591=" ","NA",IF(V591="-","NA",IF(V591="N","NA",V591))))</f>
        <v>87</v>
      </c>
      <c r="AF591" s="30" t="n">
        <f aca="false">IF(ISBLANK(W591),"NA",IF(W591=" ","NA",IF(W591="-","NA",IF(W591="N","NA",W591))))</f>
        <v>417</v>
      </c>
      <c r="AG591" s="30" t="n">
        <f aca="false">IF(ISBLANK(X591),"NA",IF(X591=" ","NA",IF(X591="-","NA",IF(X591="N","NA",X591))))</f>
        <v>590</v>
      </c>
      <c r="AH591" s="30" t="n">
        <f aca="false">IF(ISBLANK(Y591),"NA",IF(Y591=" ","NA",IF(Y591="-","NA",IF(Y591="N","NA",Y591))))</f>
        <v>456</v>
      </c>
      <c r="AI591" s="30" t="str">
        <f aca="false">IF(ISBLANK(Z591),"NA",IF(Z591=" ","NA",IF(Z591="-","NA",IF(Z591="N","NA",Z591))))</f>
        <v>NA</v>
      </c>
      <c r="AJ591" s="30" t="n">
        <f aca="false">IF(ISBLANK(AA591),"NA",IF(AA591=" ","NA",IF(AA591="-","NA",IF(AA591="N","NA",AA591))))</f>
        <v>3</v>
      </c>
      <c r="AK591" s="30" t="str">
        <f aca="false">IF(ISBLANK(AB591),"NA",IF(AB591=" ","NA",IF(AB591="-","NA",IF(AB591="N","NA",AB591))))</f>
        <v>NA</v>
      </c>
      <c r="AL591" s="22" t="str">
        <f aca="false">IF(I591="BC",VLOOKUP(B591,'BC-OR_overlap'!A:J,10),"NA")</f>
        <v>NA</v>
      </c>
      <c r="AM591" s="22" t="n">
        <f aca="false">VLOOKUP(G591,Sheet2!A:Q,3)</f>
        <v>97.8656</v>
      </c>
      <c r="AN591" s="22" t="n">
        <f aca="false">VLOOKUP(G591,Sheet2!A:Q,4)</f>
        <v>4</v>
      </c>
      <c r="AO591" s="22" t="n">
        <f aca="false">VLOOKUP(G591,Sheet2!A:Q,5)</f>
        <v>14.4</v>
      </c>
      <c r="AP591" s="22" t="n">
        <f aca="false">VLOOKUP(G591,Sheet2!A:Q,6)</f>
        <v>11707.02</v>
      </c>
      <c r="AQ591" s="22" t="n">
        <f aca="false">VLOOKUP(G591,Sheet2!A:Q,7)</f>
        <v>334.2</v>
      </c>
      <c r="AR591" s="22" t="n">
        <f aca="false">VLOOKUP(G591,Sheet2!A:Q,8)</f>
        <v>3404.8</v>
      </c>
      <c r="AS591" s="22" t="n">
        <f aca="false">VLOOKUP(G591,Sheet2!A:Q,9)</f>
        <v>51.5</v>
      </c>
      <c r="AT591" s="22" t="n">
        <f aca="false">VLOOKUP(G591,Sheet2!A:Q,10)</f>
        <v>120.22</v>
      </c>
      <c r="AU591" s="22" t="n">
        <f aca="false">VLOOKUP(G591,Sheet2!A:Q,11)</f>
        <v>3.33</v>
      </c>
      <c r="AV591" s="22" t="n">
        <f aca="false">VLOOKUP(G591,Sheet2!A:Q,12)</f>
        <v>238912.6</v>
      </c>
      <c r="AW591" s="22" t="n">
        <f aca="false">VLOOKUP(G591,Sheet2!A:Q,13)</f>
        <v>25008.2</v>
      </c>
      <c r="AX591" s="22" t="n">
        <f aca="false">VLOOKUP(G591,Sheet2!A:Q,14)</f>
        <v>25899.9</v>
      </c>
      <c r="AY591" s="22" t="n">
        <f aca="false">VLOOKUP(G591,Sheet2!A:Q,15)</f>
        <v>2227.25</v>
      </c>
      <c r="AZ591" s="22" t="n">
        <f aca="false">VLOOKUP(G591,Sheet2!A:Q,16)</f>
        <v>993.73</v>
      </c>
      <c r="BA591" s="22" t="n">
        <f aca="false">VLOOKUP(G591,Sheet2!A:Q,17)</f>
        <v>104.67</v>
      </c>
      <c r="BB591" s="22" t="n">
        <f aca="false">VLOOKUP(G591,Sheet2!A:R,18)</f>
        <v>542</v>
      </c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5" hidden="false" customHeight="false" outlineLevel="0" collapsed="false">
      <c r="A592" s="1" t="s">
        <v>56</v>
      </c>
      <c r="B592" s="9" t="n">
        <v>110</v>
      </c>
      <c r="C592" s="9" t="n">
        <v>136</v>
      </c>
      <c r="D592" s="9" t="n">
        <v>55</v>
      </c>
      <c r="E592" s="23" t="s">
        <v>528</v>
      </c>
      <c r="F592" s="11" t="s">
        <v>529</v>
      </c>
      <c r="G592" s="85" t="s">
        <v>1255</v>
      </c>
      <c r="H592" s="4" t="s">
        <v>531</v>
      </c>
      <c r="I592" s="22" t="s">
        <v>1365</v>
      </c>
      <c r="J592" s="26" t="s">
        <v>1366</v>
      </c>
      <c r="K592" s="11" t="s">
        <v>1570</v>
      </c>
      <c r="L592" s="2" t="n">
        <f aca="false">IF(LEN(TRIM(K592))=0,0,LEN(TRIM(K592))-LEN(SUBSTITUTE(K592," ",""))+1)</f>
        <v>10</v>
      </c>
      <c r="M592" s="2" t="n">
        <f aca="false">IF(LEN(TRIM(F592))=0,0,LEN(TRIM(F592))-LEN(SUBSTITUTE(F592," ",""))+2)</f>
        <v>8</v>
      </c>
      <c r="N592" s="22" t="s">
        <v>52</v>
      </c>
      <c r="O592" s="0"/>
      <c r="P592" s="27" t="n">
        <v>12110</v>
      </c>
      <c r="Q592" s="27" t="n">
        <v>2110</v>
      </c>
      <c r="R592" s="9" t="s">
        <v>53</v>
      </c>
      <c r="S592" s="28" t="str">
        <f aca="false">MID(MID(MID(SUBSTITUTE(K592," ","^",(M592-2)),1,256),FIND("^",SUBSTITUTE(K592," ","^",(M592-2))),256),2,FIND(" ",MID(MID(SUBSTITUTE(K592," ","^",(M592-2)),1,256),FIND("^",SUBSTITUTE(K592," ","^",(M592-2))),256))-2)</f>
        <v>her</v>
      </c>
      <c r="T592" s="59"/>
      <c r="U592" s="9" t="n">
        <v>5</v>
      </c>
      <c r="V592" s="23" t="n">
        <v>17</v>
      </c>
      <c r="W592" s="23" t="n">
        <v>588</v>
      </c>
      <c r="X592" s="23" t="n">
        <v>537</v>
      </c>
      <c r="Y592" s="23" t="n">
        <v>617</v>
      </c>
      <c r="Z592" s="23" t="n">
        <v>452</v>
      </c>
      <c r="AA592" s="83" t="n">
        <v>3</v>
      </c>
      <c r="AB592" s="9"/>
      <c r="AC592" s="30" t="str">
        <f aca="false">IF(ISBLANK(T592),"NA",IF(T592=" ","NA",IF(T592="-","NA",IF(T592="N","NA",T592))))</f>
        <v>NA</v>
      </c>
      <c r="AD592" s="30" t="n">
        <f aca="false">IF(ISBLANK(U592),"NA",IF(U592=" ","NA",IF(U592="-","NA",IF(U592="N","NA",U592))))</f>
        <v>5</v>
      </c>
      <c r="AE592" s="30" t="n">
        <f aca="false">IF(ISBLANK(V592),"NA",IF(V592=" ","NA",IF(V592="-","NA",IF(V592="N","NA",V592))))</f>
        <v>17</v>
      </c>
      <c r="AF592" s="30" t="n">
        <f aca="false">IF(ISBLANK(W592),"NA",IF(W592=" ","NA",IF(W592="-","NA",IF(W592="N","NA",W592))))</f>
        <v>588</v>
      </c>
      <c r="AG592" s="30" t="n">
        <f aca="false">IF(ISBLANK(X592),"NA",IF(X592=" ","NA",IF(X592="-","NA",IF(X592="N","NA",X592))))</f>
        <v>537</v>
      </c>
      <c r="AH592" s="30" t="n">
        <f aca="false">IF(ISBLANK(Y592),"NA",IF(Y592=" ","NA",IF(Y592="-","NA",IF(Y592="N","NA",Y592))))</f>
        <v>617</v>
      </c>
      <c r="AI592" s="30" t="n">
        <f aca="false">IF(ISBLANK(Z592),"NA",IF(Z592=" ","NA",IF(Z592="-","NA",IF(Z592="N","NA",Z592))))</f>
        <v>452</v>
      </c>
      <c r="AJ592" s="30" t="n">
        <f aca="false">IF(ISBLANK(AA592),"NA",IF(AA592=" ","NA",IF(AA592="-","NA",IF(AA592="N","NA",AA592))))</f>
        <v>3</v>
      </c>
      <c r="AK592" s="30" t="str">
        <f aca="false">IF(ISBLANK(AB592),"NA",IF(AB592=" ","NA",IF(AB592="-","NA",IF(AB592="N","NA",AB592))))</f>
        <v>NA</v>
      </c>
      <c r="AL592" s="22" t="str">
        <f aca="false">IF(I592="BC",VLOOKUP(B592,'BC-OR_overlap'!A:J,10),"NA")</f>
        <v>NA</v>
      </c>
      <c r="AM592" s="22" t="n">
        <f aca="false">VLOOKUP(G592,Sheet2!A:Q,3)</f>
        <v>34.1488</v>
      </c>
      <c r="AN592" s="22" t="n">
        <f aca="false">VLOOKUP(G592,Sheet2!A:Q,4)</f>
        <v>3</v>
      </c>
      <c r="AO592" s="22" t="n">
        <f aca="false">VLOOKUP(G592,Sheet2!A:Q,5)</f>
        <v>7.12</v>
      </c>
      <c r="AP592" s="22" t="n">
        <f aca="false">VLOOKUP(G592,Sheet2!A:Q,6)</f>
        <v>8215.6</v>
      </c>
      <c r="AQ592" s="22" t="n">
        <f aca="false">VLOOKUP(G592,Sheet2!A:Q,7)</f>
        <v>333.2</v>
      </c>
      <c r="AR592" s="22" t="n">
        <f aca="false">VLOOKUP(G592,Sheet2!A:Q,8)</f>
        <v>1550.16</v>
      </c>
      <c r="AS592" s="22" t="n">
        <f aca="false">VLOOKUP(G592,Sheet2!A:Q,9)</f>
        <v>41.25</v>
      </c>
      <c r="AT592" s="22" t="n">
        <f aca="false">VLOOKUP(G592,Sheet2!A:Q,10)</f>
        <v>125.89</v>
      </c>
      <c r="AU592" s="22" t="n">
        <f aca="false">VLOOKUP(G592,Sheet2!A:Q,11)</f>
        <v>7</v>
      </c>
      <c r="AV592" s="22" t="n">
        <f aca="false">VLOOKUP(G592,Sheet2!A:Q,12)</f>
        <v>286507.22</v>
      </c>
      <c r="AW592" s="22" t="n">
        <f aca="false">VLOOKUP(G592,Sheet2!A:Q,13)</f>
        <v>42214.8</v>
      </c>
      <c r="AX592" s="22" t="n">
        <f aca="false">VLOOKUP(G592,Sheet2!A:Q,14)</f>
        <v>15144.49</v>
      </c>
      <c r="AY592" s="22" t="n">
        <f aca="false">VLOOKUP(G592,Sheet2!A:Q,15)</f>
        <v>2439.5</v>
      </c>
      <c r="AZ592" s="22" t="n">
        <f aca="false">VLOOKUP(G592,Sheet2!A:Q,16)</f>
        <v>1246</v>
      </c>
      <c r="BA592" s="22" t="n">
        <f aca="false">VLOOKUP(G592,Sheet2!A:Q,17)</f>
        <v>165.67</v>
      </c>
      <c r="BB592" s="22" t="n">
        <f aca="false">VLOOKUP(G592,Sheet2!A:R,18)</f>
        <v>350</v>
      </c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5" hidden="false" customHeight="false" outlineLevel="0" collapsed="false">
      <c r="A593" s="9" t="s">
        <v>66</v>
      </c>
      <c r="B593" s="9" t="n">
        <v>111</v>
      </c>
      <c r="C593" s="9" t="n">
        <v>137</v>
      </c>
      <c r="D593" s="9" t="n">
        <v>34</v>
      </c>
      <c r="E593" s="23" t="s">
        <v>533</v>
      </c>
      <c r="F593" s="11" t="s">
        <v>534</v>
      </c>
      <c r="G593" s="75" t="s">
        <v>1571</v>
      </c>
      <c r="H593" s="4" t="s">
        <v>536</v>
      </c>
      <c r="I593" s="22" t="s">
        <v>1365</v>
      </c>
      <c r="J593" s="26" t="s">
        <v>1366</v>
      </c>
      <c r="K593" s="11" t="s">
        <v>1572</v>
      </c>
      <c r="L593" s="2" t="n">
        <f aca="false">IF(LEN(TRIM(K593))=0,0,LEN(TRIM(K593))-LEN(SUBSTITUTE(K593," ",""))+1)</f>
        <v>10</v>
      </c>
      <c r="M593" s="2" t="n">
        <f aca="false">IF(LEN(TRIM(F593))=0,0,LEN(TRIM(F593))-LEN(SUBSTITUTE(F593," ",""))+2)</f>
        <v>8</v>
      </c>
      <c r="N593" s="22" t="s">
        <v>52</v>
      </c>
      <c r="O593" s="0"/>
      <c r="P593" s="27" t="n">
        <v>12111</v>
      </c>
      <c r="Q593" s="27" t="n">
        <v>2111</v>
      </c>
      <c r="R593" s="9" t="s">
        <v>53</v>
      </c>
      <c r="S593" s="28" t="str">
        <f aca="false">MID(MID(MID(SUBSTITUTE(K593," ","^",(M593-2)),1,256),FIND("^",SUBSTITUTE(K593," ","^",(M593-2))),256),2,FIND(" ",MID(MID(SUBSTITUTE(K593," ","^",(M593-2)),1,256),FIND("^",SUBSTITUTE(K593," ","^",(M593-2))),256))-2)</f>
        <v>the</v>
      </c>
      <c r="T593" s="59"/>
      <c r="U593" s="9" t="n">
        <v>4</v>
      </c>
      <c r="V593" s="23" t="n">
        <v>119</v>
      </c>
      <c r="W593" s="23" t="n">
        <v>324</v>
      </c>
      <c r="X593" s="23" t="n">
        <v>574</v>
      </c>
      <c r="Y593" s="23" t="n">
        <v>309</v>
      </c>
      <c r="Z593" s="23" t="n">
        <v>361</v>
      </c>
      <c r="AA593" s="83" t="n">
        <v>21</v>
      </c>
      <c r="AB593" s="0"/>
      <c r="AC593" s="30" t="str">
        <f aca="false">IF(ISBLANK(T593),"NA",IF(T593=" ","NA",IF(T593="-","NA",IF(T593="N","NA",T593))))</f>
        <v>NA</v>
      </c>
      <c r="AD593" s="30" t="n">
        <f aca="false">IF(ISBLANK(U593),"NA",IF(U593=" ","NA",IF(U593="-","NA",IF(U593="N","NA",U593))))</f>
        <v>4</v>
      </c>
      <c r="AE593" s="30" t="n">
        <f aca="false">IF(ISBLANK(V593),"NA",IF(V593=" ","NA",IF(V593="-","NA",IF(V593="N","NA",V593))))</f>
        <v>119</v>
      </c>
      <c r="AF593" s="30" t="n">
        <f aca="false">IF(ISBLANK(W593),"NA",IF(W593=" ","NA",IF(W593="-","NA",IF(W593="N","NA",W593))))</f>
        <v>324</v>
      </c>
      <c r="AG593" s="30" t="n">
        <f aca="false">IF(ISBLANK(X593),"NA",IF(X593=" ","NA",IF(X593="-","NA",IF(X593="N","NA",X593))))</f>
        <v>574</v>
      </c>
      <c r="AH593" s="30" t="n">
        <f aca="false">IF(ISBLANK(Y593),"NA",IF(Y593=" ","NA",IF(Y593="-","NA",IF(Y593="N","NA",Y593))))</f>
        <v>309</v>
      </c>
      <c r="AI593" s="30" t="n">
        <f aca="false">IF(ISBLANK(Z593),"NA",IF(Z593=" ","NA",IF(Z593="-","NA",IF(Z593="N","NA",Z593))))</f>
        <v>361</v>
      </c>
      <c r="AJ593" s="30" t="n">
        <f aca="false">IF(ISBLANK(AA593),"NA",IF(AA593=" ","NA",IF(AA593="-","NA",IF(AA593="N","NA",AA593))))</f>
        <v>21</v>
      </c>
      <c r="AK593" s="30" t="str">
        <f aca="false">IF(ISBLANK(AB593),"NA",IF(AB593=" ","NA",IF(AB593="-","NA",IF(AB593="N","NA",AB593))))</f>
        <v>NA</v>
      </c>
      <c r="AL593" s="22" t="str">
        <f aca="false">IF(I593="BC",VLOOKUP(B593,'BC-OR_overlap'!A:J,10),"NA")</f>
        <v>NA</v>
      </c>
      <c r="AM593" s="22" t="n">
        <f aca="false">VLOOKUP(G593,Sheet2!A:Q,3)</f>
        <v>193.351</v>
      </c>
      <c r="AN593" s="22" t="n">
        <f aca="false">VLOOKUP(G593,Sheet2!A:Q,4)</f>
        <v>10</v>
      </c>
      <c r="AO593" s="22" t="n">
        <f aca="false">VLOOKUP(G593,Sheet2!A:Q,5)</f>
        <v>26.12</v>
      </c>
      <c r="AP593" s="22" t="n">
        <f aca="false">VLOOKUP(G593,Sheet2!A:Q,6)</f>
        <v>16351.36</v>
      </c>
      <c r="AQ593" s="22" t="n">
        <f aca="false">VLOOKUP(G593,Sheet2!A:Q,7)</f>
        <v>225.25</v>
      </c>
      <c r="AR593" s="22" t="n">
        <f aca="false">VLOOKUP(G593,Sheet2!A:Q,8)</f>
        <v>2815.53</v>
      </c>
      <c r="AS593" s="22" t="n">
        <f aca="false">VLOOKUP(G593,Sheet2!A:Q,9)</f>
        <v>34.67</v>
      </c>
      <c r="AT593" s="22" t="n">
        <f aca="false">VLOOKUP(G593,Sheet2!A:Q,10)</f>
        <v>323.97</v>
      </c>
      <c r="AU593" s="22" t="n">
        <f aca="false">VLOOKUP(G593,Sheet2!A:Q,11)</f>
        <v>6</v>
      </c>
      <c r="AV593" s="22" t="n">
        <f aca="false">VLOOKUP(G593,Sheet2!A:Q,12)</f>
        <v>269160.92</v>
      </c>
      <c r="AW593" s="22" t="n">
        <f aca="false">VLOOKUP(G593,Sheet2!A:Q,13)</f>
        <v>35977.25</v>
      </c>
      <c r="AX593" s="22" t="n">
        <f aca="false">VLOOKUP(G593,Sheet2!A:Q,14)</f>
        <v>36320.14</v>
      </c>
      <c r="AY593" s="22" t="n">
        <f aca="false">VLOOKUP(G593,Sheet2!A:Q,15)</f>
        <v>5667.67</v>
      </c>
      <c r="AZ593" s="22" t="n">
        <f aca="false">VLOOKUP(G593,Sheet2!A:Q,16)</f>
        <v>3119.47</v>
      </c>
      <c r="BA593" s="22" t="n">
        <f aca="false">VLOOKUP(G593,Sheet2!A:Q,17)</f>
        <v>306</v>
      </c>
      <c r="BB593" s="22" t="n">
        <f aca="false">VLOOKUP(G593,Sheet2!A:R,18)</f>
        <v>290</v>
      </c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5" hidden="false" customHeight="false" outlineLevel="0" collapsed="false">
      <c r="A594" s="1" t="s">
        <v>66</v>
      </c>
      <c r="B594" s="32" t="n">
        <v>112</v>
      </c>
      <c r="C594" s="9" t="n">
        <v>139</v>
      </c>
      <c r="D594" s="9" t="n">
        <v>107</v>
      </c>
      <c r="E594" s="23"/>
      <c r="F594" s="9" t="s">
        <v>538</v>
      </c>
      <c r="G594" s="86" t="s">
        <v>574</v>
      </c>
      <c r="H594" s="4" t="s">
        <v>540</v>
      </c>
      <c r="I594" s="22" t="s">
        <v>1365</v>
      </c>
      <c r="J594" s="26" t="s">
        <v>1366</v>
      </c>
      <c r="K594" s="11" t="s">
        <v>1573</v>
      </c>
      <c r="L594" s="2" t="n">
        <f aca="false">IF(LEN(TRIM(K594))=0,0,LEN(TRIM(K594))-LEN(SUBSTITUTE(K594," ",""))+1)</f>
        <v>15</v>
      </c>
      <c r="M594" s="2" t="n">
        <f aca="false">IF(LEN(TRIM(F594))=0,0,LEN(TRIM(F594))-LEN(SUBSTITUTE(F594," ",""))+2)</f>
        <v>12</v>
      </c>
      <c r="N594" s="22" t="s">
        <v>52</v>
      </c>
      <c r="O594" s="0"/>
      <c r="P594" s="27" t="n">
        <v>12112</v>
      </c>
      <c r="Q594" s="27" t="n">
        <v>2112</v>
      </c>
      <c r="R594" s="32" t="s">
        <v>53</v>
      </c>
      <c r="S594" s="28" t="str">
        <f aca="false">MID(MID(MID(SUBSTITUTE(K594," ","^",(M594-2)),1,256),FIND("^",SUBSTITUTE(K594," ","^",(M594-2))),256),2,FIND(" ",MID(MID(SUBSTITUTE(K594," ","^",(M594-2)),1,256),FIND("^",SUBSTITUTE(K594," ","^",(M594-2))),256))-2)</f>
        <v>baby's</v>
      </c>
      <c r="T594" s="59"/>
      <c r="U594" s="9" t="n">
        <v>5</v>
      </c>
      <c r="V594" s="23" t="n">
        <v>61</v>
      </c>
      <c r="W594" s="23" t="n">
        <v>612</v>
      </c>
      <c r="X594" s="23" t="n">
        <v>553</v>
      </c>
      <c r="Y594" s="23" t="n">
        <v>667</v>
      </c>
      <c r="Z594" s="23" t="n">
        <v>518</v>
      </c>
      <c r="AA594" s="83" t="n">
        <v>8</v>
      </c>
      <c r="AB594" s="0"/>
      <c r="AC594" s="30" t="str">
        <f aca="false">IF(ISBLANK(T594),"NA",IF(T594=" ","NA",IF(T594="-","NA",IF(T594="N","NA",T594))))</f>
        <v>NA</v>
      </c>
      <c r="AD594" s="30" t="n">
        <f aca="false">IF(ISBLANK(U594),"NA",IF(U594=" ","NA",IF(U594="-","NA",IF(U594="N","NA",U594))))</f>
        <v>5</v>
      </c>
      <c r="AE594" s="30" t="n">
        <f aca="false">IF(ISBLANK(V594),"NA",IF(V594=" ","NA",IF(V594="-","NA",IF(V594="N","NA",V594))))</f>
        <v>61</v>
      </c>
      <c r="AF594" s="30" t="n">
        <f aca="false">IF(ISBLANK(W594),"NA",IF(W594=" ","NA",IF(W594="-","NA",IF(W594="N","NA",W594))))</f>
        <v>612</v>
      </c>
      <c r="AG594" s="30" t="n">
        <f aca="false">IF(ISBLANK(X594),"NA",IF(X594=" ","NA",IF(X594="-","NA",IF(X594="N","NA",X594))))</f>
        <v>553</v>
      </c>
      <c r="AH594" s="30" t="n">
        <f aca="false">IF(ISBLANK(Y594),"NA",IF(Y594=" ","NA",IF(Y594="-","NA",IF(Y594="N","NA",Y594))))</f>
        <v>667</v>
      </c>
      <c r="AI594" s="30" t="n">
        <f aca="false">IF(ISBLANK(Z594),"NA",IF(Z594=" ","NA",IF(Z594="-","NA",IF(Z594="N","NA",Z594))))</f>
        <v>518</v>
      </c>
      <c r="AJ594" s="30" t="n">
        <f aca="false">IF(ISBLANK(AA594),"NA",IF(AA594=" ","NA",IF(AA594="-","NA",IF(AA594="N","NA",AA594))))</f>
        <v>8</v>
      </c>
      <c r="AK594" s="30" t="str">
        <f aca="false">IF(ISBLANK(AB594),"NA",IF(AB594=" ","NA",IF(AB594="-","NA",IF(AB594="N","NA",AB594))))</f>
        <v>NA</v>
      </c>
      <c r="AL594" s="22" t="str">
        <f aca="false">IF(I594="BC",VLOOKUP(B594,'BC-OR_overlap'!A:J,10),"NA")</f>
        <v>NA</v>
      </c>
      <c r="AM594" s="22" t="n">
        <f aca="false">VLOOKUP(G594,Sheet2!A:Q,3)</f>
        <v>62.1104</v>
      </c>
      <c r="AN594" s="22" t="n">
        <f aca="false">VLOOKUP(G594,Sheet2!A:Q,4)</f>
        <v>7</v>
      </c>
      <c r="AO594" s="22" t="n">
        <f aca="false">VLOOKUP(G594,Sheet2!A:Q,5)</f>
        <v>25.29</v>
      </c>
      <c r="AP594" s="22" t="n">
        <f aca="false">VLOOKUP(G594,Sheet2!A:Q,6)</f>
        <v>8199.02</v>
      </c>
      <c r="AQ594" s="22" t="n">
        <f aca="false">VLOOKUP(G594,Sheet2!A:Q,7)</f>
        <v>358.8</v>
      </c>
      <c r="AR594" s="22" t="n">
        <f aca="false">VLOOKUP(G594,Sheet2!A:Q,8)</f>
        <v>2903.28</v>
      </c>
      <c r="AS594" s="22" t="n">
        <f aca="false">VLOOKUP(G594,Sheet2!A:Q,9)</f>
        <v>66.75</v>
      </c>
      <c r="AT594" s="22" t="n">
        <f aca="false">VLOOKUP(G594,Sheet2!A:Q,10)</f>
        <v>238.23</v>
      </c>
      <c r="AU594" s="22" t="n">
        <f aca="false">VLOOKUP(G594,Sheet2!A:Q,11)</f>
        <v>9.33</v>
      </c>
      <c r="AV594" s="22" t="n">
        <f aca="false">VLOOKUP(G594,Sheet2!A:Q,12)</f>
        <v>266142.72</v>
      </c>
      <c r="AW594" s="22" t="n">
        <f aca="false">VLOOKUP(G594,Sheet2!A:Q,13)</f>
        <v>30195.4</v>
      </c>
      <c r="AX594" s="22" t="n">
        <f aca="false">VLOOKUP(G594,Sheet2!A:Q,14)</f>
        <v>19566.63</v>
      </c>
      <c r="AY594" s="22" t="n">
        <f aca="false">VLOOKUP(G594,Sheet2!A:Q,15)</f>
        <v>2327</v>
      </c>
      <c r="AZ594" s="22" t="n">
        <f aca="false">VLOOKUP(G594,Sheet2!A:Q,16)</f>
        <v>1497.37</v>
      </c>
      <c r="BA594" s="22" t="n">
        <f aca="false">VLOOKUP(G594,Sheet2!A:Q,17)</f>
        <v>184.33</v>
      </c>
      <c r="BB594" s="22" t="n">
        <f aca="false">VLOOKUP(G594,Sheet2!A:R,18)</f>
        <v>16</v>
      </c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5" hidden="false" customHeight="false" outlineLevel="0" collapsed="false">
      <c r="A595" s="9" t="s">
        <v>80</v>
      </c>
      <c r="B595" s="9" t="n">
        <v>113</v>
      </c>
      <c r="C595" s="9" t="n">
        <v>140</v>
      </c>
      <c r="D595" s="9" t="n">
        <v>14</v>
      </c>
      <c r="E595" s="23" t="s">
        <v>542</v>
      </c>
      <c r="F595" s="11" t="s">
        <v>543</v>
      </c>
      <c r="G595" s="75" t="s">
        <v>1574</v>
      </c>
      <c r="H595" s="4" t="s">
        <v>545</v>
      </c>
      <c r="I595" s="22" t="s">
        <v>1365</v>
      </c>
      <c r="J595" s="26" t="s">
        <v>1366</v>
      </c>
      <c r="K595" s="11" t="s">
        <v>1575</v>
      </c>
      <c r="L595" s="2" t="n">
        <f aca="false">IF(LEN(TRIM(K595))=0,0,LEN(TRIM(K595))-LEN(SUBSTITUTE(K595," ",""))+1)</f>
        <v>10</v>
      </c>
      <c r="M595" s="2" t="n">
        <f aca="false">IF(LEN(TRIM(F595))=0,0,LEN(TRIM(F595))-LEN(SUBSTITUTE(F595," ",""))+2)</f>
        <v>8</v>
      </c>
      <c r="N595" s="22" t="s">
        <v>52</v>
      </c>
      <c r="O595" s="0"/>
      <c r="P595" s="27" t="n">
        <v>12113</v>
      </c>
      <c r="Q595" s="27" t="n">
        <v>2113</v>
      </c>
      <c r="R595" s="9" t="s">
        <v>53</v>
      </c>
      <c r="S595" s="28" t="str">
        <f aca="false">MID(MID(MID(SUBSTITUTE(K595," ","^",(M595-2)),1,256),FIND("^",SUBSTITUTE(K595," ","^",(M595-2))),256),2,FIND(" ",MID(MID(SUBSTITUTE(K595," ","^",(M595-2)),1,256),FIND("^",SUBSTITUTE(K595," ","^",(M595-2))),256))-2)</f>
        <v>the</v>
      </c>
      <c r="T595" s="59"/>
      <c r="U595" s="9" t="n">
        <v>4</v>
      </c>
      <c r="V595" s="23" t="n">
        <v>2</v>
      </c>
      <c r="W595" s="23" t="n">
        <v>596</v>
      </c>
      <c r="X595" s="23" t="n">
        <v>401</v>
      </c>
      <c r="Y595" s="23" t="n">
        <v>598</v>
      </c>
      <c r="Z595" s="23" t="s">
        <v>54</v>
      </c>
      <c r="AA595" s="83" t="n">
        <v>2</v>
      </c>
      <c r="AB595" s="0"/>
      <c r="AC595" s="30" t="str">
        <f aca="false">IF(ISBLANK(T595),"NA",IF(T595=" ","NA",IF(T595="-","NA",IF(T595="N","NA",T595))))</f>
        <v>NA</v>
      </c>
      <c r="AD595" s="30" t="n">
        <f aca="false">IF(ISBLANK(U595),"NA",IF(U595=" ","NA",IF(U595="-","NA",IF(U595="N","NA",U595))))</f>
        <v>4</v>
      </c>
      <c r="AE595" s="30" t="n">
        <f aca="false">IF(ISBLANK(V595),"NA",IF(V595=" ","NA",IF(V595="-","NA",IF(V595="N","NA",V595))))</f>
        <v>2</v>
      </c>
      <c r="AF595" s="30" t="n">
        <f aca="false">IF(ISBLANK(W595),"NA",IF(W595=" ","NA",IF(W595="-","NA",IF(W595="N","NA",W595))))</f>
        <v>596</v>
      </c>
      <c r="AG595" s="30" t="n">
        <f aca="false">IF(ISBLANK(X595),"NA",IF(X595=" ","NA",IF(X595="-","NA",IF(X595="N","NA",X595))))</f>
        <v>401</v>
      </c>
      <c r="AH595" s="30" t="n">
        <f aca="false">IF(ISBLANK(Y595),"NA",IF(Y595=" ","NA",IF(Y595="-","NA",IF(Y595="N","NA",Y595))))</f>
        <v>598</v>
      </c>
      <c r="AI595" s="30" t="str">
        <f aca="false">IF(ISBLANK(Z595),"NA",IF(Z595=" ","NA",IF(Z595="-","NA",IF(Z595="N","NA",Z595))))</f>
        <v>NA</v>
      </c>
      <c r="AJ595" s="30" t="n">
        <f aca="false">IF(ISBLANK(AA595),"NA",IF(AA595=" ","NA",IF(AA595="-","NA",IF(AA595="N","NA",AA595))))</f>
        <v>2</v>
      </c>
      <c r="AK595" s="30" t="str">
        <f aca="false">IF(ISBLANK(AB595),"NA",IF(AB595=" ","NA",IF(AB595="-","NA",IF(AB595="N","NA",AB595))))</f>
        <v>NA</v>
      </c>
      <c r="AL595" s="22" t="str">
        <f aca="false">IF(I595="BC",VLOOKUP(B595,'BC-OR_overlap'!A:J,10),"NA")</f>
        <v>NA</v>
      </c>
      <c r="AM595" s="22" t="n">
        <f aca="false">VLOOKUP(G595,Sheet2!A:Q,3)</f>
        <v>2.37971</v>
      </c>
      <c r="AN595" s="22" t="n">
        <f aca="false">VLOOKUP(G595,Sheet2!A:Q,4)</f>
        <v>8</v>
      </c>
      <c r="AO595" s="22" t="n">
        <f aca="false">VLOOKUP(G595,Sheet2!A:Q,5)</f>
        <v>11.15</v>
      </c>
      <c r="AP595" s="22" t="n">
        <f aca="false">VLOOKUP(G595,Sheet2!A:Q,6)</f>
        <v>12204.43</v>
      </c>
      <c r="AQ595" s="22" t="n">
        <f aca="false">VLOOKUP(G595,Sheet2!A:Q,7)</f>
        <v>202.25</v>
      </c>
      <c r="AR595" s="22" t="n">
        <f aca="false">VLOOKUP(G595,Sheet2!A:Q,8)</f>
        <v>1923.54</v>
      </c>
      <c r="AS595" s="22" t="n">
        <f aca="false">VLOOKUP(G595,Sheet2!A:Q,9)</f>
        <v>31.67</v>
      </c>
      <c r="AT595" s="22" t="n">
        <f aca="false">VLOOKUP(G595,Sheet2!A:Q,10)</f>
        <v>46.97</v>
      </c>
      <c r="AU595" s="22" t="n">
        <f aca="false">VLOOKUP(G595,Sheet2!A:Q,11)</f>
        <v>5</v>
      </c>
      <c r="AV595" s="22" t="n">
        <f aca="false">VLOOKUP(G595,Sheet2!A:Q,12)</f>
        <v>246447.66</v>
      </c>
      <c r="AW595" s="22" t="n">
        <f aca="false">VLOOKUP(G595,Sheet2!A:Q,13)</f>
        <v>21722</v>
      </c>
      <c r="AX595" s="22" t="n">
        <f aca="false">VLOOKUP(G595,Sheet2!A:Q,14)</f>
        <v>21447.69</v>
      </c>
      <c r="AY595" s="22" t="n">
        <f aca="false">VLOOKUP(G595,Sheet2!A:Q,15)</f>
        <v>1291.33</v>
      </c>
      <c r="AZ595" s="22" t="n">
        <f aca="false">VLOOKUP(G595,Sheet2!A:Q,16)</f>
        <v>541.18</v>
      </c>
      <c r="BA595" s="22" t="n">
        <f aca="false">VLOOKUP(G595,Sheet2!A:Q,17)</f>
        <v>132</v>
      </c>
      <c r="BB595" s="22" t="n">
        <f aca="false">VLOOKUP(G595,Sheet2!A:R,18)</f>
        <v>225</v>
      </c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5" hidden="false" customHeight="false" outlineLevel="0" collapsed="false">
      <c r="A596" s="1" t="s">
        <v>46</v>
      </c>
      <c r="B596" s="9" t="n">
        <v>114</v>
      </c>
      <c r="C596" s="9" t="n">
        <v>141</v>
      </c>
      <c r="D596" s="9" t="n">
        <v>124</v>
      </c>
      <c r="E596" s="23"/>
      <c r="F596" s="9" t="s">
        <v>547</v>
      </c>
      <c r="G596" s="85" t="s">
        <v>670</v>
      </c>
      <c r="H596" s="4" t="s">
        <v>549</v>
      </c>
      <c r="I596" s="22" t="s">
        <v>1365</v>
      </c>
      <c r="J596" s="26" t="s">
        <v>1366</v>
      </c>
      <c r="K596" s="11" t="s">
        <v>1576</v>
      </c>
      <c r="L596" s="2" t="n">
        <f aca="false">IF(LEN(TRIM(K596))=0,0,LEN(TRIM(K596))-LEN(SUBSTITUTE(K596," ",""))+1)</f>
        <v>21</v>
      </c>
      <c r="M596" s="2" t="n">
        <f aca="false">IF(LEN(TRIM(F596))=0,0,LEN(TRIM(F596))-LEN(SUBSTITUTE(F596," ",""))+2)</f>
        <v>18</v>
      </c>
      <c r="N596" s="22" t="s">
        <v>52</v>
      </c>
      <c r="O596" s="0"/>
      <c r="P596" s="27" t="n">
        <v>12114</v>
      </c>
      <c r="Q596" s="27" t="n">
        <v>2114</v>
      </c>
      <c r="R596" s="9" t="s">
        <v>53</v>
      </c>
      <c r="S596" s="28" t="str">
        <f aca="false">MID(MID(MID(SUBSTITUTE(K596," ","^",(M596-2)),1,256),FIND("^",SUBSTITUTE(K596," ","^",(M596-2))),256),2,FIND(" ",MID(MID(SUBSTITUTE(K596," ","^",(M596-2)),1,256),FIND("^",SUBSTITUTE(K596," ","^",(M596-2))),256))-2)</f>
        <v>red</v>
      </c>
      <c r="T596" s="59"/>
      <c r="U596" s="9" t="n">
        <v>4</v>
      </c>
      <c r="V596" s="23" t="n">
        <v>15</v>
      </c>
      <c r="W596" s="23" t="n">
        <v>608</v>
      </c>
      <c r="X596" s="23" t="n">
        <v>539</v>
      </c>
      <c r="Y596" s="23" t="n">
        <v>596</v>
      </c>
      <c r="Z596" s="23" t="n">
        <v>441</v>
      </c>
      <c r="AA596" s="83" t="n">
        <v>7</v>
      </c>
      <c r="AB596" s="9"/>
      <c r="AC596" s="30" t="str">
        <f aca="false">IF(ISBLANK(T596),"NA",IF(T596=" ","NA",IF(T596="-","NA",IF(T596="N","NA",T596))))</f>
        <v>NA</v>
      </c>
      <c r="AD596" s="30" t="n">
        <f aca="false">IF(ISBLANK(U596),"NA",IF(U596=" ","NA",IF(U596="-","NA",IF(U596="N","NA",U596))))</f>
        <v>4</v>
      </c>
      <c r="AE596" s="30" t="n">
        <f aca="false">IF(ISBLANK(V596),"NA",IF(V596=" ","NA",IF(V596="-","NA",IF(V596="N","NA",V596))))</f>
        <v>15</v>
      </c>
      <c r="AF596" s="30" t="n">
        <f aca="false">IF(ISBLANK(W596),"NA",IF(W596=" ","NA",IF(W596="-","NA",IF(W596="N","NA",W596))))</f>
        <v>608</v>
      </c>
      <c r="AG596" s="30" t="n">
        <f aca="false">IF(ISBLANK(X596),"NA",IF(X596=" ","NA",IF(X596="-","NA",IF(X596="N","NA",X596))))</f>
        <v>539</v>
      </c>
      <c r="AH596" s="30" t="n">
        <f aca="false">IF(ISBLANK(Y596),"NA",IF(Y596=" ","NA",IF(Y596="-","NA",IF(Y596="N","NA",Y596))))</f>
        <v>596</v>
      </c>
      <c r="AI596" s="30" t="n">
        <f aca="false">IF(ISBLANK(Z596),"NA",IF(Z596=" ","NA",IF(Z596="-","NA",IF(Z596="N","NA",Z596))))</f>
        <v>441</v>
      </c>
      <c r="AJ596" s="30" t="n">
        <f aca="false">IF(ISBLANK(AA596),"NA",IF(AA596=" ","NA",IF(AA596="-","NA",IF(AA596="N","NA",AA596))))</f>
        <v>7</v>
      </c>
      <c r="AK596" s="30" t="str">
        <f aca="false">IF(ISBLANK(AB596),"NA",IF(AB596=" ","NA",IF(AB596="-","NA",IF(AB596="N","NA",AB596))))</f>
        <v>NA</v>
      </c>
      <c r="AL596" s="22" t="str">
        <f aca="false">IF(I596="BC",VLOOKUP(B596,'BC-OR_overlap'!A:J,10),"NA")</f>
        <v>NA</v>
      </c>
      <c r="AM596" s="22" t="n">
        <f aca="false">VLOOKUP(G596,Sheet2!A:Q,3)</f>
        <v>33.4944</v>
      </c>
      <c r="AN596" s="22" t="n">
        <f aca="false">VLOOKUP(G596,Sheet2!A:Q,4)</f>
        <v>18</v>
      </c>
      <c r="AO596" s="22" t="n">
        <f aca="false">VLOOKUP(G596,Sheet2!A:Q,5)</f>
        <v>29.09</v>
      </c>
      <c r="AP596" s="22" t="n">
        <f aca="false">VLOOKUP(G596,Sheet2!A:Q,6)</f>
        <v>16422.57</v>
      </c>
      <c r="AQ596" s="22" t="n">
        <f aca="false">VLOOKUP(G596,Sheet2!A:Q,7)</f>
        <v>258.5</v>
      </c>
      <c r="AR596" s="22" t="n">
        <f aca="false">VLOOKUP(G596,Sheet2!A:Q,8)</f>
        <v>673.87</v>
      </c>
      <c r="AS596" s="22" t="n">
        <f aca="false">VLOOKUP(G596,Sheet2!A:Q,9)</f>
        <v>25</v>
      </c>
      <c r="AT596" s="22" t="n">
        <f aca="false">VLOOKUP(G596,Sheet2!A:Q,10)</f>
        <v>153.55</v>
      </c>
      <c r="AU596" s="22" t="n">
        <f aca="false">VLOOKUP(G596,Sheet2!A:Q,11)</f>
        <v>5</v>
      </c>
      <c r="AV596" s="22" t="n">
        <f aca="false">VLOOKUP(G596,Sheet2!A:Q,12)</f>
        <v>291472.1</v>
      </c>
      <c r="AW596" s="22" t="n">
        <f aca="false">VLOOKUP(G596,Sheet2!A:Q,13)</f>
        <v>38093</v>
      </c>
      <c r="AX596" s="22" t="n">
        <f aca="false">VLOOKUP(G596,Sheet2!A:Q,14)</f>
        <v>14456.14</v>
      </c>
      <c r="AY596" s="22" t="n">
        <f aca="false">VLOOKUP(G596,Sheet2!A:Q,15)</f>
        <v>2564</v>
      </c>
      <c r="AZ596" s="22" t="n">
        <f aca="false">VLOOKUP(G596,Sheet2!A:Q,16)</f>
        <v>1663.74</v>
      </c>
      <c r="BA596" s="22" t="n">
        <f aca="false">VLOOKUP(G596,Sheet2!A:Q,17)</f>
        <v>289.5</v>
      </c>
      <c r="BB596" s="22" t="n">
        <f aca="false">VLOOKUP(G596,Sheet2!A:R,18)</f>
        <v>426</v>
      </c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5" hidden="false" customHeight="false" outlineLevel="0" collapsed="false">
      <c r="A597" s="9" t="s">
        <v>46</v>
      </c>
      <c r="B597" s="9" t="n">
        <v>115</v>
      </c>
      <c r="C597" s="9" t="n">
        <v>142</v>
      </c>
      <c r="D597" s="9" t="n">
        <v>155</v>
      </c>
      <c r="E597" s="23" t="s">
        <v>551</v>
      </c>
      <c r="F597" s="11" t="s">
        <v>552</v>
      </c>
      <c r="G597" s="75" t="s">
        <v>1577</v>
      </c>
      <c r="H597" s="4" t="s">
        <v>554</v>
      </c>
      <c r="I597" s="22" t="s">
        <v>1365</v>
      </c>
      <c r="J597" s="26" t="s">
        <v>1366</v>
      </c>
      <c r="K597" s="11" t="s">
        <v>1578</v>
      </c>
      <c r="L597" s="2" t="n">
        <f aca="false">IF(LEN(TRIM(K597))=0,0,LEN(TRIM(K597))-LEN(SUBSTITUTE(K597," ",""))+1)</f>
        <v>11</v>
      </c>
      <c r="M597" s="2" t="n">
        <f aca="false">IF(LEN(TRIM(F597))=0,0,LEN(TRIM(F597))-LEN(SUBSTITUTE(F597," ",""))+2)</f>
        <v>8</v>
      </c>
      <c r="N597" s="22" t="s">
        <v>52</v>
      </c>
      <c r="O597" s="0"/>
      <c r="P597" s="27" t="n">
        <v>12115</v>
      </c>
      <c r="Q597" s="27" t="n">
        <v>2115</v>
      </c>
      <c r="R597" s="9" t="s">
        <v>53</v>
      </c>
      <c r="S597" s="28" t="str">
        <f aca="false">MID(MID(MID(SUBSTITUTE(K597," ","^",(M597-2)),1,256),FIND("^",SUBSTITUTE(K597," ","^",(M597-2))),256),2,FIND(" ",MID(MID(SUBSTITUTE(K597," ","^",(M597-2)),1,256),FIND("^",SUBSTITUTE(K597," ","^",(M597-2))),256))-2)</f>
        <v>a</v>
      </c>
      <c r="T597" s="59"/>
      <c r="U597" s="9" t="n">
        <v>4</v>
      </c>
      <c r="V597" s="23" t="n">
        <v>686</v>
      </c>
      <c r="W597" s="23" t="n">
        <v>248</v>
      </c>
      <c r="X597" s="23" t="n">
        <v>569</v>
      </c>
      <c r="Y597" s="23" t="n">
        <v>326</v>
      </c>
      <c r="Z597" s="23" t="n">
        <v>437</v>
      </c>
      <c r="AA597" s="83" t="n">
        <v>7</v>
      </c>
      <c r="AB597" s="9"/>
      <c r="AC597" s="30" t="str">
        <f aca="false">IF(ISBLANK(T597),"NA",IF(T597=" ","NA",IF(T597="-","NA",IF(T597="N","NA",T597))))</f>
        <v>NA</v>
      </c>
      <c r="AD597" s="30" t="n">
        <f aca="false">IF(ISBLANK(U597),"NA",IF(U597=" ","NA",IF(U597="-","NA",IF(U597="N","NA",U597))))</f>
        <v>4</v>
      </c>
      <c r="AE597" s="30" t="n">
        <f aca="false">IF(ISBLANK(V597),"NA",IF(V597=" ","NA",IF(V597="-","NA",IF(V597="N","NA",V597))))</f>
        <v>686</v>
      </c>
      <c r="AF597" s="30" t="n">
        <f aca="false">IF(ISBLANK(W597),"NA",IF(W597=" ","NA",IF(W597="-","NA",IF(W597="N","NA",W597))))</f>
        <v>248</v>
      </c>
      <c r="AG597" s="30" t="n">
        <f aca="false">IF(ISBLANK(X597),"NA",IF(X597=" ","NA",IF(X597="-","NA",IF(X597="N","NA",X597))))</f>
        <v>569</v>
      </c>
      <c r="AH597" s="30" t="n">
        <f aca="false">IF(ISBLANK(Y597),"NA",IF(Y597=" ","NA",IF(Y597="-","NA",IF(Y597="N","NA",Y597))))</f>
        <v>326</v>
      </c>
      <c r="AI597" s="30" t="n">
        <f aca="false">IF(ISBLANK(Z597),"NA",IF(Z597=" ","NA",IF(Z597="-","NA",IF(Z597="N","NA",Z597))))</f>
        <v>437</v>
      </c>
      <c r="AJ597" s="30" t="n">
        <f aca="false">IF(ISBLANK(AA597),"NA",IF(AA597=" ","NA",IF(AA597="-","NA",IF(AA597="N","NA",AA597))))</f>
        <v>7</v>
      </c>
      <c r="AK597" s="30" t="str">
        <f aca="false">IF(ISBLANK(AB597),"NA",IF(AB597=" ","NA",IF(AB597="-","NA",IF(AB597="N","NA",AB597))))</f>
        <v>NA</v>
      </c>
      <c r="AL597" s="22" t="str">
        <f aca="false">IF(I597="BC",VLOOKUP(B597,'BC-OR_overlap'!A:J,10),"NA")</f>
        <v>NA</v>
      </c>
      <c r="AM597" s="22" t="n">
        <f aca="false">VLOOKUP(G597,Sheet2!A:Q,3)</f>
        <v>649.185</v>
      </c>
      <c r="AN597" s="22" t="n">
        <f aca="false">VLOOKUP(G597,Sheet2!A:Q,4)</f>
        <v>16</v>
      </c>
      <c r="AO597" s="22" t="n">
        <f aca="false">VLOOKUP(G597,Sheet2!A:Q,5)</f>
        <v>203.97</v>
      </c>
      <c r="AP597" s="22" t="n">
        <f aca="false">VLOOKUP(G597,Sheet2!A:Q,6)</f>
        <v>21108.38</v>
      </c>
      <c r="AQ597" s="22" t="n">
        <f aca="false">VLOOKUP(G597,Sheet2!A:Q,7)</f>
        <v>297.25</v>
      </c>
      <c r="AR597" s="22" t="n">
        <f aca="false">VLOOKUP(G597,Sheet2!A:Q,8)</f>
        <v>4386.14</v>
      </c>
      <c r="AS597" s="22" t="n">
        <f aca="false">VLOOKUP(G597,Sheet2!A:Q,9)</f>
        <v>26.33</v>
      </c>
      <c r="AT597" s="22" t="n">
        <f aca="false">VLOOKUP(G597,Sheet2!A:Q,10)</f>
        <v>1226.47</v>
      </c>
      <c r="AU597" s="22" t="n">
        <f aca="false">VLOOKUP(G597,Sheet2!A:Q,11)</f>
        <v>4.5</v>
      </c>
      <c r="AV597" s="22" t="n">
        <f aca="false">VLOOKUP(G597,Sheet2!A:Q,12)</f>
        <v>317378.12</v>
      </c>
      <c r="AW597" s="22" t="n">
        <f aca="false">VLOOKUP(G597,Sheet2!A:Q,13)</f>
        <v>42743.25</v>
      </c>
      <c r="AX597" s="22" t="n">
        <f aca="false">VLOOKUP(G597,Sheet2!A:Q,14)</f>
        <v>14767.97</v>
      </c>
      <c r="AY597" s="22" t="n">
        <f aca="false">VLOOKUP(G597,Sheet2!A:Q,15)</f>
        <v>1876.33</v>
      </c>
      <c r="AZ597" s="22" t="n">
        <f aca="false">VLOOKUP(G597,Sheet2!A:Q,16)</f>
        <v>1995.8</v>
      </c>
      <c r="BA597" s="22" t="n">
        <f aca="false">VLOOKUP(G597,Sheet2!A:Q,17)</f>
        <v>158</v>
      </c>
      <c r="BB597" s="22" t="n">
        <f aca="false">VLOOKUP(G597,Sheet2!A:R,18)</f>
        <v>437</v>
      </c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3" hidden="false" customHeight="true" outlineLevel="0" collapsed="false">
      <c r="A598" s="9" t="s">
        <v>56</v>
      </c>
      <c r="B598" s="9" t="n">
        <v>116</v>
      </c>
      <c r="C598" s="9" t="n">
        <v>144</v>
      </c>
      <c r="D598" s="9" t="n">
        <v>176</v>
      </c>
      <c r="E598" s="23"/>
      <c r="F598" s="9" t="s">
        <v>556</v>
      </c>
      <c r="G598" s="75" t="s">
        <v>584</v>
      </c>
      <c r="H598" s="4" t="s">
        <v>558</v>
      </c>
      <c r="I598" s="22" t="s">
        <v>1365</v>
      </c>
      <c r="J598" s="26" t="s">
        <v>1366</v>
      </c>
      <c r="K598" s="11" t="s">
        <v>1579</v>
      </c>
      <c r="L598" s="2" t="n">
        <f aca="false">IF(LEN(TRIM(K598))=0,0,LEN(TRIM(K598))-LEN(SUBSTITUTE(K598," ",""))+1)</f>
        <v>21</v>
      </c>
      <c r="M598" s="2" t="n">
        <f aca="false">IF(LEN(TRIM(F598))=0,0,LEN(TRIM(F598))-LEN(SUBSTITUTE(F598," ",""))+2)</f>
        <v>19</v>
      </c>
      <c r="N598" s="22" t="s">
        <v>52</v>
      </c>
      <c r="O598" s="0"/>
      <c r="P598" s="27" t="n">
        <v>12116</v>
      </c>
      <c r="Q598" s="27" t="n">
        <v>2116</v>
      </c>
      <c r="R598" s="9" t="s">
        <v>53</v>
      </c>
      <c r="S598" s="28" t="str">
        <f aca="false">MID(MID(MID(SUBSTITUTE(K598," ","^",(M598-2)),1,256),FIND("^",SUBSTITUTE(K598," ","^",(M598-2))),256),2,FIND(" ",MID(MID(SUBSTITUTE(K598," ","^",(M598-2)),1,256),FIND("^",SUBSTITUTE(K598," ","^",(M598-2))),256))-2)</f>
        <v>their</v>
      </c>
      <c r="T598" s="59"/>
      <c r="U598" s="9" t="n">
        <v>6</v>
      </c>
      <c r="V598" s="23" t="n">
        <v>4</v>
      </c>
      <c r="W598" s="23" t="n">
        <v>555</v>
      </c>
      <c r="X598" s="23" t="n">
        <v>459</v>
      </c>
      <c r="Y598" s="23" t="n">
        <v>497</v>
      </c>
      <c r="Z598" s="23" t="n">
        <v>385</v>
      </c>
      <c r="AA598" s="83" t="n">
        <v>6</v>
      </c>
      <c r="AB598" s="9"/>
      <c r="AC598" s="30" t="str">
        <f aca="false">IF(ISBLANK(T598),"NA",IF(T598=" ","NA",IF(T598="-","NA",IF(T598="N","NA",T598))))</f>
        <v>NA</v>
      </c>
      <c r="AD598" s="30" t="n">
        <f aca="false">IF(ISBLANK(U598),"NA",IF(U598=" ","NA",IF(U598="-","NA",IF(U598="N","NA",U598))))</f>
        <v>6</v>
      </c>
      <c r="AE598" s="30" t="n">
        <f aca="false">IF(ISBLANK(V598),"NA",IF(V598=" ","NA",IF(V598="-","NA",IF(V598="N","NA",V598))))</f>
        <v>4</v>
      </c>
      <c r="AF598" s="30" t="n">
        <f aca="false">IF(ISBLANK(W598),"NA",IF(W598=" ","NA",IF(W598="-","NA",IF(W598="N","NA",W598))))</f>
        <v>555</v>
      </c>
      <c r="AG598" s="30" t="n">
        <f aca="false">IF(ISBLANK(X598),"NA",IF(X598=" ","NA",IF(X598="-","NA",IF(X598="N","NA",X598))))</f>
        <v>459</v>
      </c>
      <c r="AH598" s="30" t="n">
        <f aca="false">IF(ISBLANK(Y598),"NA",IF(Y598=" ","NA",IF(Y598="-","NA",IF(Y598="N","NA",Y598))))</f>
        <v>497</v>
      </c>
      <c r="AI598" s="30" t="n">
        <f aca="false">IF(ISBLANK(Z598),"NA",IF(Z598=" ","NA",IF(Z598="-","NA",IF(Z598="N","NA",Z598))))</f>
        <v>385</v>
      </c>
      <c r="AJ598" s="30" t="n">
        <f aca="false">IF(ISBLANK(AA598),"NA",IF(AA598=" ","NA",IF(AA598="-","NA",IF(AA598="N","NA",AA598))))</f>
        <v>6</v>
      </c>
      <c r="AK598" s="30" t="str">
        <f aca="false">IF(ISBLANK(AB598),"NA",IF(AB598=" ","NA",IF(AB598="-","NA",IF(AB598="N","NA",AB598))))</f>
        <v>NA</v>
      </c>
      <c r="AL598" s="22" t="str">
        <f aca="false">IF(I598="BC",VLOOKUP(B598,'BC-OR_overlap'!A:J,10),"NA")</f>
        <v>NA</v>
      </c>
      <c r="AM598" s="22" t="n">
        <f aca="false">VLOOKUP(G598,Sheet2!A:Q,3)</f>
        <v>5.53283</v>
      </c>
      <c r="AN598" s="22" t="n">
        <f aca="false">VLOOKUP(G598,Sheet2!A:Q,4)</f>
        <v>2</v>
      </c>
      <c r="AO598" s="22" t="n">
        <f aca="false">VLOOKUP(G598,Sheet2!A:Q,5)</f>
        <v>29.54</v>
      </c>
      <c r="AP598" s="22" t="n">
        <f aca="false">VLOOKUP(G598,Sheet2!A:Q,6)</f>
        <v>4718.94</v>
      </c>
      <c r="AQ598" s="22" t="n">
        <f aca="false">VLOOKUP(G598,Sheet2!A:Q,7)</f>
        <v>427.67</v>
      </c>
      <c r="AR598" s="22" t="n">
        <f aca="false">VLOOKUP(G598,Sheet2!A:Q,8)</f>
        <v>886.85</v>
      </c>
      <c r="AS598" s="22" t="n">
        <f aca="false">VLOOKUP(G598,Sheet2!A:Q,9)</f>
        <v>69.6</v>
      </c>
      <c r="AT598" s="22" t="n">
        <f aca="false">VLOOKUP(G598,Sheet2!A:Q,10)</f>
        <v>282.01</v>
      </c>
      <c r="AU598" s="22" t="n">
        <f aca="false">VLOOKUP(G598,Sheet2!A:Q,11)</f>
        <v>13</v>
      </c>
      <c r="AV598" s="22" t="n">
        <f aca="false">VLOOKUP(G598,Sheet2!A:Q,12)</f>
        <v>273656.52</v>
      </c>
      <c r="AW598" s="22" t="n">
        <f aca="false">VLOOKUP(G598,Sheet2!A:Q,13)</f>
        <v>34226.67</v>
      </c>
      <c r="AX598" s="22" t="n">
        <f aca="false">VLOOKUP(G598,Sheet2!A:Q,14)</f>
        <v>20447.83</v>
      </c>
      <c r="AY598" s="22" t="n">
        <f aca="false">VLOOKUP(G598,Sheet2!A:Q,15)</f>
        <v>3586</v>
      </c>
      <c r="AZ598" s="22" t="n">
        <f aca="false">VLOOKUP(G598,Sheet2!A:Q,16)</f>
        <v>2022.5</v>
      </c>
      <c r="BA598" s="22" t="n">
        <f aca="false">VLOOKUP(G598,Sheet2!A:Q,17)</f>
        <v>400.25</v>
      </c>
      <c r="BB598" s="22" t="n">
        <f aca="false">VLOOKUP(G598,Sheet2!A:R,18)</f>
        <v>496</v>
      </c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15" hidden="false" customHeight="false" outlineLevel="0" collapsed="false">
      <c r="A599" s="1" t="s">
        <v>80</v>
      </c>
      <c r="B599" s="9" t="n">
        <v>117</v>
      </c>
      <c r="C599" s="9" t="n">
        <v>145</v>
      </c>
      <c r="D599" s="9" t="n">
        <v>38</v>
      </c>
      <c r="E599" s="23" t="n">
        <v>57</v>
      </c>
      <c r="F599" s="24" t="s">
        <v>560</v>
      </c>
      <c r="G599" s="75" t="s">
        <v>1580</v>
      </c>
      <c r="H599" s="4" t="s">
        <v>562</v>
      </c>
      <c r="I599" s="22" t="s">
        <v>1365</v>
      </c>
      <c r="J599" s="26" t="s">
        <v>1366</v>
      </c>
      <c r="K599" s="11" t="s">
        <v>1581</v>
      </c>
      <c r="L599" s="2" t="n">
        <f aca="false">IF(LEN(TRIM(K599))=0,0,LEN(TRIM(K599))-LEN(SUBSTITUTE(K599," ",""))+1)</f>
        <v>11</v>
      </c>
      <c r="M599" s="2" t="n">
        <f aca="false">IF(LEN(TRIM(F599))=0,0,LEN(TRIM(F599))-LEN(SUBSTITUTE(F599," ",""))+2)</f>
        <v>9</v>
      </c>
      <c r="N599" s="22" t="s">
        <v>52</v>
      </c>
      <c r="O599" s="0"/>
      <c r="P599" s="27" t="n">
        <v>12117</v>
      </c>
      <c r="Q599" s="27" t="n">
        <v>2117</v>
      </c>
      <c r="R599" s="9" t="s">
        <v>53</v>
      </c>
      <c r="S599" s="28" t="str">
        <f aca="false">MID(MID(MID(SUBSTITUTE(K599," ","^",(M599-2)),1,256),FIND("^",SUBSTITUTE(K599," ","^",(M599-2))),256),2,FIND(" ",MID(MID(SUBSTITUTE(K599," ","^",(M599-2)),1,256),FIND("^",SUBSTITUTE(K599," ","^",(M599-2))),256))-2)</f>
        <v>the</v>
      </c>
      <c r="T599" s="59"/>
      <c r="U599" s="9" t="n">
        <v>5</v>
      </c>
      <c r="V599" s="23" t="n">
        <v>17</v>
      </c>
      <c r="W599" s="23" t="s">
        <v>54</v>
      </c>
      <c r="X599" s="23" t="s">
        <v>54</v>
      </c>
      <c r="Y599" s="23" t="s">
        <v>54</v>
      </c>
      <c r="Z599" s="23" t="s">
        <v>54</v>
      </c>
      <c r="AA599" s="83" t="n">
        <v>4</v>
      </c>
      <c r="AB599" s="0"/>
      <c r="AC599" s="30" t="str">
        <f aca="false">IF(ISBLANK(T599),"NA",IF(T599=" ","NA",IF(T599="-","NA",IF(T599="N","NA",T599))))</f>
        <v>NA</v>
      </c>
      <c r="AD599" s="30" t="n">
        <f aca="false">IF(ISBLANK(U599),"NA",IF(U599=" ","NA",IF(U599="-","NA",IF(U599="N","NA",U599))))</f>
        <v>5</v>
      </c>
      <c r="AE599" s="30" t="n">
        <f aca="false">IF(ISBLANK(V599),"NA",IF(V599=" ","NA",IF(V599="-","NA",IF(V599="N","NA",V599))))</f>
        <v>17</v>
      </c>
      <c r="AF599" s="30" t="str">
        <f aca="false">IF(ISBLANK(W599),"NA",IF(W599=" ","NA",IF(W599="-","NA",IF(W599="N","NA",W599))))</f>
        <v>NA</v>
      </c>
      <c r="AG599" s="30" t="str">
        <f aca="false">IF(ISBLANK(X599),"NA",IF(X599=" ","NA",IF(X599="-","NA",IF(X599="N","NA",X599))))</f>
        <v>NA</v>
      </c>
      <c r="AH599" s="30" t="str">
        <f aca="false">IF(ISBLANK(Y599),"NA",IF(Y599=" ","NA",IF(Y599="-","NA",IF(Y599="N","NA",Y599))))</f>
        <v>NA</v>
      </c>
      <c r="AI599" s="30" t="str">
        <f aca="false">IF(ISBLANK(Z599),"NA",IF(Z599=" ","NA",IF(Z599="-","NA",IF(Z599="N","NA",Z599))))</f>
        <v>NA</v>
      </c>
      <c r="AJ599" s="30" t="n">
        <f aca="false">IF(ISBLANK(AA599),"NA",IF(AA599=" ","NA",IF(AA599="-","NA",IF(AA599="N","NA",AA599))))</f>
        <v>4</v>
      </c>
      <c r="AK599" s="30" t="str">
        <f aca="false">IF(ISBLANK(AB599),"NA",IF(AB599=" ","NA",IF(AB599="-","NA",IF(AB599="N","NA",AB599))))</f>
        <v>NA</v>
      </c>
      <c r="AL599" s="22" t="str">
        <f aca="false">IF(I599="BC",VLOOKUP(B599,'BC-OR_overlap'!A:J,10),"NA")</f>
        <v>NA</v>
      </c>
      <c r="AM599" s="22" t="n">
        <f aca="false">VLOOKUP(G599,Sheet2!A:Q,3)</f>
        <v>24.63</v>
      </c>
      <c r="AN599" s="22" t="n">
        <f aca="false">VLOOKUP(G599,Sheet2!A:Q,4)</f>
        <v>12</v>
      </c>
      <c r="AO599" s="22" t="n">
        <f aca="false">VLOOKUP(G599,Sheet2!A:Q,5)</f>
        <v>20.64</v>
      </c>
      <c r="AP599" s="22" t="n">
        <f aca="false">VLOOKUP(G599,Sheet2!A:Q,6)</f>
        <v>12752.39</v>
      </c>
      <c r="AQ599" s="22" t="n">
        <f aca="false">VLOOKUP(G599,Sheet2!A:Q,7)</f>
        <v>432</v>
      </c>
      <c r="AR599" s="22" t="n">
        <f aca="false">VLOOKUP(G599,Sheet2!A:Q,8)</f>
        <v>751.8</v>
      </c>
      <c r="AS599" s="22" t="n">
        <f aca="false">VLOOKUP(G599,Sheet2!A:Q,9)</f>
        <v>44.75</v>
      </c>
      <c r="AT599" s="22" t="n">
        <f aca="false">VLOOKUP(G599,Sheet2!A:Q,10)</f>
        <v>231.25</v>
      </c>
      <c r="AU599" s="22" t="n">
        <f aca="false">VLOOKUP(G599,Sheet2!A:Q,11)</f>
        <v>13</v>
      </c>
      <c r="AV599" s="22" t="n">
        <f aca="false">VLOOKUP(G599,Sheet2!A:Q,12)</f>
        <v>288526.81</v>
      </c>
      <c r="AW599" s="22" t="n">
        <f aca="false">VLOOKUP(G599,Sheet2!A:Q,13)</f>
        <v>34740.2</v>
      </c>
      <c r="AX599" s="22" t="n">
        <f aca="false">VLOOKUP(G599,Sheet2!A:Q,14)</f>
        <v>16831.13</v>
      </c>
      <c r="AY599" s="22" t="n">
        <f aca="false">VLOOKUP(G599,Sheet2!A:Q,15)</f>
        <v>1551.75</v>
      </c>
      <c r="AZ599" s="22" t="n">
        <f aca="false">VLOOKUP(G599,Sheet2!A:Q,16)</f>
        <v>1421.08</v>
      </c>
      <c r="BA599" s="22" t="n">
        <f aca="false">VLOOKUP(G599,Sheet2!A:Q,17)</f>
        <v>202.67</v>
      </c>
      <c r="BB599" s="22" t="n">
        <f aca="false">VLOOKUP(G599,Sheet2!A:R,18)</f>
        <v>447</v>
      </c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5" hidden="false" customHeight="false" outlineLevel="0" collapsed="false">
      <c r="A600" s="1" t="s">
        <v>46</v>
      </c>
      <c r="B600" s="9" t="n">
        <v>118</v>
      </c>
      <c r="C600" s="9" t="n">
        <v>146</v>
      </c>
      <c r="D600" s="23" t="n">
        <v>75</v>
      </c>
      <c r="E600" s="23"/>
      <c r="F600" s="9" t="s">
        <v>564</v>
      </c>
      <c r="G600" s="75" t="s">
        <v>1582</v>
      </c>
      <c r="H600" s="4" t="s">
        <v>566</v>
      </c>
      <c r="I600" s="22" t="s">
        <v>1365</v>
      </c>
      <c r="J600" s="26" t="s">
        <v>1366</v>
      </c>
      <c r="K600" s="11" t="s">
        <v>1583</v>
      </c>
      <c r="L600" s="2" t="n">
        <f aca="false">IF(LEN(TRIM(K600))=0,0,LEN(TRIM(K600))-LEN(SUBSTITUTE(K600," ",""))+1)</f>
        <v>14</v>
      </c>
      <c r="M600" s="2" t="n">
        <f aca="false">IF(LEN(TRIM(F600))=0,0,LEN(TRIM(F600))-LEN(SUBSTITUTE(F600," ",""))+2)</f>
        <v>10</v>
      </c>
      <c r="N600" s="22" t="s">
        <v>52</v>
      </c>
      <c r="O600" s="0"/>
      <c r="P600" s="27" t="n">
        <v>12118</v>
      </c>
      <c r="Q600" s="27" t="n">
        <v>2118</v>
      </c>
      <c r="R600" s="9" t="s">
        <v>53</v>
      </c>
      <c r="S600" s="28" t="str">
        <f aca="false">MID(MID(MID(SUBSTITUTE(K600," ","^",(M600-2)),1,256),FIND("^",SUBSTITUTE(K600," ","^",(M600-2))),256),2,FIND(" ",MID(MID(SUBSTITUTE(K600," ","^",(M600-2)),1,256),FIND("^",SUBSTITUTE(K600," ","^",(M600-2))),256))-2)</f>
        <v>good</v>
      </c>
      <c r="T600" s="59"/>
      <c r="U600" s="9" t="n">
        <v>5</v>
      </c>
      <c r="V600" s="23" t="n">
        <v>98</v>
      </c>
      <c r="W600" s="23" t="s">
        <v>54</v>
      </c>
      <c r="X600" s="23" t="s">
        <v>54</v>
      </c>
      <c r="Y600" s="23" t="s">
        <v>54</v>
      </c>
      <c r="Z600" s="23" t="s">
        <v>54</v>
      </c>
      <c r="AA600" s="83" t="n">
        <v>2</v>
      </c>
      <c r="AB600" s="9"/>
      <c r="AC600" s="30" t="str">
        <f aca="false">IF(ISBLANK(T600),"NA",IF(T600=" ","NA",IF(T600="-","NA",IF(T600="N","NA",T600))))</f>
        <v>NA</v>
      </c>
      <c r="AD600" s="30" t="n">
        <f aca="false">IF(ISBLANK(U600),"NA",IF(U600=" ","NA",IF(U600="-","NA",IF(U600="N","NA",U600))))</f>
        <v>5</v>
      </c>
      <c r="AE600" s="30" t="n">
        <f aca="false">IF(ISBLANK(V600),"NA",IF(V600=" ","NA",IF(V600="-","NA",IF(V600="N","NA",V600))))</f>
        <v>98</v>
      </c>
      <c r="AF600" s="30" t="str">
        <f aca="false">IF(ISBLANK(W600),"NA",IF(W600=" ","NA",IF(W600="-","NA",IF(W600="N","NA",W600))))</f>
        <v>NA</v>
      </c>
      <c r="AG600" s="30" t="str">
        <f aca="false">IF(ISBLANK(X600),"NA",IF(X600=" ","NA",IF(X600="-","NA",IF(X600="N","NA",X600))))</f>
        <v>NA</v>
      </c>
      <c r="AH600" s="30" t="str">
        <f aca="false">IF(ISBLANK(Y600),"NA",IF(Y600=" ","NA",IF(Y600="-","NA",IF(Y600="N","NA",Y600))))</f>
        <v>NA</v>
      </c>
      <c r="AI600" s="30" t="str">
        <f aca="false">IF(ISBLANK(Z600),"NA",IF(Z600=" ","NA",IF(Z600="-","NA",IF(Z600="N","NA",Z600))))</f>
        <v>NA</v>
      </c>
      <c r="AJ600" s="30" t="n">
        <f aca="false">IF(ISBLANK(AA600),"NA",IF(AA600=" ","NA",IF(AA600="-","NA",IF(AA600="N","NA",AA600))))</f>
        <v>2</v>
      </c>
      <c r="AK600" s="30" t="str">
        <f aca="false">IF(ISBLANK(AB600),"NA",IF(AB600=" ","NA",IF(AB600="-","NA",IF(AB600="N","NA",AB600))))</f>
        <v>NA</v>
      </c>
      <c r="AL600" s="22" t="str">
        <f aca="false">IF(I600="BC",VLOOKUP(B600,'BC-OR_overlap'!A:J,10),"NA")</f>
        <v>NA</v>
      </c>
      <c r="AM600" s="22" t="n">
        <f aca="false">VLOOKUP(G600,Sheet2!A:Q,3)</f>
        <v>91.3214</v>
      </c>
      <c r="AN600" s="22" t="n">
        <f aca="false">VLOOKUP(G600,Sheet2!A:Q,4)</f>
        <v>15</v>
      </c>
      <c r="AO600" s="22" t="n">
        <f aca="false">VLOOKUP(G600,Sheet2!A:Q,5)</f>
        <v>20.68</v>
      </c>
      <c r="AP600" s="22" t="n">
        <f aca="false">VLOOKUP(G600,Sheet2!A:Q,6)</f>
        <v>14389.69</v>
      </c>
      <c r="AQ600" s="22" t="n">
        <f aca="false">VLOOKUP(G600,Sheet2!A:Q,7)</f>
        <v>444.4</v>
      </c>
      <c r="AR600" s="22" t="n">
        <f aca="false">VLOOKUP(G600,Sheet2!A:Q,8)</f>
        <v>2458.46</v>
      </c>
      <c r="AS600" s="22" t="n">
        <f aca="false">VLOOKUP(G600,Sheet2!A:Q,9)</f>
        <v>62</v>
      </c>
      <c r="AT600" s="22" t="n">
        <f aca="false">VLOOKUP(G600,Sheet2!A:Q,10)</f>
        <v>346.03</v>
      </c>
      <c r="AU600" s="22" t="n">
        <f aca="false">VLOOKUP(G600,Sheet2!A:Q,11)</f>
        <v>14.33</v>
      </c>
      <c r="AV600" s="22" t="n">
        <f aca="false">VLOOKUP(G600,Sheet2!A:Q,12)</f>
        <v>330879.53</v>
      </c>
      <c r="AW600" s="22" t="n">
        <f aca="false">VLOOKUP(G600,Sheet2!A:Q,13)</f>
        <v>41596.6</v>
      </c>
      <c r="AX600" s="22" t="n">
        <f aca="false">VLOOKUP(G600,Sheet2!A:Q,14)</f>
        <v>35639.86</v>
      </c>
      <c r="AY600" s="22" t="n">
        <f aca="false">VLOOKUP(G600,Sheet2!A:Q,15)</f>
        <v>4046.5</v>
      </c>
      <c r="AZ600" s="22" t="n">
        <f aca="false">VLOOKUP(G600,Sheet2!A:Q,16)</f>
        <v>3367.9</v>
      </c>
      <c r="BA600" s="22" t="n">
        <f aca="false">VLOOKUP(G600,Sheet2!A:Q,17)</f>
        <v>314</v>
      </c>
      <c r="BB600" s="22" t="n">
        <f aca="false">VLOOKUP(G600,Sheet2!A:R,18)</f>
        <v>449</v>
      </c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5" hidden="false" customHeight="false" outlineLevel="0" collapsed="false">
      <c r="A601" s="1" t="s">
        <v>46</v>
      </c>
      <c r="B601" s="32" t="n">
        <v>119</v>
      </c>
      <c r="C601" s="9" t="n">
        <v>147</v>
      </c>
      <c r="D601" s="9" t="n">
        <v>159</v>
      </c>
      <c r="E601" s="23" t="s">
        <v>568</v>
      </c>
      <c r="F601" s="11" t="s">
        <v>569</v>
      </c>
      <c r="G601" s="86" t="s">
        <v>1290</v>
      </c>
      <c r="H601" s="4" t="s">
        <v>217</v>
      </c>
      <c r="I601" s="22" t="s">
        <v>1365</v>
      </c>
      <c r="J601" s="26" t="s">
        <v>1366</v>
      </c>
      <c r="K601" s="11" t="s">
        <v>1584</v>
      </c>
      <c r="L601" s="2" t="n">
        <f aca="false">IF(LEN(TRIM(K601))=0,0,LEN(TRIM(K601))-LEN(SUBSTITUTE(K601," ",""))+1)</f>
        <v>10</v>
      </c>
      <c r="M601" s="2" t="n">
        <f aca="false">IF(LEN(TRIM(F601))=0,0,LEN(TRIM(F601))-LEN(SUBSTITUTE(F601," ",""))+2)</f>
        <v>8</v>
      </c>
      <c r="N601" s="22" t="s">
        <v>52</v>
      </c>
      <c r="O601" s="0"/>
      <c r="P601" s="27" t="n">
        <v>12119</v>
      </c>
      <c r="Q601" s="27" t="n">
        <v>2119</v>
      </c>
      <c r="R601" s="32" t="s">
        <v>53</v>
      </c>
      <c r="S601" s="28" t="str">
        <f aca="false">MID(MID(MID(SUBSTITUTE(K601," ","^",(M601-2)),1,256),FIND("^",SUBSTITUTE(K601," ","^",(M601-2))),256),2,FIND(" ",MID(MID(SUBSTITUTE(K601," ","^",(M601-2)),1,256),FIND("^",SUBSTITUTE(K601," ","^",(M601-2))),256))-2)</f>
        <v>a</v>
      </c>
      <c r="T601" s="59"/>
      <c r="U601" s="9" t="n">
        <v>5</v>
      </c>
      <c r="V601" s="23" t="n">
        <v>22</v>
      </c>
      <c r="W601" s="23" t="n">
        <v>597</v>
      </c>
      <c r="X601" s="23" t="n">
        <v>524</v>
      </c>
      <c r="Y601" s="23" t="n">
        <v>581</v>
      </c>
      <c r="Z601" s="23" t="n">
        <v>415</v>
      </c>
      <c r="AA601" s="83" t="n">
        <v>18</v>
      </c>
      <c r="AB601" s="9"/>
      <c r="AC601" s="30" t="str">
        <f aca="false">IF(ISBLANK(T601),"NA",IF(T601=" ","NA",IF(T601="-","NA",IF(T601="N","NA",T601))))</f>
        <v>NA</v>
      </c>
      <c r="AD601" s="30" t="n">
        <f aca="false">IF(ISBLANK(U601),"NA",IF(U601=" ","NA",IF(U601="-","NA",IF(U601="N","NA",U601))))</f>
        <v>5</v>
      </c>
      <c r="AE601" s="30" t="n">
        <f aca="false">IF(ISBLANK(V601),"NA",IF(V601=" ","NA",IF(V601="-","NA",IF(V601="N","NA",V601))))</f>
        <v>22</v>
      </c>
      <c r="AF601" s="30" t="n">
        <f aca="false">IF(ISBLANK(W601),"NA",IF(W601=" ","NA",IF(W601="-","NA",IF(W601="N","NA",W601))))</f>
        <v>597</v>
      </c>
      <c r="AG601" s="30" t="n">
        <f aca="false">IF(ISBLANK(X601),"NA",IF(X601=" ","NA",IF(X601="-","NA",IF(X601="N","NA",X601))))</f>
        <v>524</v>
      </c>
      <c r="AH601" s="30" t="n">
        <f aca="false">IF(ISBLANK(Y601),"NA",IF(Y601=" ","NA",IF(Y601="-","NA",IF(Y601="N","NA",Y601))))</f>
        <v>581</v>
      </c>
      <c r="AI601" s="30" t="n">
        <f aca="false">IF(ISBLANK(Z601),"NA",IF(Z601=" ","NA",IF(Z601="-","NA",IF(Z601="N","NA",Z601))))</f>
        <v>415</v>
      </c>
      <c r="AJ601" s="30" t="n">
        <f aca="false">IF(ISBLANK(AA601),"NA",IF(AA601=" ","NA",IF(AA601="-","NA",IF(AA601="N","NA",AA601))))</f>
        <v>18</v>
      </c>
      <c r="AK601" s="30" t="str">
        <f aca="false">IF(ISBLANK(AB601),"NA",IF(AB601=" ","NA",IF(AB601="-","NA",IF(AB601="N","NA",AB601))))</f>
        <v>NA</v>
      </c>
      <c r="AL601" s="22" t="str">
        <f aca="false">IF(I601="BC",VLOOKUP(B601,'BC-OR_overlap'!A:J,10),"NA")</f>
        <v>NA</v>
      </c>
      <c r="AM601" s="22" t="n">
        <f aca="false">VLOOKUP(G601,Sheet2!A:Q,3)</f>
        <v>29.7464</v>
      </c>
      <c r="AN601" s="22" t="n">
        <f aca="false">VLOOKUP(G601,Sheet2!A:Q,4)</f>
        <v>5</v>
      </c>
      <c r="AO601" s="22" t="n">
        <f aca="false">VLOOKUP(G601,Sheet2!A:Q,5)</f>
        <v>66.47</v>
      </c>
      <c r="AP601" s="22" t="n">
        <f aca="false">VLOOKUP(G601,Sheet2!A:Q,6)</f>
        <v>12588.52</v>
      </c>
      <c r="AQ601" s="22" t="n">
        <f aca="false">VLOOKUP(G601,Sheet2!A:Q,7)</f>
        <v>340.6</v>
      </c>
      <c r="AR601" s="22" t="n">
        <f aca="false">VLOOKUP(G601,Sheet2!A:Q,8)</f>
        <v>3225.99</v>
      </c>
      <c r="AS601" s="22" t="n">
        <f aca="false">VLOOKUP(G601,Sheet2!A:Q,9)</f>
        <v>43</v>
      </c>
      <c r="AT601" s="22" t="n">
        <f aca="false">VLOOKUP(G601,Sheet2!A:Q,10)</f>
        <v>110.93</v>
      </c>
      <c r="AU601" s="22" t="n">
        <f aca="false">VLOOKUP(G601,Sheet2!A:Q,11)</f>
        <v>7.67</v>
      </c>
      <c r="AV601" s="22" t="n">
        <f aca="false">VLOOKUP(G601,Sheet2!A:Q,12)</f>
        <v>273959.27</v>
      </c>
      <c r="AW601" s="22" t="n">
        <f aca="false">VLOOKUP(G601,Sheet2!A:Q,13)</f>
        <v>37087.4</v>
      </c>
      <c r="AX601" s="22" t="n">
        <f aca="false">VLOOKUP(G601,Sheet2!A:Q,14)</f>
        <v>42285.77</v>
      </c>
      <c r="AY601" s="22" t="n">
        <f aca="false">VLOOKUP(G601,Sheet2!A:Q,15)</f>
        <v>2774</v>
      </c>
      <c r="AZ601" s="22" t="n">
        <f aca="false">VLOOKUP(G601,Sheet2!A:Q,16)</f>
        <v>3414.71</v>
      </c>
      <c r="BA601" s="22" t="n">
        <f aca="false">VLOOKUP(G601,Sheet2!A:Q,17)</f>
        <v>393.67</v>
      </c>
      <c r="BB601" s="22" t="n">
        <f aca="false">VLOOKUP(G601,Sheet2!A:R,18)</f>
        <v>453</v>
      </c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5" hidden="false" customHeight="false" outlineLevel="0" collapsed="false">
      <c r="A602" s="1" t="s">
        <v>66</v>
      </c>
      <c r="B602" s="32" t="n">
        <v>120</v>
      </c>
      <c r="C602" s="9" t="n">
        <v>148</v>
      </c>
      <c r="D602" s="9" t="n">
        <v>30</v>
      </c>
      <c r="E602" s="23" t="s">
        <v>572</v>
      </c>
      <c r="F602" s="11" t="s">
        <v>573</v>
      </c>
      <c r="G602" s="75" t="s">
        <v>1585</v>
      </c>
      <c r="H602" s="4" t="s">
        <v>575</v>
      </c>
      <c r="I602" s="22" t="s">
        <v>1365</v>
      </c>
      <c r="J602" s="26" t="s">
        <v>1366</v>
      </c>
      <c r="K602" s="11" t="s">
        <v>1586</v>
      </c>
      <c r="L602" s="2" t="n">
        <f aca="false">IF(LEN(TRIM(K602))=0,0,LEN(TRIM(K602))-LEN(SUBSTITUTE(K602," ",""))+1)</f>
        <v>10</v>
      </c>
      <c r="M602" s="2" t="n">
        <f aca="false">IF(LEN(TRIM(F602))=0,0,LEN(TRIM(F602))-LEN(SUBSTITUTE(F602," ",""))+2)</f>
        <v>8</v>
      </c>
      <c r="N602" s="22" t="s">
        <v>52</v>
      </c>
      <c r="O602" s="0"/>
      <c r="P602" s="27" t="n">
        <v>12120</v>
      </c>
      <c r="Q602" s="27" t="n">
        <v>2120</v>
      </c>
      <c r="R602" s="32" t="s">
        <v>53</v>
      </c>
      <c r="S602" s="28" t="str">
        <f aca="false">MID(MID(MID(SUBSTITUTE(K602," ","^",(M602-2)),1,256),FIND("^",SUBSTITUTE(K602," ","^",(M602-2))),256),2,FIND(" ",MID(MID(SUBSTITUTE(K602," ","^",(M602-2)),1,256),FIND("^",SUBSTITUTE(K602," ","^",(M602-2))),256))-2)</f>
        <v>its</v>
      </c>
      <c r="T602" s="59"/>
      <c r="U602" s="9" t="n">
        <v>5</v>
      </c>
      <c r="V602" s="23" t="n">
        <v>19</v>
      </c>
      <c r="W602" s="23" t="n">
        <v>376</v>
      </c>
      <c r="X602" s="23" t="n">
        <v>525</v>
      </c>
      <c r="Y602" s="23" t="n">
        <v>429</v>
      </c>
      <c r="Z602" s="23" t="s">
        <v>54</v>
      </c>
      <c r="AA602" s="83" t="n">
        <v>8</v>
      </c>
      <c r="AB602" s="0"/>
      <c r="AC602" s="30" t="str">
        <f aca="false">IF(ISBLANK(T602),"NA",IF(T602=" ","NA",IF(T602="-","NA",IF(T602="N","NA",T602))))</f>
        <v>NA</v>
      </c>
      <c r="AD602" s="30" t="n">
        <f aca="false">IF(ISBLANK(U602),"NA",IF(U602=" ","NA",IF(U602="-","NA",IF(U602="N","NA",U602))))</f>
        <v>5</v>
      </c>
      <c r="AE602" s="30" t="n">
        <f aca="false">IF(ISBLANK(V602),"NA",IF(V602=" ","NA",IF(V602="-","NA",IF(V602="N","NA",V602))))</f>
        <v>19</v>
      </c>
      <c r="AF602" s="30" t="n">
        <f aca="false">IF(ISBLANK(W602),"NA",IF(W602=" ","NA",IF(W602="-","NA",IF(W602="N","NA",W602))))</f>
        <v>376</v>
      </c>
      <c r="AG602" s="30" t="n">
        <f aca="false">IF(ISBLANK(X602),"NA",IF(X602=" ","NA",IF(X602="-","NA",IF(X602="N","NA",X602))))</f>
        <v>525</v>
      </c>
      <c r="AH602" s="30" t="n">
        <f aca="false">IF(ISBLANK(Y602),"NA",IF(Y602=" ","NA",IF(Y602="-","NA",IF(Y602="N","NA",Y602))))</f>
        <v>429</v>
      </c>
      <c r="AI602" s="30" t="str">
        <f aca="false">IF(ISBLANK(Z602),"NA",IF(Z602=" ","NA",IF(Z602="-","NA",IF(Z602="N","NA",Z602))))</f>
        <v>NA</v>
      </c>
      <c r="AJ602" s="30" t="n">
        <f aca="false">IF(ISBLANK(AA602),"NA",IF(AA602=" ","NA",IF(AA602="-","NA",IF(AA602="N","NA",AA602))))</f>
        <v>8</v>
      </c>
      <c r="AK602" s="30" t="str">
        <f aca="false">IF(ISBLANK(AB602),"NA",IF(AB602=" ","NA",IF(AB602="-","NA",IF(AB602="N","NA",AB602))))</f>
        <v>NA</v>
      </c>
      <c r="AL602" s="22" t="str">
        <f aca="false">IF(I602="BC",VLOOKUP(B602,'BC-OR_overlap'!A:J,10),"NA")</f>
        <v>NA</v>
      </c>
      <c r="AM602" s="22" t="n">
        <f aca="false">VLOOKUP(G602,Sheet2!A:Q,3)</f>
        <v>20.763</v>
      </c>
      <c r="AN602" s="22" t="n">
        <f aca="false">VLOOKUP(G602,Sheet2!A:Q,4)</f>
        <v>5</v>
      </c>
      <c r="AO602" s="22" t="n">
        <f aca="false">VLOOKUP(G602,Sheet2!A:Q,5)</f>
        <v>22.08</v>
      </c>
      <c r="AP602" s="22" t="n">
        <f aca="false">VLOOKUP(G602,Sheet2!A:Q,6)</f>
        <v>8911.75</v>
      </c>
      <c r="AQ602" s="22" t="n">
        <f aca="false">VLOOKUP(G602,Sheet2!A:Q,7)</f>
        <v>314</v>
      </c>
      <c r="AR602" s="22" t="n">
        <f aca="false">VLOOKUP(G602,Sheet2!A:Q,8)</f>
        <v>964.56</v>
      </c>
      <c r="AS602" s="22" t="n">
        <f aca="false">VLOOKUP(G602,Sheet2!A:Q,9)</f>
        <v>35</v>
      </c>
      <c r="AT602" s="22" t="n">
        <f aca="false">VLOOKUP(G602,Sheet2!A:Q,10)</f>
        <v>206.54</v>
      </c>
      <c r="AU602" s="22" t="n">
        <f aca="false">VLOOKUP(G602,Sheet2!A:Q,11)</f>
        <v>6.67</v>
      </c>
      <c r="AV602" s="22" t="n">
        <f aca="false">VLOOKUP(G602,Sheet2!A:Q,12)</f>
        <v>240733.66</v>
      </c>
      <c r="AW602" s="22" t="n">
        <f aca="false">VLOOKUP(G602,Sheet2!A:Q,13)</f>
        <v>37853.4</v>
      </c>
      <c r="AX602" s="22" t="n">
        <f aca="false">VLOOKUP(G602,Sheet2!A:Q,14)</f>
        <v>14696.35</v>
      </c>
      <c r="AY602" s="22" t="n">
        <f aca="false">VLOOKUP(G602,Sheet2!A:Q,15)</f>
        <v>2540.75</v>
      </c>
      <c r="AZ602" s="22" t="n">
        <f aca="false">VLOOKUP(G602,Sheet2!A:Q,16)</f>
        <v>1966.87</v>
      </c>
      <c r="BA602" s="22" t="n">
        <f aca="false">VLOOKUP(G602,Sheet2!A:Q,17)</f>
        <v>339.33</v>
      </c>
      <c r="BB602" s="22" t="n">
        <f aca="false">VLOOKUP(G602,Sheet2!A:R,18)</f>
        <v>492</v>
      </c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5" hidden="false" customHeight="false" outlineLevel="0" collapsed="false">
      <c r="A603" s="1" t="s">
        <v>56</v>
      </c>
      <c r="B603" s="9" t="n">
        <v>121</v>
      </c>
      <c r="C603" s="9" t="n">
        <v>149</v>
      </c>
      <c r="D603" s="9" t="n">
        <v>36</v>
      </c>
      <c r="E603" s="23" t="n">
        <v>62</v>
      </c>
      <c r="F603" s="24" t="s">
        <v>577</v>
      </c>
      <c r="G603" s="75" t="s">
        <v>1587</v>
      </c>
      <c r="H603" s="4" t="s">
        <v>579</v>
      </c>
      <c r="I603" s="22" t="s">
        <v>1365</v>
      </c>
      <c r="J603" s="26" t="s">
        <v>1366</v>
      </c>
      <c r="K603" s="11" t="s">
        <v>1588</v>
      </c>
      <c r="L603" s="2" t="n">
        <f aca="false">IF(LEN(TRIM(K603))=0,0,LEN(TRIM(K603))-LEN(SUBSTITUTE(K603," ",""))+1)</f>
        <v>11</v>
      </c>
      <c r="M603" s="2" t="n">
        <f aca="false">IF(LEN(TRIM(F603))=0,0,LEN(TRIM(F603))-LEN(SUBSTITUTE(F603," ",""))+2)</f>
        <v>9</v>
      </c>
      <c r="N603" s="22" t="s">
        <v>52</v>
      </c>
      <c r="O603" s="0"/>
      <c r="P603" s="27" t="n">
        <v>12121</v>
      </c>
      <c r="Q603" s="27" t="n">
        <v>2121</v>
      </c>
      <c r="R603" s="9" t="s">
        <v>236</v>
      </c>
      <c r="S603" s="28" t="str">
        <f aca="false">MID(MID(MID(SUBSTITUTE(K603," ","^",(M603-2)),1,256),FIND("^",SUBSTITUTE(K603," ","^",(M603-2))),256),2,FIND(" ",MID(MID(SUBSTITUTE(K603," ","^",(M603-2)),1,256),FIND("^",SUBSTITUTE(K603," ","^",(M603-2))),256))-2)</f>
        <v>white</v>
      </c>
      <c r="T603" s="59"/>
      <c r="U603" s="9" t="n">
        <v>5</v>
      </c>
      <c r="V603" s="23" t="s">
        <v>54</v>
      </c>
      <c r="W603" s="23" t="s">
        <v>54</v>
      </c>
      <c r="X603" s="23" t="s">
        <v>54</v>
      </c>
      <c r="Y603" s="23" t="s">
        <v>54</v>
      </c>
      <c r="Z603" s="23" t="s">
        <v>54</v>
      </c>
      <c r="AA603" s="83" t="n">
        <v>5</v>
      </c>
      <c r="AB603" s="9"/>
      <c r="AC603" s="30" t="str">
        <f aca="false">IF(ISBLANK(T603),"NA",IF(T603=" ","NA",IF(T603="-","NA",IF(T603="N","NA",T603))))</f>
        <v>NA</v>
      </c>
      <c r="AD603" s="30" t="n">
        <f aca="false">IF(ISBLANK(U603),"NA",IF(U603=" ","NA",IF(U603="-","NA",IF(U603="N","NA",U603))))</f>
        <v>5</v>
      </c>
      <c r="AE603" s="30" t="str">
        <f aca="false">IF(ISBLANK(V603),"NA",IF(V603=" ","NA",IF(V603="-","NA",IF(V603="N","NA",V603))))</f>
        <v>NA</v>
      </c>
      <c r="AF603" s="30" t="str">
        <f aca="false">IF(ISBLANK(W603),"NA",IF(W603=" ","NA",IF(W603="-","NA",IF(W603="N","NA",W603))))</f>
        <v>NA</v>
      </c>
      <c r="AG603" s="30" t="str">
        <f aca="false">IF(ISBLANK(X603),"NA",IF(X603=" ","NA",IF(X603="-","NA",IF(X603="N","NA",X603))))</f>
        <v>NA</v>
      </c>
      <c r="AH603" s="30" t="str">
        <f aca="false">IF(ISBLANK(Y603),"NA",IF(Y603=" ","NA",IF(Y603="-","NA",IF(Y603="N","NA",Y603))))</f>
        <v>NA</v>
      </c>
      <c r="AI603" s="30" t="str">
        <f aca="false">IF(ISBLANK(Z603),"NA",IF(Z603=" ","NA",IF(Z603="-","NA",IF(Z603="N","NA",Z603))))</f>
        <v>NA</v>
      </c>
      <c r="AJ603" s="30" t="n">
        <f aca="false">IF(ISBLANK(AA603),"NA",IF(AA603=" ","NA",IF(AA603="-","NA",IF(AA603="N","NA",AA603))))</f>
        <v>5</v>
      </c>
      <c r="AK603" s="30" t="str">
        <f aca="false">IF(ISBLANK(AB603),"NA",IF(AB603=" ","NA",IF(AB603="-","NA",IF(AB603="N","NA",AB603))))</f>
        <v>NA</v>
      </c>
      <c r="AL603" s="22" t="str">
        <f aca="false">IF(I603="BC",VLOOKUP(B603,'BC-OR_overlap'!A:J,10),"NA")</f>
        <v>NA</v>
      </c>
      <c r="AM603" s="22" t="n">
        <f aca="false">VLOOKUP(G603,Sheet2!A:Q,3)</f>
        <v>1.30884</v>
      </c>
      <c r="AN603" s="22" t="n">
        <f aca="false">VLOOKUP(G603,Sheet2!A:Q,4)</f>
        <v>7</v>
      </c>
      <c r="AO603" s="22" t="n">
        <f aca="false">VLOOKUP(G603,Sheet2!A:Q,5)</f>
        <v>25.22</v>
      </c>
      <c r="AP603" s="22" t="n">
        <f aca="false">VLOOKUP(G603,Sheet2!A:Q,6)</f>
        <v>15102.5</v>
      </c>
      <c r="AQ603" s="22" t="n">
        <f aca="false">VLOOKUP(G603,Sheet2!A:Q,7)</f>
        <v>423.6</v>
      </c>
      <c r="AR603" s="22" t="n">
        <f aca="false">VLOOKUP(G603,Sheet2!A:Q,8)</f>
        <v>3338.18</v>
      </c>
      <c r="AS603" s="22" t="n">
        <f aca="false">VLOOKUP(G603,Sheet2!A:Q,9)</f>
        <v>51.75</v>
      </c>
      <c r="AT603" s="22" t="n">
        <f aca="false">VLOOKUP(G603,Sheet2!A:Q,10)</f>
        <v>133.46</v>
      </c>
      <c r="AU603" s="22" t="n">
        <f aca="false">VLOOKUP(G603,Sheet2!A:Q,11)</f>
        <v>8.67</v>
      </c>
      <c r="AV603" s="22" t="n">
        <f aca="false">VLOOKUP(G603,Sheet2!A:Q,12)</f>
        <v>315608.66</v>
      </c>
      <c r="AW603" s="22" t="n">
        <f aca="false">VLOOKUP(G603,Sheet2!A:Q,13)</f>
        <v>42898</v>
      </c>
      <c r="AX603" s="22" t="n">
        <f aca="false">VLOOKUP(G603,Sheet2!A:Q,14)</f>
        <v>27856.99</v>
      </c>
      <c r="AY603" s="22" t="n">
        <f aca="false">VLOOKUP(G603,Sheet2!A:Q,15)</f>
        <v>3202.25</v>
      </c>
      <c r="AZ603" s="22" t="n">
        <f aca="false">VLOOKUP(G603,Sheet2!A:Q,16)</f>
        <v>1209.51</v>
      </c>
      <c r="BA603" s="22" t="n">
        <f aca="false">VLOOKUP(G603,Sheet2!A:Q,17)</f>
        <v>295</v>
      </c>
      <c r="BB603" s="22" t="n">
        <f aca="false">VLOOKUP(G603,Sheet2!A:R,18)</f>
        <v>456</v>
      </c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5" hidden="false" customHeight="false" outlineLevel="0" collapsed="false">
      <c r="A604" s="1" t="s">
        <v>66</v>
      </c>
      <c r="B604" s="9" t="n">
        <v>122</v>
      </c>
      <c r="C604" s="9" t="n">
        <v>150</v>
      </c>
      <c r="D604" s="9" t="n">
        <v>131</v>
      </c>
      <c r="E604" s="23" t="s">
        <v>582</v>
      </c>
      <c r="F604" s="11" t="s">
        <v>583</v>
      </c>
      <c r="G604" s="75" t="s">
        <v>1589</v>
      </c>
      <c r="H604" s="4" t="s">
        <v>585</v>
      </c>
      <c r="I604" s="22" t="s">
        <v>1365</v>
      </c>
      <c r="J604" s="26" t="s">
        <v>1366</v>
      </c>
      <c r="K604" s="11" t="s">
        <v>1590</v>
      </c>
      <c r="L604" s="2" t="n">
        <f aca="false">IF(LEN(TRIM(K604))=0,0,LEN(TRIM(K604))-LEN(SUBSTITUTE(K604," ",""))+1)</f>
        <v>10</v>
      </c>
      <c r="M604" s="2" t="n">
        <f aca="false">IF(LEN(TRIM(F604))=0,0,LEN(TRIM(F604))-LEN(SUBSTITUTE(F604," ",""))+2)</f>
        <v>8</v>
      </c>
      <c r="N604" s="22" t="s">
        <v>52</v>
      </c>
      <c r="O604" s="0"/>
      <c r="P604" s="27" t="n">
        <v>12122</v>
      </c>
      <c r="Q604" s="27" t="n">
        <v>2122</v>
      </c>
      <c r="R604" s="9" t="s">
        <v>236</v>
      </c>
      <c r="S604" s="28" t="str">
        <f aca="false">MID(MID(MID(SUBSTITUTE(K604," ","^",(M604-2)),1,256),FIND("^",SUBSTITUTE(K604," ","^",(M604-2))),256),2,FIND(" ",MID(MID(SUBSTITUTE(K604," ","^",(M604-2)),1,256),FIND("^",SUBSTITUTE(K604," ","^",(M604-2))),256))-2)</f>
        <v>his</v>
      </c>
      <c r="T604" s="59"/>
      <c r="U604" s="9" t="n">
        <v>5</v>
      </c>
      <c r="V604" s="23" t="n">
        <v>212</v>
      </c>
      <c r="W604" s="23" t="n">
        <v>351</v>
      </c>
      <c r="X604" s="23" t="n">
        <v>586</v>
      </c>
      <c r="Y604" s="23" t="n">
        <v>431</v>
      </c>
      <c r="Z604" s="23" t="n">
        <v>484</v>
      </c>
      <c r="AA604" s="83" t="n">
        <v>9</v>
      </c>
      <c r="AB604" s="0"/>
      <c r="AC604" s="30" t="str">
        <f aca="false">IF(ISBLANK(T604),"NA",IF(T604=" ","NA",IF(T604="-","NA",IF(T604="N","NA",T604))))</f>
        <v>NA</v>
      </c>
      <c r="AD604" s="30" t="n">
        <f aca="false">IF(ISBLANK(U604),"NA",IF(U604=" ","NA",IF(U604="-","NA",IF(U604="N","NA",U604))))</f>
        <v>5</v>
      </c>
      <c r="AE604" s="30" t="n">
        <f aca="false">IF(ISBLANK(V604),"NA",IF(V604=" ","NA",IF(V604="-","NA",IF(V604="N","NA",V604))))</f>
        <v>212</v>
      </c>
      <c r="AF604" s="30" t="n">
        <f aca="false">IF(ISBLANK(W604),"NA",IF(W604=" ","NA",IF(W604="-","NA",IF(W604="N","NA",W604))))</f>
        <v>351</v>
      </c>
      <c r="AG604" s="30" t="n">
        <f aca="false">IF(ISBLANK(X604),"NA",IF(X604=" ","NA",IF(X604="-","NA",IF(X604="N","NA",X604))))</f>
        <v>586</v>
      </c>
      <c r="AH604" s="30" t="n">
        <f aca="false">IF(ISBLANK(Y604),"NA",IF(Y604=" ","NA",IF(Y604="-","NA",IF(Y604="N","NA",Y604))))</f>
        <v>431</v>
      </c>
      <c r="AI604" s="30" t="n">
        <f aca="false">IF(ISBLANK(Z604),"NA",IF(Z604=" ","NA",IF(Z604="-","NA",IF(Z604="N","NA",Z604))))</f>
        <v>484</v>
      </c>
      <c r="AJ604" s="30" t="n">
        <f aca="false">IF(ISBLANK(AA604),"NA",IF(AA604=" ","NA",IF(AA604="-","NA",IF(AA604="N","NA",AA604))))</f>
        <v>9</v>
      </c>
      <c r="AK604" s="30" t="str">
        <f aca="false">IF(ISBLANK(AB604),"NA",IF(AB604=" ","NA",IF(AB604="-","NA",IF(AB604="N","NA",AB604))))</f>
        <v>NA</v>
      </c>
      <c r="AL604" s="22" t="str">
        <f aca="false">IF(I604="BC",VLOOKUP(B604,'BC-OR_overlap'!A:J,10),"NA")</f>
        <v>NA</v>
      </c>
      <c r="AM604" s="22" t="n">
        <f aca="false">VLOOKUP(G604,Sheet2!A:Q,3)</f>
        <v>194.363</v>
      </c>
      <c r="AN604" s="22" t="n">
        <f aca="false">VLOOKUP(G604,Sheet2!A:Q,4)</f>
        <v>7</v>
      </c>
      <c r="AO604" s="22" t="n">
        <f aca="false">VLOOKUP(G604,Sheet2!A:Q,5)</f>
        <v>21.49</v>
      </c>
      <c r="AP604" s="22" t="n">
        <f aca="false">VLOOKUP(G604,Sheet2!A:Q,6)</f>
        <v>12720.76</v>
      </c>
      <c r="AQ604" s="22" t="n">
        <f aca="false">VLOOKUP(G604,Sheet2!A:Q,7)</f>
        <v>370.6</v>
      </c>
      <c r="AR604" s="22" t="n">
        <f aca="false">VLOOKUP(G604,Sheet2!A:Q,8)</f>
        <v>1409.26</v>
      </c>
      <c r="AS604" s="22" t="n">
        <f aca="false">VLOOKUP(G604,Sheet2!A:Q,9)</f>
        <v>44.5</v>
      </c>
      <c r="AT604" s="22" t="n">
        <f aca="false">VLOOKUP(G604,Sheet2!A:Q,10)</f>
        <v>387.81</v>
      </c>
      <c r="AU604" s="22" t="n">
        <f aca="false">VLOOKUP(G604,Sheet2!A:Q,11)</f>
        <v>9.67</v>
      </c>
      <c r="AV604" s="22" t="n">
        <f aca="false">VLOOKUP(G604,Sheet2!A:Q,12)</f>
        <v>293329.11</v>
      </c>
      <c r="AW604" s="22" t="n">
        <f aca="false">VLOOKUP(G604,Sheet2!A:Q,13)</f>
        <v>34832</v>
      </c>
      <c r="AX604" s="22" t="n">
        <f aca="false">VLOOKUP(G604,Sheet2!A:Q,14)</f>
        <v>20475.43</v>
      </c>
      <c r="AY604" s="22" t="n">
        <f aca="false">VLOOKUP(G604,Sheet2!A:Q,15)</f>
        <v>2490.25</v>
      </c>
      <c r="AZ604" s="22" t="n">
        <f aca="false">VLOOKUP(G604,Sheet2!A:Q,16)</f>
        <v>2509.92</v>
      </c>
      <c r="BA604" s="22" t="n">
        <f aca="false">VLOOKUP(G604,Sheet2!A:Q,17)</f>
        <v>377</v>
      </c>
      <c r="BB604" s="22" t="n">
        <f aca="false">VLOOKUP(G604,Sheet2!A:R,18)</f>
        <v>463</v>
      </c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5" hidden="false" customHeight="false" outlineLevel="0" collapsed="false">
      <c r="A605" s="1" t="s">
        <v>66</v>
      </c>
      <c r="B605" s="9" t="n">
        <v>123</v>
      </c>
      <c r="C605" s="9" t="n">
        <v>151</v>
      </c>
      <c r="D605" s="9" t="n">
        <v>167</v>
      </c>
      <c r="E605" s="23"/>
      <c r="F605" s="9" t="s">
        <v>587</v>
      </c>
      <c r="G605" s="85" t="s">
        <v>1298</v>
      </c>
      <c r="H605" s="4" t="s">
        <v>589</v>
      </c>
      <c r="I605" s="22" t="s">
        <v>1365</v>
      </c>
      <c r="J605" s="26" t="s">
        <v>1366</v>
      </c>
      <c r="K605" s="11" t="s">
        <v>1591</v>
      </c>
      <c r="L605" s="2" t="n">
        <f aca="false">IF(LEN(TRIM(K605))=0,0,LEN(TRIM(K605))-LEN(SUBSTITUTE(K605," ",""))+1)</f>
        <v>22</v>
      </c>
      <c r="M605" s="2" t="n">
        <f aca="false">IF(LEN(TRIM(F605))=0,0,LEN(TRIM(F605))-LEN(SUBSTITUTE(F605," ",""))+2)</f>
        <v>20</v>
      </c>
      <c r="N605" s="22" t="s">
        <v>52</v>
      </c>
      <c r="O605" s="0"/>
      <c r="P605" s="27" t="n">
        <v>12123</v>
      </c>
      <c r="Q605" s="27" t="n">
        <v>2123</v>
      </c>
      <c r="R605" s="9" t="s">
        <v>236</v>
      </c>
      <c r="S605" s="28" t="str">
        <f aca="false">MID(MID(MID(SUBSTITUTE(K605," ","^",(M605-2)),1,256),FIND("^",SUBSTITUTE(K605," ","^",(M605-2))),256),2,FIND(" ",MID(MID(SUBSTITUTE(K605," ","^",(M605-2)),1,256),FIND("^",SUBSTITUTE(K605," ","^",(M605-2))),256))-2)</f>
        <v>one</v>
      </c>
      <c r="T605" s="59"/>
      <c r="U605" s="9" t="n">
        <v>4</v>
      </c>
      <c r="V605" s="23" t="n">
        <v>63</v>
      </c>
      <c r="W605" s="23" t="n">
        <v>549</v>
      </c>
      <c r="X605" s="23" t="n">
        <v>615</v>
      </c>
      <c r="Y605" s="23" t="n">
        <v>561</v>
      </c>
      <c r="Z605" s="23" t="n">
        <v>518</v>
      </c>
      <c r="AA605" s="83" t="n">
        <v>16</v>
      </c>
      <c r="AB605" s="0"/>
      <c r="AC605" s="30" t="str">
        <f aca="false">IF(ISBLANK(T605),"NA",IF(T605=" ","NA",IF(T605="-","NA",IF(T605="N","NA",T605))))</f>
        <v>NA</v>
      </c>
      <c r="AD605" s="30" t="n">
        <f aca="false">IF(ISBLANK(U605),"NA",IF(U605=" ","NA",IF(U605="-","NA",IF(U605="N","NA",U605))))</f>
        <v>4</v>
      </c>
      <c r="AE605" s="30" t="n">
        <f aca="false">IF(ISBLANK(V605),"NA",IF(V605=" ","NA",IF(V605="-","NA",IF(V605="N","NA",V605))))</f>
        <v>63</v>
      </c>
      <c r="AF605" s="30" t="n">
        <f aca="false">IF(ISBLANK(W605),"NA",IF(W605=" ","NA",IF(W605="-","NA",IF(W605="N","NA",W605))))</f>
        <v>549</v>
      </c>
      <c r="AG605" s="30" t="n">
        <f aca="false">IF(ISBLANK(X605),"NA",IF(X605=" ","NA",IF(X605="-","NA",IF(X605="N","NA",X605))))</f>
        <v>615</v>
      </c>
      <c r="AH605" s="30" t="n">
        <f aca="false">IF(ISBLANK(Y605),"NA",IF(Y605=" ","NA",IF(Y605="-","NA",IF(Y605="N","NA",Y605))))</f>
        <v>561</v>
      </c>
      <c r="AI605" s="30" t="n">
        <f aca="false">IF(ISBLANK(Z605),"NA",IF(Z605=" ","NA",IF(Z605="-","NA",IF(Z605="N","NA",Z605))))</f>
        <v>518</v>
      </c>
      <c r="AJ605" s="30" t="n">
        <f aca="false">IF(ISBLANK(AA605),"NA",IF(AA605=" ","NA",IF(AA605="-","NA",IF(AA605="N","NA",AA605))))</f>
        <v>16</v>
      </c>
      <c r="AK605" s="30" t="str">
        <f aca="false">IF(ISBLANK(AB605),"NA",IF(AB605=" ","NA",IF(AB605="-","NA",IF(AB605="N","NA",AB605))))</f>
        <v>NA</v>
      </c>
      <c r="AL605" s="22" t="str">
        <f aca="false">IF(I605="BC",VLOOKUP(B605,'BC-OR_overlap'!A:J,10),"NA")</f>
        <v>NA</v>
      </c>
      <c r="AM605" s="22" t="n">
        <f aca="false">VLOOKUP(G605,Sheet2!A:Q,3)</f>
        <v>84.7772</v>
      </c>
      <c r="AN605" s="22" t="n">
        <f aca="false">VLOOKUP(G605,Sheet2!A:Q,4)</f>
        <v>10</v>
      </c>
      <c r="AO605" s="22" t="n">
        <f aca="false">VLOOKUP(G605,Sheet2!A:Q,5)</f>
        <v>56.63</v>
      </c>
      <c r="AP605" s="22" t="n">
        <f aca="false">VLOOKUP(G605,Sheet2!A:Q,6)</f>
        <v>14683</v>
      </c>
      <c r="AQ605" s="22" t="n">
        <f aca="false">VLOOKUP(G605,Sheet2!A:Q,7)</f>
        <v>146.5</v>
      </c>
      <c r="AR605" s="22" t="n">
        <f aca="false">VLOOKUP(G605,Sheet2!A:Q,8)</f>
        <v>536.01</v>
      </c>
      <c r="AS605" s="22" t="n">
        <f aca="false">VLOOKUP(G605,Sheet2!A:Q,9)</f>
        <v>17</v>
      </c>
      <c r="AT605" s="22" t="n">
        <f aca="false">VLOOKUP(G605,Sheet2!A:Q,10)</f>
        <v>257.9</v>
      </c>
      <c r="AU605" s="22" t="n">
        <f aca="false">VLOOKUP(G605,Sheet2!A:Q,11)</f>
        <v>4.5</v>
      </c>
      <c r="AV605" s="22" t="n">
        <f aca="false">VLOOKUP(G605,Sheet2!A:Q,12)</f>
        <v>227533.37</v>
      </c>
      <c r="AW605" s="22" t="n">
        <f aca="false">VLOOKUP(G605,Sheet2!A:Q,13)</f>
        <v>28201.5</v>
      </c>
      <c r="AX605" s="22" t="n">
        <f aca="false">VLOOKUP(G605,Sheet2!A:Q,14)</f>
        <v>13722.04</v>
      </c>
      <c r="AY605" s="22" t="n">
        <f aca="false">VLOOKUP(G605,Sheet2!A:Q,15)</f>
        <v>1843.67</v>
      </c>
      <c r="AZ605" s="22" t="n">
        <f aca="false">VLOOKUP(G605,Sheet2!A:Q,16)</f>
        <v>1766.94</v>
      </c>
      <c r="BA605" s="22" t="n">
        <f aca="false">VLOOKUP(G605,Sheet2!A:Q,17)</f>
        <v>185.5</v>
      </c>
      <c r="BB605" s="22" t="n">
        <f aca="false">VLOOKUP(G605,Sheet2!A:R,18)</f>
        <v>460</v>
      </c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5" hidden="false" customHeight="false" outlineLevel="0" collapsed="false">
      <c r="A606" s="1" t="s">
        <v>66</v>
      </c>
      <c r="B606" s="9" t="n">
        <v>124</v>
      </c>
      <c r="C606" s="9" t="n">
        <v>152</v>
      </c>
      <c r="D606" s="9" t="n">
        <v>180</v>
      </c>
      <c r="E606" s="23" t="s">
        <v>591</v>
      </c>
      <c r="F606" s="11" t="s">
        <v>592</v>
      </c>
      <c r="G606" s="75" t="s">
        <v>1592</v>
      </c>
      <c r="H606" s="4" t="s">
        <v>594</v>
      </c>
      <c r="I606" s="22" t="s">
        <v>1365</v>
      </c>
      <c r="J606" s="26" t="s">
        <v>1366</v>
      </c>
      <c r="K606" s="11" t="s">
        <v>1593</v>
      </c>
      <c r="L606" s="2" t="n">
        <f aca="false">IF(LEN(TRIM(K606))=0,0,LEN(TRIM(K606))-LEN(SUBSTITUTE(K606," ",""))+1)</f>
        <v>10</v>
      </c>
      <c r="M606" s="2" t="n">
        <f aca="false">IF(LEN(TRIM(F606))=0,0,LEN(TRIM(F606))-LEN(SUBSTITUTE(F606," ",""))+2)</f>
        <v>8</v>
      </c>
      <c r="N606" s="22" t="s">
        <v>52</v>
      </c>
      <c r="O606" s="0"/>
      <c r="P606" s="27" t="n">
        <v>12124</v>
      </c>
      <c r="Q606" s="27" t="n">
        <v>2124</v>
      </c>
      <c r="R606" s="9" t="s">
        <v>236</v>
      </c>
      <c r="S606" s="28" t="str">
        <f aca="false">MID(MID(MID(SUBSTITUTE(K606," ","^",(M606-2)),1,256),FIND("^",SUBSTITUTE(K606," ","^",(M606-2))),256),2,FIND(" ",MID(MID(SUBSTITUTE(K606," ","^",(M606-2)),1,256),FIND("^",SUBSTITUTE(K606," ","^",(M606-2))),256))-2)</f>
        <v>my</v>
      </c>
      <c r="T606" s="59"/>
      <c r="U606" s="9" t="n">
        <v>4</v>
      </c>
      <c r="V606" s="23" t="n">
        <v>112</v>
      </c>
      <c r="W606" s="23" t="n">
        <v>467</v>
      </c>
      <c r="X606" s="23" t="n">
        <v>531</v>
      </c>
      <c r="Y606" s="23" t="n">
        <v>535</v>
      </c>
      <c r="Z606" s="23" t="n">
        <v>433</v>
      </c>
      <c r="AA606" s="83" t="n">
        <v>12</v>
      </c>
      <c r="AB606" s="0"/>
      <c r="AC606" s="30" t="str">
        <f aca="false">IF(ISBLANK(T606),"NA",IF(T606=" ","NA",IF(T606="-","NA",IF(T606="N","NA",T606))))</f>
        <v>NA</v>
      </c>
      <c r="AD606" s="30" t="n">
        <f aca="false">IF(ISBLANK(U606),"NA",IF(U606=" ","NA",IF(U606="-","NA",IF(U606="N","NA",U606))))</f>
        <v>4</v>
      </c>
      <c r="AE606" s="30" t="n">
        <f aca="false">IF(ISBLANK(V606),"NA",IF(V606=" ","NA",IF(V606="-","NA",IF(V606="N","NA",V606))))</f>
        <v>112</v>
      </c>
      <c r="AF606" s="30" t="n">
        <f aca="false">IF(ISBLANK(W606),"NA",IF(W606=" ","NA",IF(W606="-","NA",IF(W606="N","NA",W606))))</f>
        <v>467</v>
      </c>
      <c r="AG606" s="30" t="n">
        <f aca="false">IF(ISBLANK(X606),"NA",IF(X606=" ","NA",IF(X606="-","NA",IF(X606="N","NA",X606))))</f>
        <v>531</v>
      </c>
      <c r="AH606" s="30" t="n">
        <f aca="false">IF(ISBLANK(Y606),"NA",IF(Y606=" ","NA",IF(Y606="-","NA",IF(Y606="N","NA",Y606))))</f>
        <v>535</v>
      </c>
      <c r="AI606" s="30" t="n">
        <f aca="false">IF(ISBLANK(Z606),"NA",IF(Z606=" ","NA",IF(Z606="-","NA",IF(Z606="N","NA",Z606))))</f>
        <v>433</v>
      </c>
      <c r="AJ606" s="30" t="n">
        <f aca="false">IF(ISBLANK(AA606),"NA",IF(AA606=" ","NA",IF(AA606="-","NA",IF(AA606="N","NA",AA606))))</f>
        <v>12</v>
      </c>
      <c r="AK606" s="30" t="str">
        <f aca="false">IF(ISBLANK(AB606),"NA",IF(AB606=" ","NA",IF(AB606="-","NA",IF(AB606="N","NA",AB606))))</f>
        <v>NA</v>
      </c>
      <c r="AL606" s="22" t="str">
        <f aca="false">IF(I606="BC",VLOOKUP(B606,'BC-OR_overlap'!A:J,10),"NA")</f>
        <v>NA</v>
      </c>
      <c r="AM606" s="22" t="n">
        <f aca="false">VLOOKUP(G606,Sheet2!A:Q,3)</f>
        <v>89.7151</v>
      </c>
      <c r="AN606" s="22" t="n">
        <f aca="false">VLOOKUP(G606,Sheet2!A:Q,4)</f>
        <v>14</v>
      </c>
      <c r="AO606" s="22" t="n">
        <f aca="false">VLOOKUP(G606,Sheet2!A:Q,5)</f>
        <v>34.4</v>
      </c>
      <c r="AP606" s="22" t="n">
        <f aca="false">VLOOKUP(G606,Sheet2!A:Q,6)</f>
        <v>21116.47</v>
      </c>
      <c r="AQ606" s="22" t="n">
        <f aca="false">VLOOKUP(G606,Sheet2!A:Q,7)</f>
        <v>184.25</v>
      </c>
      <c r="AR606" s="22" t="n">
        <f aca="false">VLOOKUP(G606,Sheet2!A:Q,8)</f>
        <v>522.56</v>
      </c>
      <c r="AS606" s="22" t="n">
        <f aca="false">VLOOKUP(G606,Sheet2!A:Q,9)</f>
        <v>19.33</v>
      </c>
      <c r="AT606" s="22" t="n">
        <f aca="false">VLOOKUP(G606,Sheet2!A:Q,10)</f>
        <v>256.65</v>
      </c>
      <c r="AU606" s="22" t="n">
        <f aca="false">VLOOKUP(G606,Sheet2!A:Q,11)</f>
        <v>3.5</v>
      </c>
      <c r="AV606" s="22" t="n">
        <f aca="false">VLOOKUP(G606,Sheet2!A:Q,12)</f>
        <v>305936.4</v>
      </c>
      <c r="AW606" s="22" t="n">
        <f aca="false">VLOOKUP(G606,Sheet2!A:Q,13)</f>
        <v>33700.25</v>
      </c>
      <c r="AX606" s="22" t="n">
        <f aca="false">VLOOKUP(G606,Sheet2!A:Q,14)</f>
        <v>16615.38</v>
      </c>
      <c r="AY606" s="22" t="n">
        <f aca="false">VLOOKUP(G606,Sheet2!A:Q,15)</f>
        <v>1935.33</v>
      </c>
      <c r="AZ606" s="22" t="n">
        <f aca="false">VLOOKUP(G606,Sheet2!A:Q,16)</f>
        <v>1728.29</v>
      </c>
      <c r="BA606" s="22" t="n">
        <f aca="false">VLOOKUP(G606,Sheet2!A:Q,17)</f>
        <v>189</v>
      </c>
      <c r="BB606" s="22" t="n">
        <f aca="false">VLOOKUP(G606,Sheet2!A:R,18)</f>
        <v>465</v>
      </c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5" hidden="false" customHeight="false" outlineLevel="0" collapsed="false">
      <c r="A607" s="1" t="s">
        <v>66</v>
      </c>
      <c r="B607" s="9" t="n">
        <v>125</v>
      </c>
      <c r="C607" s="9" t="n">
        <v>153</v>
      </c>
      <c r="D607" s="9" t="n">
        <v>114</v>
      </c>
      <c r="E607" s="23"/>
      <c r="F607" s="9" t="s">
        <v>596</v>
      </c>
      <c r="G607" s="75" t="s">
        <v>1594</v>
      </c>
      <c r="H607" s="4" t="s">
        <v>598</v>
      </c>
      <c r="I607" s="22" t="s">
        <v>1365</v>
      </c>
      <c r="J607" s="26" t="s">
        <v>1366</v>
      </c>
      <c r="K607" s="11" t="s">
        <v>1595</v>
      </c>
      <c r="L607" s="2" t="n">
        <f aca="false">IF(LEN(TRIM(K607))=0,0,LEN(TRIM(K607))-LEN(SUBSTITUTE(K607," ",""))+1)</f>
        <v>17</v>
      </c>
      <c r="M607" s="2" t="n">
        <f aca="false">IF(LEN(TRIM(F607))=0,0,LEN(TRIM(F607))-LEN(SUBSTITUTE(F607," ",""))+2)</f>
        <v>15</v>
      </c>
      <c r="N607" s="22" t="s">
        <v>52</v>
      </c>
      <c r="O607" s="0"/>
      <c r="P607" s="27" t="n">
        <v>12125</v>
      </c>
      <c r="Q607" s="27" t="n">
        <v>2125</v>
      </c>
      <c r="R607" s="9" t="s">
        <v>236</v>
      </c>
      <c r="S607" s="28" t="str">
        <f aca="false">MID(MID(MID(SUBSTITUTE(K607," ","^",(M607-2)),1,256),FIND("^",SUBSTITUTE(K607," ","^",(M607-2))),256),2,FIND(" ",MID(MID(SUBSTITUTE(K607," ","^",(M607-2)),1,256),FIND("^",SUBSTITUTE(K607," ","^",(M607-2))),256))-2)</f>
        <v>the</v>
      </c>
      <c r="T607" s="59"/>
      <c r="U607" s="9" t="n">
        <v>4</v>
      </c>
      <c r="V607" s="23" t="n">
        <v>2</v>
      </c>
      <c r="W607" s="23" t="s">
        <v>54</v>
      </c>
      <c r="X607" s="23" t="s">
        <v>54</v>
      </c>
      <c r="Y607" s="23" t="s">
        <v>54</v>
      </c>
      <c r="Z607" s="23" t="s">
        <v>54</v>
      </c>
      <c r="AA607" s="83" t="n">
        <v>6</v>
      </c>
      <c r="AB607" s="0"/>
      <c r="AC607" s="30" t="str">
        <f aca="false">IF(ISBLANK(T607),"NA",IF(T607=" ","NA",IF(T607="-","NA",IF(T607="N","NA",T607))))</f>
        <v>NA</v>
      </c>
      <c r="AD607" s="30" t="n">
        <f aca="false">IF(ISBLANK(U607),"NA",IF(U607=" ","NA",IF(U607="-","NA",IF(U607="N","NA",U607))))</f>
        <v>4</v>
      </c>
      <c r="AE607" s="30" t="n">
        <f aca="false">IF(ISBLANK(V607),"NA",IF(V607=" ","NA",IF(V607="-","NA",IF(V607="N","NA",V607))))</f>
        <v>2</v>
      </c>
      <c r="AF607" s="30" t="str">
        <f aca="false">IF(ISBLANK(W607),"NA",IF(W607=" ","NA",IF(W607="-","NA",IF(W607="N","NA",W607))))</f>
        <v>NA</v>
      </c>
      <c r="AG607" s="30" t="str">
        <f aca="false">IF(ISBLANK(X607),"NA",IF(X607=" ","NA",IF(X607="-","NA",IF(X607="N","NA",X607))))</f>
        <v>NA</v>
      </c>
      <c r="AH607" s="30" t="str">
        <f aca="false">IF(ISBLANK(Y607),"NA",IF(Y607=" ","NA",IF(Y607="-","NA",IF(Y607="N","NA",Y607))))</f>
        <v>NA</v>
      </c>
      <c r="AI607" s="30" t="str">
        <f aca="false">IF(ISBLANK(Z607),"NA",IF(Z607=" ","NA",IF(Z607="-","NA",IF(Z607="N","NA",Z607))))</f>
        <v>NA</v>
      </c>
      <c r="AJ607" s="30" t="n">
        <f aca="false">IF(ISBLANK(AA607),"NA",IF(AA607=" ","NA",IF(AA607="-","NA",IF(AA607="N","NA",AA607))))</f>
        <v>6</v>
      </c>
      <c r="AK607" s="30" t="str">
        <f aca="false">IF(ISBLANK(AB607),"NA",IF(AB607=" ","NA",IF(AB607="-","NA",IF(AB607="N","NA",AB607))))</f>
        <v>NA</v>
      </c>
      <c r="AL607" s="22" t="str">
        <f aca="false">IF(I607="BC",VLOOKUP(B607,'BC-OR_overlap'!A:J,10),"NA")</f>
        <v>NA</v>
      </c>
      <c r="AM607" s="22" t="n">
        <f aca="false">VLOOKUP(G607,Sheet2!A:Q,3)</f>
        <v>1.48732</v>
      </c>
      <c r="AN607" s="22" t="n">
        <f aca="false">VLOOKUP(G607,Sheet2!A:Q,4)</f>
        <v>12</v>
      </c>
      <c r="AO607" s="22" t="n">
        <f aca="false">VLOOKUP(G607,Sheet2!A:Q,5)</f>
        <v>32.2</v>
      </c>
      <c r="AP607" s="22" t="n">
        <f aca="false">VLOOKUP(G607,Sheet2!A:Q,6)</f>
        <v>7114.5</v>
      </c>
      <c r="AQ607" s="22" t="n">
        <f aca="false">VLOOKUP(G607,Sheet2!A:Q,7)</f>
        <v>154</v>
      </c>
      <c r="AR607" s="22" t="n">
        <f aca="false">VLOOKUP(G607,Sheet2!A:Q,8)</f>
        <v>266.53</v>
      </c>
      <c r="AS607" s="22" t="n">
        <f aca="false">VLOOKUP(G607,Sheet2!A:Q,9)</f>
        <v>21.67</v>
      </c>
      <c r="AT607" s="22" t="n">
        <f aca="false">VLOOKUP(G607,Sheet2!A:Q,10)</f>
        <v>47.92</v>
      </c>
      <c r="AU607" s="22" t="n">
        <f aca="false">VLOOKUP(G607,Sheet2!A:Q,11)</f>
        <v>5</v>
      </c>
      <c r="AV607" s="22" t="n">
        <f aca="false">VLOOKUP(G607,Sheet2!A:Q,12)</f>
        <v>208867.15</v>
      </c>
      <c r="AW607" s="22" t="n">
        <f aca="false">VLOOKUP(G607,Sheet2!A:Q,13)</f>
        <v>32439.25</v>
      </c>
      <c r="AX607" s="22" t="n">
        <f aca="false">VLOOKUP(G607,Sheet2!A:Q,14)</f>
        <v>7461.42</v>
      </c>
      <c r="AY607" s="22" t="n">
        <f aca="false">VLOOKUP(G607,Sheet2!A:Q,15)</f>
        <v>1591</v>
      </c>
      <c r="AZ607" s="22" t="n">
        <f aca="false">VLOOKUP(G607,Sheet2!A:Q,16)</f>
        <v>473.15</v>
      </c>
      <c r="BA607" s="22" t="n">
        <f aca="false">VLOOKUP(G607,Sheet2!A:Q,17)</f>
        <v>115.5</v>
      </c>
      <c r="BB607" s="22" t="n">
        <f aca="false">VLOOKUP(G607,Sheet2!A:R,18)</f>
        <v>477</v>
      </c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5" hidden="false" customHeight="false" outlineLevel="0" collapsed="false">
      <c r="A608" s="9" t="s">
        <v>66</v>
      </c>
      <c r="B608" s="9" t="n">
        <v>126</v>
      </c>
      <c r="C608" s="9" t="n">
        <v>154</v>
      </c>
      <c r="D608" s="9" t="n">
        <v>50</v>
      </c>
      <c r="E608" s="23" t="n">
        <v>53</v>
      </c>
      <c r="F608" s="24" t="s">
        <v>600</v>
      </c>
      <c r="G608" s="75" t="s">
        <v>1596</v>
      </c>
      <c r="H608" s="4" t="s">
        <v>602</v>
      </c>
      <c r="I608" s="22" t="s">
        <v>1365</v>
      </c>
      <c r="J608" s="26" t="s">
        <v>1366</v>
      </c>
      <c r="K608" s="11" t="s">
        <v>1597</v>
      </c>
      <c r="L608" s="2" t="n">
        <f aca="false">IF(LEN(TRIM(K608))=0,0,LEN(TRIM(K608))-LEN(SUBSTITUTE(K608," ",""))+1)</f>
        <v>10</v>
      </c>
      <c r="M608" s="2" t="n">
        <f aca="false">IF(LEN(TRIM(F608))=0,0,LEN(TRIM(F608))-LEN(SUBSTITUTE(F608," ",""))+2)</f>
        <v>8</v>
      </c>
      <c r="N608" s="22" t="s">
        <v>52</v>
      </c>
      <c r="O608" s="0"/>
      <c r="P608" s="27" t="n">
        <v>12126</v>
      </c>
      <c r="Q608" s="27" t="n">
        <v>2126</v>
      </c>
      <c r="R608" s="9" t="s">
        <v>236</v>
      </c>
      <c r="S608" s="28" t="str">
        <f aca="false">MID(MID(MID(SUBSTITUTE(K608," ","^",(M608-2)),1,256),FIND("^",SUBSTITUTE(K608," ","^",(M608-2))),256),2,FIND(" ",MID(MID(SUBSTITUTE(K608," ","^",(M608-2)),1,256),FIND("^",SUBSTITUTE(K608," ","^",(M608-2))),256))-2)</f>
        <v>to</v>
      </c>
      <c r="T608" s="59"/>
      <c r="U608" s="9" t="n">
        <v>5</v>
      </c>
      <c r="V608" s="23" t="n">
        <v>66</v>
      </c>
      <c r="W608" s="23" t="s">
        <v>54</v>
      </c>
      <c r="X608" s="23" t="s">
        <v>54</v>
      </c>
      <c r="Y608" s="23" t="s">
        <v>54</v>
      </c>
      <c r="Z608" s="23" t="s">
        <v>54</v>
      </c>
      <c r="AA608" s="83" t="n">
        <v>13</v>
      </c>
      <c r="AB608" s="0"/>
      <c r="AC608" s="30" t="str">
        <f aca="false">IF(ISBLANK(T608),"NA",IF(T608=" ","NA",IF(T608="-","NA",IF(T608="N","NA",T608))))</f>
        <v>NA</v>
      </c>
      <c r="AD608" s="30" t="n">
        <f aca="false">IF(ISBLANK(U608),"NA",IF(U608=" ","NA",IF(U608="-","NA",IF(U608="N","NA",U608))))</f>
        <v>5</v>
      </c>
      <c r="AE608" s="30" t="n">
        <f aca="false">IF(ISBLANK(V608),"NA",IF(V608=" ","NA",IF(V608="-","NA",IF(V608="N","NA",V608))))</f>
        <v>66</v>
      </c>
      <c r="AF608" s="30" t="str">
        <f aca="false">IF(ISBLANK(W608),"NA",IF(W608=" ","NA",IF(W608="-","NA",IF(W608="N","NA",W608))))</f>
        <v>NA</v>
      </c>
      <c r="AG608" s="30" t="str">
        <f aca="false">IF(ISBLANK(X608),"NA",IF(X608=" ","NA",IF(X608="-","NA",IF(X608="N","NA",X608))))</f>
        <v>NA</v>
      </c>
      <c r="AH608" s="30" t="str">
        <f aca="false">IF(ISBLANK(Y608),"NA",IF(Y608=" ","NA",IF(Y608="-","NA",IF(Y608="N","NA",Y608))))</f>
        <v>NA</v>
      </c>
      <c r="AI608" s="30" t="str">
        <f aca="false">IF(ISBLANK(Z608),"NA",IF(Z608=" ","NA",IF(Z608="-","NA",IF(Z608="N","NA",Z608))))</f>
        <v>NA</v>
      </c>
      <c r="AJ608" s="30" t="n">
        <f aca="false">IF(ISBLANK(AA608),"NA",IF(AA608=" ","NA",IF(AA608="-","NA",IF(AA608="N","NA",AA608))))</f>
        <v>13</v>
      </c>
      <c r="AK608" s="30" t="str">
        <f aca="false">IF(ISBLANK(AB608),"NA",IF(AB608=" ","NA",IF(AB608="-","NA",IF(AB608="N","NA",AB608))))</f>
        <v>NA</v>
      </c>
      <c r="AL608" s="22" t="str">
        <f aca="false">IF(I608="BC",VLOOKUP(B608,'BC-OR_overlap'!A:J,10),"NA")</f>
        <v>NA</v>
      </c>
      <c r="AM608" s="22" t="n">
        <f aca="false">VLOOKUP(G608,Sheet2!A:Q,3)</f>
        <v>22.1908</v>
      </c>
      <c r="AN608" s="22" t="n">
        <f aca="false">VLOOKUP(G608,Sheet2!A:Q,4)</f>
        <v>9</v>
      </c>
      <c r="AO608" s="22" t="n">
        <f aca="false">VLOOKUP(G608,Sheet2!A:Q,5)</f>
        <v>13.56</v>
      </c>
      <c r="AP608" s="22" t="n">
        <f aca="false">VLOOKUP(G608,Sheet2!A:Q,6)</f>
        <v>10422.08</v>
      </c>
      <c r="AQ608" s="22" t="n">
        <f aca="false">VLOOKUP(G608,Sheet2!A:Q,7)</f>
        <v>384.8</v>
      </c>
      <c r="AR608" s="22" t="n">
        <f aca="false">VLOOKUP(G608,Sheet2!A:Q,8)</f>
        <v>1451.01</v>
      </c>
      <c r="AS608" s="22" t="n">
        <f aca="false">VLOOKUP(G608,Sheet2!A:Q,9)</f>
        <v>34.75</v>
      </c>
      <c r="AT608" s="22" t="n">
        <f aca="false">VLOOKUP(G608,Sheet2!A:Q,10)</f>
        <v>75.5</v>
      </c>
      <c r="AU608" s="22" t="n">
        <f aca="false">VLOOKUP(G608,Sheet2!A:Q,11)</f>
        <v>9</v>
      </c>
      <c r="AV608" s="22" t="n">
        <f aca="false">VLOOKUP(G608,Sheet2!A:Q,12)</f>
        <v>293535.63</v>
      </c>
      <c r="AW608" s="22" t="n">
        <f aca="false">VLOOKUP(G608,Sheet2!A:Q,13)</f>
        <v>41928.8</v>
      </c>
      <c r="AX608" s="22" t="n">
        <f aca="false">VLOOKUP(G608,Sheet2!A:Q,14)</f>
        <v>30091.03</v>
      </c>
      <c r="AY608" s="22" t="n">
        <f aca="false">VLOOKUP(G608,Sheet2!A:Q,15)</f>
        <v>4250.5</v>
      </c>
      <c r="AZ608" s="22" t="n">
        <f aca="false">VLOOKUP(G608,Sheet2!A:Q,16)</f>
        <v>2153.2</v>
      </c>
      <c r="BA608" s="22" t="n">
        <f aca="false">VLOOKUP(G608,Sheet2!A:Q,17)</f>
        <v>365</v>
      </c>
      <c r="BB608" s="22" t="n">
        <f aca="false">VLOOKUP(G608,Sheet2!A:R,18)</f>
        <v>443</v>
      </c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5" hidden="false" customHeight="false" outlineLevel="0" collapsed="false">
      <c r="A609" s="9" t="s">
        <v>80</v>
      </c>
      <c r="B609" s="9" t="n">
        <v>127</v>
      </c>
      <c r="C609" s="9" t="n">
        <v>155</v>
      </c>
      <c r="D609" s="9" t="n">
        <v>39</v>
      </c>
      <c r="E609" s="23"/>
      <c r="F609" s="9" t="s">
        <v>604</v>
      </c>
      <c r="G609" s="75" t="s">
        <v>1598</v>
      </c>
      <c r="H609" s="4" t="s">
        <v>606</v>
      </c>
      <c r="I609" s="22" t="s">
        <v>1365</v>
      </c>
      <c r="J609" s="26" t="s">
        <v>1366</v>
      </c>
      <c r="K609" s="11" t="s">
        <v>1599</v>
      </c>
      <c r="L609" s="2" t="n">
        <f aca="false">IF(LEN(TRIM(K609))=0,0,LEN(TRIM(K609))-LEN(SUBSTITUTE(K609," ",""))+1)</f>
        <v>12</v>
      </c>
      <c r="M609" s="2" t="n">
        <f aca="false">IF(LEN(TRIM(F609))=0,0,LEN(TRIM(F609))-LEN(SUBSTITUTE(F609," ",""))+2)</f>
        <v>10</v>
      </c>
      <c r="N609" s="22" t="s">
        <v>52</v>
      </c>
      <c r="O609" s="0"/>
      <c r="P609" s="27" t="n">
        <v>12127</v>
      </c>
      <c r="Q609" s="27" t="n">
        <v>2127</v>
      </c>
      <c r="R609" s="9" t="s">
        <v>236</v>
      </c>
      <c r="S609" s="28" t="str">
        <f aca="false">MID(MID(MID(SUBSTITUTE(K609," ","^",(M609-2)),1,256),FIND("^",SUBSTITUTE(K609," ","^",(M609-2))),256),2,FIND(" ",MID(MID(SUBSTITUTE(K609," ","^",(M609-2)),1,256),FIND("^",SUBSTITUTE(K609," ","^",(M609-2))),256))-2)</f>
        <v>other</v>
      </c>
      <c r="T609" s="59"/>
      <c r="U609" s="9" t="n">
        <v>4</v>
      </c>
      <c r="V609" s="23" t="s">
        <v>54</v>
      </c>
      <c r="W609" s="23" t="s">
        <v>54</v>
      </c>
      <c r="X609" s="23" t="s">
        <v>54</v>
      </c>
      <c r="Y609" s="23" t="s">
        <v>54</v>
      </c>
      <c r="Z609" s="23" t="s">
        <v>54</v>
      </c>
      <c r="AA609" s="83" t="n">
        <v>5</v>
      </c>
      <c r="AB609" s="0"/>
      <c r="AC609" s="30" t="str">
        <f aca="false">IF(ISBLANK(T609),"NA",IF(T609=" ","NA",IF(T609="-","NA",IF(T609="N","NA",T609))))</f>
        <v>NA</v>
      </c>
      <c r="AD609" s="30" t="n">
        <f aca="false">IF(ISBLANK(U609),"NA",IF(U609=" ","NA",IF(U609="-","NA",IF(U609="N","NA",U609))))</f>
        <v>4</v>
      </c>
      <c r="AE609" s="30" t="str">
        <f aca="false">IF(ISBLANK(V609),"NA",IF(V609=" ","NA",IF(V609="-","NA",IF(V609="N","NA",V609))))</f>
        <v>NA</v>
      </c>
      <c r="AF609" s="30" t="str">
        <f aca="false">IF(ISBLANK(W609),"NA",IF(W609=" ","NA",IF(W609="-","NA",IF(W609="N","NA",W609))))</f>
        <v>NA</v>
      </c>
      <c r="AG609" s="30" t="str">
        <f aca="false">IF(ISBLANK(X609),"NA",IF(X609=" ","NA",IF(X609="-","NA",IF(X609="N","NA",X609))))</f>
        <v>NA</v>
      </c>
      <c r="AH609" s="30" t="str">
        <f aca="false">IF(ISBLANK(Y609),"NA",IF(Y609=" ","NA",IF(Y609="-","NA",IF(Y609="N","NA",Y609))))</f>
        <v>NA</v>
      </c>
      <c r="AI609" s="30" t="str">
        <f aca="false">IF(ISBLANK(Z609),"NA",IF(Z609=" ","NA",IF(Z609="-","NA",IF(Z609="N","NA",Z609))))</f>
        <v>NA</v>
      </c>
      <c r="AJ609" s="30" t="n">
        <f aca="false">IF(ISBLANK(AA609),"NA",IF(AA609=" ","NA",IF(AA609="-","NA",IF(AA609="N","NA",AA609))))</f>
        <v>5</v>
      </c>
      <c r="AK609" s="30" t="str">
        <f aca="false">IF(ISBLANK(AB609),"NA",IF(AB609=" ","NA",IF(AB609="-","NA",IF(AB609="N","NA",AB609))))</f>
        <v>NA</v>
      </c>
      <c r="AL609" s="22" t="str">
        <f aca="false">IF(I609="BC",VLOOKUP(B609,'BC-OR_overlap'!A:J,10),"NA")</f>
        <v>NA</v>
      </c>
      <c r="AM609" s="22" t="n">
        <f aca="false">VLOOKUP(G609,Sheet2!A:Q,3)</f>
        <v>0.594928</v>
      </c>
      <c r="AN609" s="22" t="n">
        <f aca="false">VLOOKUP(G609,Sheet2!A:Q,4)</f>
        <v>14</v>
      </c>
      <c r="AO609" s="22" t="n">
        <f aca="false">VLOOKUP(G609,Sheet2!A:Q,5)</f>
        <v>77.15</v>
      </c>
      <c r="AP609" s="22" t="n">
        <f aca="false">VLOOKUP(G609,Sheet2!A:Q,6)</f>
        <v>21221.15</v>
      </c>
      <c r="AQ609" s="22" t="n">
        <f aca="false">VLOOKUP(G609,Sheet2!A:Q,7)</f>
        <v>283.5</v>
      </c>
      <c r="AR609" s="22" t="n">
        <f aca="false">VLOOKUP(G609,Sheet2!A:Q,8)</f>
        <v>3137.11</v>
      </c>
      <c r="AS609" s="22" t="n">
        <f aca="false">VLOOKUP(G609,Sheet2!A:Q,9)</f>
        <v>29</v>
      </c>
      <c r="AT609" s="22" t="n">
        <f aca="false">VLOOKUP(G609,Sheet2!A:Q,10)</f>
        <v>110.54</v>
      </c>
      <c r="AU609" s="22" t="n">
        <f aca="false">VLOOKUP(G609,Sheet2!A:Q,11)</f>
        <v>4.5</v>
      </c>
      <c r="AV609" s="22" t="n">
        <f aca="false">VLOOKUP(G609,Sheet2!A:Q,12)</f>
        <v>333334.73</v>
      </c>
      <c r="AW609" s="22" t="n">
        <f aca="false">VLOOKUP(G609,Sheet2!A:Q,13)</f>
        <v>50523.25</v>
      </c>
      <c r="AX609" s="22" t="n">
        <f aca="false">VLOOKUP(G609,Sheet2!A:Q,14)</f>
        <v>27875.31</v>
      </c>
      <c r="AY609" s="22" t="n">
        <f aca="false">VLOOKUP(G609,Sheet2!A:Q,15)</f>
        <v>3744.33</v>
      </c>
      <c r="AZ609" s="22" t="n">
        <f aca="false">VLOOKUP(G609,Sheet2!A:Q,16)</f>
        <v>1053.85</v>
      </c>
      <c r="BA609" s="22" t="n">
        <f aca="false">VLOOKUP(G609,Sheet2!A:Q,17)</f>
        <v>158.5</v>
      </c>
      <c r="BB609" s="22" t="n">
        <f aca="false">VLOOKUP(G609,Sheet2!A:R,18)</f>
        <v>471</v>
      </c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5" hidden="false" customHeight="false" outlineLevel="0" collapsed="false">
      <c r="A610" s="1" t="s">
        <v>56</v>
      </c>
      <c r="B610" s="9" t="n">
        <v>128</v>
      </c>
      <c r="C610" s="9" t="n">
        <v>156</v>
      </c>
      <c r="D610" s="9" t="n">
        <v>48</v>
      </c>
      <c r="E610" s="23" t="n">
        <v>49</v>
      </c>
      <c r="F610" s="24" t="s">
        <v>608</v>
      </c>
      <c r="G610" s="85" t="s">
        <v>755</v>
      </c>
      <c r="H610" s="4" t="s">
        <v>610</v>
      </c>
      <c r="I610" s="22" t="s">
        <v>1365</v>
      </c>
      <c r="J610" s="26" t="s">
        <v>1366</v>
      </c>
      <c r="K610" s="11" t="s">
        <v>1600</v>
      </c>
      <c r="L610" s="2" t="n">
        <f aca="false">IF(LEN(TRIM(K610))=0,0,LEN(TRIM(K610))-LEN(SUBSTITUTE(K610," ",""))+1)</f>
        <v>10</v>
      </c>
      <c r="M610" s="2" t="n">
        <f aca="false">IF(LEN(TRIM(F610))=0,0,LEN(TRIM(F610))-LEN(SUBSTITUTE(F610," ",""))+2)</f>
        <v>8</v>
      </c>
      <c r="N610" s="22" t="s">
        <v>52</v>
      </c>
      <c r="O610" s="0"/>
      <c r="P610" s="27" t="n">
        <v>12128</v>
      </c>
      <c r="Q610" s="27" t="n">
        <v>2128</v>
      </c>
      <c r="R610" s="9" t="s">
        <v>236</v>
      </c>
      <c r="S610" s="28" t="str">
        <f aca="false">MID(MID(MID(SUBSTITUTE(K610," ","^",(M610-2)),1,256),FIND("^",SUBSTITUTE(K610," ","^",(M610-2))),256),2,FIND(" ",MID(MID(SUBSTITUTE(K610," ","^",(M610-2)),1,256),FIND("^",SUBSTITUTE(K610," ","^",(M610-2))),256))-2)</f>
        <v>the</v>
      </c>
      <c r="T610" s="59"/>
      <c r="U610" s="9" t="n">
        <v>4</v>
      </c>
      <c r="V610" s="23" t="n">
        <v>16</v>
      </c>
      <c r="W610" s="23" t="n">
        <v>488</v>
      </c>
      <c r="X610" s="23" t="n">
        <v>474</v>
      </c>
      <c r="Y610" s="23" t="n">
        <v>481</v>
      </c>
      <c r="Z610" s="23" t="s">
        <v>54</v>
      </c>
      <c r="AA610" s="83" t="n">
        <v>23</v>
      </c>
      <c r="AB610" s="9"/>
      <c r="AC610" s="30" t="str">
        <f aca="false">IF(ISBLANK(T610),"NA",IF(T610=" ","NA",IF(T610="-","NA",IF(T610="N","NA",T610))))</f>
        <v>NA</v>
      </c>
      <c r="AD610" s="30" t="n">
        <f aca="false">IF(ISBLANK(U610),"NA",IF(U610=" ","NA",IF(U610="-","NA",IF(U610="N","NA",U610))))</f>
        <v>4</v>
      </c>
      <c r="AE610" s="30" t="n">
        <f aca="false">IF(ISBLANK(V610),"NA",IF(V610=" ","NA",IF(V610="-","NA",IF(V610="N","NA",V610))))</f>
        <v>16</v>
      </c>
      <c r="AF610" s="30" t="n">
        <f aca="false">IF(ISBLANK(W610),"NA",IF(W610=" ","NA",IF(W610="-","NA",IF(W610="N","NA",W610))))</f>
        <v>488</v>
      </c>
      <c r="AG610" s="30" t="n">
        <f aca="false">IF(ISBLANK(X610),"NA",IF(X610=" ","NA",IF(X610="-","NA",IF(X610="N","NA",X610))))</f>
        <v>474</v>
      </c>
      <c r="AH610" s="30" t="n">
        <f aca="false">IF(ISBLANK(Y610),"NA",IF(Y610=" ","NA",IF(Y610="-","NA",IF(Y610="N","NA",Y610))))</f>
        <v>481</v>
      </c>
      <c r="AI610" s="30" t="str">
        <f aca="false">IF(ISBLANK(Z610),"NA",IF(Z610=" ","NA",IF(Z610="-","NA",IF(Z610="N","NA",Z610))))</f>
        <v>NA</v>
      </c>
      <c r="AJ610" s="30" t="n">
        <f aca="false">IF(ISBLANK(AA610),"NA",IF(AA610=" ","NA",IF(AA610="-","NA",IF(AA610="N","NA",AA610))))</f>
        <v>23</v>
      </c>
      <c r="AK610" s="30" t="str">
        <f aca="false">IF(ISBLANK(AB610),"NA",IF(AB610=" ","NA",IF(AB610="-","NA",IF(AB610="N","NA",AB610))))</f>
        <v>NA</v>
      </c>
      <c r="AL610" s="22" t="str">
        <f aca="false">IF(I610="BC",VLOOKUP(B610,'BC-OR_overlap'!A:J,10),"NA")</f>
        <v>NA</v>
      </c>
      <c r="AM610" s="22" t="n">
        <f aca="false">VLOOKUP(G610,Sheet2!A:Q,3)</f>
        <v>28.2591</v>
      </c>
      <c r="AN610" s="22" t="n">
        <f aca="false">VLOOKUP(G610,Sheet2!A:Q,4)</f>
        <v>14</v>
      </c>
      <c r="AO610" s="22" t="n">
        <f aca="false">VLOOKUP(G610,Sheet2!A:Q,5)</f>
        <v>22.39</v>
      </c>
      <c r="AP610" s="22" t="n">
        <f aca="false">VLOOKUP(G610,Sheet2!A:Q,6)</f>
        <v>11873.02</v>
      </c>
      <c r="AQ610" s="22" t="n">
        <f aca="false">VLOOKUP(G610,Sheet2!A:Q,7)</f>
        <v>208.75</v>
      </c>
      <c r="AR610" s="22" t="n">
        <f aca="false">VLOOKUP(G610,Sheet2!A:Q,8)</f>
        <v>2097.16</v>
      </c>
      <c r="AS610" s="22" t="n">
        <f aca="false">VLOOKUP(G610,Sheet2!A:Q,9)</f>
        <v>41</v>
      </c>
      <c r="AT610" s="22" t="n">
        <f aca="false">VLOOKUP(G610,Sheet2!A:Q,10)</f>
        <v>183.12</v>
      </c>
      <c r="AU610" s="22" t="n">
        <f aca="false">VLOOKUP(G610,Sheet2!A:Q,11)</f>
        <v>7</v>
      </c>
      <c r="AV610" s="22" t="n">
        <f aca="false">VLOOKUP(G610,Sheet2!A:Q,12)</f>
        <v>198330.01</v>
      </c>
      <c r="AW610" s="22" t="n">
        <f aca="false">VLOOKUP(G610,Sheet2!A:Q,13)</f>
        <v>30426.25</v>
      </c>
      <c r="AX610" s="22" t="n">
        <f aca="false">VLOOKUP(G610,Sheet2!A:Q,14)</f>
        <v>34131.25</v>
      </c>
      <c r="AY610" s="22" t="n">
        <f aca="false">VLOOKUP(G610,Sheet2!A:Q,15)</f>
        <v>6114.67</v>
      </c>
      <c r="AZ610" s="22" t="n">
        <f aca="false">VLOOKUP(G610,Sheet2!A:Q,16)</f>
        <v>2276.01</v>
      </c>
      <c r="BA610" s="22" t="n">
        <f aca="false">VLOOKUP(G610,Sheet2!A:Q,17)</f>
        <v>678.5</v>
      </c>
      <c r="BB610" s="22" t="n">
        <f aca="false">VLOOKUP(G610,Sheet2!A:R,18)</f>
        <v>274</v>
      </c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5" hidden="false" customHeight="false" outlineLevel="0" collapsed="false">
      <c r="A611" s="9" t="s">
        <v>46</v>
      </c>
      <c r="B611" s="9" t="n">
        <v>129</v>
      </c>
      <c r="C611" s="9" t="n">
        <v>157</v>
      </c>
      <c r="D611" s="9" t="n">
        <v>49</v>
      </c>
      <c r="E611" s="23"/>
      <c r="F611" s="9" t="s">
        <v>612</v>
      </c>
      <c r="G611" s="75" t="s">
        <v>1601</v>
      </c>
      <c r="H611" s="4" t="s">
        <v>614</v>
      </c>
      <c r="I611" s="22" t="s">
        <v>1365</v>
      </c>
      <c r="J611" s="26" t="s">
        <v>1366</v>
      </c>
      <c r="K611" s="11" t="s">
        <v>1602</v>
      </c>
      <c r="L611" s="2" t="n">
        <f aca="false">IF(LEN(TRIM(K611))=0,0,LEN(TRIM(K611))-LEN(SUBSTITUTE(K611," ",""))+1)</f>
        <v>11</v>
      </c>
      <c r="M611" s="2" t="n">
        <f aca="false">IF(LEN(TRIM(F611))=0,0,LEN(TRIM(F611))-LEN(SUBSTITUTE(F611," ",""))+2)</f>
        <v>9</v>
      </c>
      <c r="N611" s="22" t="s">
        <v>52</v>
      </c>
      <c r="O611" s="0"/>
      <c r="P611" s="27" t="n">
        <v>12129</v>
      </c>
      <c r="Q611" s="27" t="n">
        <v>2129</v>
      </c>
      <c r="R611" s="9" t="s">
        <v>236</v>
      </c>
      <c r="S611" s="28" t="str">
        <f aca="false">MID(MID(MID(SUBSTITUTE(K611," ","^",(M611-2)),1,256),FIND("^",SUBSTITUTE(K611," ","^",(M611-2))),256),2,FIND(" ",MID(MID(SUBSTITUTE(K611," ","^",(M611-2)),1,256),FIND("^",SUBSTITUTE(K611," ","^",(M611-2))),256))-2)</f>
        <v>of</v>
      </c>
      <c r="T611" s="59"/>
      <c r="U611" s="9" t="n">
        <v>5</v>
      </c>
      <c r="V611" s="23" t="n">
        <v>15</v>
      </c>
      <c r="W611" s="23" t="n">
        <v>476</v>
      </c>
      <c r="X611" s="23" t="n">
        <v>495</v>
      </c>
      <c r="Y611" s="23" t="n">
        <v>513</v>
      </c>
      <c r="Z611" s="23" t="n">
        <v>415</v>
      </c>
      <c r="AA611" s="83" t="n">
        <v>12</v>
      </c>
      <c r="AB611" s="9"/>
      <c r="AC611" s="30" t="str">
        <f aca="false">IF(ISBLANK(T611),"NA",IF(T611=" ","NA",IF(T611="-","NA",IF(T611="N","NA",T611))))</f>
        <v>NA</v>
      </c>
      <c r="AD611" s="30" t="n">
        <f aca="false">IF(ISBLANK(U611),"NA",IF(U611=" ","NA",IF(U611="-","NA",IF(U611="N","NA",U611))))</f>
        <v>5</v>
      </c>
      <c r="AE611" s="30" t="n">
        <f aca="false">IF(ISBLANK(V611),"NA",IF(V611=" ","NA",IF(V611="-","NA",IF(V611="N","NA",V611))))</f>
        <v>15</v>
      </c>
      <c r="AF611" s="30" t="n">
        <f aca="false">IF(ISBLANK(W611),"NA",IF(W611=" ","NA",IF(W611="-","NA",IF(W611="N","NA",W611))))</f>
        <v>476</v>
      </c>
      <c r="AG611" s="30" t="n">
        <f aca="false">IF(ISBLANK(X611),"NA",IF(X611=" ","NA",IF(X611="-","NA",IF(X611="N","NA",X611))))</f>
        <v>495</v>
      </c>
      <c r="AH611" s="30" t="n">
        <f aca="false">IF(ISBLANK(Y611),"NA",IF(Y611=" ","NA",IF(Y611="-","NA",IF(Y611="N","NA",Y611))))</f>
        <v>513</v>
      </c>
      <c r="AI611" s="30" t="n">
        <f aca="false">IF(ISBLANK(Z611),"NA",IF(Z611=" ","NA",IF(Z611="-","NA",IF(Z611="N","NA",Z611))))</f>
        <v>415</v>
      </c>
      <c r="AJ611" s="30" t="n">
        <f aca="false">IF(ISBLANK(AA611),"NA",IF(AA611=" ","NA",IF(AA611="-","NA",IF(AA611="N","NA",AA611))))</f>
        <v>12</v>
      </c>
      <c r="AK611" s="30" t="str">
        <f aca="false">IF(ISBLANK(AB611),"NA",IF(AB611=" ","NA",IF(AB611="-","NA",IF(AB611="N","NA",AB611))))</f>
        <v>NA</v>
      </c>
      <c r="AL611" s="22" t="str">
        <f aca="false">IF(I611="BC",VLOOKUP(B611,'BC-OR_overlap'!A:J,10),"NA")</f>
        <v>NA</v>
      </c>
      <c r="AM611" s="22" t="n">
        <f aca="false">VLOOKUP(G611,Sheet2!A:Q,3)</f>
        <v>15.2301</v>
      </c>
      <c r="AN611" s="22" t="n">
        <f aca="false">VLOOKUP(G611,Sheet2!A:Q,4)</f>
        <v>4</v>
      </c>
      <c r="AO611" s="22" t="n">
        <f aca="false">VLOOKUP(G611,Sheet2!A:Q,5)</f>
        <v>58.57</v>
      </c>
      <c r="AP611" s="22" t="n">
        <f aca="false">VLOOKUP(G611,Sheet2!A:Q,6)</f>
        <v>9256.57</v>
      </c>
      <c r="AQ611" s="22" t="n">
        <f aca="false">VLOOKUP(G611,Sheet2!A:Q,7)</f>
        <v>415.8</v>
      </c>
      <c r="AR611" s="22" t="n">
        <f aca="false">VLOOKUP(G611,Sheet2!A:Q,8)</f>
        <v>434.92</v>
      </c>
      <c r="AS611" s="22" t="n">
        <f aca="false">VLOOKUP(G611,Sheet2!A:Q,9)</f>
        <v>28</v>
      </c>
      <c r="AT611" s="22" t="n">
        <f aca="false">VLOOKUP(G611,Sheet2!A:Q,10)</f>
        <v>143.2</v>
      </c>
      <c r="AU611" s="22" t="n">
        <f aca="false">VLOOKUP(G611,Sheet2!A:Q,11)</f>
        <v>6</v>
      </c>
      <c r="AV611" s="22" t="n">
        <f aca="false">VLOOKUP(G611,Sheet2!A:Q,12)</f>
        <v>295439.09</v>
      </c>
      <c r="AW611" s="22" t="n">
        <f aca="false">VLOOKUP(G611,Sheet2!A:Q,13)</f>
        <v>39796.8</v>
      </c>
      <c r="AX611" s="22" t="n">
        <f aca="false">VLOOKUP(G611,Sheet2!A:Q,14)</f>
        <v>8966.79</v>
      </c>
      <c r="AY611" s="22" t="n">
        <f aca="false">VLOOKUP(G611,Sheet2!A:Q,15)</f>
        <v>943.5</v>
      </c>
      <c r="AZ611" s="22" t="n">
        <f aca="false">VLOOKUP(G611,Sheet2!A:Q,16)</f>
        <v>1055.08</v>
      </c>
      <c r="BA611" s="22" t="n">
        <f aca="false">VLOOKUP(G611,Sheet2!A:Q,17)</f>
        <v>121.67</v>
      </c>
      <c r="BB611" s="22" t="n">
        <f aca="false">VLOOKUP(G611,Sheet2!A:R,18)</f>
        <v>516</v>
      </c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5" hidden="false" customHeight="false" outlineLevel="0" collapsed="false">
      <c r="A612" s="9" t="s">
        <v>56</v>
      </c>
      <c r="B612" s="9" t="n">
        <v>130</v>
      </c>
      <c r="C612" s="9" t="n">
        <v>159</v>
      </c>
      <c r="D612" s="9" t="n">
        <v>195</v>
      </c>
      <c r="E612" s="23" t="n">
        <v>25</v>
      </c>
      <c r="F612" s="24" t="s">
        <v>616</v>
      </c>
      <c r="G612" s="75" t="s">
        <v>1603</v>
      </c>
      <c r="H612" s="4" t="s">
        <v>618</v>
      </c>
      <c r="I612" s="22" t="s">
        <v>1365</v>
      </c>
      <c r="J612" s="26" t="s">
        <v>1366</v>
      </c>
      <c r="K612" s="11" t="s">
        <v>1604</v>
      </c>
      <c r="L612" s="2" t="n">
        <f aca="false">IF(LEN(TRIM(K612))=0,0,LEN(TRIM(K612))-LEN(SUBSTITUTE(K612," ",""))+1)</f>
        <v>10</v>
      </c>
      <c r="M612" s="2" t="n">
        <f aca="false">IF(LEN(TRIM(F612))=0,0,LEN(TRIM(F612))-LEN(SUBSTITUTE(F612," ",""))+2)</f>
        <v>8</v>
      </c>
      <c r="N612" s="22" t="s">
        <v>52</v>
      </c>
      <c r="O612" s="0"/>
      <c r="P612" s="27" t="n">
        <v>12130</v>
      </c>
      <c r="Q612" s="27" t="n">
        <v>2130</v>
      </c>
      <c r="R612" s="9" t="s">
        <v>236</v>
      </c>
      <c r="S612" s="28" t="str">
        <f aca="false">MID(MID(MID(SUBSTITUTE(K612," ","^",(M612-2)),1,256),FIND("^",SUBSTITUTE(K612," ","^",(M612-2))),256),2,FIND(" ",MID(MID(SUBSTITUTE(K612," ","^",(M612-2)),1,256),FIND("^",SUBSTITUTE(K612," ","^",(M612-2))),256))-2)</f>
        <v>of</v>
      </c>
      <c r="T612" s="59"/>
      <c r="U612" s="9" t="n">
        <v>5</v>
      </c>
      <c r="V612" s="23" t="n">
        <v>542</v>
      </c>
      <c r="W612" s="23" t="n">
        <v>402</v>
      </c>
      <c r="X612" s="23" t="n">
        <v>616</v>
      </c>
      <c r="Y612" s="23" t="n">
        <v>447</v>
      </c>
      <c r="Z612" s="23" t="n">
        <v>563</v>
      </c>
      <c r="AA612" s="83" t="n">
        <v>6</v>
      </c>
      <c r="AB612" s="9"/>
      <c r="AC612" s="30" t="str">
        <f aca="false">IF(ISBLANK(T612),"NA",IF(T612=" ","NA",IF(T612="-","NA",IF(T612="N","NA",T612))))</f>
        <v>NA</v>
      </c>
      <c r="AD612" s="30" t="n">
        <f aca="false">IF(ISBLANK(U612),"NA",IF(U612=" ","NA",IF(U612="-","NA",IF(U612="N","NA",U612))))</f>
        <v>5</v>
      </c>
      <c r="AE612" s="30" t="n">
        <f aca="false">IF(ISBLANK(V612),"NA",IF(V612=" ","NA",IF(V612="-","NA",IF(V612="N","NA",V612))))</f>
        <v>542</v>
      </c>
      <c r="AF612" s="30" t="n">
        <f aca="false">IF(ISBLANK(W612),"NA",IF(W612=" ","NA",IF(W612="-","NA",IF(W612="N","NA",W612))))</f>
        <v>402</v>
      </c>
      <c r="AG612" s="30" t="n">
        <f aca="false">IF(ISBLANK(X612),"NA",IF(X612=" ","NA",IF(X612="-","NA",IF(X612="N","NA",X612))))</f>
        <v>616</v>
      </c>
      <c r="AH612" s="30" t="n">
        <f aca="false">IF(ISBLANK(Y612),"NA",IF(Y612=" ","NA",IF(Y612="-","NA",IF(Y612="N","NA",Y612))))</f>
        <v>447</v>
      </c>
      <c r="AI612" s="30" t="n">
        <f aca="false">IF(ISBLANK(Z612),"NA",IF(Z612=" ","NA",IF(Z612="-","NA",IF(Z612="N","NA",Z612))))</f>
        <v>563</v>
      </c>
      <c r="AJ612" s="30" t="n">
        <f aca="false">IF(ISBLANK(AA612),"NA",IF(AA612=" ","NA",IF(AA612="-","NA",IF(AA612="N","NA",AA612))))</f>
        <v>6</v>
      </c>
      <c r="AK612" s="30" t="str">
        <f aca="false">IF(ISBLANK(AB612),"NA",IF(AB612=" ","NA",IF(AB612="-","NA",IF(AB612="N","NA",AB612))))</f>
        <v>NA</v>
      </c>
      <c r="AL612" s="22" t="str">
        <f aca="false">IF(I612="BC",VLOOKUP(B612,'BC-OR_overlap'!A:J,10),"NA")</f>
        <v>NA</v>
      </c>
      <c r="AM612" s="22" t="n">
        <f aca="false">VLOOKUP(G612,Sheet2!A:Q,3)</f>
        <v>531.627</v>
      </c>
      <c r="AN612" s="22" t="n">
        <f aca="false">VLOOKUP(G612,Sheet2!A:Q,4)</f>
        <v>3</v>
      </c>
      <c r="AO612" s="22" t="n">
        <f aca="false">VLOOKUP(G612,Sheet2!A:Q,5)</f>
        <v>98.4</v>
      </c>
      <c r="AP612" s="22" t="n">
        <f aca="false">VLOOKUP(G612,Sheet2!A:Q,6)</f>
        <v>8193.35</v>
      </c>
      <c r="AQ612" s="22" t="n">
        <f aca="false">VLOOKUP(G612,Sheet2!A:Q,7)</f>
        <v>346.6</v>
      </c>
      <c r="AR612" s="22" t="n">
        <f aca="false">VLOOKUP(G612,Sheet2!A:Q,8)</f>
        <v>1108.23</v>
      </c>
      <c r="AS612" s="22" t="n">
        <f aca="false">VLOOKUP(G612,Sheet2!A:Q,9)</f>
        <v>23.5</v>
      </c>
      <c r="AT612" s="22" t="n">
        <f aca="false">VLOOKUP(G612,Sheet2!A:Q,10)</f>
        <v>620.37</v>
      </c>
      <c r="AU612" s="22" t="n">
        <f aca="false">VLOOKUP(G612,Sheet2!A:Q,11)</f>
        <v>2.67</v>
      </c>
      <c r="AV612" s="22" t="n">
        <f aca="false">VLOOKUP(G612,Sheet2!A:Q,12)</f>
        <v>217661.05</v>
      </c>
      <c r="AW612" s="22" t="n">
        <f aca="false">VLOOKUP(G612,Sheet2!A:Q,13)</f>
        <v>33239</v>
      </c>
      <c r="AX612" s="22" t="n">
        <f aca="false">VLOOKUP(G612,Sheet2!A:Q,14)</f>
        <v>17754.2</v>
      </c>
      <c r="AY612" s="22" t="n">
        <f aca="false">VLOOKUP(G612,Sheet2!A:Q,15)</f>
        <v>2866.5</v>
      </c>
      <c r="AZ612" s="22" t="n">
        <f aca="false">VLOOKUP(G612,Sheet2!A:Q,16)</f>
        <v>4163.46</v>
      </c>
      <c r="BA612" s="22" t="n">
        <f aca="false">VLOOKUP(G612,Sheet2!A:Q,17)</f>
        <v>557.67</v>
      </c>
      <c r="BB612" s="22" t="n">
        <f aca="false">VLOOKUP(G612,Sheet2!A:R,18)</f>
        <v>479</v>
      </c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5" hidden="false" customHeight="false" outlineLevel="0" collapsed="false">
      <c r="A613" s="1" t="s">
        <v>80</v>
      </c>
      <c r="B613" s="9" t="n">
        <v>131</v>
      </c>
      <c r="C613" s="9" t="n">
        <v>160</v>
      </c>
      <c r="D613" s="9" t="n">
        <v>72</v>
      </c>
      <c r="E613" s="23"/>
      <c r="F613" s="9" t="s">
        <v>620</v>
      </c>
      <c r="G613" s="75" t="s">
        <v>1605</v>
      </c>
      <c r="H613" s="4" t="s">
        <v>622</v>
      </c>
      <c r="I613" s="22" t="s">
        <v>1365</v>
      </c>
      <c r="J613" s="26" t="s">
        <v>1366</v>
      </c>
      <c r="K613" s="11" t="s">
        <v>1606</v>
      </c>
      <c r="L613" s="2" t="n">
        <f aca="false">IF(LEN(TRIM(K613))=0,0,LEN(TRIM(K613))-LEN(SUBSTITUTE(K613," ",""))+1)</f>
        <v>17</v>
      </c>
      <c r="M613" s="2" t="n">
        <f aca="false">IF(LEN(TRIM(F613))=0,0,LEN(TRIM(F613))-LEN(SUBSTITUTE(F613," ",""))+2)</f>
        <v>14</v>
      </c>
      <c r="N613" s="22" t="s">
        <v>52</v>
      </c>
      <c r="O613" s="0"/>
      <c r="P613" s="27" t="n">
        <v>12131</v>
      </c>
      <c r="Q613" s="27" t="n">
        <v>2131</v>
      </c>
      <c r="R613" s="9" t="s">
        <v>236</v>
      </c>
      <c r="S613" s="28" t="str">
        <f aca="false">MID(MID(MID(SUBSTITUTE(K613," ","^",(M613-2)),1,256),FIND("^",SUBSTITUTE(K613," ","^",(M613-2))),256),2,FIND(" ",MID(MID(SUBSTITUTE(K613," ","^",(M613-2)),1,256),FIND("^",SUBSTITUTE(K613," ","^",(M613-2))),256))-2)</f>
        <v>and</v>
      </c>
      <c r="T613" s="59"/>
      <c r="U613" s="9" t="n">
        <v>4</v>
      </c>
      <c r="V613" s="23" t="n">
        <v>359</v>
      </c>
      <c r="W613" s="23" t="n">
        <v>365</v>
      </c>
      <c r="X613" s="23" t="n">
        <v>553</v>
      </c>
      <c r="Y613" s="23" t="n">
        <v>491</v>
      </c>
      <c r="Z613" s="23" t="n">
        <v>402</v>
      </c>
      <c r="AA613" s="83" t="n">
        <v>9</v>
      </c>
      <c r="AB613" s="0"/>
      <c r="AC613" s="30" t="str">
        <f aca="false">IF(ISBLANK(T613),"NA",IF(T613=" ","NA",IF(T613="-","NA",IF(T613="N","NA",T613))))</f>
        <v>NA</v>
      </c>
      <c r="AD613" s="30" t="n">
        <f aca="false">IF(ISBLANK(U613),"NA",IF(U613=" ","NA",IF(U613="-","NA",IF(U613="N","NA",U613))))</f>
        <v>4</v>
      </c>
      <c r="AE613" s="30" t="n">
        <f aca="false">IF(ISBLANK(V613),"NA",IF(V613=" ","NA",IF(V613="-","NA",IF(V613="N","NA",V613))))</f>
        <v>359</v>
      </c>
      <c r="AF613" s="30" t="n">
        <f aca="false">IF(ISBLANK(W613),"NA",IF(W613=" ","NA",IF(W613="-","NA",IF(W613="N","NA",W613))))</f>
        <v>365</v>
      </c>
      <c r="AG613" s="30" t="n">
        <f aca="false">IF(ISBLANK(X613),"NA",IF(X613=" ","NA",IF(X613="-","NA",IF(X613="N","NA",X613))))</f>
        <v>553</v>
      </c>
      <c r="AH613" s="30" t="n">
        <f aca="false">IF(ISBLANK(Y613),"NA",IF(Y613=" ","NA",IF(Y613="-","NA",IF(Y613="N","NA",Y613))))</f>
        <v>491</v>
      </c>
      <c r="AI613" s="30" t="n">
        <f aca="false">IF(ISBLANK(Z613),"NA",IF(Z613=" ","NA",IF(Z613="-","NA",IF(Z613="N","NA",Z613))))</f>
        <v>402</v>
      </c>
      <c r="AJ613" s="30" t="n">
        <f aca="false">IF(ISBLANK(AA613),"NA",IF(AA613=" ","NA",IF(AA613="-","NA",IF(AA613="N","NA",AA613))))</f>
        <v>9</v>
      </c>
      <c r="AK613" s="30" t="str">
        <f aca="false">IF(ISBLANK(AB613),"NA",IF(AB613=" ","NA",IF(AB613="-","NA",IF(AB613="N","NA",AB613))))</f>
        <v>NA</v>
      </c>
      <c r="AL613" s="22" t="str">
        <f aca="false">IF(I613="BC",VLOOKUP(B613,'BC-OR_overlap'!A:J,10),"NA")</f>
        <v>NA</v>
      </c>
      <c r="AM613" s="22" t="n">
        <f aca="false">VLOOKUP(G613,Sheet2!A:Q,3)</f>
        <v>319.714</v>
      </c>
      <c r="AN613" s="22" t="n">
        <f aca="false">VLOOKUP(G613,Sheet2!A:Q,4)</f>
        <v>8</v>
      </c>
      <c r="AO613" s="22" t="n">
        <f aca="false">VLOOKUP(G613,Sheet2!A:Q,5)</f>
        <v>228.88</v>
      </c>
      <c r="AP613" s="22" t="n">
        <f aca="false">VLOOKUP(G613,Sheet2!A:Q,6)</f>
        <v>11532.09</v>
      </c>
      <c r="AQ613" s="22" t="n">
        <f aca="false">VLOOKUP(G613,Sheet2!A:Q,7)</f>
        <v>190.25</v>
      </c>
      <c r="AR613" s="22" t="n">
        <f aca="false">VLOOKUP(G613,Sheet2!A:Q,8)</f>
        <v>1842.13</v>
      </c>
      <c r="AS613" s="22" t="n">
        <f aca="false">VLOOKUP(G613,Sheet2!A:Q,9)</f>
        <v>20</v>
      </c>
      <c r="AT613" s="22" t="n">
        <f aca="false">VLOOKUP(G613,Sheet2!A:Q,10)</f>
        <v>1235.22</v>
      </c>
      <c r="AU613" s="22" t="n">
        <f aca="false">VLOOKUP(G613,Sheet2!A:Q,11)</f>
        <v>5</v>
      </c>
      <c r="AV613" s="22" t="n">
        <f aca="false">VLOOKUP(G613,Sheet2!A:Q,12)</f>
        <v>194691.29</v>
      </c>
      <c r="AW613" s="22" t="n">
        <f aca="false">VLOOKUP(G613,Sheet2!A:Q,13)</f>
        <v>24754.75</v>
      </c>
      <c r="AX613" s="22" t="n">
        <f aca="false">VLOOKUP(G613,Sheet2!A:Q,14)</f>
        <v>24626.95</v>
      </c>
      <c r="AY613" s="22" t="n">
        <f aca="false">VLOOKUP(G613,Sheet2!A:Q,15)</f>
        <v>2201.67</v>
      </c>
      <c r="AZ613" s="22" t="n">
        <f aca="false">VLOOKUP(G613,Sheet2!A:Q,16)</f>
        <v>3985.66</v>
      </c>
      <c r="BA613" s="22" t="n">
        <f aca="false">VLOOKUP(G613,Sheet2!A:Q,17)</f>
        <v>245.5</v>
      </c>
      <c r="BB613" s="22" t="n">
        <f aca="false">VLOOKUP(G613,Sheet2!A:R,18)</f>
        <v>155</v>
      </c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5" hidden="false" customHeight="false" outlineLevel="0" collapsed="false">
      <c r="A614" s="9" t="s">
        <v>66</v>
      </c>
      <c r="B614" s="9" t="n">
        <v>132</v>
      </c>
      <c r="C614" s="9" t="n">
        <v>162</v>
      </c>
      <c r="D614" s="9" t="n">
        <v>25</v>
      </c>
      <c r="E614" s="23" t="n">
        <v>41</v>
      </c>
      <c r="F614" s="24" t="s">
        <v>624</v>
      </c>
      <c r="G614" s="75" t="s">
        <v>1607</v>
      </c>
      <c r="H614" s="4" t="s">
        <v>626</v>
      </c>
      <c r="I614" s="22" t="s">
        <v>1365</v>
      </c>
      <c r="J614" s="26" t="s">
        <v>1366</v>
      </c>
      <c r="K614" s="11" t="s">
        <v>1608</v>
      </c>
      <c r="L614" s="2" t="n">
        <f aca="false">IF(LEN(TRIM(K614))=0,0,LEN(TRIM(K614))-LEN(SUBSTITUTE(K614," ",""))+1)</f>
        <v>13</v>
      </c>
      <c r="M614" s="2" t="n">
        <f aca="false">IF(LEN(TRIM(F614))=0,0,LEN(TRIM(F614))-LEN(SUBSTITUTE(F614," ",""))+2)</f>
        <v>10</v>
      </c>
      <c r="N614" s="22" t="s">
        <v>52</v>
      </c>
      <c r="O614" s="0"/>
      <c r="P614" s="27" t="n">
        <v>12132</v>
      </c>
      <c r="Q614" s="27" t="n">
        <v>2132</v>
      </c>
      <c r="R614" s="9" t="s">
        <v>236</v>
      </c>
      <c r="S614" s="28" t="str">
        <f aca="false">MID(MID(MID(SUBSTITUTE(K614," ","^",(M614-2)),1,256),FIND("^",SUBSTITUTE(K614," ","^",(M614-2))),256),2,FIND(" ",MID(MID(SUBSTITUTE(K614," ","^",(M614-2)),1,256),FIND("^",SUBSTITUTE(K614," ","^",(M614-2))),256))-2)</f>
        <v>big</v>
      </c>
      <c r="T614" s="59"/>
      <c r="U614" s="9" t="n">
        <v>5</v>
      </c>
      <c r="V614" s="23" t="n">
        <v>3</v>
      </c>
      <c r="W614" s="23" t="s">
        <v>54</v>
      </c>
      <c r="X614" s="23" t="s">
        <v>54</v>
      </c>
      <c r="Y614" s="23" t="s">
        <v>54</v>
      </c>
      <c r="Z614" s="23" t="s">
        <v>54</v>
      </c>
      <c r="AA614" s="83" t="n">
        <v>7</v>
      </c>
      <c r="AB614" s="0"/>
      <c r="AC614" s="30" t="str">
        <f aca="false">IF(ISBLANK(T614),"NA",IF(T614=" ","NA",IF(T614="-","NA",IF(T614="N","NA",T614))))</f>
        <v>NA</v>
      </c>
      <c r="AD614" s="30" t="n">
        <f aca="false">IF(ISBLANK(U614),"NA",IF(U614=" ","NA",IF(U614="-","NA",IF(U614="N","NA",U614))))</f>
        <v>5</v>
      </c>
      <c r="AE614" s="30" t="n">
        <f aca="false">IF(ISBLANK(V614),"NA",IF(V614=" ","NA",IF(V614="-","NA",IF(V614="N","NA",V614))))</f>
        <v>3</v>
      </c>
      <c r="AF614" s="30" t="str">
        <f aca="false">IF(ISBLANK(W614),"NA",IF(W614=" ","NA",IF(W614="-","NA",IF(W614="N","NA",W614))))</f>
        <v>NA</v>
      </c>
      <c r="AG614" s="30" t="str">
        <f aca="false">IF(ISBLANK(X614),"NA",IF(X614=" ","NA",IF(X614="-","NA",IF(X614="N","NA",X614))))</f>
        <v>NA</v>
      </c>
      <c r="AH614" s="30" t="str">
        <f aca="false">IF(ISBLANK(Y614),"NA",IF(Y614=" ","NA",IF(Y614="-","NA",IF(Y614="N","NA",Y614))))</f>
        <v>NA</v>
      </c>
      <c r="AI614" s="30" t="str">
        <f aca="false">IF(ISBLANK(Z614),"NA",IF(Z614=" ","NA",IF(Z614="-","NA",IF(Z614="N","NA",Z614))))</f>
        <v>NA</v>
      </c>
      <c r="AJ614" s="30" t="n">
        <f aca="false">IF(ISBLANK(AA614),"NA",IF(AA614=" ","NA",IF(AA614="-","NA",IF(AA614="N","NA",AA614))))</f>
        <v>7</v>
      </c>
      <c r="AK614" s="30" t="str">
        <f aca="false">IF(ISBLANK(AB614),"NA",IF(AB614=" ","NA",IF(AB614="-","NA",IF(AB614="N","NA",AB614))))</f>
        <v>NA</v>
      </c>
      <c r="AL614" s="22" t="str">
        <f aca="false">IF(I614="BC",VLOOKUP(B614,'BC-OR_overlap'!A:J,10),"NA")</f>
        <v>NA</v>
      </c>
      <c r="AM614" s="22" t="n">
        <f aca="false">VLOOKUP(G614,Sheet2!A:Q,3)</f>
        <v>2.85565</v>
      </c>
      <c r="AN614" s="22" t="n">
        <f aca="false">VLOOKUP(G614,Sheet2!A:Q,4)</f>
        <v>8</v>
      </c>
      <c r="AO614" s="22" t="n">
        <f aca="false">VLOOKUP(G614,Sheet2!A:Q,5)</f>
        <v>5.41</v>
      </c>
      <c r="AP614" s="22" t="n">
        <f aca="false">VLOOKUP(G614,Sheet2!A:Q,6)</f>
        <v>8384.9</v>
      </c>
      <c r="AQ614" s="22" t="n">
        <f aca="false">VLOOKUP(G614,Sheet2!A:Q,7)</f>
        <v>378</v>
      </c>
      <c r="AR614" s="22" t="n">
        <f aca="false">VLOOKUP(G614,Sheet2!A:Q,8)</f>
        <v>920.56</v>
      </c>
      <c r="AS614" s="22" t="n">
        <f aca="false">VLOOKUP(G614,Sheet2!A:Q,9)</f>
        <v>53.25</v>
      </c>
      <c r="AT614" s="22" t="n">
        <f aca="false">VLOOKUP(G614,Sheet2!A:Q,10)</f>
        <v>168.66</v>
      </c>
      <c r="AU614" s="22" t="n">
        <f aca="false">VLOOKUP(G614,Sheet2!A:Q,11)</f>
        <v>14</v>
      </c>
      <c r="AV614" s="22" t="n">
        <f aca="false">VLOOKUP(G614,Sheet2!A:Q,12)</f>
        <v>264795.56</v>
      </c>
      <c r="AW614" s="22" t="n">
        <f aca="false">VLOOKUP(G614,Sheet2!A:Q,13)</f>
        <v>37073.6</v>
      </c>
      <c r="AX614" s="22" t="n">
        <f aca="false">VLOOKUP(G614,Sheet2!A:Q,14)</f>
        <v>15722.71</v>
      </c>
      <c r="AY614" s="22" t="n">
        <f aca="false">VLOOKUP(G614,Sheet2!A:Q,15)</f>
        <v>2366</v>
      </c>
      <c r="AZ614" s="22" t="n">
        <f aca="false">VLOOKUP(G614,Sheet2!A:Q,16)</f>
        <v>885.05</v>
      </c>
      <c r="BA614" s="22" t="n">
        <f aca="false">VLOOKUP(G614,Sheet2!A:Q,17)</f>
        <v>247.67</v>
      </c>
      <c r="BB614" s="22" t="n">
        <f aca="false">VLOOKUP(G614,Sheet2!A:R,18)</f>
        <v>475</v>
      </c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5" hidden="false" customHeight="false" outlineLevel="0" collapsed="false">
      <c r="A615" s="1" t="s">
        <v>56</v>
      </c>
      <c r="B615" s="31" t="n">
        <v>133</v>
      </c>
      <c r="C615" s="9" t="n">
        <v>163</v>
      </c>
      <c r="D615" s="9" t="n">
        <v>60</v>
      </c>
      <c r="E615" s="23"/>
      <c r="F615" s="9" t="s">
        <v>628</v>
      </c>
      <c r="G615" s="75" t="s">
        <v>1609</v>
      </c>
      <c r="H615" s="4" t="s">
        <v>630</v>
      </c>
      <c r="I615" s="22" t="s">
        <v>1365</v>
      </c>
      <c r="J615" s="26" t="s">
        <v>1366</v>
      </c>
      <c r="K615" s="11" t="s">
        <v>1610</v>
      </c>
      <c r="L615" s="2" t="n">
        <f aca="false">IF(LEN(TRIM(K615))=0,0,LEN(TRIM(K615))-LEN(SUBSTITUTE(K615," ",""))+1)</f>
        <v>24</v>
      </c>
      <c r="M615" s="2" t="n">
        <f aca="false">IF(LEN(TRIM(F615))=0,0,LEN(TRIM(F615))-LEN(SUBSTITUTE(F615," ",""))+2)</f>
        <v>22</v>
      </c>
      <c r="N615" s="22" t="s">
        <v>52</v>
      </c>
      <c r="O615" s="0"/>
      <c r="P615" s="27" t="n">
        <v>12133</v>
      </c>
      <c r="Q615" s="27" t="n">
        <v>2133</v>
      </c>
      <c r="R615" s="9" t="s">
        <v>236</v>
      </c>
      <c r="S615" s="28" t="str">
        <f aca="false">MID(MID(MID(SUBSTITUTE(K615," ","^",(M615-2)),1,256),FIND("^",SUBSTITUTE(K615," ","^",(M615-2))),256),2,FIND(" ",MID(MID(SUBSTITUTE(K615," ","^",(M615-2)),1,256),FIND("^",SUBSTITUTE(K615," ","^",(M615-2))),256))-2)</f>
        <v>of</v>
      </c>
      <c r="T615" s="59"/>
      <c r="U615" s="9" t="n">
        <v>5</v>
      </c>
      <c r="V615" s="23" t="s">
        <v>54</v>
      </c>
      <c r="W615" s="23" t="s">
        <v>54</v>
      </c>
      <c r="X615" s="23" t="s">
        <v>54</v>
      </c>
      <c r="Y615" s="23" t="s">
        <v>54</v>
      </c>
      <c r="Z615" s="23" t="s">
        <v>54</v>
      </c>
      <c r="AA615" s="83" t="n">
        <v>14</v>
      </c>
      <c r="AB615" s="9"/>
      <c r="AC615" s="30" t="str">
        <f aca="false">IF(ISBLANK(T615),"NA",IF(T615=" ","NA",IF(T615="-","NA",IF(T615="N","NA",T615))))</f>
        <v>NA</v>
      </c>
      <c r="AD615" s="30" t="n">
        <f aca="false">IF(ISBLANK(U615),"NA",IF(U615=" ","NA",IF(U615="-","NA",IF(U615="N","NA",U615))))</f>
        <v>5</v>
      </c>
      <c r="AE615" s="30" t="str">
        <f aca="false">IF(ISBLANK(V615),"NA",IF(V615=" ","NA",IF(V615="-","NA",IF(V615="N","NA",V615))))</f>
        <v>NA</v>
      </c>
      <c r="AF615" s="30" t="str">
        <f aca="false">IF(ISBLANK(W615),"NA",IF(W615=" ","NA",IF(W615="-","NA",IF(W615="N","NA",W615))))</f>
        <v>NA</v>
      </c>
      <c r="AG615" s="30" t="str">
        <f aca="false">IF(ISBLANK(X615),"NA",IF(X615=" ","NA",IF(X615="-","NA",IF(X615="N","NA",X615))))</f>
        <v>NA</v>
      </c>
      <c r="AH615" s="30" t="str">
        <f aca="false">IF(ISBLANK(Y615),"NA",IF(Y615=" ","NA",IF(Y615="-","NA",IF(Y615="N","NA",Y615))))</f>
        <v>NA</v>
      </c>
      <c r="AI615" s="30" t="str">
        <f aca="false">IF(ISBLANK(Z615),"NA",IF(Z615=" ","NA",IF(Z615="-","NA",IF(Z615="N","NA",Z615))))</f>
        <v>NA</v>
      </c>
      <c r="AJ615" s="30" t="n">
        <f aca="false">IF(ISBLANK(AA615),"NA",IF(AA615=" ","NA",IF(AA615="-","NA",IF(AA615="N","NA",AA615))))</f>
        <v>14</v>
      </c>
      <c r="AK615" s="30" t="str">
        <f aca="false">IF(ISBLANK(AB615),"NA",IF(AB615=" ","NA",IF(AB615="-","NA",IF(AB615="N","NA",AB615))))</f>
        <v>NA</v>
      </c>
      <c r="AL615" s="22" t="str">
        <f aca="false">IF(I615="BC",VLOOKUP(B615,'BC-OR_overlap'!A:J,10),"NA")</f>
        <v>NA</v>
      </c>
      <c r="AM615" s="22" t="n">
        <f aca="false">VLOOKUP(G615,Sheet2!A:Q,3)</f>
        <v>10.6492</v>
      </c>
      <c r="AN615" s="22" t="n">
        <f aca="false">VLOOKUP(G615,Sheet2!A:Q,4)</f>
        <v>7</v>
      </c>
      <c r="AO615" s="22" t="n">
        <f aca="false">VLOOKUP(G615,Sheet2!A:Q,5)</f>
        <v>8.09</v>
      </c>
      <c r="AP615" s="22" t="n">
        <f aca="false">VLOOKUP(G615,Sheet2!A:Q,6)</f>
        <v>8408.6</v>
      </c>
      <c r="AQ615" s="22" t="n">
        <f aca="false">VLOOKUP(G615,Sheet2!A:Q,7)</f>
        <v>572.2</v>
      </c>
      <c r="AR615" s="22" t="n">
        <f aca="false">VLOOKUP(G615,Sheet2!A:Q,8)</f>
        <v>1171.56</v>
      </c>
      <c r="AS615" s="22" t="n">
        <f aca="false">VLOOKUP(G615,Sheet2!A:Q,9)</f>
        <v>38.25</v>
      </c>
      <c r="AT615" s="22" t="n">
        <f aca="false">VLOOKUP(G615,Sheet2!A:Q,10)</f>
        <v>376.75</v>
      </c>
      <c r="AU615" s="22" t="n">
        <f aca="false">VLOOKUP(G615,Sheet2!A:Q,11)</f>
        <v>13</v>
      </c>
      <c r="AV615" s="22" t="n">
        <f aca="false">VLOOKUP(G615,Sheet2!A:Q,12)</f>
        <v>276234.18</v>
      </c>
      <c r="AW615" s="22" t="n">
        <f aca="false">VLOOKUP(G615,Sheet2!A:Q,13)</f>
        <v>38182.2</v>
      </c>
      <c r="AX615" s="22" t="n">
        <f aca="false">VLOOKUP(G615,Sheet2!A:Q,14)</f>
        <v>15374.28</v>
      </c>
      <c r="AY615" s="22" t="n">
        <f aca="false">VLOOKUP(G615,Sheet2!A:Q,15)</f>
        <v>2701.25</v>
      </c>
      <c r="AZ615" s="22" t="n">
        <f aca="false">VLOOKUP(G615,Sheet2!A:Q,16)</f>
        <v>2373.5</v>
      </c>
      <c r="BA615" s="22" t="n">
        <f aca="false">VLOOKUP(G615,Sheet2!A:Q,17)</f>
        <v>315.33</v>
      </c>
      <c r="BB615" s="22" t="n">
        <f aca="false">VLOOKUP(G615,Sheet2!A:R,18)</f>
        <v>499</v>
      </c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5" hidden="false" customHeight="false" outlineLevel="0" collapsed="false">
      <c r="A616" s="1" t="s">
        <v>56</v>
      </c>
      <c r="B616" s="9" t="n">
        <v>134</v>
      </c>
      <c r="C616" s="9" t="n">
        <v>164</v>
      </c>
      <c r="D616" s="9" t="n">
        <v>157</v>
      </c>
      <c r="E616" s="23"/>
      <c r="F616" s="9" t="s">
        <v>632</v>
      </c>
      <c r="G616" s="75" t="s">
        <v>1611</v>
      </c>
      <c r="H616" s="4" t="s">
        <v>634</v>
      </c>
      <c r="I616" s="22" t="s">
        <v>1365</v>
      </c>
      <c r="J616" s="26" t="s">
        <v>1366</v>
      </c>
      <c r="K616" s="11" t="s">
        <v>1612</v>
      </c>
      <c r="L616" s="2" t="n">
        <f aca="false">IF(LEN(TRIM(K616))=0,0,LEN(TRIM(K616))-LEN(SUBSTITUTE(K616," ",""))+1)</f>
        <v>24</v>
      </c>
      <c r="M616" s="2" t="n">
        <f aca="false">IF(LEN(TRIM(F616))=0,0,LEN(TRIM(F616))-LEN(SUBSTITUTE(F616," ",""))+2)</f>
        <v>21</v>
      </c>
      <c r="N616" s="22" t="s">
        <v>52</v>
      </c>
      <c r="O616" s="0"/>
      <c r="P616" s="27" t="n">
        <v>12134</v>
      </c>
      <c r="Q616" s="27" t="n">
        <v>2134</v>
      </c>
      <c r="R616" s="9" t="s">
        <v>236</v>
      </c>
      <c r="S616" s="28" t="str">
        <f aca="false">MID(MID(MID(SUBSTITUTE(K616," ","^",(M616-2)),1,256),FIND("^",SUBSTITUTE(K616," ","^",(M616-2))),256),2,FIND(" ",MID(MID(SUBSTITUTE(K616," ","^",(M616-2)),1,256),FIND("^",SUBSTITUTE(K616," ","^",(M616-2))),256))-2)</f>
        <v>liquor</v>
      </c>
      <c r="T616" s="59"/>
      <c r="U616" s="9" t="n">
        <v>5</v>
      </c>
      <c r="V616" s="23" t="s">
        <v>54</v>
      </c>
      <c r="W616" s="23" t="s">
        <v>54</v>
      </c>
      <c r="X616" s="23" t="s">
        <v>54</v>
      </c>
      <c r="Y616" s="23" t="s">
        <v>54</v>
      </c>
      <c r="Z616" s="23" t="s">
        <v>54</v>
      </c>
      <c r="AA616" s="83" t="n">
        <v>7</v>
      </c>
      <c r="AB616" s="9"/>
      <c r="AC616" s="30" t="str">
        <f aca="false">IF(ISBLANK(T616),"NA",IF(T616=" ","NA",IF(T616="-","NA",IF(T616="N","NA",T616))))</f>
        <v>NA</v>
      </c>
      <c r="AD616" s="30" t="n">
        <f aca="false">IF(ISBLANK(U616),"NA",IF(U616=" ","NA",IF(U616="-","NA",IF(U616="N","NA",U616))))</f>
        <v>5</v>
      </c>
      <c r="AE616" s="30" t="str">
        <f aca="false">IF(ISBLANK(V616),"NA",IF(V616=" ","NA",IF(V616="-","NA",IF(V616="N","NA",V616))))</f>
        <v>NA</v>
      </c>
      <c r="AF616" s="30" t="str">
        <f aca="false">IF(ISBLANK(W616),"NA",IF(W616=" ","NA",IF(W616="-","NA",IF(W616="N","NA",W616))))</f>
        <v>NA</v>
      </c>
      <c r="AG616" s="30" t="str">
        <f aca="false">IF(ISBLANK(X616),"NA",IF(X616=" ","NA",IF(X616="-","NA",IF(X616="N","NA",X616))))</f>
        <v>NA</v>
      </c>
      <c r="AH616" s="30" t="str">
        <f aca="false">IF(ISBLANK(Y616),"NA",IF(Y616=" ","NA",IF(Y616="-","NA",IF(Y616="N","NA",Y616))))</f>
        <v>NA</v>
      </c>
      <c r="AI616" s="30" t="str">
        <f aca="false">IF(ISBLANK(Z616),"NA",IF(Z616=" ","NA",IF(Z616="-","NA",IF(Z616="N","NA",Z616))))</f>
        <v>NA</v>
      </c>
      <c r="AJ616" s="30" t="n">
        <f aca="false">IF(ISBLANK(AA616),"NA",IF(AA616=" ","NA",IF(AA616="-","NA",IF(AA616="N","NA",AA616))))</f>
        <v>7</v>
      </c>
      <c r="AK616" s="30" t="str">
        <f aca="false">IF(ISBLANK(AB616),"NA",IF(AB616=" ","NA",IF(AB616="-","NA",IF(AB616="N","NA",AB616))))</f>
        <v>NA</v>
      </c>
      <c r="AL616" s="22" t="str">
        <f aca="false">IF(I616="BC",VLOOKUP(B616,'BC-OR_overlap'!A:J,10),"NA")</f>
        <v>NA</v>
      </c>
      <c r="AM616" s="22" t="n">
        <f aca="false">VLOOKUP(G616,Sheet2!A:Q,3)</f>
        <v>1.01138</v>
      </c>
      <c r="AN616" s="22" t="n">
        <f aca="false">VLOOKUP(G616,Sheet2!A:Q,4)</f>
        <v>7</v>
      </c>
      <c r="AO616" s="22" t="n">
        <f aca="false">VLOOKUP(G616,Sheet2!A:Q,5)</f>
        <v>16.49</v>
      </c>
      <c r="AP616" s="22" t="n">
        <f aca="false">VLOOKUP(G616,Sheet2!A:Q,6)</f>
        <v>10832.3</v>
      </c>
      <c r="AQ616" s="22" t="n">
        <f aca="false">VLOOKUP(G616,Sheet2!A:Q,7)</f>
        <v>395.8</v>
      </c>
      <c r="AR616" s="22" t="n">
        <f aca="false">VLOOKUP(G616,Sheet2!A:Q,8)</f>
        <v>1475.94</v>
      </c>
      <c r="AS616" s="22" t="n">
        <f aca="false">VLOOKUP(G616,Sheet2!A:Q,9)</f>
        <v>31.75</v>
      </c>
      <c r="AT616" s="22" t="n">
        <f aca="false">VLOOKUP(G616,Sheet2!A:Q,10)</f>
        <v>47.71</v>
      </c>
      <c r="AU616" s="22" t="n">
        <f aca="false">VLOOKUP(G616,Sheet2!A:Q,11)</f>
        <v>8</v>
      </c>
      <c r="AV616" s="22" t="n">
        <f aca="false">VLOOKUP(G616,Sheet2!A:Q,12)</f>
        <v>327551.43</v>
      </c>
      <c r="AW616" s="22" t="n">
        <f aca="false">VLOOKUP(G616,Sheet2!A:Q,13)</f>
        <v>45181</v>
      </c>
      <c r="AX616" s="22" t="n">
        <f aca="false">VLOOKUP(G616,Sheet2!A:Q,14)</f>
        <v>28096.18</v>
      </c>
      <c r="AY616" s="22" t="n">
        <f aca="false">VLOOKUP(G616,Sheet2!A:Q,15)</f>
        <v>3297</v>
      </c>
      <c r="AZ616" s="22" t="n">
        <f aca="false">VLOOKUP(G616,Sheet2!A:Q,16)</f>
        <v>1959.83</v>
      </c>
      <c r="BA616" s="22" t="n">
        <f aca="false">VLOOKUP(G616,Sheet2!A:Q,17)</f>
        <v>224.33</v>
      </c>
      <c r="BB616" s="22" t="n">
        <f aca="false">VLOOKUP(G616,Sheet2!A:R,18)</f>
        <v>484</v>
      </c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5" hidden="false" customHeight="false" outlineLevel="0" collapsed="false">
      <c r="A617" s="1" t="s">
        <v>56</v>
      </c>
      <c r="B617" s="9" t="n">
        <v>135</v>
      </c>
      <c r="C617" s="9" t="n">
        <v>165</v>
      </c>
      <c r="D617" s="9" t="n">
        <v>116</v>
      </c>
      <c r="E617" s="23"/>
      <c r="F617" s="9" t="s">
        <v>636</v>
      </c>
      <c r="G617" s="85" t="s">
        <v>1315</v>
      </c>
      <c r="H617" s="4" t="s">
        <v>638</v>
      </c>
      <c r="I617" s="22" t="s">
        <v>1365</v>
      </c>
      <c r="J617" s="26" t="s">
        <v>1366</v>
      </c>
      <c r="K617" s="11" t="s">
        <v>1613</v>
      </c>
      <c r="L617" s="2" t="n">
        <f aca="false">IF(LEN(TRIM(K617))=0,0,LEN(TRIM(K617))-LEN(SUBSTITUTE(K617," ",""))+1)</f>
        <v>17</v>
      </c>
      <c r="M617" s="2" t="n">
        <f aca="false">IF(LEN(TRIM(F617))=0,0,LEN(TRIM(F617))-LEN(SUBSTITUTE(F617," ",""))+2)</f>
        <v>15</v>
      </c>
      <c r="N617" s="22" t="s">
        <v>52</v>
      </c>
      <c r="O617" s="0"/>
      <c r="P617" s="27" t="n">
        <v>12135</v>
      </c>
      <c r="Q617" s="27" t="n">
        <v>2135</v>
      </c>
      <c r="R617" s="9" t="s">
        <v>236</v>
      </c>
      <c r="S617" s="28" t="str">
        <f aca="false">MID(MID(MID(SUBSTITUTE(K617," ","^",(M617-2)),1,256),FIND("^",SUBSTITUTE(K617," ","^",(M617-2))),256),2,FIND(" ",MID(MID(SUBSTITUTE(K617," ","^",(M617-2)),1,256),FIND("^",SUBSTITUTE(K617," ","^",(M617-2))),256))-2)</f>
        <v>big</v>
      </c>
      <c r="T617" s="59"/>
      <c r="U617" s="9" t="n">
        <v>5</v>
      </c>
      <c r="V617" s="23" t="n">
        <v>74</v>
      </c>
      <c r="W617" s="23" t="n">
        <v>548</v>
      </c>
      <c r="X617" s="23" t="n">
        <v>562</v>
      </c>
      <c r="Y617" s="23" t="n">
        <v>506</v>
      </c>
      <c r="Z617" s="23" t="n">
        <v>473</v>
      </c>
      <c r="AA617" s="83" t="n">
        <v>12</v>
      </c>
      <c r="AB617" s="9"/>
      <c r="AC617" s="30" t="str">
        <f aca="false">IF(ISBLANK(T617),"NA",IF(T617=" ","NA",IF(T617="-","NA",IF(T617="N","NA",T617))))</f>
        <v>NA</v>
      </c>
      <c r="AD617" s="30" t="n">
        <f aca="false">IF(ISBLANK(U617),"NA",IF(U617=" ","NA",IF(U617="-","NA",IF(U617="N","NA",U617))))</f>
        <v>5</v>
      </c>
      <c r="AE617" s="30" t="n">
        <f aca="false">IF(ISBLANK(V617),"NA",IF(V617=" ","NA",IF(V617="-","NA",IF(V617="N","NA",V617))))</f>
        <v>74</v>
      </c>
      <c r="AF617" s="30" t="n">
        <f aca="false">IF(ISBLANK(W617),"NA",IF(W617=" ","NA",IF(W617="-","NA",IF(W617="N","NA",W617))))</f>
        <v>548</v>
      </c>
      <c r="AG617" s="30" t="n">
        <f aca="false">IF(ISBLANK(X617),"NA",IF(X617=" ","NA",IF(X617="-","NA",IF(X617="N","NA",X617))))</f>
        <v>562</v>
      </c>
      <c r="AH617" s="30" t="n">
        <f aca="false">IF(ISBLANK(Y617),"NA",IF(Y617=" ","NA",IF(Y617="-","NA",IF(Y617="N","NA",Y617))))</f>
        <v>506</v>
      </c>
      <c r="AI617" s="30" t="n">
        <f aca="false">IF(ISBLANK(Z617),"NA",IF(Z617=" ","NA",IF(Z617="-","NA",IF(Z617="N","NA",Z617))))</f>
        <v>473</v>
      </c>
      <c r="AJ617" s="30" t="n">
        <f aca="false">IF(ISBLANK(AA617),"NA",IF(AA617=" ","NA",IF(AA617="-","NA",IF(AA617="N","NA",AA617))))</f>
        <v>12</v>
      </c>
      <c r="AK617" s="30" t="str">
        <f aca="false">IF(ISBLANK(AB617),"NA",IF(AB617=" ","NA",IF(AB617="-","NA",IF(AB617="N","NA",AB617))))</f>
        <v>NA</v>
      </c>
      <c r="AL617" s="22" t="str">
        <f aca="false">IF(I617="BC",VLOOKUP(B617,'BC-OR_overlap'!A:J,10),"NA")</f>
        <v>NA</v>
      </c>
      <c r="AM617" s="22" t="n">
        <f aca="false">VLOOKUP(G617,Sheet2!A:Q,3)</f>
        <v>57.589</v>
      </c>
      <c r="AN617" s="22" t="n">
        <f aca="false">VLOOKUP(G617,Sheet2!A:Q,4)</f>
        <v>13</v>
      </c>
      <c r="AO617" s="22" t="n">
        <f aca="false">VLOOKUP(G617,Sheet2!A:Q,5)</f>
        <v>29.8</v>
      </c>
      <c r="AP617" s="22" t="n">
        <f aca="false">VLOOKUP(G617,Sheet2!A:Q,6)</f>
        <v>11355.18</v>
      </c>
      <c r="AQ617" s="22" t="n">
        <f aca="false">VLOOKUP(G617,Sheet2!A:Q,7)</f>
        <v>393.8</v>
      </c>
      <c r="AR617" s="22" t="n">
        <f aca="false">VLOOKUP(G617,Sheet2!A:Q,8)</f>
        <v>2403.17</v>
      </c>
      <c r="AS617" s="22" t="n">
        <f aca="false">VLOOKUP(G617,Sheet2!A:Q,9)</f>
        <v>48.75</v>
      </c>
      <c r="AT617" s="22" t="n">
        <f aca="false">VLOOKUP(G617,Sheet2!A:Q,10)</f>
        <v>363.28</v>
      </c>
      <c r="AU617" s="22" t="n">
        <f aca="false">VLOOKUP(G617,Sheet2!A:Q,11)</f>
        <v>12</v>
      </c>
      <c r="AV617" s="22" t="n">
        <f aca="false">VLOOKUP(G617,Sheet2!A:Q,12)</f>
        <v>348645.47</v>
      </c>
      <c r="AW617" s="22" t="n">
        <f aca="false">VLOOKUP(G617,Sheet2!A:Q,13)</f>
        <v>45047.4</v>
      </c>
      <c r="AX617" s="22" t="n">
        <f aca="false">VLOOKUP(G617,Sheet2!A:Q,14)</f>
        <v>41890.99</v>
      </c>
      <c r="AY617" s="22" t="n">
        <f aca="false">VLOOKUP(G617,Sheet2!A:Q,15)</f>
        <v>5041.25</v>
      </c>
      <c r="AZ617" s="22" t="n">
        <f aca="false">VLOOKUP(G617,Sheet2!A:Q,16)</f>
        <v>3235.51</v>
      </c>
      <c r="BA617" s="22" t="n">
        <f aca="false">VLOOKUP(G617,Sheet2!A:Q,17)</f>
        <v>561.33</v>
      </c>
      <c r="BB617" s="22" t="n">
        <f aca="false">VLOOKUP(G617,Sheet2!A:R,18)</f>
        <v>503</v>
      </c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5" hidden="false" customHeight="false" outlineLevel="0" collapsed="false">
      <c r="A618" s="1" t="s">
        <v>56</v>
      </c>
      <c r="B618" s="9" t="n">
        <v>136</v>
      </c>
      <c r="C618" s="9" t="n">
        <v>166</v>
      </c>
      <c r="D618" s="9" t="n">
        <v>156</v>
      </c>
      <c r="E618" s="23"/>
      <c r="F618" s="9" t="s">
        <v>640</v>
      </c>
      <c r="G618" s="85" t="s">
        <v>1317</v>
      </c>
      <c r="H618" s="4" t="s">
        <v>642</v>
      </c>
      <c r="I618" s="22" t="s">
        <v>1365</v>
      </c>
      <c r="J618" s="26" t="s">
        <v>1366</v>
      </c>
      <c r="K618" s="11" t="s">
        <v>1614</v>
      </c>
      <c r="L618" s="2" t="n">
        <f aca="false">IF(LEN(TRIM(K618))=0,0,LEN(TRIM(K618))-LEN(SUBSTITUTE(K618," ",""))+1)</f>
        <v>19</v>
      </c>
      <c r="M618" s="2" t="n">
        <f aca="false">IF(LEN(TRIM(F618))=0,0,LEN(TRIM(F618))-LEN(SUBSTITUTE(F618," ",""))+2)</f>
        <v>17</v>
      </c>
      <c r="N618" s="22" t="s">
        <v>52</v>
      </c>
      <c r="O618" s="0"/>
      <c r="P618" s="27" t="n">
        <v>12136</v>
      </c>
      <c r="Q618" s="27" t="n">
        <v>2136</v>
      </c>
      <c r="R618" s="9" t="s">
        <v>236</v>
      </c>
      <c r="S618" s="28" t="str">
        <f aca="false">MID(MID(MID(SUBSTITUTE(K618," ","^",(M618-2)),1,256),FIND("^",SUBSTITUTE(K618," ","^",(M618-2))),256),2,FIND(" ",MID(MID(SUBSTITUTE(K618," ","^",(M618-2)),1,256),FIND("^",SUBSTITUTE(K618," ","^",(M618-2))),256))-2)</f>
        <v>short</v>
      </c>
      <c r="T618" s="59"/>
      <c r="U618" s="9" t="n">
        <v>5</v>
      </c>
      <c r="V618" s="23" t="n">
        <v>26</v>
      </c>
      <c r="W618" s="23" t="n">
        <v>527</v>
      </c>
      <c r="X618" s="23" t="n">
        <v>555</v>
      </c>
      <c r="Y618" s="23" t="n">
        <v>587</v>
      </c>
      <c r="Z618" s="23" t="n">
        <v>524</v>
      </c>
      <c r="AA618" s="83" t="n">
        <v>5</v>
      </c>
      <c r="AB618" s="9"/>
      <c r="AC618" s="30" t="str">
        <f aca="false">IF(ISBLANK(T618),"NA",IF(T618=" ","NA",IF(T618="-","NA",IF(T618="N","NA",T618))))</f>
        <v>NA</v>
      </c>
      <c r="AD618" s="30" t="n">
        <f aca="false">IF(ISBLANK(U618),"NA",IF(U618=" ","NA",IF(U618="-","NA",IF(U618="N","NA",U618))))</f>
        <v>5</v>
      </c>
      <c r="AE618" s="30" t="n">
        <f aca="false">IF(ISBLANK(V618),"NA",IF(V618=" ","NA",IF(V618="-","NA",IF(V618="N","NA",V618))))</f>
        <v>26</v>
      </c>
      <c r="AF618" s="30" t="n">
        <f aca="false">IF(ISBLANK(W618),"NA",IF(W618=" ","NA",IF(W618="-","NA",IF(W618="N","NA",W618))))</f>
        <v>527</v>
      </c>
      <c r="AG618" s="30" t="n">
        <f aca="false">IF(ISBLANK(X618),"NA",IF(X618=" ","NA",IF(X618="-","NA",IF(X618="N","NA",X618))))</f>
        <v>555</v>
      </c>
      <c r="AH618" s="30" t="n">
        <f aca="false">IF(ISBLANK(Y618),"NA",IF(Y618=" ","NA",IF(Y618="-","NA",IF(Y618="N","NA",Y618))))</f>
        <v>587</v>
      </c>
      <c r="AI618" s="30" t="n">
        <f aca="false">IF(ISBLANK(Z618),"NA",IF(Z618=" ","NA",IF(Z618="-","NA",IF(Z618="N","NA",Z618))))</f>
        <v>524</v>
      </c>
      <c r="AJ618" s="30" t="n">
        <f aca="false">IF(ISBLANK(AA618),"NA",IF(AA618=" ","NA",IF(AA618="-","NA",IF(AA618="N","NA",AA618))))</f>
        <v>5</v>
      </c>
      <c r="AK618" s="30" t="str">
        <f aca="false">IF(ISBLANK(AB618),"NA",IF(AB618=" ","NA",IF(AB618="-","NA",IF(AB618="N","NA",AB618))))</f>
        <v>NA</v>
      </c>
      <c r="AL618" s="22" t="str">
        <f aca="false">IF(I618="BC",VLOOKUP(B618,'BC-OR_overlap'!A:J,10),"NA")</f>
        <v>NA</v>
      </c>
      <c r="AM618" s="22" t="n">
        <f aca="false">VLOOKUP(G618,Sheet2!A:Q,3)</f>
        <v>29.3299</v>
      </c>
      <c r="AN618" s="22" t="n">
        <f aca="false">VLOOKUP(G618,Sheet2!A:Q,4)</f>
        <v>3</v>
      </c>
      <c r="AO618" s="22" t="n">
        <f aca="false">VLOOKUP(G618,Sheet2!A:Q,5)</f>
        <v>74.17</v>
      </c>
      <c r="AP618" s="22" t="n">
        <f aca="false">VLOOKUP(G618,Sheet2!A:Q,6)</f>
        <v>7464.82</v>
      </c>
      <c r="AQ618" s="22" t="n">
        <f aca="false">VLOOKUP(G618,Sheet2!A:Q,7)</f>
        <v>298.4</v>
      </c>
      <c r="AR618" s="22" t="n">
        <f aca="false">VLOOKUP(G618,Sheet2!A:Q,8)</f>
        <v>1247.34</v>
      </c>
      <c r="AS618" s="22" t="n">
        <f aca="false">VLOOKUP(G618,Sheet2!A:Q,9)</f>
        <v>40.25</v>
      </c>
      <c r="AT618" s="22" t="n">
        <f aca="false">VLOOKUP(G618,Sheet2!A:Q,10)</f>
        <v>331.08</v>
      </c>
      <c r="AU618" s="22" t="n">
        <f aca="false">VLOOKUP(G618,Sheet2!A:Q,11)</f>
        <v>8.67</v>
      </c>
      <c r="AV618" s="22" t="n">
        <f aca="false">VLOOKUP(G618,Sheet2!A:Q,12)</f>
        <v>264932.07</v>
      </c>
      <c r="AW618" s="22" t="n">
        <f aca="false">VLOOKUP(G618,Sheet2!A:Q,13)</f>
        <v>35301.8</v>
      </c>
      <c r="AX618" s="22" t="n">
        <f aca="false">VLOOKUP(G618,Sheet2!A:Q,14)</f>
        <v>28584.06</v>
      </c>
      <c r="AY618" s="22" t="n">
        <f aca="false">VLOOKUP(G618,Sheet2!A:Q,15)</f>
        <v>3474.75</v>
      </c>
      <c r="AZ618" s="22" t="n">
        <f aca="false">VLOOKUP(G618,Sheet2!A:Q,16)</f>
        <v>2212.06</v>
      </c>
      <c r="BA618" s="22" t="n">
        <f aca="false">VLOOKUP(G618,Sheet2!A:Q,17)</f>
        <v>509</v>
      </c>
      <c r="BB618" s="22" t="n">
        <f aca="false">VLOOKUP(G618,Sheet2!A:R,18)</f>
        <v>504</v>
      </c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15" hidden="false" customHeight="false" outlineLevel="0" collapsed="false">
      <c r="A619" s="1" t="s">
        <v>66</v>
      </c>
      <c r="B619" s="9" t="n">
        <v>137</v>
      </c>
      <c r="C619" s="9" t="n">
        <v>167</v>
      </c>
      <c r="D619" s="9" t="n">
        <v>170</v>
      </c>
      <c r="E619" s="23" t="n">
        <v>4</v>
      </c>
      <c r="F619" s="48" t="s">
        <v>644</v>
      </c>
      <c r="G619" s="75" t="s">
        <v>1615</v>
      </c>
      <c r="H619" s="4" t="s">
        <v>646</v>
      </c>
      <c r="I619" s="22" t="s">
        <v>1365</v>
      </c>
      <c r="J619" s="26" t="s">
        <v>1366</v>
      </c>
      <c r="K619" s="11" t="s">
        <v>1616</v>
      </c>
      <c r="L619" s="2" t="n">
        <f aca="false">IF(LEN(TRIM(K619))=0,0,LEN(TRIM(K619))-LEN(SUBSTITUTE(K619," ",""))+1)</f>
        <v>16</v>
      </c>
      <c r="M619" s="2" t="n">
        <f aca="false">IF(LEN(TRIM(F619))=0,0,LEN(TRIM(F619))-LEN(SUBSTITUTE(F619," ",""))+2)</f>
        <v>14</v>
      </c>
      <c r="N619" s="22" t="s">
        <v>52</v>
      </c>
      <c r="O619" s="0"/>
      <c r="P619" s="27" t="n">
        <v>12137</v>
      </c>
      <c r="Q619" s="27" t="n">
        <v>2137</v>
      </c>
      <c r="R619" s="9" t="s">
        <v>236</v>
      </c>
      <c r="S619" s="28" t="str">
        <f aca="false">MID(MID(MID(SUBSTITUTE(K619," ","^",(M619-2)),1,256),FIND("^",SUBSTITUTE(K619," ","^",(M619-2))),256),2,FIND(" ",MID(MID(SUBSTITUTE(K619," ","^",(M619-2)),1,256),FIND("^",SUBSTITUTE(K619," ","^",(M619-2))),256))-2)</f>
        <v>a</v>
      </c>
      <c r="T619" s="59"/>
      <c r="U619" s="9" t="n">
        <v>5</v>
      </c>
      <c r="V619" s="23" t="n">
        <v>5</v>
      </c>
      <c r="W619" s="23" t="s">
        <v>54</v>
      </c>
      <c r="X619" s="23" t="s">
        <v>54</v>
      </c>
      <c r="Y619" s="23" t="s">
        <v>54</v>
      </c>
      <c r="Z619" s="23" t="s">
        <v>54</v>
      </c>
      <c r="AA619" s="83" t="n">
        <v>8</v>
      </c>
      <c r="AB619" s="0"/>
      <c r="AC619" s="30" t="str">
        <f aca="false">IF(ISBLANK(T619),"NA",IF(T619=" ","NA",IF(T619="-","NA",IF(T619="N","NA",T619))))</f>
        <v>NA</v>
      </c>
      <c r="AD619" s="30" t="n">
        <f aca="false">IF(ISBLANK(U619),"NA",IF(U619=" ","NA",IF(U619="-","NA",IF(U619="N","NA",U619))))</f>
        <v>5</v>
      </c>
      <c r="AE619" s="30" t="n">
        <f aca="false">IF(ISBLANK(V619),"NA",IF(V619=" ","NA",IF(V619="-","NA",IF(V619="N","NA",V619))))</f>
        <v>5</v>
      </c>
      <c r="AF619" s="30" t="str">
        <f aca="false">IF(ISBLANK(W619),"NA",IF(W619=" ","NA",IF(W619="-","NA",IF(W619="N","NA",W619))))</f>
        <v>NA</v>
      </c>
      <c r="AG619" s="30" t="str">
        <f aca="false">IF(ISBLANK(X619),"NA",IF(X619=" ","NA",IF(X619="-","NA",IF(X619="N","NA",X619))))</f>
        <v>NA</v>
      </c>
      <c r="AH619" s="30" t="str">
        <f aca="false">IF(ISBLANK(Y619),"NA",IF(Y619=" ","NA",IF(Y619="-","NA",IF(Y619="N","NA",Y619))))</f>
        <v>NA</v>
      </c>
      <c r="AI619" s="30" t="str">
        <f aca="false">IF(ISBLANK(Z619),"NA",IF(Z619=" ","NA",IF(Z619="-","NA",IF(Z619="N","NA",Z619))))</f>
        <v>NA</v>
      </c>
      <c r="AJ619" s="30" t="n">
        <f aca="false">IF(ISBLANK(AA619),"NA",IF(AA619=" ","NA",IF(AA619="-","NA",IF(AA619="N","NA",AA619))))</f>
        <v>8</v>
      </c>
      <c r="AK619" s="30" t="str">
        <f aca="false">IF(ISBLANK(AB619),"NA",IF(AB619=" ","NA",IF(AB619="-","NA",IF(AB619="N","NA",AB619))))</f>
        <v>NA</v>
      </c>
      <c r="AL619" s="22" t="str">
        <f aca="false">IF(I619="BC",VLOOKUP(B619,'BC-OR_overlap'!A:J,10),"NA")</f>
        <v>NA</v>
      </c>
      <c r="AM619" s="22" t="n">
        <f aca="false">VLOOKUP(G619,Sheet2!A:Q,3)</f>
        <v>6.96065</v>
      </c>
      <c r="AN619" s="22" t="n">
        <f aca="false">VLOOKUP(G619,Sheet2!A:Q,4)</f>
        <v>2</v>
      </c>
      <c r="AO619" s="22" t="n">
        <f aca="false">VLOOKUP(G619,Sheet2!A:Q,5)</f>
        <v>126.51</v>
      </c>
      <c r="AP619" s="22" t="n">
        <f aca="false">VLOOKUP(G619,Sheet2!A:Q,6)</f>
        <v>8553.27</v>
      </c>
      <c r="AQ619" s="22" t="n">
        <f aca="false">VLOOKUP(G619,Sheet2!A:Q,7)</f>
        <v>399.8</v>
      </c>
      <c r="AR619" s="22" t="n">
        <f aca="false">VLOOKUP(G619,Sheet2!A:Q,8)</f>
        <v>1494.37</v>
      </c>
      <c r="AS619" s="22" t="n">
        <f aca="false">VLOOKUP(G619,Sheet2!A:Q,9)</f>
        <v>48.5</v>
      </c>
      <c r="AT619" s="22" t="n">
        <f aca="false">VLOOKUP(G619,Sheet2!A:Q,10)</f>
        <v>281.9</v>
      </c>
      <c r="AU619" s="22" t="n">
        <f aca="false">VLOOKUP(G619,Sheet2!A:Q,11)</f>
        <v>10.67</v>
      </c>
      <c r="AV619" s="22" t="n">
        <f aca="false">VLOOKUP(G619,Sheet2!A:Q,12)</f>
        <v>269101.59</v>
      </c>
      <c r="AW619" s="22" t="n">
        <f aca="false">VLOOKUP(G619,Sheet2!A:Q,13)</f>
        <v>34072</v>
      </c>
      <c r="AX619" s="22" t="n">
        <f aca="false">VLOOKUP(G619,Sheet2!A:Q,14)</f>
        <v>30941.92</v>
      </c>
      <c r="AY619" s="22" t="n">
        <f aca="false">VLOOKUP(G619,Sheet2!A:Q,15)</f>
        <v>3967.75</v>
      </c>
      <c r="AZ619" s="22" t="n">
        <f aca="false">VLOOKUP(G619,Sheet2!A:Q,16)</f>
        <v>994.56</v>
      </c>
      <c r="BA619" s="22" t="n">
        <f aca="false">VLOOKUP(G619,Sheet2!A:Q,17)</f>
        <v>255.67</v>
      </c>
      <c r="BB619" s="22" t="n">
        <f aca="false">VLOOKUP(G619,Sheet2!A:R,18)</f>
        <v>501</v>
      </c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15" hidden="false" customHeight="false" outlineLevel="0" collapsed="false">
      <c r="A620" s="9" t="s">
        <v>80</v>
      </c>
      <c r="B620" s="9" t="n">
        <v>138</v>
      </c>
      <c r="C620" s="9" t="n">
        <v>168</v>
      </c>
      <c r="D620" s="9" t="n">
        <v>169</v>
      </c>
      <c r="E620" s="23"/>
      <c r="F620" s="9" t="s">
        <v>648</v>
      </c>
      <c r="G620" s="75" t="s">
        <v>1617</v>
      </c>
      <c r="H620" s="4" t="s">
        <v>650</v>
      </c>
      <c r="I620" s="22" t="s">
        <v>1365</v>
      </c>
      <c r="J620" s="26" t="s">
        <v>1366</v>
      </c>
      <c r="K620" s="11" t="s">
        <v>1618</v>
      </c>
      <c r="L620" s="2" t="n">
        <f aca="false">IF(LEN(TRIM(K620))=0,0,LEN(TRIM(K620))-LEN(SUBSTITUTE(K620," ",""))+1)</f>
        <v>19</v>
      </c>
      <c r="M620" s="2" t="n">
        <f aca="false">IF(LEN(TRIM(F620))=0,0,LEN(TRIM(F620))-LEN(SUBSTITUTE(F620," ",""))+2)</f>
        <v>16</v>
      </c>
      <c r="N620" s="22" t="s">
        <v>52</v>
      </c>
      <c r="O620" s="0"/>
      <c r="P620" s="27" t="n">
        <v>12138</v>
      </c>
      <c r="Q620" s="27" t="n">
        <v>2138</v>
      </c>
      <c r="R620" s="9" t="s">
        <v>236</v>
      </c>
      <c r="S620" s="28" t="str">
        <f aca="false">MID(MID(MID(SUBSTITUTE(K620," ","^",(M620-2)),1,256),FIND("^",SUBSTITUTE(K620," ","^",(M620-2))),256),2,FIND(" ",MID(MID(SUBSTITUTE(K620," ","^",(M620-2)),1,256),FIND("^",SUBSTITUTE(K620," ","^",(M620-2))),256))-2)</f>
        <v>a</v>
      </c>
      <c r="T620" s="59"/>
      <c r="U620" s="9" t="n">
        <v>6</v>
      </c>
      <c r="V620" s="23" t="n">
        <v>202</v>
      </c>
      <c r="W620" s="23" t="s">
        <v>54</v>
      </c>
      <c r="X620" s="23" t="n">
        <v>603</v>
      </c>
      <c r="Y620" s="23" t="n">
        <v>463</v>
      </c>
      <c r="Z620" s="23" t="s">
        <v>54</v>
      </c>
      <c r="AA620" s="83" t="n">
        <v>7</v>
      </c>
      <c r="AB620" s="0"/>
      <c r="AC620" s="30" t="str">
        <f aca="false">IF(ISBLANK(T620),"NA",IF(T620=" ","NA",IF(T620="-","NA",IF(T620="N","NA",T620))))</f>
        <v>NA</v>
      </c>
      <c r="AD620" s="30" t="n">
        <f aca="false">IF(ISBLANK(U620),"NA",IF(U620=" ","NA",IF(U620="-","NA",IF(U620="N","NA",U620))))</f>
        <v>6</v>
      </c>
      <c r="AE620" s="30" t="n">
        <f aca="false">IF(ISBLANK(V620),"NA",IF(V620=" ","NA",IF(V620="-","NA",IF(V620="N","NA",V620))))</f>
        <v>202</v>
      </c>
      <c r="AF620" s="30" t="str">
        <f aca="false">IF(ISBLANK(W620),"NA",IF(W620=" ","NA",IF(W620="-","NA",IF(W620="N","NA",W620))))</f>
        <v>NA</v>
      </c>
      <c r="AG620" s="30" t="n">
        <f aca="false">IF(ISBLANK(X620),"NA",IF(X620=" ","NA",IF(X620="-","NA",IF(X620="N","NA",X620))))</f>
        <v>603</v>
      </c>
      <c r="AH620" s="30" t="n">
        <f aca="false">IF(ISBLANK(Y620),"NA",IF(Y620=" ","NA",IF(Y620="-","NA",IF(Y620="N","NA",Y620))))</f>
        <v>463</v>
      </c>
      <c r="AI620" s="30" t="str">
        <f aca="false">IF(ISBLANK(Z620),"NA",IF(Z620=" ","NA",IF(Z620="-","NA",IF(Z620="N","NA",Z620))))</f>
        <v>NA</v>
      </c>
      <c r="AJ620" s="30" t="n">
        <f aca="false">IF(ISBLANK(AA620),"NA",IF(AA620=" ","NA",IF(AA620="-","NA",IF(AA620="N","NA",AA620))))</f>
        <v>7</v>
      </c>
      <c r="AK620" s="30" t="str">
        <f aca="false">IF(ISBLANK(AB620),"NA",IF(AB620=" ","NA",IF(AB620="-","NA",IF(AB620="N","NA",AB620))))</f>
        <v>NA</v>
      </c>
      <c r="AL620" s="22" t="str">
        <f aca="false">IF(I620="BC",VLOOKUP(B620,'BC-OR_overlap'!A:J,10),"NA")</f>
        <v>NA</v>
      </c>
      <c r="AM620" s="22" t="n">
        <f aca="false">VLOOKUP(G620,Sheet2!A:Q,3)</f>
        <v>167.948</v>
      </c>
      <c r="AN620" s="22" t="n">
        <f aca="false">VLOOKUP(G620,Sheet2!A:Q,4)</f>
        <v>3</v>
      </c>
      <c r="AO620" s="22" t="n">
        <f aca="false">VLOOKUP(G620,Sheet2!A:Q,5)</f>
        <v>9.8</v>
      </c>
      <c r="AP620" s="22" t="n">
        <f aca="false">VLOOKUP(G620,Sheet2!A:Q,6)</f>
        <v>6617.06</v>
      </c>
      <c r="AQ620" s="22" t="n">
        <f aca="false">VLOOKUP(G620,Sheet2!A:Q,7)</f>
        <v>525.17</v>
      </c>
      <c r="AR620" s="22" t="n">
        <f aca="false">VLOOKUP(G620,Sheet2!A:Q,8)</f>
        <v>1725.78</v>
      </c>
      <c r="AS620" s="22" t="n">
        <f aca="false">VLOOKUP(G620,Sheet2!A:Q,9)</f>
        <v>111.8</v>
      </c>
      <c r="AT620" s="22" t="n">
        <f aca="false">VLOOKUP(G620,Sheet2!A:Q,10)</f>
        <v>354.68</v>
      </c>
      <c r="AU620" s="22" t="n">
        <f aca="false">VLOOKUP(G620,Sheet2!A:Q,11)</f>
        <v>14.25</v>
      </c>
      <c r="AV620" s="22" t="n">
        <f aca="false">VLOOKUP(G620,Sheet2!A:Q,12)</f>
        <v>265445.47</v>
      </c>
      <c r="AW620" s="22" t="n">
        <f aca="false">VLOOKUP(G620,Sheet2!A:Q,13)</f>
        <v>36224.33</v>
      </c>
      <c r="AX620" s="22" t="n">
        <f aca="false">VLOOKUP(G620,Sheet2!A:Q,14)</f>
        <v>30270.55</v>
      </c>
      <c r="AY620" s="22" t="n">
        <f aca="false">VLOOKUP(G620,Sheet2!A:Q,15)</f>
        <v>5579</v>
      </c>
      <c r="AZ620" s="22" t="n">
        <f aca="false">VLOOKUP(G620,Sheet2!A:Q,16)</f>
        <v>2397.72</v>
      </c>
      <c r="BA620" s="22" t="n">
        <f aca="false">VLOOKUP(G620,Sheet2!A:Q,17)</f>
        <v>470.25</v>
      </c>
      <c r="BB620" s="22" t="n">
        <f aca="false">VLOOKUP(G620,Sheet2!A:R,18)</f>
        <v>511</v>
      </c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5" hidden="false" customHeight="false" outlineLevel="0" collapsed="false">
      <c r="A621" s="1" t="s">
        <v>46</v>
      </c>
      <c r="B621" s="31" t="n">
        <v>139</v>
      </c>
      <c r="C621" s="9" t="n">
        <v>169</v>
      </c>
      <c r="D621" s="9" t="n">
        <v>126</v>
      </c>
      <c r="E621" s="23" t="n">
        <v>10</v>
      </c>
      <c r="F621" s="24" t="s">
        <v>652</v>
      </c>
      <c r="G621" s="75" t="s">
        <v>1619</v>
      </c>
      <c r="H621" s="4" t="s">
        <v>654</v>
      </c>
      <c r="I621" s="22" t="s">
        <v>1365</v>
      </c>
      <c r="J621" s="26" t="s">
        <v>1366</v>
      </c>
      <c r="K621" s="11" t="s">
        <v>1620</v>
      </c>
      <c r="L621" s="2" t="n">
        <f aca="false">IF(LEN(TRIM(K621))=0,0,LEN(TRIM(K621))-LEN(SUBSTITUTE(K621," ",""))+1)</f>
        <v>16</v>
      </c>
      <c r="M621" s="2" t="n">
        <f aca="false">IF(LEN(TRIM(F621))=0,0,LEN(TRIM(F621))-LEN(SUBSTITUTE(F621," ",""))+2)</f>
        <v>12</v>
      </c>
      <c r="N621" s="22" t="s">
        <v>52</v>
      </c>
      <c r="O621" s="0"/>
      <c r="P621" s="27" t="n">
        <v>12139</v>
      </c>
      <c r="Q621" s="27" t="n">
        <v>2139</v>
      </c>
      <c r="R621" s="9" t="s">
        <v>236</v>
      </c>
      <c r="S621" s="28" t="str">
        <f aca="false">MID(MID(MID(SUBSTITUTE(K621," ","^",(M621-2)),1,256),FIND("^",SUBSTITUTE(K621," ","^",(M621-2))),256),2,FIND(" ",MID(MID(SUBSTITUTE(K621," ","^",(M621-2)),1,256),FIND("^",SUBSTITUTE(K621," ","^",(M621-2))),256))-2)</f>
        <v>their</v>
      </c>
      <c r="T621" s="59"/>
      <c r="U621" s="9" t="n">
        <v>7</v>
      </c>
      <c r="V621" s="23" t="s">
        <v>54</v>
      </c>
      <c r="W621" s="23" t="s">
        <v>54</v>
      </c>
      <c r="X621" s="23" t="s">
        <v>54</v>
      </c>
      <c r="Y621" s="23" t="s">
        <v>54</v>
      </c>
      <c r="Z621" s="23" t="s">
        <v>54</v>
      </c>
      <c r="AA621" s="83" t="n">
        <v>3</v>
      </c>
      <c r="AB621" s="9"/>
      <c r="AC621" s="30" t="str">
        <f aca="false">IF(ISBLANK(T621),"NA",IF(T621=" ","NA",IF(T621="-","NA",IF(T621="N","NA",T621))))</f>
        <v>NA</v>
      </c>
      <c r="AD621" s="30" t="n">
        <f aca="false">IF(ISBLANK(U621),"NA",IF(U621=" ","NA",IF(U621="-","NA",IF(U621="N","NA",U621))))</f>
        <v>7</v>
      </c>
      <c r="AE621" s="30" t="str">
        <f aca="false">IF(ISBLANK(V621),"NA",IF(V621=" ","NA",IF(V621="-","NA",IF(V621="N","NA",V621))))</f>
        <v>NA</v>
      </c>
      <c r="AF621" s="30" t="str">
        <f aca="false">IF(ISBLANK(W621),"NA",IF(W621=" ","NA",IF(W621="-","NA",IF(W621="N","NA",W621))))</f>
        <v>NA</v>
      </c>
      <c r="AG621" s="30" t="str">
        <f aca="false">IF(ISBLANK(X621),"NA",IF(X621=" ","NA",IF(X621="-","NA",IF(X621="N","NA",X621))))</f>
        <v>NA</v>
      </c>
      <c r="AH621" s="30" t="str">
        <f aca="false">IF(ISBLANK(Y621),"NA",IF(Y621=" ","NA",IF(Y621="-","NA",IF(Y621="N","NA",Y621))))</f>
        <v>NA</v>
      </c>
      <c r="AI621" s="30" t="str">
        <f aca="false">IF(ISBLANK(Z621),"NA",IF(Z621=" ","NA",IF(Z621="-","NA",IF(Z621="N","NA",Z621))))</f>
        <v>NA</v>
      </c>
      <c r="AJ621" s="30" t="n">
        <f aca="false">IF(ISBLANK(AA621),"NA",IF(AA621=" ","NA",IF(AA621="-","NA",IF(AA621="N","NA",AA621))))</f>
        <v>3</v>
      </c>
      <c r="AK621" s="30" t="str">
        <f aca="false">IF(ISBLANK(AB621),"NA",IF(AB621=" ","NA",IF(AB621="-","NA",IF(AB621="N","NA",AB621))))</f>
        <v>NA</v>
      </c>
      <c r="AL621" s="22" t="str">
        <f aca="false">IF(I621="BC",VLOOKUP(B621,'BC-OR_overlap'!A:J,10),"NA")</f>
        <v>NA</v>
      </c>
      <c r="AM621" s="22" t="n">
        <f aca="false">VLOOKUP(G621,Sheet2!A:Q,3)</f>
        <v>28.1996</v>
      </c>
      <c r="AN621" s="22" t="n">
        <f aca="false">VLOOKUP(G621,Sheet2!A:Q,4)</f>
        <v>6</v>
      </c>
      <c r="AO621" s="22" t="n">
        <f aca="false">VLOOKUP(G621,Sheet2!A:Q,5)</f>
        <v>3.18</v>
      </c>
      <c r="AP621" s="22" t="n">
        <f aca="false">VLOOKUP(G621,Sheet2!A:Q,6)</f>
        <v>7610.44</v>
      </c>
      <c r="AQ621" s="22" t="n">
        <f aca="false">VLOOKUP(G621,Sheet2!A:Q,7)</f>
        <v>1398.43</v>
      </c>
      <c r="AR621" s="22" t="n">
        <f aca="false">VLOOKUP(G621,Sheet2!A:Q,8)</f>
        <v>1034.93</v>
      </c>
      <c r="AS621" s="22" t="n">
        <f aca="false">VLOOKUP(G621,Sheet2!A:Q,9)</f>
        <v>243.33</v>
      </c>
      <c r="AT621" s="22" t="n">
        <f aca="false">VLOOKUP(G621,Sheet2!A:Q,10)</f>
        <v>96.27</v>
      </c>
      <c r="AU621" s="22" t="n">
        <f aca="false">VLOOKUP(G621,Sheet2!A:Q,11)</f>
        <v>12.2</v>
      </c>
      <c r="AV621" s="22" t="n">
        <f aca="false">VLOOKUP(G621,Sheet2!A:Q,12)</f>
        <v>288627.22</v>
      </c>
      <c r="AW621" s="22" t="n">
        <f aca="false">VLOOKUP(G621,Sheet2!A:Q,13)</f>
        <v>42323.14</v>
      </c>
      <c r="AX621" s="22" t="n">
        <f aca="false">VLOOKUP(G621,Sheet2!A:Q,14)</f>
        <v>19271.98</v>
      </c>
      <c r="AY621" s="22" t="n">
        <f aca="false">VLOOKUP(G621,Sheet2!A:Q,15)</f>
        <v>4697.17</v>
      </c>
      <c r="AZ621" s="22" t="n">
        <f aca="false">VLOOKUP(G621,Sheet2!A:Q,16)</f>
        <v>1925.15</v>
      </c>
      <c r="BA621" s="22" t="n">
        <f aca="false">VLOOKUP(G621,Sheet2!A:Q,17)</f>
        <v>364</v>
      </c>
      <c r="BB621" s="22" t="n">
        <f aca="false">VLOOKUP(G621,Sheet2!A:R,18)</f>
        <v>508</v>
      </c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5" hidden="false" customHeight="false" outlineLevel="0" collapsed="false">
      <c r="A622" s="9" t="s">
        <v>46</v>
      </c>
      <c r="B622" s="9" t="n">
        <v>140</v>
      </c>
      <c r="C622" s="9" t="n">
        <v>173</v>
      </c>
      <c r="D622" s="9" t="n">
        <v>179</v>
      </c>
      <c r="E622" s="23" t="s">
        <v>656</v>
      </c>
      <c r="F622" s="11" t="s">
        <v>657</v>
      </c>
      <c r="G622" s="75" t="s">
        <v>1621</v>
      </c>
      <c r="H622" s="4" t="s">
        <v>659</v>
      </c>
      <c r="I622" s="22" t="s">
        <v>1365</v>
      </c>
      <c r="J622" s="26" t="s">
        <v>1366</v>
      </c>
      <c r="K622" s="11" t="s">
        <v>1622</v>
      </c>
      <c r="L622" s="2" t="n">
        <f aca="false">IF(LEN(TRIM(K622))=0,0,LEN(TRIM(K622))-LEN(SUBSTITUTE(K622," ",""))+1)</f>
        <v>11</v>
      </c>
      <c r="M622" s="2" t="n">
        <f aca="false">IF(LEN(TRIM(F622))=0,0,LEN(TRIM(F622))-LEN(SUBSTITUTE(F622," ",""))+2)</f>
        <v>8</v>
      </c>
      <c r="N622" s="22" t="s">
        <v>52</v>
      </c>
      <c r="O622" s="0"/>
      <c r="P622" s="27" t="n">
        <v>12140</v>
      </c>
      <c r="Q622" s="27" t="n">
        <v>2140</v>
      </c>
      <c r="R622" s="9" t="s">
        <v>236</v>
      </c>
      <c r="S622" s="28" t="str">
        <f aca="false">MID(MID(MID(SUBSTITUTE(K622," ","^",(M622-2)),1,256),FIND("^",SUBSTITUTE(K622," ","^",(M622-2))),256),2,FIND(" ",MID(MID(SUBSTITUTE(K622," ","^",(M622-2)),1,256),FIND("^",SUBSTITUTE(K622," ","^",(M622-2))),256))-2)</f>
        <v>his</v>
      </c>
      <c r="T622" s="59"/>
      <c r="U622" s="9" t="n">
        <v>5</v>
      </c>
      <c r="V622" s="23" t="n">
        <v>14</v>
      </c>
      <c r="W622" s="23" t="s">
        <v>54</v>
      </c>
      <c r="X622" s="23" t="n">
        <v>477</v>
      </c>
      <c r="Y622" s="23" t="n">
        <v>404</v>
      </c>
      <c r="Z622" s="23" t="s">
        <v>54</v>
      </c>
      <c r="AA622" s="83" t="n">
        <v>5</v>
      </c>
      <c r="AB622" s="9"/>
      <c r="AC622" s="30" t="str">
        <f aca="false">IF(ISBLANK(T622),"NA",IF(T622=" ","NA",IF(T622="-","NA",IF(T622="N","NA",T622))))</f>
        <v>NA</v>
      </c>
      <c r="AD622" s="30" t="n">
        <f aca="false">IF(ISBLANK(U622),"NA",IF(U622=" ","NA",IF(U622="-","NA",IF(U622="N","NA",U622))))</f>
        <v>5</v>
      </c>
      <c r="AE622" s="30" t="n">
        <f aca="false">IF(ISBLANK(V622),"NA",IF(V622=" ","NA",IF(V622="-","NA",IF(V622="N","NA",V622))))</f>
        <v>14</v>
      </c>
      <c r="AF622" s="30" t="str">
        <f aca="false">IF(ISBLANK(W622),"NA",IF(W622=" ","NA",IF(W622="-","NA",IF(W622="N","NA",W622))))</f>
        <v>NA</v>
      </c>
      <c r="AG622" s="30" t="n">
        <f aca="false">IF(ISBLANK(X622),"NA",IF(X622=" ","NA",IF(X622="-","NA",IF(X622="N","NA",X622))))</f>
        <v>477</v>
      </c>
      <c r="AH622" s="30" t="n">
        <f aca="false">IF(ISBLANK(Y622),"NA",IF(Y622=" ","NA",IF(Y622="-","NA",IF(Y622="N","NA",Y622))))</f>
        <v>404</v>
      </c>
      <c r="AI622" s="30" t="str">
        <f aca="false">IF(ISBLANK(Z622),"NA",IF(Z622=" ","NA",IF(Z622="-","NA",IF(Z622="N","NA",Z622))))</f>
        <v>NA</v>
      </c>
      <c r="AJ622" s="30" t="n">
        <f aca="false">IF(ISBLANK(AA622),"NA",IF(AA622=" ","NA",IF(AA622="-","NA",IF(AA622="N","NA",AA622))))</f>
        <v>5</v>
      </c>
      <c r="AK622" s="30" t="str">
        <f aca="false">IF(ISBLANK(AB622),"NA",IF(AB622=" ","NA",IF(AB622="-","NA",IF(AB622="N","NA",AB622))))</f>
        <v>NA</v>
      </c>
      <c r="AL622" s="22" t="str">
        <f aca="false">IF(I622="BC",VLOOKUP(B622,'BC-OR_overlap'!A:J,10),"NA")</f>
        <v>NA</v>
      </c>
      <c r="AM622" s="22" t="n">
        <f aca="false">VLOOKUP(G622,Sheet2!A:Q,3)</f>
        <v>7.3771</v>
      </c>
      <c r="AN622" s="22" t="n">
        <f aca="false">VLOOKUP(G622,Sheet2!A:Q,4)</f>
        <v>7</v>
      </c>
      <c r="AO622" s="22" t="n">
        <f aca="false">VLOOKUP(G622,Sheet2!A:Q,5)</f>
        <v>17.8</v>
      </c>
      <c r="AP622" s="22" t="n">
        <f aca="false">VLOOKUP(G622,Sheet2!A:Q,6)</f>
        <v>10460.4</v>
      </c>
      <c r="AQ622" s="22" t="n">
        <f aca="false">VLOOKUP(G622,Sheet2!A:Q,7)</f>
        <v>386</v>
      </c>
      <c r="AR622" s="22" t="n">
        <f aca="false">VLOOKUP(G622,Sheet2!A:Q,8)</f>
        <v>1436.91</v>
      </c>
      <c r="AS622" s="22" t="n">
        <f aca="false">VLOOKUP(G622,Sheet2!A:Q,9)</f>
        <v>31.25</v>
      </c>
      <c r="AT622" s="22" t="n">
        <f aca="false">VLOOKUP(G622,Sheet2!A:Q,10)</f>
        <v>60.74</v>
      </c>
      <c r="AU622" s="22" t="n">
        <f aca="false">VLOOKUP(G622,Sheet2!A:Q,11)</f>
        <v>6.67</v>
      </c>
      <c r="AV622" s="22" t="n">
        <f aca="false">VLOOKUP(G622,Sheet2!A:Q,12)</f>
        <v>288671.77</v>
      </c>
      <c r="AW622" s="22" t="n">
        <f aca="false">VLOOKUP(G622,Sheet2!A:Q,13)</f>
        <v>38390.8</v>
      </c>
      <c r="AX622" s="22" t="n">
        <f aca="false">VLOOKUP(G622,Sheet2!A:Q,14)</f>
        <v>26364.91</v>
      </c>
      <c r="AY622" s="22" t="n">
        <f aca="false">VLOOKUP(G622,Sheet2!A:Q,15)</f>
        <v>3072</v>
      </c>
      <c r="AZ622" s="22" t="n">
        <f aca="false">VLOOKUP(G622,Sheet2!A:Q,16)</f>
        <v>2808.87</v>
      </c>
      <c r="BA622" s="22" t="n">
        <f aca="false">VLOOKUP(G622,Sheet2!A:Q,17)</f>
        <v>256.67</v>
      </c>
      <c r="BB622" s="22" t="n">
        <f aca="false">VLOOKUP(G622,Sheet2!A:R,18)</f>
        <v>518</v>
      </c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5" hidden="false" customHeight="false" outlineLevel="0" collapsed="false">
      <c r="A623" s="9" t="s">
        <v>56</v>
      </c>
      <c r="B623" s="9" t="n">
        <v>141</v>
      </c>
      <c r="C623" s="9" t="n">
        <v>176</v>
      </c>
      <c r="D623" s="9" t="n">
        <v>140</v>
      </c>
      <c r="E623" s="23"/>
      <c r="F623" s="9" t="s">
        <v>661</v>
      </c>
      <c r="G623" s="75" t="s">
        <v>1623</v>
      </c>
      <c r="H623" s="4" t="s">
        <v>663</v>
      </c>
      <c r="I623" s="22" t="s">
        <v>1365</v>
      </c>
      <c r="J623" s="26" t="s">
        <v>1366</v>
      </c>
      <c r="K623" s="11" t="s">
        <v>1624</v>
      </c>
      <c r="L623" s="2" t="n">
        <f aca="false">IF(LEN(TRIM(K623))=0,0,LEN(TRIM(K623))-LEN(SUBSTITUTE(K623," ",""))+1)</f>
        <v>12</v>
      </c>
      <c r="M623" s="2" t="n">
        <f aca="false">IF(LEN(TRIM(F623))=0,0,LEN(TRIM(F623))-LEN(SUBSTITUTE(F623," ",""))+2)</f>
        <v>9</v>
      </c>
      <c r="N623" s="22" t="s">
        <v>52</v>
      </c>
      <c r="O623" s="0"/>
      <c r="P623" s="27" t="n">
        <v>12141</v>
      </c>
      <c r="Q623" s="27" t="n">
        <v>2141</v>
      </c>
      <c r="R623" s="9" t="s">
        <v>236</v>
      </c>
      <c r="S623" s="28" t="str">
        <f aca="false">MID(MID(MID(SUBSTITUTE(K623," ","^",(M623-2)),1,256),FIND("^",SUBSTITUTE(K623," ","^",(M623-2))),256),2,FIND(" ",MID(MID(SUBSTITUTE(K623," ","^",(M623-2)),1,256),FIND("^",SUBSTITUTE(K623," ","^",(M623-2))),256))-2)</f>
        <v>its</v>
      </c>
      <c r="T623" s="59"/>
      <c r="U623" s="9" t="n">
        <v>5</v>
      </c>
      <c r="V623" s="23" t="n">
        <v>7</v>
      </c>
      <c r="W623" s="23" t="s">
        <v>54</v>
      </c>
      <c r="X623" s="23" t="s">
        <v>54</v>
      </c>
      <c r="Y623" s="23" t="s">
        <v>54</v>
      </c>
      <c r="Z623" s="23" t="s">
        <v>54</v>
      </c>
      <c r="AA623" s="83" t="n">
        <v>2</v>
      </c>
      <c r="AB623" s="9"/>
      <c r="AC623" s="30" t="str">
        <f aca="false">IF(ISBLANK(T623),"NA",IF(T623=" ","NA",IF(T623="-","NA",IF(T623="N","NA",T623))))</f>
        <v>NA</v>
      </c>
      <c r="AD623" s="30" t="n">
        <f aca="false">IF(ISBLANK(U623),"NA",IF(U623=" ","NA",IF(U623="-","NA",IF(U623="N","NA",U623))))</f>
        <v>5</v>
      </c>
      <c r="AE623" s="30" t="n">
        <f aca="false">IF(ISBLANK(V623),"NA",IF(V623=" ","NA",IF(V623="-","NA",IF(V623="N","NA",V623))))</f>
        <v>7</v>
      </c>
      <c r="AF623" s="30" t="str">
        <f aca="false">IF(ISBLANK(W623),"NA",IF(W623=" ","NA",IF(W623="-","NA",IF(W623="N","NA",W623))))</f>
        <v>NA</v>
      </c>
      <c r="AG623" s="30" t="str">
        <f aca="false">IF(ISBLANK(X623),"NA",IF(X623=" ","NA",IF(X623="-","NA",IF(X623="N","NA",X623))))</f>
        <v>NA</v>
      </c>
      <c r="AH623" s="30" t="str">
        <f aca="false">IF(ISBLANK(Y623),"NA",IF(Y623=" ","NA",IF(Y623="-","NA",IF(Y623="N","NA",Y623))))</f>
        <v>NA</v>
      </c>
      <c r="AI623" s="30" t="str">
        <f aca="false">IF(ISBLANK(Z623),"NA",IF(Z623=" ","NA",IF(Z623="-","NA",IF(Z623="N","NA",Z623))))</f>
        <v>NA</v>
      </c>
      <c r="AJ623" s="30" t="n">
        <f aca="false">IF(ISBLANK(AA623),"NA",IF(AA623=" ","NA",IF(AA623="-","NA",IF(AA623="N","NA",AA623))))</f>
        <v>2</v>
      </c>
      <c r="AK623" s="30" t="str">
        <f aca="false">IF(ISBLANK(AB623),"NA",IF(AB623=" ","NA",IF(AB623="-","NA",IF(AB623="N","NA",AB623))))</f>
        <v>NA</v>
      </c>
      <c r="AL623" s="22" t="str">
        <f aca="false">IF(I623="BC",VLOOKUP(B623,'BC-OR_overlap'!A:J,10),"NA")</f>
        <v>NA</v>
      </c>
      <c r="AM623" s="22" t="n">
        <f aca="false">VLOOKUP(G623,Sheet2!A:Q,3)</f>
        <v>10.5302</v>
      </c>
      <c r="AN623" s="22" t="n">
        <f aca="false">VLOOKUP(G623,Sheet2!A:Q,4)</f>
        <v>3</v>
      </c>
      <c r="AO623" s="22" t="n">
        <f aca="false">VLOOKUP(G623,Sheet2!A:Q,5)</f>
        <v>30.3</v>
      </c>
      <c r="AP623" s="22" t="n">
        <f aca="false">VLOOKUP(G623,Sheet2!A:Q,6)</f>
        <v>8134.32</v>
      </c>
      <c r="AQ623" s="22" t="n">
        <f aca="false">VLOOKUP(G623,Sheet2!A:Q,7)</f>
        <v>345.6</v>
      </c>
      <c r="AR623" s="22" t="n">
        <f aca="false">VLOOKUP(G623,Sheet2!A:Q,8)</f>
        <v>797.9</v>
      </c>
      <c r="AS623" s="22" t="n">
        <f aca="false">VLOOKUP(G623,Sheet2!A:Q,9)</f>
        <v>41.25</v>
      </c>
      <c r="AT623" s="22" t="n">
        <f aca="false">VLOOKUP(G623,Sheet2!A:Q,10)</f>
        <v>72.54</v>
      </c>
      <c r="AU623" s="22" t="n">
        <f aca="false">VLOOKUP(G623,Sheet2!A:Q,11)</f>
        <v>7</v>
      </c>
      <c r="AV623" s="22" t="n">
        <f aca="false">VLOOKUP(G623,Sheet2!A:Q,12)</f>
        <v>367417.13</v>
      </c>
      <c r="AW623" s="22" t="n">
        <f aca="false">VLOOKUP(G623,Sheet2!A:Q,13)</f>
        <v>38241</v>
      </c>
      <c r="AX623" s="22" t="n">
        <f aca="false">VLOOKUP(G623,Sheet2!A:Q,14)</f>
        <v>58480.64</v>
      </c>
      <c r="AY623" s="22" t="n">
        <f aca="false">VLOOKUP(G623,Sheet2!A:Q,15)</f>
        <v>5068.25</v>
      </c>
      <c r="AZ623" s="22" t="n">
        <f aca="false">VLOOKUP(G623,Sheet2!A:Q,16)</f>
        <v>6247.1</v>
      </c>
      <c r="BA623" s="22" t="n">
        <f aca="false">VLOOKUP(G623,Sheet2!A:Q,17)</f>
        <v>949</v>
      </c>
      <c r="BB623" s="22" t="n">
        <f aca="false">VLOOKUP(G623,Sheet2!A:R,18)</f>
        <v>524</v>
      </c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5" hidden="false" customHeight="false" outlineLevel="0" collapsed="false">
      <c r="A624" s="9" t="s">
        <v>66</v>
      </c>
      <c r="B624" s="9" t="n">
        <v>142</v>
      </c>
      <c r="C624" s="9" t="n">
        <v>177</v>
      </c>
      <c r="D624" s="9" t="n">
        <v>194</v>
      </c>
      <c r="E624" s="23" t="s">
        <v>153</v>
      </c>
      <c r="F624" s="24" t="s">
        <v>665</v>
      </c>
      <c r="G624" s="75" t="s">
        <v>1625</v>
      </c>
      <c r="H624" s="4" t="s">
        <v>667</v>
      </c>
      <c r="I624" s="22" t="s">
        <v>1365</v>
      </c>
      <c r="J624" s="26" t="s">
        <v>1366</v>
      </c>
      <c r="K624" s="11" t="s">
        <v>1626</v>
      </c>
      <c r="L624" s="2" t="n">
        <f aca="false">IF(LEN(TRIM(K624))=0,0,LEN(TRIM(K624))-LEN(SUBSTITUTE(K624," ",""))+1)</f>
        <v>11</v>
      </c>
      <c r="M624" s="2" t="n">
        <f aca="false">IF(LEN(TRIM(F624))=0,0,LEN(TRIM(F624))-LEN(SUBSTITUTE(F624," ",""))+2)</f>
        <v>9</v>
      </c>
      <c r="N624" s="22" t="s">
        <v>52</v>
      </c>
      <c r="O624" s="0"/>
      <c r="P624" s="27" t="n">
        <v>12142</v>
      </c>
      <c r="Q624" s="27" t="n">
        <v>2142</v>
      </c>
      <c r="R624" s="9" t="s">
        <v>236</v>
      </c>
      <c r="S624" s="28" t="str">
        <f aca="false">MID(MID(MID(SUBSTITUTE(K624," ","^",(M624-2)),1,256),FIND("^",SUBSTITUTE(K624," ","^",(M624-2))),256),2,FIND(" ",MID(MID(SUBSTITUTE(K624," ","^",(M624-2)),1,256),FIND("^",SUBSTITUTE(K624," ","^",(M624-2))),256))-2)</f>
        <v>Hawaiian</v>
      </c>
      <c r="T624" s="59"/>
      <c r="U624" s="9" t="n">
        <v>5</v>
      </c>
      <c r="V624" s="23" t="n">
        <v>2724</v>
      </c>
      <c r="W624" s="23" t="n">
        <v>216</v>
      </c>
      <c r="X624" s="23" t="n">
        <v>603</v>
      </c>
      <c r="Y624" s="23" t="n">
        <v>283</v>
      </c>
      <c r="Z624" s="23" t="n">
        <v>277</v>
      </c>
      <c r="AA624" s="83" t="n">
        <v>7</v>
      </c>
      <c r="AB624" s="0"/>
      <c r="AC624" s="30" t="str">
        <f aca="false">IF(ISBLANK(T624),"NA",IF(T624=" ","NA",IF(T624="-","NA",IF(T624="N","NA",T624))))</f>
        <v>NA</v>
      </c>
      <c r="AD624" s="30" t="n">
        <f aca="false">IF(ISBLANK(U624),"NA",IF(U624=" ","NA",IF(U624="-","NA",IF(U624="N","NA",U624))))</f>
        <v>5</v>
      </c>
      <c r="AE624" s="30" t="n">
        <f aca="false">IF(ISBLANK(V624),"NA",IF(V624=" ","NA",IF(V624="-","NA",IF(V624="N","NA",V624))))</f>
        <v>2724</v>
      </c>
      <c r="AF624" s="30" t="n">
        <f aca="false">IF(ISBLANK(W624),"NA",IF(W624=" ","NA",IF(W624="-","NA",IF(W624="N","NA",W624))))</f>
        <v>216</v>
      </c>
      <c r="AG624" s="30" t="n">
        <f aca="false">IF(ISBLANK(X624),"NA",IF(X624=" ","NA",IF(X624="-","NA",IF(X624="N","NA",X624))))</f>
        <v>603</v>
      </c>
      <c r="AH624" s="30" t="n">
        <f aca="false">IF(ISBLANK(Y624),"NA",IF(Y624=" ","NA",IF(Y624="-","NA",IF(Y624="N","NA",Y624))))</f>
        <v>283</v>
      </c>
      <c r="AI624" s="30" t="n">
        <f aca="false">IF(ISBLANK(Z624),"NA",IF(Z624=" ","NA",IF(Z624="-","NA",IF(Z624="N","NA",Z624))))</f>
        <v>277</v>
      </c>
      <c r="AJ624" s="30" t="n">
        <f aca="false">IF(ISBLANK(AA624),"NA",IF(AA624=" ","NA",IF(AA624="-","NA",IF(AA624="N","NA",AA624))))</f>
        <v>7</v>
      </c>
      <c r="AK624" s="30" t="str">
        <f aca="false">IF(ISBLANK(AB624),"NA",IF(AB624=" ","NA",IF(AB624="-","NA",IF(AB624="N","NA",AB624))))</f>
        <v>NA</v>
      </c>
      <c r="AL624" s="22" t="str">
        <f aca="false">IF(I624="BC",VLOOKUP(B624,'BC-OR_overlap'!A:J,10),"NA")</f>
        <v>NA</v>
      </c>
      <c r="AM624" s="22" t="n">
        <f aca="false">VLOOKUP(G624,Sheet2!A:Q,3)</f>
        <v>3232.06</v>
      </c>
      <c r="AN624" s="22" t="n">
        <f aca="false">VLOOKUP(G624,Sheet2!A:Q,4)</f>
        <v>4</v>
      </c>
      <c r="AO624" s="22" t="n">
        <f aca="false">VLOOKUP(G624,Sheet2!A:Q,5)</f>
        <v>571.26</v>
      </c>
      <c r="AP624" s="22" t="n">
        <f aca="false">VLOOKUP(G624,Sheet2!A:Q,6)</f>
        <v>15917.27</v>
      </c>
      <c r="AQ624" s="22" t="n">
        <f aca="false">VLOOKUP(G624,Sheet2!A:Q,7)</f>
        <v>335.4</v>
      </c>
      <c r="AR624" s="22" t="n">
        <f aca="false">VLOOKUP(G624,Sheet2!A:Q,8)</f>
        <v>7335.19</v>
      </c>
      <c r="AS624" s="22" t="n">
        <f aca="false">VLOOKUP(G624,Sheet2!A:Q,9)</f>
        <v>38.25</v>
      </c>
      <c r="AT624" s="22" t="n">
        <f aca="false">VLOOKUP(G624,Sheet2!A:Q,10)</f>
        <v>5323.83</v>
      </c>
      <c r="AU624" s="22" t="n">
        <f aca="false">VLOOKUP(G624,Sheet2!A:Q,11)</f>
        <v>4.33</v>
      </c>
      <c r="AV624" s="22" t="n">
        <f aca="false">VLOOKUP(G624,Sheet2!A:Q,12)</f>
        <v>384473.02</v>
      </c>
      <c r="AW624" s="22" t="n">
        <f aca="false">VLOOKUP(G624,Sheet2!A:Q,13)</f>
        <v>43385.2</v>
      </c>
      <c r="AX624" s="22" t="n">
        <f aca="false">VLOOKUP(G624,Sheet2!A:Q,14)</f>
        <v>91548.81</v>
      </c>
      <c r="AY624" s="22" t="n">
        <f aca="false">VLOOKUP(G624,Sheet2!A:Q,15)</f>
        <v>5752.5</v>
      </c>
      <c r="AZ624" s="22" t="n">
        <f aca="false">VLOOKUP(G624,Sheet2!A:Q,16)</f>
        <v>38392.16</v>
      </c>
      <c r="BA624" s="22" t="n">
        <f aca="false">VLOOKUP(G624,Sheet2!A:Q,17)</f>
        <v>688.33</v>
      </c>
      <c r="BB624" s="22" t="n">
        <f aca="false">VLOOKUP(G624,Sheet2!A:R,18)</f>
        <v>527</v>
      </c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5" hidden="false" customHeight="false" outlineLevel="0" collapsed="false">
      <c r="A625" s="1" t="s">
        <v>46</v>
      </c>
      <c r="B625" s="31" t="n">
        <v>143</v>
      </c>
      <c r="C625" s="9" t="n">
        <v>178</v>
      </c>
      <c r="D625" s="9" t="n">
        <v>164</v>
      </c>
      <c r="E625" s="23"/>
      <c r="F625" s="9" t="s">
        <v>669</v>
      </c>
      <c r="G625" s="75" t="s">
        <v>1627</v>
      </c>
      <c r="H625" s="4" t="s">
        <v>671</v>
      </c>
      <c r="I625" s="22" t="s">
        <v>1365</v>
      </c>
      <c r="J625" s="26" t="s">
        <v>1366</v>
      </c>
      <c r="K625" s="11" t="s">
        <v>1628</v>
      </c>
      <c r="L625" s="2" t="n">
        <f aca="false">IF(LEN(TRIM(K625))=0,0,LEN(TRIM(K625))-LEN(SUBSTITUTE(K625," ",""))+1)</f>
        <v>21</v>
      </c>
      <c r="M625" s="2" t="n">
        <f aca="false">IF(LEN(TRIM(F625))=0,0,LEN(TRIM(F625))-LEN(SUBSTITUTE(F625," ",""))+2)</f>
        <v>19</v>
      </c>
      <c r="N625" s="22" t="s">
        <v>52</v>
      </c>
      <c r="O625" s="0"/>
      <c r="P625" s="27" t="n">
        <v>12143</v>
      </c>
      <c r="Q625" s="27" t="n">
        <v>2143</v>
      </c>
      <c r="R625" s="9" t="s">
        <v>236</v>
      </c>
      <c r="S625" s="28" t="str">
        <f aca="false">MID(MID(MID(SUBSTITUTE(K625," ","^",(M625-2)),1,256),FIND("^",SUBSTITUTE(K625," ","^",(M625-2))),256),2,FIND(" ",MID(MID(SUBSTITUTE(K625," ","^",(M625-2)),1,256),FIND("^",SUBSTITUTE(K625," ","^",(M625-2))),256))-2)</f>
        <v>red</v>
      </c>
      <c r="T625" s="59"/>
      <c r="U625" s="9" t="n">
        <v>6</v>
      </c>
      <c r="V625" s="23" t="n">
        <v>42</v>
      </c>
      <c r="W625" s="23" t="n">
        <v>335</v>
      </c>
      <c r="X625" s="23" t="n">
        <v>524</v>
      </c>
      <c r="Y625" s="23" t="n">
        <v>408</v>
      </c>
      <c r="Z625" s="23" t="n">
        <v>380</v>
      </c>
      <c r="AA625" s="83" t="n">
        <v>2</v>
      </c>
      <c r="AB625" s="9"/>
      <c r="AC625" s="30" t="str">
        <f aca="false">IF(ISBLANK(T625),"NA",IF(T625=" ","NA",IF(T625="-","NA",IF(T625="N","NA",T625))))</f>
        <v>NA</v>
      </c>
      <c r="AD625" s="30" t="n">
        <f aca="false">IF(ISBLANK(U625),"NA",IF(U625=" ","NA",IF(U625="-","NA",IF(U625="N","NA",U625))))</f>
        <v>6</v>
      </c>
      <c r="AE625" s="30" t="n">
        <f aca="false">IF(ISBLANK(V625),"NA",IF(V625=" ","NA",IF(V625="-","NA",IF(V625="N","NA",V625))))</f>
        <v>42</v>
      </c>
      <c r="AF625" s="30" t="n">
        <f aca="false">IF(ISBLANK(W625),"NA",IF(W625=" ","NA",IF(W625="-","NA",IF(W625="N","NA",W625))))</f>
        <v>335</v>
      </c>
      <c r="AG625" s="30" t="n">
        <f aca="false">IF(ISBLANK(X625),"NA",IF(X625=" ","NA",IF(X625="-","NA",IF(X625="N","NA",X625))))</f>
        <v>524</v>
      </c>
      <c r="AH625" s="30" t="n">
        <f aca="false">IF(ISBLANK(Y625),"NA",IF(Y625=" ","NA",IF(Y625="-","NA",IF(Y625="N","NA",Y625))))</f>
        <v>408</v>
      </c>
      <c r="AI625" s="30" t="n">
        <f aca="false">IF(ISBLANK(Z625),"NA",IF(Z625=" ","NA",IF(Z625="-","NA",IF(Z625="N","NA",Z625))))</f>
        <v>380</v>
      </c>
      <c r="AJ625" s="30" t="n">
        <f aca="false">IF(ISBLANK(AA625),"NA",IF(AA625=" ","NA",IF(AA625="-","NA",IF(AA625="N","NA",AA625))))</f>
        <v>2</v>
      </c>
      <c r="AK625" s="30" t="str">
        <f aca="false">IF(ISBLANK(AB625),"NA",IF(AB625=" ","NA",IF(AB625="-","NA",IF(AB625="N","NA",AB625))))</f>
        <v>NA</v>
      </c>
      <c r="AL625" s="22" t="str">
        <f aca="false">IF(I625="BC",VLOOKUP(B625,'BC-OR_overlap'!A:J,10),"NA")</f>
        <v>NA</v>
      </c>
      <c r="AM625" s="22" t="n">
        <f aca="false">VLOOKUP(G625,Sheet2!A:Q,3)</f>
        <v>64.3117</v>
      </c>
      <c r="AN625" s="22" t="n">
        <f aca="false">VLOOKUP(G625,Sheet2!A:Q,4)</f>
        <v>2</v>
      </c>
      <c r="AO625" s="22" t="n">
        <f aca="false">VLOOKUP(G625,Sheet2!A:Q,5)</f>
        <v>28.17</v>
      </c>
      <c r="AP625" s="22" t="n">
        <f aca="false">VLOOKUP(G625,Sheet2!A:Q,6)</f>
        <v>5670.97</v>
      </c>
      <c r="AQ625" s="22" t="n">
        <f aca="false">VLOOKUP(G625,Sheet2!A:Q,7)</f>
        <v>506.33</v>
      </c>
      <c r="AR625" s="22" t="n">
        <f aca="false">VLOOKUP(G625,Sheet2!A:Q,8)</f>
        <v>872.1</v>
      </c>
      <c r="AS625" s="22" t="n">
        <f aca="false">VLOOKUP(G625,Sheet2!A:Q,9)</f>
        <v>44</v>
      </c>
      <c r="AT625" s="22" t="n">
        <f aca="false">VLOOKUP(G625,Sheet2!A:Q,10)</f>
        <v>175.95</v>
      </c>
      <c r="AU625" s="22" t="n">
        <f aca="false">VLOOKUP(G625,Sheet2!A:Q,11)</f>
        <v>11.25</v>
      </c>
      <c r="AV625" s="22" t="n">
        <f aca="false">VLOOKUP(G625,Sheet2!A:Q,12)</f>
        <v>362507.95</v>
      </c>
      <c r="AW625" s="22" t="n">
        <f aca="false">VLOOKUP(G625,Sheet2!A:Q,13)</f>
        <v>38926.17</v>
      </c>
      <c r="AX625" s="22" t="n">
        <f aca="false">VLOOKUP(G625,Sheet2!A:Q,14)</f>
        <v>51465.71</v>
      </c>
      <c r="AY625" s="22" t="n">
        <f aca="false">VLOOKUP(G625,Sheet2!A:Q,15)</f>
        <v>3924.6</v>
      </c>
      <c r="AZ625" s="22" t="n">
        <f aca="false">VLOOKUP(G625,Sheet2!A:Q,16)</f>
        <v>3454.63</v>
      </c>
      <c r="BA625" s="22" t="n">
        <f aca="false">VLOOKUP(G625,Sheet2!A:Q,17)</f>
        <v>325.25</v>
      </c>
      <c r="BB625" s="22" t="n">
        <f aca="false">VLOOKUP(G625,Sheet2!A:R,18)</f>
        <v>530</v>
      </c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5" hidden="false" customHeight="false" outlineLevel="0" collapsed="false">
      <c r="A626" s="9" t="s">
        <v>80</v>
      </c>
      <c r="B626" s="9" t="n">
        <v>144</v>
      </c>
      <c r="C626" s="9" t="n">
        <v>180</v>
      </c>
      <c r="D626" s="9" t="n">
        <v>165</v>
      </c>
      <c r="E626" s="23"/>
      <c r="F626" s="9" t="s">
        <v>673</v>
      </c>
      <c r="G626" s="75" t="s">
        <v>1629</v>
      </c>
      <c r="H626" s="4" t="s">
        <v>589</v>
      </c>
      <c r="I626" s="22" t="s">
        <v>1365</v>
      </c>
      <c r="J626" s="26" t="s">
        <v>1366</v>
      </c>
      <c r="K626" s="11" t="s">
        <v>1630</v>
      </c>
      <c r="L626" s="2" t="n">
        <f aca="false">IF(LEN(TRIM(K626))=0,0,LEN(TRIM(K626))-LEN(SUBSTITUTE(K626," ",""))+1)</f>
        <v>26</v>
      </c>
      <c r="M626" s="2" t="n">
        <f aca="false">IF(LEN(TRIM(F626))=0,0,LEN(TRIM(F626))-LEN(SUBSTITUTE(F626," ",""))+2)</f>
        <v>24</v>
      </c>
      <c r="N626" s="22" t="s">
        <v>52</v>
      </c>
      <c r="O626" s="0"/>
      <c r="P626" s="27" t="n">
        <v>12144</v>
      </c>
      <c r="Q626" s="27" t="n">
        <v>2144</v>
      </c>
      <c r="R626" s="9" t="s">
        <v>236</v>
      </c>
      <c r="S626" s="28" t="str">
        <f aca="false">MID(MID(MID(SUBSTITUTE(K626," ","^",(M626-2)),1,256),FIND("^",SUBSTITUTE(K626," ","^",(M626-2))),256),2,FIND(" ",MID(MID(SUBSTITUTE(K626," ","^",(M626-2)),1,256),FIND("^",SUBSTITUTE(K626," ","^",(M626-2))),256))-2)</f>
        <v>and</v>
      </c>
      <c r="T626" s="59"/>
      <c r="U626" s="9" t="n">
        <v>3</v>
      </c>
      <c r="V626" s="23" t="n">
        <v>73</v>
      </c>
      <c r="W626" s="23" t="n">
        <v>358</v>
      </c>
      <c r="X626" s="23" t="n">
        <v>569</v>
      </c>
      <c r="Y626" s="23" t="n">
        <v>499</v>
      </c>
      <c r="Z626" s="23" t="n">
        <v>574</v>
      </c>
      <c r="AA626" s="83" t="n">
        <v>8</v>
      </c>
      <c r="AB626" s="0"/>
      <c r="AC626" s="30" t="str">
        <f aca="false">IF(ISBLANK(T626),"NA",IF(T626=" ","NA",IF(T626="-","NA",IF(T626="N","NA",T626))))</f>
        <v>NA</v>
      </c>
      <c r="AD626" s="30" t="n">
        <f aca="false">IF(ISBLANK(U626),"NA",IF(U626=" ","NA",IF(U626="-","NA",IF(U626="N","NA",U626))))</f>
        <v>3</v>
      </c>
      <c r="AE626" s="30" t="n">
        <f aca="false">IF(ISBLANK(V626),"NA",IF(V626=" ","NA",IF(V626="-","NA",IF(V626="N","NA",V626))))</f>
        <v>73</v>
      </c>
      <c r="AF626" s="30" t="n">
        <f aca="false">IF(ISBLANK(W626),"NA",IF(W626=" ","NA",IF(W626="-","NA",IF(W626="N","NA",W626))))</f>
        <v>358</v>
      </c>
      <c r="AG626" s="30" t="n">
        <f aca="false">IF(ISBLANK(X626),"NA",IF(X626=" ","NA",IF(X626="-","NA",IF(X626="N","NA",X626))))</f>
        <v>569</v>
      </c>
      <c r="AH626" s="30" t="n">
        <f aca="false">IF(ISBLANK(Y626),"NA",IF(Y626=" ","NA",IF(Y626="-","NA",IF(Y626="N","NA",Y626))))</f>
        <v>499</v>
      </c>
      <c r="AI626" s="30" t="n">
        <f aca="false">IF(ISBLANK(Z626),"NA",IF(Z626=" ","NA",IF(Z626="-","NA",IF(Z626="N","NA",Z626))))</f>
        <v>574</v>
      </c>
      <c r="AJ626" s="30" t="n">
        <f aca="false">IF(ISBLANK(AA626),"NA",IF(AA626=" ","NA",IF(AA626="-","NA",IF(AA626="N","NA",AA626))))</f>
        <v>8</v>
      </c>
      <c r="AK626" s="30" t="str">
        <f aca="false">IF(ISBLANK(AB626),"NA",IF(AB626=" ","NA",IF(AB626="-","NA",IF(AB626="N","NA",AB626))))</f>
        <v>NA</v>
      </c>
      <c r="AL626" s="22" t="str">
        <f aca="false">IF(I626="BC",VLOOKUP(B626,'BC-OR_overlap'!A:J,10),"NA")</f>
        <v>NA</v>
      </c>
      <c r="AM626" s="22" t="n">
        <f aca="false">VLOOKUP(G626,Sheet2!A:Q,3)</f>
        <v>81.1481</v>
      </c>
      <c r="AN626" s="22" t="n">
        <f aca="false">VLOOKUP(G626,Sheet2!A:Q,4)</f>
        <v>16</v>
      </c>
      <c r="AO626" s="22" t="n">
        <f aca="false">VLOOKUP(G626,Sheet2!A:Q,5)</f>
        <v>89.75</v>
      </c>
      <c r="AP626" s="22" t="n">
        <f aca="false">VLOOKUP(G626,Sheet2!A:Q,6)</f>
        <v>30150.8</v>
      </c>
      <c r="AQ626" s="22" t="n">
        <f aca="false">VLOOKUP(G626,Sheet2!A:Q,7)</f>
        <v>61</v>
      </c>
      <c r="AR626" s="22" t="n">
        <f aca="false">VLOOKUP(G626,Sheet2!A:Q,8)</f>
        <v>747.47</v>
      </c>
      <c r="AS626" s="22" t="n">
        <f aca="false">VLOOKUP(G626,Sheet2!A:Q,9)</f>
        <v>7.5</v>
      </c>
      <c r="AT626" s="22" t="n">
        <f aca="false">VLOOKUP(G626,Sheet2!A:Q,10)</f>
        <v>81.15</v>
      </c>
      <c r="AU626" s="22" t="n">
        <f aca="false">VLOOKUP(G626,Sheet2!A:Q,11)</f>
        <v>1</v>
      </c>
      <c r="AV626" s="22" t="n">
        <f aca="false">VLOOKUP(G626,Sheet2!A:Q,12)</f>
        <v>331041.66</v>
      </c>
      <c r="AW626" s="22" t="n">
        <f aca="false">VLOOKUP(G626,Sheet2!A:Q,13)</f>
        <v>44348.67</v>
      </c>
      <c r="AX626" s="22" t="n">
        <f aca="false">VLOOKUP(G626,Sheet2!A:Q,14)</f>
        <v>11544.42</v>
      </c>
      <c r="AY626" s="22" t="n">
        <f aca="false">VLOOKUP(G626,Sheet2!A:Q,15)</f>
        <v>3469</v>
      </c>
      <c r="AZ626" s="22" t="n">
        <f aca="false">VLOOKUP(G626,Sheet2!A:Q,16)</f>
        <v>839.56</v>
      </c>
      <c r="BA626" s="22" t="n">
        <f aca="false">VLOOKUP(G626,Sheet2!A:Q,17)</f>
        <v>220</v>
      </c>
      <c r="BB626" s="22" t="n">
        <f aca="false">VLOOKUP(G626,Sheet2!A:R,18)</f>
        <v>107</v>
      </c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5" hidden="false" customHeight="false" outlineLevel="0" collapsed="false">
      <c r="A627" s="1" t="s">
        <v>66</v>
      </c>
      <c r="B627" s="9" t="n">
        <v>145</v>
      </c>
      <c r="C627" s="9" t="n">
        <v>181</v>
      </c>
      <c r="D627" s="9" t="n">
        <v>173</v>
      </c>
      <c r="E627" s="23"/>
      <c r="F627" s="9" t="s">
        <v>676</v>
      </c>
      <c r="G627" s="75" t="s">
        <v>1631</v>
      </c>
      <c r="H627" s="4" t="s">
        <v>678</v>
      </c>
      <c r="I627" s="22" t="s">
        <v>1365</v>
      </c>
      <c r="J627" s="26" t="s">
        <v>1366</v>
      </c>
      <c r="K627" s="11" t="s">
        <v>1632</v>
      </c>
      <c r="L627" s="2" t="n">
        <f aca="false">IF(LEN(TRIM(K627))=0,0,LEN(TRIM(K627))-LEN(SUBSTITUTE(K627," ",""))+1)</f>
        <v>18</v>
      </c>
      <c r="M627" s="2" t="n">
        <f aca="false">IF(LEN(TRIM(F627))=0,0,LEN(TRIM(F627))-LEN(SUBSTITUTE(F627," ",""))+2)</f>
        <v>15</v>
      </c>
      <c r="N627" s="22" t="s">
        <v>52</v>
      </c>
      <c r="O627" s="0"/>
      <c r="P627" s="27" t="n">
        <v>12145</v>
      </c>
      <c r="Q627" s="27" t="n">
        <v>2145</v>
      </c>
      <c r="R627" s="9" t="s">
        <v>236</v>
      </c>
      <c r="S627" s="28" t="str">
        <f aca="false">MID(MID(MID(SUBSTITUTE(K627," ","^",(M627-2)),1,256),FIND("^",SUBSTITUTE(K627," ","^",(M627-2))),256),2,FIND(" ",MID(MID(SUBSTITUTE(K627," ","^",(M627-2)),1,256),FIND("^",SUBSTITUTE(K627," ","^",(M627-2))),256))-2)</f>
        <v>the</v>
      </c>
      <c r="T627" s="59"/>
      <c r="U627" s="9" t="n">
        <v>4</v>
      </c>
      <c r="V627" s="23" t="n">
        <v>13</v>
      </c>
      <c r="W627" s="23" t="n">
        <v>590</v>
      </c>
      <c r="X627" s="23" t="n">
        <v>447</v>
      </c>
      <c r="Y627" s="23" t="n">
        <v>563</v>
      </c>
      <c r="Z627" s="23" t="n">
        <v>400</v>
      </c>
      <c r="AA627" s="83" t="n">
        <v>12</v>
      </c>
      <c r="AB627" s="0"/>
      <c r="AC627" s="30" t="str">
        <f aca="false">IF(ISBLANK(T627),"NA",IF(T627=" ","NA",IF(T627="-","NA",IF(T627="N","NA",T627))))</f>
        <v>NA</v>
      </c>
      <c r="AD627" s="30" t="n">
        <f aca="false">IF(ISBLANK(U627),"NA",IF(U627=" ","NA",IF(U627="-","NA",IF(U627="N","NA",U627))))</f>
        <v>4</v>
      </c>
      <c r="AE627" s="30" t="n">
        <f aca="false">IF(ISBLANK(V627),"NA",IF(V627=" ","NA",IF(V627="-","NA",IF(V627="N","NA",V627))))</f>
        <v>13</v>
      </c>
      <c r="AF627" s="30" t="n">
        <f aca="false">IF(ISBLANK(W627),"NA",IF(W627=" ","NA",IF(W627="-","NA",IF(W627="N","NA",W627))))</f>
        <v>590</v>
      </c>
      <c r="AG627" s="30" t="n">
        <f aca="false">IF(ISBLANK(X627),"NA",IF(X627=" ","NA",IF(X627="-","NA",IF(X627="N","NA",X627))))</f>
        <v>447</v>
      </c>
      <c r="AH627" s="30" t="n">
        <f aca="false">IF(ISBLANK(Y627),"NA",IF(Y627=" ","NA",IF(Y627="-","NA",IF(Y627="N","NA",Y627))))</f>
        <v>563</v>
      </c>
      <c r="AI627" s="30" t="n">
        <f aca="false">IF(ISBLANK(Z627),"NA",IF(Z627=" ","NA",IF(Z627="-","NA",IF(Z627="N","NA",Z627))))</f>
        <v>400</v>
      </c>
      <c r="AJ627" s="30" t="n">
        <f aca="false">IF(ISBLANK(AA627),"NA",IF(AA627=" ","NA",IF(AA627="-","NA",IF(AA627="N","NA",AA627))))</f>
        <v>12</v>
      </c>
      <c r="AK627" s="30" t="str">
        <f aca="false">IF(ISBLANK(AB627),"NA",IF(AB627=" ","NA",IF(AB627="-","NA",IF(AB627="N","NA",AB627))))</f>
        <v>NA</v>
      </c>
      <c r="AL627" s="22" t="str">
        <f aca="false">IF(I627="BC",VLOOKUP(B627,'BC-OR_overlap'!A:J,10),"NA")</f>
        <v>NA</v>
      </c>
      <c r="AM627" s="22" t="n">
        <f aca="false">VLOOKUP(G627,Sheet2!A:Q,3)</f>
        <v>8.50746</v>
      </c>
      <c r="AN627" s="22" t="n">
        <f aca="false">VLOOKUP(G627,Sheet2!A:Q,4)</f>
        <v>16</v>
      </c>
      <c r="AO627" s="22" t="n">
        <f aca="false">VLOOKUP(G627,Sheet2!A:Q,5)</f>
        <v>305.03</v>
      </c>
      <c r="AP627" s="22" t="n">
        <f aca="false">VLOOKUP(G627,Sheet2!A:Q,6)</f>
        <v>18727.4</v>
      </c>
      <c r="AQ627" s="22" t="n">
        <f aca="false">VLOOKUP(G627,Sheet2!A:Q,7)</f>
        <v>232.5</v>
      </c>
      <c r="AR627" s="22" t="n">
        <f aca="false">VLOOKUP(G627,Sheet2!A:Q,8)</f>
        <v>4036.9</v>
      </c>
      <c r="AS627" s="22" t="n">
        <f aca="false">VLOOKUP(G627,Sheet2!A:Q,9)</f>
        <v>23</v>
      </c>
      <c r="AT627" s="22" t="n">
        <f aca="false">VLOOKUP(G627,Sheet2!A:Q,10)</f>
        <v>907.71</v>
      </c>
      <c r="AU627" s="22" t="n">
        <f aca="false">VLOOKUP(G627,Sheet2!A:Q,11)</f>
        <v>5.5</v>
      </c>
      <c r="AV627" s="22" t="n">
        <f aca="false">VLOOKUP(G627,Sheet2!A:Q,12)</f>
        <v>274867.7</v>
      </c>
      <c r="AW627" s="22" t="n">
        <f aca="false">VLOOKUP(G627,Sheet2!A:Q,13)</f>
        <v>38989.5</v>
      </c>
      <c r="AX627" s="22" t="n">
        <f aca="false">VLOOKUP(G627,Sheet2!A:Q,14)</f>
        <v>19444.45</v>
      </c>
      <c r="AY627" s="22" t="n">
        <f aca="false">VLOOKUP(G627,Sheet2!A:Q,15)</f>
        <v>3067</v>
      </c>
      <c r="AZ627" s="22" t="n">
        <f aca="false">VLOOKUP(G627,Sheet2!A:Q,16)</f>
        <v>1813.04</v>
      </c>
      <c r="BA627" s="22" t="n">
        <f aca="false">VLOOKUP(G627,Sheet2!A:Q,17)</f>
        <v>204</v>
      </c>
      <c r="BB627" s="22" t="n">
        <f aca="false">VLOOKUP(G627,Sheet2!A:R,18)</f>
        <v>272</v>
      </c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5" hidden="false" customHeight="false" outlineLevel="0" collapsed="false">
      <c r="A628" s="9" t="s">
        <v>46</v>
      </c>
      <c r="B628" s="9" t="n">
        <v>146</v>
      </c>
      <c r="C628" s="9" t="n">
        <v>182</v>
      </c>
      <c r="D628" s="9" t="n">
        <v>51</v>
      </c>
      <c r="E628" s="23" t="n">
        <v>34</v>
      </c>
      <c r="F628" s="24" t="s">
        <v>680</v>
      </c>
      <c r="G628" s="75" t="s">
        <v>1633</v>
      </c>
      <c r="H628" s="4" t="s">
        <v>93</v>
      </c>
      <c r="I628" s="22" t="s">
        <v>1365</v>
      </c>
      <c r="J628" s="26" t="s">
        <v>1366</v>
      </c>
      <c r="K628" s="11" t="s">
        <v>1634</v>
      </c>
      <c r="L628" s="2" t="n">
        <f aca="false">IF(LEN(TRIM(K628))=0,0,LEN(TRIM(K628))-LEN(SUBSTITUTE(K628," ",""))+1)</f>
        <v>10</v>
      </c>
      <c r="M628" s="2" t="n">
        <f aca="false">IF(LEN(TRIM(F628))=0,0,LEN(TRIM(F628))-LEN(SUBSTITUTE(F628," ",""))+2)</f>
        <v>8</v>
      </c>
      <c r="N628" s="22" t="s">
        <v>52</v>
      </c>
      <c r="O628" s="0"/>
      <c r="P628" s="27" t="n">
        <v>12146</v>
      </c>
      <c r="Q628" s="27" t="n">
        <v>2146</v>
      </c>
      <c r="R628" s="9" t="s">
        <v>236</v>
      </c>
      <c r="S628" s="28" t="str">
        <f aca="false">MID(MID(MID(SUBSTITUTE(K628," ","^",(M628-2)),1,256),FIND("^",SUBSTITUTE(K628," ","^",(M628-2))),256),2,FIND(" ",MID(MID(SUBSTITUTE(K628," ","^",(M628-2)),1,256),FIND("^",SUBSTITUTE(K628," ","^",(M628-2))),256))-2)</f>
        <v>a</v>
      </c>
      <c r="T628" s="59"/>
      <c r="U628" s="9" t="n">
        <v>3</v>
      </c>
      <c r="V628" s="23" t="n">
        <v>12</v>
      </c>
      <c r="W628" s="23" t="n">
        <v>593</v>
      </c>
      <c r="X628" s="23" t="n">
        <v>575</v>
      </c>
      <c r="Y628" s="23" t="n">
        <v>532</v>
      </c>
      <c r="Z628" s="23" t="s">
        <v>54</v>
      </c>
      <c r="AA628" s="83" t="n">
        <v>3</v>
      </c>
      <c r="AB628" s="9"/>
      <c r="AC628" s="30" t="str">
        <f aca="false">IF(ISBLANK(T628),"NA",IF(T628=" ","NA",IF(T628="-","NA",IF(T628="N","NA",T628))))</f>
        <v>NA</v>
      </c>
      <c r="AD628" s="30" t="n">
        <f aca="false">IF(ISBLANK(U628),"NA",IF(U628=" ","NA",IF(U628="-","NA",IF(U628="N","NA",U628))))</f>
        <v>3</v>
      </c>
      <c r="AE628" s="30" t="n">
        <f aca="false">IF(ISBLANK(V628),"NA",IF(V628=" ","NA",IF(V628="-","NA",IF(V628="N","NA",V628))))</f>
        <v>12</v>
      </c>
      <c r="AF628" s="30" t="n">
        <f aca="false">IF(ISBLANK(W628),"NA",IF(W628=" ","NA",IF(W628="-","NA",IF(W628="N","NA",W628))))</f>
        <v>593</v>
      </c>
      <c r="AG628" s="30" t="n">
        <f aca="false">IF(ISBLANK(X628),"NA",IF(X628=" ","NA",IF(X628="-","NA",IF(X628="N","NA",X628))))</f>
        <v>575</v>
      </c>
      <c r="AH628" s="30" t="n">
        <f aca="false">IF(ISBLANK(Y628),"NA",IF(Y628=" ","NA",IF(Y628="-","NA",IF(Y628="N","NA",Y628))))</f>
        <v>532</v>
      </c>
      <c r="AI628" s="30" t="str">
        <f aca="false">IF(ISBLANK(Z628),"NA",IF(Z628=" ","NA",IF(Z628="-","NA",IF(Z628="N","NA",Z628))))</f>
        <v>NA</v>
      </c>
      <c r="AJ628" s="30" t="n">
        <f aca="false">IF(ISBLANK(AA628),"NA",IF(AA628=" ","NA",IF(AA628="-","NA",IF(AA628="N","NA",AA628))))</f>
        <v>3</v>
      </c>
      <c r="AK628" s="30" t="str">
        <f aca="false">IF(ISBLANK(AB628),"NA",IF(AB628=" ","NA",IF(AB628="-","NA",IF(AB628="N","NA",AB628))))</f>
        <v>NA</v>
      </c>
      <c r="AL628" s="22" t="str">
        <f aca="false">IF(I628="BC",VLOOKUP(B628,'BC-OR_overlap'!A:J,10),"NA")</f>
        <v>NA</v>
      </c>
      <c r="AM628" s="22" t="n">
        <f aca="false">VLOOKUP(G628,Sheet2!A:Q,3)</f>
        <v>29.9843</v>
      </c>
      <c r="AN628" s="22" t="n">
        <f aca="false">VLOOKUP(G628,Sheet2!A:Q,4)</f>
        <v>20</v>
      </c>
      <c r="AO628" s="22" t="n">
        <f aca="false">VLOOKUP(G628,Sheet2!A:Q,5)</f>
        <v>25.58</v>
      </c>
      <c r="AP628" s="22" t="n">
        <f aca="false">VLOOKUP(G628,Sheet2!A:Q,6)</f>
        <v>27820.08</v>
      </c>
      <c r="AQ628" s="22" t="n">
        <f aca="false">VLOOKUP(G628,Sheet2!A:Q,7)</f>
        <v>64</v>
      </c>
      <c r="AR628" s="22" t="n">
        <f aca="false">VLOOKUP(G628,Sheet2!A:Q,8)</f>
        <v>165.72</v>
      </c>
      <c r="AS628" s="22" t="n">
        <f aca="false">VLOOKUP(G628,Sheet2!A:Q,9)</f>
        <v>9</v>
      </c>
      <c r="AT628" s="22" t="n">
        <f aca="false">VLOOKUP(G628,Sheet2!A:Q,10)</f>
        <v>29.98</v>
      </c>
      <c r="AU628" s="22" t="n">
        <f aca="false">VLOOKUP(G628,Sheet2!A:Q,11)</f>
        <v>1</v>
      </c>
      <c r="AV628" s="22" t="n">
        <f aca="false">VLOOKUP(G628,Sheet2!A:Q,12)</f>
        <v>328110.88</v>
      </c>
      <c r="AW628" s="22" t="n">
        <f aca="false">VLOOKUP(G628,Sheet2!A:Q,13)</f>
        <v>41834</v>
      </c>
      <c r="AX628" s="22" t="n">
        <f aca="false">VLOOKUP(G628,Sheet2!A:Q,14)</f>
        <v>55758.03</v>
      </c>
      <c r="AY628" s="22" t="n">
        <f aca="false">VLOOKUP(G628,Sheet2!A:Q,15)</f>
        <v>10583.5</v>
      </c>
      <c r="AZ628" s="22" t="n">
        <f aca="false">VLOOKUP(G628,Sheet2!A:Q,16)</f>
        <v>4811.54</v>
      </c>
      <c r="BA628" s="22" t="n">
        <f aca="false">VLOOKUP(G628,Sheet2!A:Q,17)</f>
        <v>1851</v>
      </c>
      <c r="BB628" s="22" t="n">
        <f aca="false">VLOOKUP(G628,Sheet2!A:R,18)</f>
        <v>535</v>
      </c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5" hidden="false" customHeight="false" outlineLevel="0" collapsed="false">
      <c r="A629" s="1" t="s">
        <v>56</v>
      </c>
      <c r="B629" s="31" t="n">
        <v>147</v>
      </c>
      <c r="C629" s="9" t="n">
        <v>183</v>
      </c>
      <c r="D629" s="9" t="n">
        <v>191</v>
      </c>
      <c r="E629" s="23"/>
      <c r="F629" s="9" t="s">
        <v>683</v>
      </c>
      <c r="G629" s="84" t="s">
        <v>186</v>
      </c>
      <c r="H629" s="4" t="s">
        <v>685</v>
      </c>
      <c r="I629" s="22" t="s">
        <v>1365</v>
      </c>
      <c r="J629" s="26" t="s">
        <v>1366</v>
      </c>
      <c r="K629" s="11" t="s">
        <v>1635</v>
      </c>
      <c r="L629" s="2" t="n">
        <f aca="false">IF(LEN(TRIM(K629))=0,0,LEN(TRIM(K629))-LEN(SUBSTITUTE(K629," ",""))+1)</f>
        <v>18</v>
      </c>
      <c r="M629" s="2" t="n">
        <f aca="false">IF(LEN(TRIM(F629))=0,0,LEN(TRIM(F629))-LEN(SUBSTITUTE(F629," ",""))+2)</f>
        <v>16</v>
      </c>
      <c r="N629" s="22" t="s">
        <v>52</v>
      </c>
      <c r="O629" s="0"/>
      <c r="P629" s="27" t="n">
        <v>12147</v>
      </c>
      <c r="Q629" s="27" t="n">
        <v>2147</v>
      </c>
      <c r="R629" s="31" t="s">
        <v>236</v>
      </c>
      <c r="S629" s="28" t="str">
        <f aca="false">MID(MID(MID(SUBSTITUTE(K629," ","^",(M629-2)),1,256),FIND("^",SUBSTITUTE(K629," ","^",(M629-2))),256),2,FIND(" ",MID(MID(SUBSTITUTE(K629," ","^",(M629-2)),1,256),FIND("^",SUBSTITUTE(K629," ","^",(M629-2))),256))-2)</f>
        <v>flat</v>
      </c>
      <c r="T629" s="59"/>
      <c r="U629" s="9" t="n">
        <v>4</v>
      </c>
      <c r="V629" s="23" t="n">
        <v>42</v>
      </c>
      <c r="W629" s="23" t="n">
        <v>585</v>
      </c>
      <c r="X629" s="23" t="n">
        <v>556</v>
      </c>
      <c r="Y629" s="23" t="n">
        <v>564</v>
      </c>
      <c r="Z629" s="23" t="n">
        <v>378</v>
      </c>
      <c r="AA629" s="83" t="n">
        <v>4</v>
      </c>
      <c r="AB629" s="9"/>
      <c r="AC629" s="30" t="str">
        <f aca="false">IF(ISBLANK(T629),"NA",IF(T629=" ","NA",IF(T629="-","NA",IF(T629="N","NA",T629))))</f>
        <v>NA</v>
      </c>
      <c r="AD629" s="30" t="n">
        <f aca="false">IF(ISBLANK(U629),"NA",IF(U629=" ","NA",IF(U629="-","NA",IF(U629="N","NA",U629))))</f>
        <v>4</v>
      </c>
      <c r="AE629" s="30" t="n">
        <f aca="false">IF(ISBLANK(V629),"NA",IF(V629=" ","NA",IF(V629="-","NA",IF(V629="N","NA",V629))))</f>
        <v>42</v>
      </c>
      <c r="AF629" s="30" t="n">
        <f aca="false">IF(ISBLANK(W629),"NA",IF(W629=" ","NA",IF(W629="-","NA",IF(W629="N","NA",W629))))</f>
        <v>585</v>
      </c>
      <c r="AG629" s="30" t="n">
        <f aca="false">IF(ISBLANK(X629),"NA",IF(X629=" ","NA",IF(X629="-","NA",IF(X629="N","NA",X629))))</f>
        <v>556</v>
      </c>
      <c r="AH629" s="30" t="n">
        <f aca="false">IF(ISBLANK(Y629),"NA",IF(Y629=" ","NA",IF(Y629="-","NA",IF(Y629="N","NA",Y629))))</f>
        <v>564</v>
      </c>
      <c r="AI629" s="30" t="n">
        <f aca="false">IF(ISBLANK(Z629),"NA",IF(Z629=" ","NA",IF(Z629="-","NA",IF(Z629="N","NA",Z629))))</f>
        <v>378</v>
      </c>
      <c r="AJ629" s="30" t="n">
        <f aca="false">IF(ISBLANK(AA629),"NA",IF(AA629=" ","NA",IF(AA629="-","NA",IF(AA629="N","NA",AA629))))</f>
        <v>4</v>
      </c>
      <c r="AK629" s="30" t="str">
        <f aca="false">IF(ISBLANK(AB629),"NA",IF(AB629=" ","NA",IF(AB629="-","NA",IF(AB629="N","NA",AB629))))</f>
        <v>NA</v>
      </c>
      <c r="AL629" s="22" t="str">
        <f aca="false">IF(I629="BC",VLOOKUP(B629,'BC-OR_overlap'!A:J,10),"NA")</f>
        <v>NA</v>
      </c>
      <c r="AM629" s="22" t="n">
        <f aca="false">VLOOKUP(G629,Sheet2!A:Q,3)</f>
        <v>36.7665</v>
      </c>
      <c r="AN629" s="22" t="n">
        <f aca="false">VLOOKUP(G629,Sheet2!A:Q,4)</f>
        <v>17</v>
      </c>
      <c r="AO629" s="22" t="n">
        <f aca="false">VLOOKUP(G629,Sheet2!A:Q,5)</f>
        <v>251.57</v>
      </c>
      <c r="AP629" s="22" t="n">
        <f aca="false">VLOOKUP(G629,Sheet2!A:Q,6)</f>
        <v>24172.92</v>
      </c>
      <c r="AQ629" s="22" t="n">
        <f aca="false">VLOOKUP(G629,Sheet2!A:Q,7)</f>
        <v>253.25</v>
      </c>
      <c r="AR629" s="22" t="n">
        <f aca="false">VLOOKUP(G629,Sheet2!A:Q,8)</f>
        <v>6197.72</v>
      </c>
      <c r="AS629" s="22" t="n">
        <f aca="false">VLOOKUP(G629,Sheet2!A:Q,9)</f>
        <v>29.67</v>
      </c>
      <c r="AT629" s="22" t="n">
        <f aca="false">VLOOKUP(G629,Sheet2!A:Q,10)</f>
        <v>130.23</v>
      </c>
      <c r="AU629" s="22" t="n">
        <f aca="false">VLOOKUP(G629,Sheet2!A:Q,11)</f>
        <v>5</v>
      </c>
      <c r="AV629" s="22" t="n">
        <f aca="false">VLOOKUP(G629,Sheet2!A:Q,12)</f>
        <v>290483.01</v>
      </c>
      <c r="AW629" s="22" t="n">
        <f aca="false">VLOOKUP(G629,Sheet2!A:Q,13)</f>
        <v>39040.5</v>
      </c>
      <c r="AX629" s="22" t="n">
        <f aca="false">VLOOKUP(G629,Sheet2!A:Q,14)</f>
        <v>27329.96</v>
      </c>
      <c r="AY629" s="22" t="n">
        <f aca="false">VLOOKUP(G629,Sheet2!A:Q,15)</f>
        <v>3100.33</v>
      </c>
      <c r="AZ629" s="22" t="n">
        <f aca="false">VLOOKUP(G629,Sheet2!A:Q,16)</f>
        <v>943.32</v>
      </c>
      <c r="BA629" s="22" t="n">
        <f aca="false">VLOOKUP(G629,Sheet2!A:Q,17)</f>
        <v>164</v>
      </c>
      <c r="BB629" s="22" t="n">
        <f aca="false">VLOOKUP(G629,Sheet2!A:R,18)</f>
        <v>572</v>
      </c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5" hidden="false" customHeight="false" outlineLevel="0" collapsed="false">
      <c r="A630" s="1" t="s">
        <v>66</v>
      </c>
      <c r="B630" s="9" t="n">
        <v>148</v>
      </c>
      <c r="C630" s="9" t="n">
        <v>187</v>
      </c>
      <c r="D630" s="9" t="n">
        <v>92</v>
      </c>
      <c r="E630" s="23"/>
      <c r="F630" s="4" t="s">
        <v>687</v>
      </c>
      <c r="G630" s="75" t="s">
        <v>1636</v>
      </c>
      <c r="H630" s="4" t="s">
        <v>689</v>
      </c>
      <c r="I630" s="22" t="s">
        <v>1365</v>
      </c>
      <c r="J630" s="26" t="s">
        <v>1366</v>
      </c>
      <c r="K630" s="11" t="s">
        <v>1637</v>
      </c>
      <c r="L630" s="2" t="n">
        <f aca="false">IF(LEN(TRIM(K630))=0,0,LEN(TRIM(K630))-LEN(SUBSTITUTE(K630," ",""))+1)</f>
        <v>19</v>
      </c>
      <c r="M630" s="2" t="n">
        <f aca="false">IF(LEN(TRIM(F630))=0,0,LEN(TRIM(F630))-LEN(SUBSTITUTE(F630," ",""))+2)</f>
        <v>17</v>
      </c>
      <c r="N630" s="22" t="s">
        <v>52</v>
      </c>
      <c r="O630" s="0"/>
      <c r="P630" s="27" t="n">
        <v>12148</v>
      </c>
      <c r="Q630" s="27" t="n">
        <v>2148</v>
      </c>
      <c r="R630" s="9" t="s">
        <v>236</v>
      </c>
      <c r="S630" s="28" t="str">
        <f aca="false">MID(MID(MID(SUBSTITUTE(K630," ","^",(M630-2)),1,256),FIND("^",SUBSTITUTE(K630," ","^",(M630-2))),256),2,FIND(" ",MID(MID(SUBSTITUTE(K630," ","^",(M630-2)),1,256),FIND("^",SUBSTITUTE(K630," ","^",(M630-2))),256))-2)</f>
        <v>the</v>
      </c>
      <c r="T630" s="59"/>
      <c r="U630" s="9" t="n">
        <v>4</v>
      </c>
      <c r="V630" s="23" t="n">
        <v>260</v>
      </c>
      <c r="W630" s="23" t="n">
        <v>328</v>
      </c>
      <c r="X630" s="23" t="n">
        <v>607</v>
      </c>
      <c r="Y630" s="23" t="n">
        <v>397</v>
      </c>
      <c r="Z630" s="23" t="n">
        <v>528</v>
      </c>
      <c r="AA630" s="83" t="n">
        <v>8</v>
      </c>
      <c r="AB630" s="0"/>
      <c r="AC630" s="30" t="str">
        <f aca="false">IF(ISBLANK(T630),"NA",IF(T630=" ","NA",IF(T630="-","NA",IF(T630="N","NA",T630))))</f>
        <v>NA</v>
      </c>
      <c r="AD630" s="30" t="n">
        <f aca="false">IF(ISBLANK(U630),"NA",IF(U630=" ","NA",IF(U630="-","NA",IF(U630="N","NA",U630))))</f>
        <v>4</v>
      </c>
      <c r="AE630" s="30" t="n">
        <f aca="false">IF(ISBLANK(V630),"NA",IF(V630=" ","NA",IF(V630="-","NA",IF(V630="N","NA",V630))))</f>
        <v>260</v>
      </c>
      <c r="AF630" s="30" t="n">
        <f aca="false">IF(ISBLANK(W630),"NA",IF(W630=" ","NA",IF(W630="-","NA",IF(W630="N","NA",W630))))</f>
        <v>328</v>
      </c>
      <c r="AG630" s="30" t="n">
        <f aca="false">IF(ISBLANK(X630),"NA",IF(X630=" ","NA",IF(X630="-","NA",IF(X630="N","NA",X630))))</f>
        <v>607</v>
      </c>
      <c r="AH630" s="30" t="n">
        <f aca="false">IF(ISBLANK(Y630),"NA",IF(Y630=" ","NA",IF(Y630="-","NA",IF(Y630="N","NA",Y630))))</f>
        <v>397</v>
      </c>
      <c r="AI630" s="30" t="n">
        <f aca="false">IF(ISBLANK(Z630),"NA",IF(Z630=" ","NA",IF(Z630="-","NA",IF(Z630="N","NA",Z630))))</f>
        <v>528</v>
      </c>
      <c r="AJ630" s="30" t="n">
        <f aca="false">IF(ISBLANK(AA630),"NA",IF(AA630=" ","NA",IF(AA630="-","NA",IF(AA630="N","NA",AA630))))</f>
        <v>8</v>
      </c>
      <c r="AK630" s="30" t="str">
        <f aca="false">IF(ISBLANK(AB630),"NA",IF(AB630=" ","NA",IF(AB630="-","NA",IF(AB630="N","NA",AB630))))</f>
        <v>NA</v>
      </c>
      <c r="AL630" s="22" t="str">
        <f aca="false">IF(I630="BC",VLOOKUP(B630,'BC-OR_overlap'!A:J,10),"NA")</f>
        <v>NA</v>
      </c>
      <c r="AM630" s="22" t="n">
        <f aca="false">VLOOKUP(G630,Sheet2!A:Q,3)</f>
        <v>209.652</v>
      </c>
      <c r="AN630" s="22" t="n">
        <f aca="false">VLOOKUP(G630,Sheet2!A:Q,4)</f>
        <v>3</v>
      </c>
      <c r="AO630" s="22" t="n">
        <f aca="false">VLOOKUP(G630,Sheet2!A:Q,5)</f>
        <v>28.12</v>
      </c>
      <c r="AP630" s="22" t="n">
        <f aca="false">VLOOKUP(G630,Sheet2!A:Q,6)</f>
        <v>19283.89</v>
      </c>
      <c r="AQ630" s="22" t="n">
        <f aca="false">VLOOKUP(G630,Sheet2!A:Q,7)</f>
        <v>207.5</v>
      </c>
      <c r="AR630" s="22" t="n">
        <f aca="false">VLOOKUP(G630,Sheet2!A:Q,8)</f>
        <v>1850.56</v>
      </c>
      <c r="AS630" s="22" t="n">
        <f aca="false">VLOOKUP(G630,Sheet2!A:Q,9)</f>
        <v>11.33</v>
      </c>
      <c r="AT630" s="22" t="n">
        <f aca="false">VLOOKUP(G630,Sheet2!A:Q,10)</f>
        <v>248.86</v>
      </c>
      <c r="AU630" s="22" t="n">
        <f aca="false">VLOOKUP(G630,Sheet2!A:Q,11)</f>
        <v>2</v>
      </c>
      <c r="AV630" s="22" t="n">
        <f aca="false">VLOOKUP(G630,Sheet2!A:Q,12)</f>
        <v>345076.65</v>
      </c>
      <c r="AW630" s="22" t="n">
        <f aca="false">VLOOKUP(G630,Sheet2!A:Q,13)</f>
        <v>43543.5</v>
      </c>
      <c r="AX630" s="22" t="n">
        <f aca="false">VLOOKUP(G630,Sheet2!A:Q,14)</f>
        <v>26668.46</v>
      </c>
      <c r="AY630" s="22" t="n">
        <f aca="false">VLOOKUP(G630,Sheet2!A:Q,15)</f>
        <v>3109</v>
      </c>
      <c r="AZ630" s="22" t="n">
        <f aca="false">VLOOKUP(G630,Sheet2!A:Q,16)</f>
        <v>1731.92</v>
      </c>
      <c r="BA630" s="22" t="n">
        <f aca="false">VLOOKUP(G630,Sheet2!A:Q,17)</f>
        <v>234</v>
      </c>
      <c r="BB630" s="22" t="n">
        <f aca="false">VLOOKUP(G630,Sheet2!A:R,18)</f>
        <v>158</v>
      </c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5" hidden="false" customHeight="false" outlineLevel="0" collapsed="false">
      <c r="A631" s="1" t="s">
        <v>66</v>
      </c>
      <c r="B631" s="9" t="n">
        <v>149</v>
      </c>
      <c r="C631" s="9" t="n">
        <v>188</v>
      </c>
      <c r="D631" s="9" t="n">
        <v>78</v>
      </c>
      <c r="E631" s="23" t="s">
        <v>90</v>
      </c>
      <c r="F631" s="9" t="s">
        <v>691</v>
      </c>
      <c r="G631" s="85" t="s">
        <v>478</v>
      </c>
      <c r="H631" s="4" t="s">
        <v>693</v>
      </c>
      <c r="I631" s="22" t="s">
        <v>1365</v>
      </c>
      <c r="J631" s="26" t="s">
        <v>1366</v>
      </c>
      <c r="K631" s="11" t="s">
        <v>1638</v>
      </c>
      <c r="L631" s="2" t="n">
        <f aca="false">IF(LEN(TRIM(K631))=0,0,LEN(TRIM(K631))-LEN(SUBSTITUTE(K631," ",""))+1)</f>
        <v>16</v>
      </c>
      <c r="M631" s="2" t="n">
        <f aca="false">IF(LEN(TRIM(F631))=0,0,LEN(TRIM(F631))-LEN(SUBSTITUTE(F631," ",""))+2)</f>
        <v>13</v>
      </c>
      <c r="N631" s="22" t="s">
        <v>52</v>
      </c>
      <c r="O631" s="0"/>
      <c r="P631" s="27" t="n">
        <v>12149</v>
      </c>
      <c r="Q631" s="27" t="n">
        <v>2149</v>
      </c>
      <c r="R631" s="9" t="s">
        <v>236</v>
      </c>
      <c r="S631" s="28" t="str">
        <f aca="false">MID(MID(MID(SUBSTITUTE(K631," ","^",(M631-2)),1,256),FIND("^",SUBSTITUTE(K631," ","^",(M631-2))),256),2,FIND(" ",MID(MID(SUBSTITUTE(K631," ","^",(M631-2)),1,256),FIND("^",SUBSTITUTE(K631," ","^",(M631-2))),256))-2)</f>
        <v>grumpier</v>
      </c>
      <c r="T631" s="59"/>
      <c r="U631" s="9" t="n">
        <v>4</v>
      </c>
      <c r="V631" s="23" t="s">
        <v>54</v>
      </c>
      <c r="W631" s="23" t="n">
        <v>559</v>
      </c>
      <c r="X631" s="23" t="n">
        <v>493</v>
      </c>
      <c r="Y631" s="23" t="n">
        <v>555</v>
      </c>
      <c r="Z631" s="23" t="n">
        <v>420</v>
      </c>
      <c r="AA631" s="83" t="n">
        <v>4</v>
      </c>
      <c r="AB631" s="0"/>
      <c r="AC631" s="30" t="str">
        <f aca="false">IF(ISBLANK(T631),"NA",IF(T631=" ","NA",IF(T631="-","NA",IF(T631="N","NA",T631))))</f>
        <v>NA</v>
      </c>
      <c r="AD631" s="30" t="n">
        <f aca="false">IF(ISBLANK(U631),"NA",IF(U631=" ","NA",IF(U631="-","NA",IF(U631="N","NA",U631))))</f>
        <v>4</v>
      </c>
      <c r="AE631" s="30" t="str">
        <f aca="false">IF(ISBLANK(V631),"NA",IF(V631=" ","NA",IF(V631="-","NA",IF(V631="N","NA",V631))))</f>
        <v>NA</v>
      </c>
      <c r="AF631" s="30" t="n">
        <f aca="false">IF(ISBLANK(W631),"NA",IF(W631=" ","NA",IF(W631="-","NA",IF(W631="N","NA",W631))))</f>
        <v>559</v>
      </c>
      <c r="AG631" s="30" t="n">
        <f aca="false">IF(ISBLANK(X631),"NA",IF(X631=" ","NA",IF(X631="-","NA",IF(X631="N","NA",X631))))</f>
        <v>493</v>
      </c>
      <c r="AH631" s="30" t="n">
        <f aca="false">IF(ISBLANK(Y631),"NA",IF(Y631=" ","NA",IF(Y631="-","NA",IF(Y631="N","NA",Y631))))</f>
        <v>555</v>
      </c>
      <c r="AI631" s="30" t="n">
        <f aca="false">IF(ISBLANK(Z631),"NA",IF(Z631=" ","NA",IF(Z631="-","NA",IF(Z631="N","NA",Z631))))</f>
        <v>420</v>
      </c>
      <c r="AJ631" s="30" t="n">
        <f aca="false">IF(ISBLANK(AA631),"NA",IF(AA631=" ","NA",IF(AA631="-","NA",IF(AA631="N","NA",AA631))))</f>
        <v>4</v>
      </c>
      <c r="AK631" s="30" t="str">
        <f aca="false">IF(ISBLANK(AB631),"NA",IF(AB631=" ","NA",IF(AB631="-","NA",IF(AB631="N","NA",AB631))))</f>
        <v>NA</v>
      </c>
      <c r="AL631" s="22" t="str">
        <f aca="false">IF(I631="BC",VLOOKUP(B631,'BC-OR_overlap'!A:J,10),"NA")</f>
        <v>NA</v>
      </c>
      <c r="AM631" s="22" t="n">
        <f aca="false">VLOOKUP(G631,Sheet2!A:Q,3)</f>
        <v>2.79616</v>
      </c>
      <c r="AN631" s="22" t="n">
        <f aca="false">VLOOKUP(G631,Sheet2!A:Q,4)</f>
        <v>3</v>
      </c>
      <c r="AO631" s="22" t="n">
        <f aca="false">VLOOKUP(G631,Sheet2!A:Q,5)</f>
        <v>6.29</v>
      </c>
      <c r="AP631" s="22" t="n">
        <f aca="false">VLOOKUP(G631,Sheet2!A:Q,6)</f>
        <v>11310.8</v>
      </c>
      <c r="AQ631" s="22" t="n">
        <f aca="false">VLOOKUP(G631,Sheet2!A:Q,7)</f>
        <v>102.5</v>
      </c>
      <c r="AR631" s="22" t="n">
        <f aca="false">VLOOKUP(G631,Sheet2!A:Q,8)</f>
        <v>25.26</v>
      </c>
      <c r="AS631" s="22" t="n">
        <f aca="false">VLOOKUP(G631,Sheet2!A:Q,9)</f>
        <v>5.67</v>
      </c>
      <c r="AT631" s="22" t="n">
        <f aca="false">VLOOKUP(G631,Sheet2!A:Q,10)</f>
        <v>12.23</v>
      </c>
      <c r="AU631" s="22" t="n">
        <f aca="false">VLOOKUP(G631,Sheet2!A:Q,11)</f>
        <v>2.5</v>
      </c>
      <c r="AV631" s="22" t="n">
        <f aca="false">VLOOKUP(G631,Sheet2!A:Q,12)</f>
        <v>218486.95</v>
      </c>
      <c r="AW631" s="22" t="n">
        <f aca="false">VLOOKUP(G631,Sheet2!A:Q,13)</f>
        <v>27061</v>
      </c>
      <c r="AX631" s="22" t="n">
        <f aca="false">VLOOKUP(G631,Sheet2!A:Q,14)</f>
        <v>8280.68</v>
      </c>
      <c r="AY631" s="22" t="n">
        <f aca="false">VLOOKUP(G631,Sheet2!A:Q,15)</f>
        <v>797.67</v>
      </c>
      <c r="AZ631" s="22" t="n">
        <f aca="false">VLOOKUP(G631,Sheet2!A:Q,16)</f>
        <v>129.46</v>
      </c>
      <c r="BA631" s="22" t="n">
        <f aca="false">VLOOKUP(G631,Sheet2!A:Q,17)</f>
        <v>58.5</v>
      </c>
      <c r="BB631" s="22" t="n">
        <f aca="false">VLOOKUP(G631,Sheet2!A:R,18)</f>
        <v>548</v>
      </c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5" hidden="false" customHeight="false" outlineLevel="0" collapsed="false">
      <c r="A632" s="9" t="s">
        <v>56</v>
      </c>
      <c r="B632" s="9" t="n">
        <v>150</v>
      </c>
      <c r="C632" s="9" t="n">
        <v>189</v>
      </c>
      <c r="D632" s="9" t="n">
        <v>141</v>
      </c>
      <c r="E632" s="23" t="s">
        <v>695</v>
      </c>
      <c r="F632" s="11" t="s">
        <v>696</v>
      </c>
      <c r="G632" s="75" t="s">
        <v>1639</v>
      </c>
      <c r="H632" s="4" t="s">
        <v>698</v>
      </c>
      <c r="I632" s="22" t="s">
        <v>1365</v>
      </c>
      <c r="J632" s="26" t="s">
        <v>1366</v>
      </c>
      <c r="K632" s="11" t="s">
        <v>1640</v>
      </c>
      <c r="L632" s="2" t="n">
        <f aca="false">IF(LEN(TRIM(K632))=0,0,LEN(TRIM(K632))-LEN(SUBSTITUTE(K632," ",""))+1)</f>
        <v>10</v>
      </c>
      <c r="M632" s="2" t="n">
        <f aca="false">IF(LEN(TRIM(F632))=0,0,LEN(TRIM(F632))-LEN(SUBSTITUTE(F632," ",""))+2)</f>
        <v>8</v>
      </c>
      <c r="N632" s="22" t="s">
        <v>52</v>
      </c>
      <c r="O632" s="0"/>
      <c r="P632" s="27" t="n">
        <v>12150</v>
      </c>
      <c r="Q632" s="27" t="n">
        <v>2150</v>
      </c>
      <c r="R632" s="9" t="s">
        <v>236</v>
      </c>
      <c r="S632" s="28" t="str">
        <f aca="false">MID(MID(MID(SUBSTITUTE(K632," ","^",(M632-2)),1,256),FIND("^",SUBSTITUTE(K632," ","^",(M632-2))),256),2,FIND(" ",MID(MID(SUBSTITUTE(K632," ","^",(M632-2)),1,256),FIND("^",SUBSTITUTE(K632," ","^",(M632-2))),256))-2)</f>
        <v>the</v>
      </c>
      <c r="T632" s="59"/>
      <c r="U632" s="9" t="n">
        <v>4</v>
      </c>
      <c r="V632" s="23" t="n">
        <v>188</v>
      </c>
      <c r="W632" s="23" t="n">
        <v>389</v>
      </c>
      <c r="X632" s="23" t="n">
        <v>599</v>
      </c>
      <c r="Y632" s="23" t="n">
        <v>424</v>
      </c>
      <c r="Z632" s="23" t="n">
        <v>430</v>
      </c>
      <c r="AA632" s="83" t="n">
        <v>10</v>
      </c>
      <c r="AB632" s="9"/>
      <c r="AC632" s="30" t="str">
        <f aca="false">IF(ISBLANK(T632),"NA",IF(T632=" ","NA",IF(T632="-","NA",IF(T632="N","NA",T632))))</f>
        <v>NA</v>
      </c>
      <c r="AD632" s="30" t="n">
        <f aca="false">IF(ISBLANK(U632),"NA",IF(U632=" ","NA",IF(U632="-","NA",IF(U632="N","NA",U632))))</f>
        <v>4</v>
      </c>
      <c r="AE632" s="30" t="n">
        <f aca="false">IF(ISBLANK(V632),"NA",IF(V632=" ","NA",IF(V632="-","NA",IF(V632="N","NA",V632))))</f>
        <v>188</v>
      </c>
      <c r="AF632" s="30" t="n">
        <f aca="false">IF(ISBLANK(W632),"NA",IF(W632=" ","NA",IF(W632="-","NA",IF(W632="N","NA",W632))))</f>
        <v>389</v>
      </c>
      <c r="AG632" s="30" t="n">
        <f aca="false">IF(ISBLANK(X632),"NA",IF(X632=" ","NA",IF(X632="-","NA",IF(X632="N","NA",X632))))</f>
        <v>599</v>
      </c>
      <c r="AH632" s="30" t="n">
        <f aca="false">IF(ISBLANK(Y632),"NA",IF(Y632=" ","NA",IF(Y632="-","NA",IF(Y632="N","NA",Y632))))</f>
        <v>424</v>
      </c>
      <c r="AI632" s="30" t="n">
        <f aca="false">IF(ISBLANK(Z632),"NA",IF(Z632=" ","NA",IF(Z632="-","NA",IF(Z632="N","NA",Z632))))</f>
        <v>430</v>
      </c>
      <c r="AJ632" s="30" t="n">
        <f aca="false">IF(ISBLANK(AA632),"NA",IF(AA632=" ","NA",IF(AA632="-","NA",IF(AA632="N","NA",AA632))))</f>
        <v>10</v>
      </c>
      <c r="AK632" s="30" t="str">
        <f aca="false">IF(ISBLANK(AB632),"NA",IF(AB632=" ","NA",IF(AB632="-","NA",IF(AB632="N","NA",AB632))))</f>
        <v>NA</v>
      </c>
      <c r="AL632" s="22" t="str">
        <f aca="false">IF(I632="BC",VLOOKUP(B632,'BC-OR_overlap'!A:J,10),"NA")</f>
        <v>NA</v>
      </c>
      <c r="AM632" s="22" t="n">
        <f aca="false">VLOOKUP(G632,Sheet2!A:Q,3)</f>
        <v>227.203</v>
      </c>
      <c r="AN632" s="22" t="n">
        <f aca="false">VLOOKUP(G632,Sheet2!A:Q,4)</f>
        <v>15</v>
      </c>
      <c r="AO632" s="22" t="n">
        <f aca="false">VLOOKUP(G632,Sheet2!A:Q,5)</f>
        <v>42.91</v>
      </c>
      <c r="AP632" s="22" t="n">
        <f aca="false">VLOOKUP(G632,Sheet2!A:Q,6)</f>
        <v>13397.33</v>
      </c>
      <c r="AQ632" s="22" t="n">
        <f aca="false">VLOOKUP(G632,Sheet2!A:Q,7)</f>
        <v>244.5</v>
      </c>
      <c r="AR632" s="22" t="n">
        <f aca="false">VLOOKUP(G632,Sheet2!A:Q,8)</f>
        <v>3137.35</v>
      </c>
      <c r="AS632" s="22" t="n">
        <f aca="false">VLOOKUP(G632,Sheet2!A:Q,9)</f>
        <v>39.67</v>
      </c>
      <c r="AT632" s="22" t="n">
        <f aca="false">VLOOKUP(G632,Sheet2!A:Q,10)</f>
        <v>527.37</v>
      </c>
      <c r="AU632" s="22" t="n">
        <f aca="false">VLOOKUP(G632,Sheet2!A:Q,11)</f>
        <v>6.5</v>
      </c>
      <c r="AV632" s="22" t="n">
        <f aca="false">VLOOKUP(G632,Sheet2!A:Q,12)</f>
        <v>209624.63</v>
      </c>
      <c r="AW632" s="22" t="n">
        <f aca="false">VLOOKUP(G632,Sheet2!A:Q,13)</f>
        <v>30802</v>
      </c>
      <c r="AX632" s="22" t="n">
        <f aca="false">VLOOKUP(G632,Sheet2!A:Q,14)</f>
        <v>22718.48</v>
      </c>
      <c r="AY632" s="22" t="n">
        <f aca="false">VLOOKUP(G632,Sheet2!A:Q,15)</f>
        <v>3780</v>
      </c>
      <c r="AZ632" s="22" t="n">
        <f aca="false">VLOOKUP(G632,Sheet2!A:Q,16)</f>
        <v>6784.43</v>
      </c>
      <c r="BA632" s="22" t="n">
        <f aca="false">VLOOKUP(G632,Sheet2!A:Q,17)</f>
        <v>1109</v>
      </c>
      <c r="BB632" s="22" t="n">
        <f aca="false">VLOOKUP(G632,Sheet2!A:R,18)</f>
        <v>51</v>
      </c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5" hidden="false" customHeight="false" outlineLevel="0" collapsed="false">
      <c r="A633" s="9" t="s">
        <v>66</v>
      </c>
      <c r="B633" s="9" t="n">
        <v>151</v>
      </c>
      <c r="C633" s="9" t="n">
        <v>190</v>
      </c>
      <c r="D633" s="9" t="n">
        <v>104</v>
      </c>
      <c r="E633" s="23"/>
      <c r="F633" s="9" t="s">
        <v>700</v>
      </c>
      <c r="G633" s="75" t="s">
        <v>1641</v>
      </c>
      <c r="H633" s="4" t="s">
        <v>702</v>
      </c>
      <c r="I633" s="22" t="s">
        <v>1365</v>
      </c>
      <c r="J633" s="26" t="s">
        <v>1366</v>
      </c>
      <c r="K633" s="11" t="s">
        <v>1642</v>
      </c>
      <c r="L633" s="2" t="n">
        <f aca="false">IF(LEN(TRIM(K633))=0,0,LEN(TRIM(K633))-LEN(SUBSTITUTE(K633," ",""))+1)</f>
        <v>15</v>
      </c>
      <c r="M633" s="2" t="n">
        <f aca="false">IF(LEN(TRIM(F633))=0,0,LEN(TRIM(F633))-LEN(SUBSTITUTE(F633," ",""))+2)</f>
        <v>13</v>
      </c>
      <c r="N633" s="22" t="s">
        <v>52</v>
      </c>
      <c r="O633" s="0"/>
      <c r="P633" s="27" t="n">
        <v>12151</v>
      </c>
      <c r="Q633" s="27" t="n">
        <v>2151</v>
      </c>
      <c r="R633" s="9" t="s">
        <v>236</v>
      </c>
      <c r="S633" s="28" t="str">
        <f aca="false">MID(MID(MID(SUBSTITUTE(K633," ","^",(M633-2)),1,256),FIND("^",SUBSTITUTE(K633," ","^",(M633-2))),256),2,FIND(" ",MID(MID(SUBSTITUTE(K633," ","^",(M633-2)),1,256),FIND("^",SUBSTITUTE(K633," ","^",(M633-2))),256))-2)</f>
        <v>by</v>
      </c>
      <c r="T633" s="59"/>
      <c r="U633" s="9" t="n">
        <v>5</v>
      </c>
      <c r="V633" s="23" t="s">
        <v>54</v>
      </c>
      <c r="W633" s="23" t="s">
        <v>54</v>
      </c>
      <c r="X633" s="23" t="s">
        <v>54</v>
      </c>
      <c r="Y633" s="23" t="s">
        <v>54</v>
      </c>
      <c r="Z633" s="23" t="s">
        <v>54</v>
      </c>
      <c r="AA633" s="83" t="n">
        <v>14</v>
      </c>
      <c r="AB633" s="0"/>
      <c r="AC633" s="30" t="str">
        <f aca="false">IF(ISBLANK(T633),"NA",IF(T633=" ","NA",IF(T633="-","NA",IF(T633="N","NA",T633))))</f>
        <v>NA</v>
      </c>
      <c r="AD633" s="30" t="n">
        <f aca="false">IF(ISBLANK(U633),"NA",IF(U633=" ","NA",IF(U633="-","NA",IF(U633="N","NA",U633))))</f>
        <v>5</v>
      </c>
      <c r="AE633" s="30" t="str">
        <f aca="false">IF(ISBLANK(V633),"NA",IF(V633=" ","NA",IF(V633="-","NA",IF(V633="N","NA",V633))))</f>
        <v>NA</v>
      </c>
      <c r="AF633" s="30" t="str">
        <f aca="false">IF(ISBLANK(W633),"NA",IF(W633=" ","NA",IF(W633="-","NA",IF(W633="N","NA",W633))))</f>
        <v>NA</v>
      </c>
      <c r="AG633" s="30" t="str">
        <f aca="false">IF(ISBLANK(X633),"NA",IF(X633=" ","NA",IF(X633="-","NA",IF(X633="N","NA",X633))))</f>
        <v>NA</v>
      </c>
      <c r="AH633" s="30" t="str">
        <f aca="false">IF(ISBLANK(Y633),"NA",IF(Y633=" ","NA",IF(Y633="-","NA",IF(Y633="N","NA",Y633))))</f>
        <v>NA</v>
      </c>
      <c r="AI633" s="30" t="str">
        <f aca="false">IF(ISBLANK(Z633),"NA",IF(Z633=" ","NA",IF(Z633="-","NA",IF(Z633="N","NA",Z633))))</f>
        <v>NA</v>
      </c>
      <c r="AJ633" s="30" t="n">
        <f aca="false">IF(ISBLANK(AA633),"NA",IF(AA633=" ","NA",IF(AA633="-","NA",IF(AA633="N","NA",AA633))))</f>
        <v>14</v>
      </c>
      <c r="AK633" s="30" t="str">
        <f aca="false">IF(ISBLANK(AB633),"NA",IF(AB633=" ","NA",IF(AB633="-","NA",IF(AB633="N","NA",AB633))))</f>
        <v>NA</v>
      </c>
      <c r="AL633" s="22" t="str">
        <f aca="false">IF(I633="BC",VLOOKUP(B633,'BC-OR_overlap'!A:J,10),"NA")</f>
        <v>NA</v>
      </c>
      <c r="AM633" s="22" t="n">
        <f aca="false">VLOOKUP(G633,Sheet2!A:Q,3)</f>
        <v>2.20123</v>
      </c>
      <c r="AN633" s="22" t="n">
        <f aca="false">VLOOKUP(G633,Sheet2!A:Q,4)</f>
        <v>8</v>
      </c>
      <c r="AO633" s="22" t="n">
        <f aca="false">VLOOKUP(G633,Sheet2!A:Q,5)</f>
        <v>124.3</v>
      </c>
      <c r="AP633" s="22" t="n">
        <f aca="false">VLOOKUP(G633,Sheet2!A:Q,6)</f>
        <v>9394.66</v>
      </c>
      <c r="AQ633" s="22" t="n">
        <f aca="false">VLOOKUP(G633,Sheet2!A:Q,7)</f>
        <v>465</v>
      </c>
      <c r="AR633" s="22" t="n">
        <f aca="false">VLOOKUP(G633,Sheet2!A:Q,8)</f>
        <v>3196.74</v>
      </c>
      <c r="AS633" s="22" t="n">
        <f aca="false">VLOOKUP(G633,Sheet2!A:Q,9)</f>
        <v>83.25</v>
      </c>
      <c r="AT633" s="22" t="n">
        <f aca="false">VLOOKUP(G633,Sheet2!A:Q,10)</f>
        <v>1138.95</v>
      </c>
      <c r="AU633" s="22" t="n">
        <f aca="false">VLOOKUP(G633,Sheet2!A:Q,11)</f>
        <v>15.67</v>
      </c>
      <c r="AV633" s="22" t="n">
        <f aca="false">VLOOKUP(G633,Sheet2!A:Q,12)</f>
        <v>411888.22</v>
      </c>
      <c r="AW633" s="22" t="n">
        <f aca="false">VLOOKUP(G633,Sheet2!A:Q,13)</f>
        <v>49282.4</v>
      </c>
      <c r="AX633" s="22" t="n">
        <f aca="false">VLOOKUP(G633,Sheet2!A:Q,14)</f>
        <v>42325.72</v>
      </c>
      <c r="AY633" s="22" t="n">
        <f aca="false">VLOOKUP(G633,Sheet2!A:Q,15)</f>
        <v>7160.25</v>
      </c>
      <c r="AZ633" s="22" t="n">
        <f aca="false">VLOOKUP(G633,Sheet2!A:Q,16)</f>
        <v>7062.26</v>
      </c>
      <c r="BA633" s="22" t="n">
        <f aca="false">VLOOKUP(G633,Sheet2!A:Q,17)</f>
        <v>1664.33</v>
      </c>
      <c r="BB633" s="22" t="n">
        <f aca="false">VLOOKUP(G633,Sheet2!A:R,18)</f>
        <v>126</v>
      </c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15" hidden="false" customHeight="false" outlineLevel="0" collapsed="false">
      <c r="A634" s="1" t="s">
        <v>56</v>
      </c>
      <c r="B634" s="9" t="n">
        <v>152</v>
      </c>
      <c r="C634" s="9" t="n">
        <v>191</v>
      </c>
      <c r="D634" s="9" t="n">
        <v>74</v>
      </c>
      <c r="E634" s="23" t="n">
        <v>60</v>
      </c>
      <c r="F634" s="24" t="s">
        <v>704</v>
      </c>
      <c r="G634" s="85" t="s">
        <v>1099</v>
      </c>
      <c r="H634" s="4" t="s">
        <v>706</v>
      </c>
      <c r="I634" s="22" t="s">
        <v>1365</v>
      </c>
      <c r="J634" s="26" t="s">
        <v>1366</v>
      </c>
      <c r="K634" s="11" t="s">
        <v>1643</v>
      </c>
      <c r="L634" s="2" t="n">
        <f aca="false">IF(LEN(TRIM(K634))=0,0,LEN(TRIM(K634))-LEN(SUBSTITUTE(K634," ",""))+1)</f>
        <v>12</v>
      </c>
      <c r="M634" s="2" t="n">
        <f aca="false">IF(LEN(TRIM(F634))=0,0,LEN(TRIM(F634))-LEN(SUBSTITUTE(F634," ",""))+2)</f>
        <v>10</v>
      </c>
      <c r="N634" s="22" t="s">
        <v>52</v>
      </c>
      <c r="O634" s="0"/>
      <c r="P634" s="27" t="n">
        <v>12152</v>
      </c>
      <c r="Q634" s="27" t="n">
        <v>2152</v>
      </c>
      <c r="R634" s="9" t="s">
        <v>236</v>
      </c>
      <c r="S634" s="28" t="str">
        <f aca="false">MID(MID(MID(SUBSTITUTE(K634," ","^",(M634-2)),1,256),FIND("^",SUBSTITUTE(K634," ","^",(M634-2))),256),2,FIND(" ",MID(MID(SUBSTITUTE(K634," ","^",(M634-2)),1,256),FIND("^",SUBSTITUTE(K634," ","^",(M634-2))),256))-2)</f>
        <v>first</v>
      </c>
      <c r="T634" s="59"/>
      <c r="U634" s="9" t="n">
        <v>4</v>
      </c>
      <c r="V634" s="23" t="n">
        <v>9</v>
      </c>
      <c r="W634" s="23" t="n">
        <v>592</v>
      </c>
      <c r="X634" s="23" t="n">
        <v>526</v>
      </c>
      <c r="Y634" s="23" t="n">
        <v>601</v>
      </c>
      <c r="Z634" s="23" t="n">
        <v>478</v>
      </c>
      <c r="AA634" s="83" t="n">
        <v>18</v>
      </c>
      <c r="AB634" s="9"/>
      <c r="AC634" s="30" t="str">
        <f aca="false">IF(ISBLANK(T634),"NA",IF(T634=" ","NA",IF(T634="-","NA",IF(T634="N","NA",T634))))</f>
        <v>NA</v>
      </c>
      <c r="AD634" s="30" t="n">
        <f aca="false">IF(ISBLANK(U634),"NA",IF(U634=" ","NA",IF(U634="-","NA",IF(U634="N","NA",U634))))</f>
        <v>4</v>
      </c>
      <c r="AE634" s="30" t="n">
        <f aca="false">IF(ISBLANK(V634),"NA",IF(V634=" ","NA",IF(V634="-","NA",IF(V634="N","NA",V634))))</f>
        <v>9</v>
      </c>
      <c r="AF634" s="30" t="n">
        <f aca="false">IF(ISBLANK(W634),"NA",IF(W634=" ","NA",IF(W634="-","NA",IF(W634="N","NA",W634))))</f>
        <v>592</v>
      </c>
      <c r="AG634" s="30" t="n">
        <f aca="false">IF(ISBLANK(X634),"NA",IF(X634=" ","NA",IF(X634="-","NA",IF(X634="N","NA",X634))))</f>
        <v>526</v>
      </c>
      <c r="AH634" s="30" t="n">
        <f aca="false">IF(ISBLANK(Y634),"NA",IF(Y634=" ","NA",IF(Y634="-","NA",IF(Y634="N","NA",Y634))))</f>
        <v>601</v>
      </c>
      <c r="AI634" s="30" t="n">
        <f aca="false">IF(ISBLANK(Z634),"NA",IF(Z634=" ","NA",IF(Z634="-","NA",IF(Z634="N","NA",Z634))))</f>
        <v>478</v>
      </c>
      <c r="AJ634" s="30" t="n">
        <f aca="false">IF(ISBLANK(AA634),"NA",IF(AA634=" ","NA",IF(AA634="-","NA",IF(AA634="N","NA",AA634))))</f>
        <v>18</v>
      </c>
      <c r="AK634" s="30" t="str">
        <f aca="false">IF(ISBLANK(AB634),"NA",IF(AB634=" ","NA",IF(AB634="-","NA",IF(AB634="N","NA",AB634))))</f>
        <v>NA</v>
      </c>
      <c r="AL634" s="22" t="str">
        <f aca="false">IF(I634="BC",VLOOKUP(B634,'BC-OR_overlap'!A:J,10),"NA")</f>
        <v>NA</v>
      </c>
      <c r="AM634" s="22" t="n">
        <f aca="false">VLOOKUP(G634,Sheet2!A:Q,3)</f>
        <v>29.2109</v>
      </c>
      <c r="AN634" s="22" t="n">
        <f aca="false">VLOOKUP(G634,Sheet2!A:Q,4)</f>
        <v>17</v>
      </c>
      <c r="AO634" s="22" t="n">
        <f aca="false">VLOOKUP(G634,Sheet2!A:Q,5)</f>
        <v>369.79</v>
      </c>
      <c r="AP634" s="22" t="n">
        <f aca="false">VLOOKUP(G634,Sheet2!A:Q,6)</f>
        <v>19026.17</v>
      </c>
      <c r="AQ634" s="22" t="n">
        <f aca="false">VLOOKUP(G634,Sheet2!A:Q,7)</f>
        <v>262.75</v>
      </c>
      <c r="AR634" s="22" t="n">
        <f aca="false">VLOOKUP(G634,Sheet2!A:Q,8)</f>
        <v>4510.56</v>
      </c>
      <c r="AS634" s="22" t="n">
        <f aca="false">VLOOKUP(G634,Sheet2!A:Q,9)</f>
        <v>24</v>
      </c>
      <c r="AT634" s="22" t="n">
        <f aca="false">VLOOKUP(G634,Sheet2!A:Q,10)</f>
        <v>2500.51</v>
      </c>
      <c r="AU634" s="22" t="n">
        <f aca="false">VLOOKUP(G634,Sheet2!A:Q,11)</f>
        <v>5</v>
      </c>
      <c r="AV634" s="22" t="n">
        <f aca="false">VLOOKUP(G634,Sheet2!A:Q,12)</f>
        <v>265209.41</v>
      </c>
      <c r="AW634" s="22" t="n">
        <f aca="false">VLOOKUP(G634,Sheet2!A:Q,13)</f>
        <v>33405.25</v>
      </c>
      <c r="AX634" s="22" t="n">
        <f aca="false">VLOOKUP(G634,Sheet2!A:Q,14)</f>
        <v>17387.35</v>
      </c>
      <c r="AY634" s="22" t="n">
        <f aca="false">VLOOKUP(G634,Sheet2!A:Q,15)</f>
        <v>2329.33</v>
      </c>
      <c r="AZ634" s="22" t="n">
        <f aca="false">VLOOKUP(G634,Sheet2!A:Q,16)</f>
        <v>3139.19</v>
      </c>
      <c r="BA634" s="22" t="n">
        <f aca="false">VLOOKUP(G634,Sheet2!A:Q,17)</f>
        <v>181</v>
      </c>
      <c r="BB634" s="22" t="n">
        <f aca="false">VLOOKUP(G634,Sheet2!A:R,18)</f>
        <v>58</v>
      </c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5" hidden="false" customHeight="false" outlineLevel="0" collapsed="false">
      <c r="A635" s="9" t="s">
        <v>80</v>
      </c>
      <c r="B635" s="9" t="n">
        <v>153</v>
      </c>
      <c r="C635" s="9" t="n">
        <v>192</v>
      </c>
      <c r="D635" s="9" t="n">
        <v>83</v>
      </c>
      <c r="E635" s="23" t="n">
        <v>6</v>
      </c>
      <c r="F635" s="24" t="s">
        <v>708</v>
      </c>
      <c r="G635" s="75" t="s">
        <v>1644</v>
      </c>
      <c r="H635" s="4" t="s">
        <v>710</v>
      </c>
      <c r="I635" s="22" t="s">
        <v>1365</v>
      </c>
      <c r="J635" s="26" t="s">
        <v>1366</v>
      </c>
      <c r="K635" s="11" t="s">
        <v>1645</v>
      </c>
      <c r="L635" s="2" t="n">
        <f aca="false">IF(LEN(TRIM(K635))=0,0,LEN(TRIM(K635))-LEN(SUBSTITUTE(K635," ",""))+1)</f>
        <v>16</v>
      </c>
      <c r="M635" s="2" t="n">
        <f aca="false">IF(LEN(TRIM(F635))=0,0,LEN(TRIM(F635))-LEN(SUBSTITUTE(F635," ",""))+2)</f>
        <v>13</v>
      </c>
      <c r="N635" s="22" t="s">
        <v>52</v>
      </c>
      <c r="O635" s="0"/>
      <c r="P635" s="27" t="n">
        <v>12153</v>
      </c>
      <c r="Q635" s="27" t="n">
        <v>2153</v>
      </c>
      <c r="R635" s="9" t="s">
        <v>236</v>
      </c>
      <c r="S635" s="28" t="str">
        <f aca="false">MID(MID(MID(SUBSTITUTE(K635," ","^",(M635-2)),1,256),FIND("^",SUBSTITUTE(K635," ","^",(M635-2))),256),2,FIND(" ",MID(MID(SUBSTITUTE(K635," ","^",(M635-2)),1,256),FIND("^",SUBSTITUTE(K635," ","^",(M635-2))),256))-2)</f>
        <v>own</v>
      </c>
      <c r="T635" s="59"/>
      <c r="U635" s="9" t="n">
        <v>3</v>
      </c>
      <c r="V635" s="23" t="n">
        <v>53</v>
      </c>
      <c r="W635" s="23" t="n">
        <v>478</v>
      </c>
      <c r="X635" s="23" t="n">
        <v>585</v>
      </c>
      <c r="Y635" s="23" t="n">
        <v>509</v>
      </c>
      <c r="Z635" s="23" t="n">
        <v>458</v>
      </c>
      <c r="AA635" s="83" t="n">
        <v>4</v>
      </c>
      <c r="AB635" s="0"/>
      <c r="AC635" s="30" t="str">
        <f aca="false">IF(ISBLANK(T635),"NA",IF(T635=" ","NA",IF(T635="-","NA",IF(T635="N","NA",T635))))</f>
        <v>NA</v>
      </c>
      <c r="AD635" s="30" t="n">
        <f aca="false">IF(ISBLANK(U635),"NA",IF(U635=" ","NA",IF(U635="-","NA",IF(U635="N","NA",U635))))</f>
        <v>3</v>
      </c>
      <c r="AE635" s="30" t="n">
        <f aca="false">IF(ISBLANK(V635),"NA",IF(V635=" ","NA",IF(V635="-","NA",IF(V635="N","NA",V635))))</f>
        <v>53</v>
      </c>
      <c r="AF635" s="30" t="n">
        <f aca="false">IF(ISBLANK(W635),"NA",IF(W635=" ","NA",IF(W635="-","NA",IF(W635="N","NA",W635))))</f>
        <v>478</v>
      </c>
      <c r="AG635" s="30" t="n">
        <f aca="false">IF(ISBLANK(X635),"NA",IF(X635=" ","NA",IF(X635="-","NA",IF(X635="N","NA",X635))))</f>
        <v>585</v>
      </c>
      <c r="AH635" s="30" t="n">
        <f aca="false">IF(ISBLANK(Y635),"NA",IF(Y635=" ","NA",IF(Y635="-","NA",IF(Y635="N","NA",Y635))))</f>
        <v>509</v>
      </c>
      <c r="AI635" s="30" t="n">
        <f aca="false">IF(ISBLANK(Z635),"NA",IF(Z635=" ","NA",IF(Z635="-","NA",IF(Z635="N","NA",Z635))))</f>
        <v>458</v>
      </c>
      <c r="AJ635" s="30" t="n">
        <f aca="false">IF(ISBLANK(AA635),"NA",IF(AA635=" ","NA",IF(AA635="-","NA",IF(AA635="N","NA",AA635))))</f>
        <v>4</v>
      </c>
      <c r="AK635" s="30" t="str">
        <f aca="false">IF(ISBLANK(AB635),"NA",IF(AB635=" ","NA",IF(AB635="-","NA",IF(AB635="N","NA",AB635))))</f>
        <v>NA</v>
      </c>
      <c r="AL635" s="22" t="str">
        <f aca="false">IF(I635="BC",VLOOKUP(B635,'BC-OR_overlap'!A:J,10),"NA")</f>
        <v>NA</v>
      </c>
      <c r="AM635" s="22" t="n">
        <f aca="false">VLOOKUP(G635,Sheet2!A:Q,3)</f>
        <v>63.9547</v>
      </c>
      <c r="AN635" s="22" t="n">
        <f aca="false">VLOOKUP(G635,Sheet2!A:Q,4)</f>
        <v>16</v>
      </c>
      <c r="AO635" s="22" t="n">
        <f aca="false">VLOOKUP(G635,Sheet2!A:Q,5)</f>
        <v>160.54</v>
      </c>
      <c r="AP635" s="22" t="n">
        <f aca="false">VLOOKUP(G635,Sheet2!A:Q,6)</f>
        <v>16568.26</v>
      </c>
      <c r="AQ635" s="22" t="n">
        <f aca="false">VLOOKUP(G635,Sheet2!A:Q,7)</f>
        <v>63.67</v>
      </c>
      <c r="AR635" s="22" t="n">
        <f aca="false">VLOOKUP(G635,Sheet2!A:Q,8)</f>
        <v>1342.81</v>
      </c>
      <c r="AS635" s="22" t="n">
        <f aca="false">VLOOKUP(G635,Sheet2!A:Q,9)</f>
        <v>8.5</v>
      </c>
      <c r="AT635" s="22" t="n">
        <f aca="false">VLOOKUP(G635,Sheet2!A:Q,10)</f>
        <v>63.95</v>
      </c>
      <c r="AU635" s="22" t="n">
        <f aca="false">VLOOKUP(G635,Sheet2!A:Q,11)</f>
        <v>1</v>
      </c>
      <c r="AV635" s="22" t="n">
        <f aca="false">VLOOKUP(G635,Sheet2!A:Q,12)</f>
        <v>335264.85</v>
      </c>
      <c r="AW635" s="22" t="n">
        <f aca="false">VLOOKUP(G635,Sheet2!A:Q,13)</f>
        <v>35545</v>
      </c>
      <c r="AX635" s="22" t="n">
        <f aca="false">VLOOKUP(G635,Sheet2!A:Q,14)</f>
        <v>14207.02</v>
      </c>
      <c r="AY635" s="22" t="n">
        <f aca="false">VLOOKUP(G635,Sheet2!A:Q,15)</f>
        <v>1618</v>
      </c>
      <c r="AZ635" s="22" t="n">
        <f aca="false">VLOOKUP(G635,Sheet2!A:Q,16)</f>
        <v>72.4</v>
      </c>
      <c r="BA635" s="22" t="n">
        <f aca="false">VLOOKUP(G635,Sheet2!A:Q,17)</f>
        <v>11</v>
      </c>
      <c r="BB635" s="22" t="n">
        <f aca="false">VLOOKUP(G635,Sheet2!A:R,18)</f>
        <v>564</v>
      </c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5" hidden="false" customHeight="false" outlineLevel="0" collapsed="false">
      <c r="A636" s="1" t="s">
        <v>66</v>
      </c>
      <c r="B636" s="9" t="n">
        <v>154</v>
      </c>
      <c r="C636" s="9" t="n">
        <v>193</v>
      </c>
      <c r="D636" s="9" t="n">
        <v>47</v>
      </c>
      <c r="E636" s="23"/>
      <c r="F636" s="9" t="s">
        <v>712</v>
      </c>
      <c r="G636" s="85" t="s">
        <v>1355</v>
      </c>
      <c r="H636" s="4" t="s">
        <v>93</v>
      </c>
      <c r="I636" s="22" t="s">
        <v>1365</v>
      </c>
      <c r="J636" s="26" t="s">
        <v>1366</v>
      </c>
      <c r="K636" s="11" t="s">
        <v>1646</v>
      </c>
      <c r="L636" s="2" t="n">
        <f aca="false">IF(LEN(TRIM(K636))=0,0,LEN(TRIM(K636))-LEN(SUBSTITUTE(K636," ",""))+1)</f>
        <v>12</v>
      </c>
      <c r="M636" s="2" t="n">
        <f aca="false">IF(LEN(TRIM(F636))=0,0,LEN(TRIM(F636))-LEN(SUBSTITUTE(F636," ",""))+2)</f>
        <v>10</v>
      </c>
      <c r="N636" s="22" t="s">
        <v>52</v>
      </c>
      <c r="O636" s="0"/>
      <c r="P636" s="27" t="n">
        <v>12154</v>
      </c>
      <c r="Q636" s="27" t="n">
        <v>2154</v>
      </c>
      <c r="R636" s="9" t="s">
        <v>236</v>
      </c>
      <c r="S636" s="28" t="str">
        <f aca="false">MID(MID(MID(SUBSTITUTE(K636," ","^",(M636-2)),1,256),FIND("^",SUBSTITUTE(K636," ","^",(M636-2))),256),2,FIND(" ",MID(MID(SUBSTITUTE(K636," ","^",(M636-2)),1,256),FIND("^",SUBSTITUTE(K636," ","^",(M636-2))),256))-2)</f>
        <v>his</v>
      </c>
      <c r="T636" s="59"/>
      <c r="U636" s="9" t="n">
        <v>4</v>
      </c>
      <c r="V636" s="23" t="n">
        <v>72</v>
      </c>
      <c r="W636" s="23" t="n">
        <v>621</v>
      </c>
      <c r="X636" s="23" t="n">
        <v>570</v>
      </c>
      <c r="Y636" s="23" t="n">
        <v>624</v>
      </c>
      <c r="Z636" s="23" t="n">
        <v>489</v>
      </c>
      <c r="AA636" s="83" t="n">
        <v>9</v>
      </c>
      <c r="AB636" s="0"/>
      <c r="AC636" s="30" t="str">
        <f aca="false">IF(ISBLANK(T636),"NA",IF(T636=" ","NA",IF(T636="-","NA",IF(T636="N","NA",T636))))</f>
        <v>NA</v>
      </c>
      <c r="AD636" s="30" t="n">
        <f aca="false">IF(ISBLANK(U636),"NA",IF(U636=" ","NA",IF(U636="-","NA",IF(U636="N","NA",U636))))</f>
        <v>4</v>
      </c>
      <c r="AE636" s="30" t="n">
        <f aca="false">IF(ISBLANK(V636),"NA",IF(V636=" ","NA",IF(V636="-","NA",IF(V636="N","NA",V636))))</f>
        <v>72</v>
      </c>
      <c r="AF636" s="30" t="n">
        <f aca="false">IF(ISBLANK(W636),"NA",IF(W636=" ","NA",IF(W636="-","NA",IF(W636="N","NA",W636))))</f>
        <v>621</v>
      </c>
      <c r="AG636" s="30" t="n">
        <f aca="false">IF(ISBLANK(X636),"NA",IF(X636=" ","NA",IF(X636="-","NA",IF(X636="N","NA",X636))))</f>
        <v>570</v>
      </c>
      <c r="AH636" s="30" t="n">
        <f aca="false">IF(ISBLANK(Y636),"NA",IF(Y636=" ","NA",IF(Y636="-","NA",IF(Y636="N","NA",Y636))))</f>
        <v>624</v>
      </c>
      <c r="AI636" s="30" t="n">
        <f aca="false">IF(ISBLANK(Z636),"NA",IF(Z636=" ","NA",IF(Z636="-","NA",IF(Z636="N","NA",Z636))))</f>
        <v>489</v>
      </c>
      <c r="AJ636" s="30" t="n">
        <f aca="false">IF(ISBLANK(AA636),"NA",IF(AA636=" ","NA",IF(AA636="-","NA",IF(AA636="N","NA",AA636))))</f>
        <v>9</v>
      </c>
      <c r="AK636" s="30" t="str">
        <f aca="false">IF(ISBLANK(AB636),"NA",IF(AB636=" ","NA",IF(AB636="-","NA",IF(AB636="N","NA",AB636))))</f>
        <v>NA</v>
      </c>
      <c r="AL636" s="22" t="str">
        <f aca="false">IF(I636="BC",VLOOKUP(B636,'BC-OR_overlap'!A:J,10),"NA")</f>
        <v>NA</v>
      </c>
      <c r="AM636" s="22" t="n">
        <f aca="false">VLOOKUP(G636,Sheet2!A:Q,3)</f>
        <v>75.5558</v>
      </c>
      <c r="AN636" s="22" t="n">
        <f aca="false">VLOOKUP(G636,Sheet2!A:Q,4)</f>
        <v>22</v>
      </c>
      <c r="AO636" s="22" t="n">
        <f aca="false">VLOOKUP(G636,Sheet2!A:Q,5)</f>
        <v>50.11</v>
      </c>
      <c r="AP636" s="22" t="n">
        <f aca="false">VLOOKUP(G636,Sheet2!A:Q,6)</f>
        <v>22940.86</v>
      </c>
      <c r="AQ636" s="22" t="n">
        <f aca="false">VLOOKUP(G636,Sheet2!A:Q,7)</f>
        <v>255.25</v>
      </c>
      <c r="AR636" s="22" t="n">
        <f aca="false">VLOOKUP(G636,Sheet2!A:Q,8)</f>
        <v>4733.23</v>
      </c>
      <c r="AS636" s="22" t="n">
        <f aca="false">VLOOKUP(G636,Sheet2!A:Q,9)</f>
        <v>40.33</v>
      </c>
      <c r="AT636" s="22" t="n">
        <f aca="false">VLOOKUP(G636,Sheet2!A:Q,10)</f>
        <v>427.37</v>
      </c>
      <c r="AU636" s="22" t="n">
        <f aca="false">VLOOKUP(G636,Sheet2!A:Q,11)</f>
        <v>8.5</v>
      </c>
      <c r="AV636" s="22" t="n">
        <f aca="false">VLOOKUP(G636,Sheet2!A:Q,12)</f>
        <v>301437.57</v>
      </c>
      <c r="AW636" s="22" t="n">
        <f aca="false">VLOOKUP(G636,Sheet2!A:Q,13)</f>
        <v>38923.25</v>
      </c>
      <c r="AX636" s="22" t="n">
        <f aca="false">VLOOKUP(G636,Sheet2!A:Q,14)</f>
        <v>38865.78</v>
      </c>
      <c r="AY636" s="22" t="n">
        <f aca="false">VLOOKUP(G636,Sheet2!A:Q,15)</f>
        <v>5986</v>
      </c>
      <c r="AZ636" s="22" t="n">
        <f aca="false">VLOOKUP(G636,Sheet2!A:Q,16)</f>
        <v>2794.58</v>
      </c>
      <c r="BA636" s="22" t="n">
        <f aca="false">VLOOKUP(G636,Sheet2!A:Q,17)</f>
        <v>760.5</v>
      </c>
      <c r="BB636" s="22" t="n">
        <f aca="false">VLOOKUP(G636,Sheet2!A:R,18)</f>
        <v>568</v>
      </c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5" hidden="false" customHeight="false" outlineLevel="0" collapsed="false">
      <c r="A637" s="1" t="s">
        <v>66</v>
      </c>
      <c r="B637" s="9" t="n">
        <v>155</v>
      </c>
      <c r="C637" s="9" t="n">
        <v>194</v>
      </c>
      <c r="D637" s="9" t="n">
        <v>106</v>
      </c>
      <c r="E637" s="23" t="s">
        <v>715</v>
      </c>
      <c r="F637" s="11" t="s">
        <v>716</v>
      </c>
      <c r="G637" s="75" t="s">
        <v>1647</v>
      </c>
      <c r="H637" s="4" t="s">
        <v>718</v>
      </c>
      <c r="I637" s="22" t="s">
        <v>1365</v>
      </c>
      <c r="J637" s="26" t="s">
        <v>1366</v>
      </c>
      <c r="K637" s="11" t="s">
        <v>1648</v>
      </c>
      <c r="L637" s="2" t="n">
        <f aca="false">IF(LEN(TRIM(K637))=0,0,LEN(TRIM(K637))-LEN(SUBSTITUTE(K637," ",""))+1)</f>
        <v>11</v>
      </c>
      <c r="M637" s="2" t="n">
        <f aca="false">IF(LEN(TRIM(F637))=0,0,LEN(TRIM(F637))-LEN(SUBSTITUTE(F637," ",""))+2)</f>
        <v>8</v>
      </c>
      <c r="N637" s="22" t="s">
        <v>52</v>
      </c>
      <c r="O637" s="0"/>
      <c r="P637" s="27" t="n">
        <v>12155</v>
      </c>
      <c r="Q637" s="27" t="n">
        <v>2155</v>
      </c>
      <c r="R637" s="9" t="s">
        <v>236</v>
      </c>
      <c r="S637" s="28" t="str">
        <f aca="false">MID(MID(MID(SUBSTITUTE(K637," ","^",(M637-2)),1,256),FIND("^",SUBSTITUTE(K637," ","^",(M637-2))),256),2,FIND(" ",MID(MID(SUBSTITUTE(K637," ","^",(M637-2)),1,256),FIND("^",SUBSTITUTE(K637," ","^",(M637-2))),256))-2)</f>
        <v>his</v>
      </c>
      <c r="T637" s="59"/>
      <c r="U637" s="9" t="n">
        <v>4</v>
      </c>
      <c r="V637" s="23" t="n">
        <v>10</v>
      </c>
      <c r="W637" s="23" t="s">
        <v>54</v>
      </c>
      <c r="X637" s="23" t="s">
        <v>54</v>
      </c>
      <c r="Y637" s="23" t="s">
        <v>54</v>
      </c>
      <c r="Z637" s="23" t="s">
        <v>54</v>
      </c>
      <c r="AA637" s="83" t="n">
        <v>1</v>
      </c>
      <c r="AB637" s="0"/>
      <c r="AC637" s="30" t="str">
        <f aca="false">IF(ISBLANK(T637),"NA",IF(T637=" ","NA",IF(T637="-","NA",IF(T637="N","NA",T637))))</f>
        <v>NA</v>
      </c>
      <c r="AD637" s="30" t="n">
        <f aca="false">IF(ISBLANK(U637),"NA",IF(U637=" ","NA",IF(U637="-","NA",IF(U637="N","NA",U637))))</f>
        <v>4</v>
      </c>
      <c r="AE637" s="30" t="n">
        <f aca="false">IF(ISBLANK(V637),"NA",IF(V637=" ","NA",IF(V637="-","NA",IF(V637="N","NA",V637))))</f>
        <v>10</v>
      </c>
      <c r="AF637" s="30" t="str">
        <f aca="false">IF(ISBLANK(W637),"NA",IF(W637=" ","NA",IF(W637="-","NA",IF(W637="N","NA",W637))))</f>
        <v>NA</v>
      </c>
      <c r="AG637" s="30" t="str">
        <f aca="false">IF(ISBLANK(X637),"NA",IF(X637=" ","NA",IF(X637="-","NA",IF(X637="N","NA",X637))))</f>
        <v>NA</v>
      </c>
      <c r="AH637" s="30" t="str">
        <f aca="false">IF(ISBLANK(Y637),"NA",IF(Y637=" ","NA",IF(Y637="-","NA",IF(Y637="N","NA",Y637))))</f>
        <v>NA</v>
      </c>
      <c r="AI637" s="30" t="str">
        <f aca="false">IF(ISBLANK(Z637),"NA",IF(Z637=" ","NA",IF(Z637="-","NA",IF(Z637="N","NA",Z637))))</f>
        <v>NA</v>
      </c>
      <c r="AJ637" s="30" t="n">
        <f aca="false">IF(ISBLANK(AA637),"NA",IF(AA637=" ","NA",IF(AA637="-","NA",IF(AA637="N","NA",AA637))))</f>
        <v>1</v>
      </c>
      <c r="AK637" s="30" t="str">
        <f aca="false">IF(ISBLANK(AB637),"NA",IF(AB637=" ","NA",IF(AB637="-","NA",IF(AB637="N","NA",AB637))))</f>
        <v>NA</v>
      </c>
      <c r="AL637" s="22" t="str">
        <f aca="false">IF(I637="BC",VLOOKUP(B637,'BC-OR_overlap'!A:J,10),"NA")</f>
        <v>NA</v>
      </c>
      <c r="AM637" s="22" t="n">
        <f aca="false">VLOOKUP(G637,Sheet2!A:Q,3)</f>
        <v>10.9467</v>
      </c>
      <c r="AN637" s="22" t="n">
        <f aca="false">VLOOKUP(G637,Sheet2!A:Q,4)</f>
        <v>8</v>
      </c>
      <c r="AO637" s="22" t="n">
        <f aca="false">VLOOKUP(G637,Sheet2!A:Q,5)</f>
        <v>61.77</v>
      </c>
      <c r="AP637" s="22" t="n">
        <f aca="false">VLOOKUP(G637,Sheet2!A:Q,6)</f>
        <v>20816.52</v>
      </c>
      <c r="AQ637" s="22" t="n">
        <f aca="false">VLOOKUP(G637,Sheet2!A:Q,7)</f>
        <v>218</v>
      </c>
      <c r="AR637" s="22" t="n">
        <f aca="false">VLOOKUP(G637,Sheet2!A:Q,8)</f>
        <v>3548.98</v>
      </c>
      <c r="AS637" s="22" t="n">
        <f aca="false">VLOOKUP(G637,Sheet2!A:Q,9)</f>
        <v>18.33</v>
      </c>
      <c r="AT637" s="22" t="n">
        <f aca="false">VLOOKUP(G637,Sheet2!A:Q,10)</f>
        <v>27.1</v>
      </c>
      <c r="AU637" s="22" t="n">
        <f aca="false">VLOOKUP(G637,Sheet2!A:Q,11)</f>
        <v>2</v>
      </c>
      <c r="AV637" s="22" t="n">
        <f aca="false">VLOOKUP(G637,Sheet2!A:Q,12)</f>
        <v>249402.1</v>
      </c>
      <c r="AW637" s="22" t="n">
        <f aca="false">VLOOKUP(G637,Sheet2!A:Q,13)</f>
        <v>33257.5</v>
      </c>
      <c r="AX637" s="22" t="n">
        <f aca="false">VLOOKUP(G637,Sheet2!A:Q,14)</f>
        <v>10140.4</v>
      </c>
      <c r="AY637" s="22" t="n">
        <f aca="false">VLOOKUP(G637,Sheet2!A:Q,15)</f>
        <v>1487</v>
      </c>
      <c r="AZ637" s="22" t="n">
        <f aca="false">VLOOKUP(G637,Sheet2!A:Q,16)</f>
        <v>90.49</v>
      </c>
      <c r="BA637" s="22" t="n">
        <f aca="false">VLOOKUP(G637,Sheet2!A:Q,17)</f>
        <v>56.5</v>
      </c>
      <c r="BB637" s="22" t="n">
        <f aca="false">VLOOKUP(G637,Sheet2!A:R,18)</f>
        <v>571</v>
      </c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15" hidden="false" customHeight="false" outlineLevel="0" collapsed="false">
      <c r="A638" s="1" t="s">
        <v>46</v>
      </c>
      <c r="B638" s="9" t="n">
        <v>156</v>
      </c>
      <c r="C638" s="9" t="n">
        <v>196</v>
      </c>
      <c r="D638" s="9" t="n">
        <v>118</v>
      </c>
      <c r="E638" s="23"/>
      <c r="F638" s="9" t="s">
        <v>720</v>
      </c>
      <c r="G638" s="75" t="s">
        <v>1649</v>
      </c>
      <c r="H638" s="4" t="s">
        <v>722</v>
      </c>
      <c r="I638" s="22" t="s">
        <v>1365</v>
      </c>
      <c r="J638" s="26" t="s">
        <v>1366</v>
      </c>
      <c r="K638" s="11" t="s">
        <v>1650</v>
      </c>
      <c r="L638" s="2" t="n">
        <f aca="false">IF(LEN(TRIM(K638))=0,0,LEN(TRIM(K638))-LEN(SUBSTITUTE(K638," ",""))+1)</f>
        <v>18</v>
      </c>
      <c r="M638" s="2" t="n">
        <f aca="false">IF(LEN(TRIM(F638))=0,0,LEN(TRIM(F638))-LEN(SUBSTITUTE(F638," ",""))+2)</f>
        <v>16</v>
      </c>
      <c r="N638" s="22" t="s">
        <v>52</v>
      </c>
      <c r="O638" s="0"/>
      <c r="P638" s="27" t="n">
        <v>12156</v>
      </c>
      <c r="Q638" s="27" t="n">
        <v>2156</v>
      </c>
      <c r="R638" s="9" t="s">
        <v>236</v>
      </c>
      <c r="S638" s="28" t="str">
        <f aca="false">MID(MID(MID(SUBSTITUTE(K638," ","^",(M638-2)),1,256),FIND("^",SUBSTITUTE(K638," ","^",(M638-2))),256),2,FIND(" ",MID(MID(SUBSTITUTE(K638," ","^",(M638-2)),1,256),FIND("^",SUBSTITUTE(K638," ","^",(M638-2))),256))-2)</f>
        <v>fine</v>
      </c>
      <c r="T638" s="59"/>
      <c r="U638" s="9" t="n">
        <v>4</v>
      </c>
      <c r="V638" s="23" t="n">
        <v>125</v>
      </c>
      <c r="W638" s="23" t="n">
        <v>348</v>
      </c>
      <c r="X638" s="23" t="n">
        <v>569</v>
      </c>
      <c r="Y638" s="23" t="n">
        <v>455</v>
      </c>
      <c r="Z638" s="23" t="n">
        <v>520</v>
      </c>
      <c r="AA638" s="83" t="n">
        <v>2</v>
      </c>
      <c r="AB638" s="9"/>
      <c r="AC638" s="30" t="str">
        <f aca="false">IF(ISBLANK(T638),"NA",IF(T638=" ","NA",IF(T638="-","NA",IF(T638="N","NA",T638))))</f>
        <v>NA</v>
      </c>
      <c r="AD638" s="30" t="n">
        <f aca="false">IF(ISBLANK(U638),"NA",IF(U638=" ","NA",IF(U638="-","NA",IF(U638="N","NA",U638))))</f>
        <v>4</v>
      </c>
      <c r="AE638" s="30" t="n">
        <f aca="false">IF(ISBLANK(V638),"NA",IF(V638=" ","NA",IF(V638="-","NA",IF(V638="N","NA",V638))))</f>
        <v>125</v>
      </c>
      <c r="AF638" s="30" t="n">
        <f aca="false">IF(ISBLANK(W638),"NA",IF(W638=" ","NA",IF(W638="-","NA",IF(W638="N","NA",W638))))</f>
        <v>348</v>
      </c>
      <c r="AG638" s="30" t="n">
        <f aca="false">IF(ISBLANK(X638),"NA",IF(X638=" ","NA",IF(X638="-","NA",IF(X638="N","NA",X638))))</f>
        <v>569</v>
      </c>
      <c r="AH638" s="30" t="n">
        <f aca="false">IF(ISBLANK(Y638),"NA",IF(Y638=" ","NA",IF(Y638="-","NA",IF(Y638="N","NA",Y638))))</f>
        <v>455</v>
      </c>
      <c r="AI638" s="30" t="n">
        <f aca="false">IF(ISBLANK(Z638),"NA",IF(Z638=" ","NA",IF(Z638="-","NA",IF(Z638="N","NA",Z638))))</f>
        <v>520</v>
      </c>
      <c r="AJ638" s="30" t="n">
        <f aca="false">IF(ISBLANK(AA638),"NA",IF(AA638=" ","NA",IF(AA638="-","NA",IF(AA638="N","NA",AA638))))</f>
        <v>2</v>
      </c>
      <c r="AK638" s="30" t="str">
        <f aca="false">IF(ISBLANK(AB638),"NA",IF(AB638=" ","NA",IF(AB638="-","NA",IF(AB638="N","NA",AB638))))</f>
        <v>NA</v>
      </c>
      <c r="AL638" s="22" t="str">
        <f aca="false">IF(I638="BC",VLOOKUP(B638,'BC-OR_overlap'!A:J,10),"NA")</f>
        <v>NA</v>
      </c>
      <c r="AM638" s="22" t="n">
        <f aca="false">VLOOKUP(G638,Sheet2!A:Q,3)</f>
        <v>99.5909</v>
      </c>
      <c r="AN638" s="22" t="n">
        <f aca="false">VLOOKUP(G638,Sheet2!A:Q,4)</f>
        <v>14</v>
      </c>
      <c r="AO638" s="22" t="n">
        <f aca="false">VLOOKUP(G638,Sheet2!A:Q,5)</f>
        <v>62.03</v>
      </c>
      <c r="AP638" s="22" t="n">
        <f aca="false">VLOOKUP(G638,Sheet2!A:Q,6)</f>
        <v>21185.49</v>
      </c>
      <c r="AQ638" s="22" t="n">
        <f aca="false">VLOOKUP(G638,Sheet2!A:Q,7)</f>
        <v>219</v>
      </c>
      <c r="AR638" s="22" t="n">
        <f aca="false">VLOOKUP(G638,Sheet2!A:Q,8)</f>
        <v>4136.79</v>
      </c>
      <c r="AS638" s="22" t="n">
        <f aca="false">VLOOKUP(G638,Sheet2!A:Q,9)</f>
        <v>21</v>
      </c>
      <c r="AT638" s="22" t="n">
        <f aca="false">VLOOKUP(G638,Sheet2!A:Q,10)</f>
        <v>345.68</v>
      </c>
      <c r="AU638" s="22" t="n">
        <f aca="false">VLOOKUP(G638,Sheet2!A:Q,11)</f>
        <v>4.5</v>
      </c>
      <c r="AV638" s="22" t="n">
        <f aca="false">VLOOKUP(G638,Sheet2!A:Q,12)</f>
        <v>271361.23</v>
      </c>
      <c r="AW638" s="22" t="n">
        <f aca="false">VLOOKUP(G638,Sheet2!A:Q,13)</f>
        <v>34496.25</v>
      </c>
      <c r="AX638" s="22" t="n">
        <f aca="false">VLOOKUP(G638,Sheet2!A:Q,14)</f>
        <v>15339.48</v>
      </c>
      <c r="AY638" s="22" t="n">
        <f aca="false">VLOOKUP(G638,Sheet2!A:Q,15)</f>
        <v>2110.33</v>
      </c>
      <c r="AZ638" s="22" t="n">
        <f aca="false">VLOOKUP(G638,Sheet2!A:Q,16)</f>
        <v>2337.83</v>
      </c>
      <c r="BA638" s="22" t="n">
        <f aca="false">VLOOKUP(G638,Sheet2!A:Q,17)</f>
        <v>259</v>
      </c>
      <c r="BB638" s="22" t="n">
        <f aca="false">VLOOKUP(G638,Sheet2!A:R,18)</f>
        <v>565</v>
      </c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15" hidden="false" customHeight="false" outlineLevel="0" collapsed="false">
      <c r="A639" s="9" t="s">
        <v>46</v>
      </c>
      <c r="B639" s="9" t="n">
        <v>157</v>
      </c>
      <c r="C639" s="9" t="n">
        <v>197</v>
      </c>
      <c r="D639" s="9" t="n">
        <v>91</v>
      </c>
      <c r="E639" s="23"/>
      <c r="F639" s="9" t="s">
        <v>724</v>
      </c>
      <c r="G639" s="75" t="s">
        <v>1651</v>
      </c>
      <c r="H639" s="4" t="s">
        <v>726</v>
      </c>
      <c r="I639" s="22" t="s">
        <v>1365</v>
      </c>
      <c r="J639" s="26" t="s">
        <v>1366</v>
      </c>
      <c r="K639" s="11" t="s">
        <v>1652</v>
      </c>
      <c r="L639" s="2" t="n">
        <f aca="false">IF(LEN(TRIM(K639))=0,0,LEN(TRIM(K639))-LEN(SUBSTITUTE(K639," ",""))+1)</f>
        <v>17</v>
      </c>
      <c r="M639" s="2" t="n">
        <f aca="false">IF(LEN(TRIM(F639))=0,0,LEN(TRIM(F639))-LEN(SUBSTITUTE(F639," ",""))+2)</f>
        <v>15</v>
      </c>
      <c r="N639" s="22" t="s">
        <v>52</v>
      </c>
      <c r="O639" s="0"/>
      <c r="P639" s="27" t="n">
        <v>12157</v>
      </c>
      <c r="Q639" s="27" t="n">
        <v>2157</v>
      </c>
      <c r="R639" s="9" t="s">
        <v>236</v>
      </c>
      <c r="S639" s="28" t="str">
        <f aca="false">MID(MID(MID(SUBSTITUTE(K639," ","^",(M639-2)),1,256),FIND("^",SUBSTITUTE(K639," ","^",(M639-2))),256),2,FIND(" ",MID(MID(SUBSTITUTE(K639," ","^",(M639-2)),1,256),FIND("^",SUBSTITUTE(K639," ","^",(M639-2))),256))-2)</f>
        <v>the</v>
      </c>
      <c r="T639" s="59"/>
      <c r="U639" s="9" t="n">
        <v>6</v>
      </c>
      <c r="V639" s="23" t="n">
        <v>8</v>
      </c>
      <c r="W639" s="23" t="s">
        <v>54</v>
      </c>
      <c r="X639" s="23" t="s">
        <v>54</v>
      </c>
      <c r="Y639" s="23" t="s">
        <v>54</v>
      </c>
      <c r="Z639" s="23" t="s">
        <v>54</v>
      </c>
      <c r="AA639" s="83" t="n">
        <v>20</v>
      </c>
      <c r="AB639" s="9"/>
      <c r="AC639" s="30" t="str">
        <f aca="false">IF(ISBLANK(T639),"NA",IF(T639=" ","NA",IF(T639="-","NA",IF(T639="N","NA",T639))))</f>
        <v>NA</v>
      </c>
      <c r="AD639" s="30" t="n">
        <f aca="false">IF(ISBLANK(U639),"NA",IF(U639=" ","NA",IF(U639="-","NA",IF(U639="N","NA",U639))))</f>
        <v>6</v>
      </c>
      <c r="AE639" s="30" t="n">
        <f aca="false">IF(ISBLANK(V639),"NA",IF(V639=" ","NA",IF(V639="-","NA",IF(V639="N","NA",V639))))</f>
        <v>8</v>
      </c>
      <c r="AF639" s="30" t="str">
        <f aca="false">IF(ISBLANK(W639),"NA",IF(W639=" ","NA",IF(W639="-","NA",IF(W639="N","NA",W639))))</f>
        <v>NA</v>
      </c>
      <c r="AG639" s="30" t="str">
        <f aca="false">IF(ISBLANK(X639),"NA",IF(X639=" ","NA",IF(X639="-","NA",IF(X639="N","NA",X639))))</f>
        <v>NA</v>
      </c>
      <c r="AH639" s="30" t="str">
        <f aca="false">IF(ISBLANK(Y639),"NA",IF(Y639=" ","NA",IF(Y639="-","NA",IF(Y639="N","NA",Y639))))</f>
        <v>NA</v>
      </c>
      <c r="AI639" s="30" t="str">
        <f aca="false">IF(ISBLANK(Z639),"NA",IF(Z639=" ","NA",IF(Z639="-","NA",IF(Z639="N","NA",Z639))))</f>
        <v>NA</v>
      </c>
      <c r="AJ639" s="30" t="n">
        <f aca="false">IF(ISBLANK(AA639),"NA",IF(AA639=" ","NA",IF(AA639="-","NA",IF(AA639="N","NA",AA639))))</f>
        <v>20</v>
      </c>
      <c r="AK639" s="30" t="str">
        <f aca="false">IF(ISBLANK(AB639),"NA",IF(AB639=" ","NA",IF(AB639="-","NA",IF(AB639="N","NA",AB639))))</f>
        <v>NA</v>
      </c>
      <c r="AL639" s="22" t="str">
        <f aca="false">IF(I639="BC",VLOOKUP(B639,'BC-OR_overlap'!A:J,10),"NA")</f>
        <v>NA</v>
      </c>
      <c r="AM639" s="22" t="n">
        <f aca="false">VLOOKUP(G639,Sheet2!A:Q,3)</f>
        <v>10.5302</v>
      </c>
      <c r="AN639" s="22" t="n">
        <f aca="false">VLOOKUP(G639,Sheet2!A:Q,4)</f>
        <v>5</v>
      </c>
      <c r="AO639" s="22" t="n">
        <f aca="false">VLOOKUP(G639,Sheet2!A:Q,5)</f>
        <v>35.8</v>
      </c>
      <c r="AP639" s="22" t="n">
        <f aca="false">VLOOKUP(G639,Sheet2!A:Q,6)</f>
        <v>8338.3</v>
      </c>
      <c r="AQ639" s="22" t="n">
        <f aca="false">VLOOKUP(G639,Sheet2!A:Q,7)</f>
        <v>876.5</v>
      </c>
      <c r="AR639" s="22" t="n">
        <f aca="false">VLOOKUP(G639,Sheet2!A:Q,8)</f>
        <v>2087.46</v>
      </c>
      <c r="AS639" s="22" t="n">
        <f aca="false">VLOOKUP(G639,Sheet2!A:Q,9)</f>
        <v>200.4</v>
      </c>
      <c r="AT639" s="22" t="n">
        <f aca="false">VLOOKUP(G639,Sheet2!A:Q,10)</f>
        <v>256.19</v>
      </c>
      <c r="AU639" s="22" t="n">
        <f aca="false">VLOOKUP(G639,Sheet2!A:Q,11)</f>
        <v>24.5</v>
      </c>
      <c r="AV639" s="22" t="n">
        <f aca="false">VLOOKUP(G639,Sheet2!A:Q,12)</f>
        <v>289228.07</v>
      </c>
      <c r="AW639" s="22" t="n">
        <f aca="false">VLOOKUP(G639,Sheet2!A:Q,13)</f>
        <v>38990.33</v>
      </c>
      <c r="AX639" s="22" t="n">
        <f aca="false">VLOOKUP(G639,Sheet2!A:Q,14)</f>
        <v>36847.78</v>
      </c>
      <c r="AY639" s="22" t="n">
        <f aca="false">VLOOKUP(G639,Sheet2!A:Q,15)</f>
        <v>5923.4</v>
      </c>
      <c r="AZ639" s="22" t="n">
        <f aca="false">VLOOKUP(G639,Sheet2!A:Q,16)</f>
        <v>1244.78</v>
      </c>
      <c r="BA639" s="22" t="n">
        <f aca="false">VLOOKUP(G639,Sheet2!A:Q,17)</f>
        <v>276.25</v>
      </c>
      <c r="BB639" s="22" t="n">
        <f aca="false">VLOOKUP(G639,Sheet2!A:R,18)</f>
        <v>569</v>
      </c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15" hidden="false" customHeight="false" outlineLevel="0" collapsed="false">
      <c r="A640" s="9" t="s">
        <v>56</v>
      </c>
      <c r="B640" s="9" t="n">
        <v>158</v>
      </c>
      <c r="C640" s="9" t="n">
        <v>198</v>
      </c>
      <c r="D640" s="9" t="n">
        <v>172</v>
      </c>
      <c r="E640" s="23"/>
      <c r="F640" s="9" t="s">
        <v>728</v>
      </c>
      <c r="G640" s="75" t="s">
        <v>1653</v>
      </c>
      <c r="H640" s="4" t="s">
        <v>730</v>
      </c>
      <c r="I640" s="22" t="s">
        <v>1365</v>
      </c>
      <c r="J640" s="26" t="s">
        <v>1366</v>
      </c>
      <c r="K640" s="11" t="s">
        <v>1654</v>
      </c>
      <c r="L640" s="2" t="n">
        <f aca="false">IF(LEN(TRIM(K640))=0,0,LEN(TRIM(K640))-LEN(SUBSTITUTE(K640," ",""))+1)</f>
        <v>21</v>
      </c>
      <c r="M640" s="2" t="n">
        <f aca="false">IF(LEN(TRIM(F640))=0,0,LEN(TRIM(F640))-LEN(SUBSTITUTE(F640," ",""))+2)</f>
        <v>19</v>
      </c>
      <c r="N640" s="22" t="s">
        <v>52</v>
      </c>
      <c r="O640" s="0"/>
      <c r="P640" s="27" t="n">
        <v>12158</v>
      </c>
      <c r="Q640" s="27" t="n">
        <v>2158</v>
      </c>
      <c r="R640" s="9" t="s">
        <v>236</v>
      </c>
      <c r="S640" s="28" t="str">
        <f aca="false">MID(MID(MID(SUBSTITUTE(K640," ","^",(M640-2)),1,256),FIND("^",SUBSTITUTE(K640," ","^",(M640-2))),256),2,FIND(" ",MID(MID(SUBSTITUTE(K640," ","^",(M640-2)),1,256),FIND("^",SUBSTITUTE(K640," ","^",(M640-2))),256))-2)</f>
        <v>average</v>
      </c>
      <c r="T640" s="59"/>
      <c r="U640" s="9" t="n">
        <v>5</v>
      </c>
      <c r="V640" s="23" t="n">
        <v>58</v>
      </c>
      <c r="W640" s="23" t="s">
        <v>54</v>
      </c>
      <c r="X640" s="23" t="s">
        <v>54</v>
      </c>
      <c r="Y640" s="23" t="s">
        <v>54</v>
      </c>
      <c r="Z640" s="23" t="s">
        <v>54</v>
      </c>
      <c r="AA640" s="83" t="n">
        <v>8</v>
      </c>
      <c r="AB640" s="0"/>
      <c r="AC640" s="30" t="str">
        <f aca="false">IF(ISBLANK(T640),"NA",IF(T640=" ","NA",IF(T640="-","NA",IF(T640="N","NA",T640))))</f>
        <v>NA</v>
      </c>
      <c r="AD640" s="30" t="n">
        <f aca="false">IF(ISBLANK(U640),"NA",IF(U640=" ","NA",IF(U640="-","NA",IF(U640="N","NA",U640))))</f>
        <v>5</v>
      </c>
      <c r="AE640" s="30" t="n">
        <f aca="false">IF(ISBLANK(V640),"NA",IF(V640=" ","NA",IF(V640="-","NA",IF(V640="N","NA",V640))))</f>
        <v>58</v>
      </c>
      <c r="AF640" s="30" t="str">
        <f aca="false">IF(ISBLANK(W640),"NA",IF(W640=" ","NA",IF(W640="-","NA",IF(W640="N","NA",W640))))</f>
        <v>NA</v>
      </c>
      <c r="AG640" s="30" t="str">
        <f aca="false">IF(ISBLANK(X640),"NA",IF(X640=" ","NA",IF(X640="-","NA",IF(X640="N","NA",X640))))</f>
        <v>NA</v>
      </c>
      <c r="AH640" s="30" t="str">
        <f aca="false">IF(ISBLANK(Y640),"NA",IF(Y640=" ","NA",IF(Y640="-","NA",IF(Y640="N","NA",Y640))))</f>
        <v>NA</v>
      </c>
      <c r="AI640" s="30" t="str">
        <f aca="false">IF(ISBLANK(Z640),"NA",IF(Z640=" ","NA",IF(Z640="-","NA",IF(Z640="N","NA",Z640))))</f>
        <v>NA</v>
      </c>
      <c r="AJ640" s="30" t="n">
        <f aca="false">IF(ISBLANK(AA640),"NA",IF(AA640=" ","NA",IF(AA640="-","NA",IF(AA640="N","NA",AA640))))</f>
        <v>8</v>
      </c>
      <c r="AK640" s="30" t="str">
        <f aca="false">IF(ISBLANK(AB640),"NA",IF(AB640=" ","NA",IF(AB640="-","NA",IF(AB640="N","NA",AB640))))</f>
        <v>NA</v>
      </c>
      <c r="AL640" s="22" t="str">
        <f aca="false">IF(I640="BC",VLOOKUP(B640,'BC-OR_overlap'!A:J,10),"NA")</f>
        <v>NA</v>
      </c>
      <c r="AM640" s="22" t="n">
        <f aca="false">VLOOKUP(G640,Sheet2!A:Q,3)</f>
        <v>40.4551</v>
      </c>
      <c r="AN640" s="22" t="n">
        <f aca="false">VLOOKUP(G640,Sheet2!A:Q,4)</f>
        <v>2</v>
      </c>
      <c r="AO640" s="22" t="n">
        <f aca="false">VLOOKUP(G640,Sheet2!A:Q,5)</f>
        <v>174.28</v>
      </c>
      <c r="AP640" s="22" t="n">
        <f aca="false">VLOOKUP(G640,Sheet2!A:Q,6)</f>
        <v>7187.13</v>
      </c>
      <c r="AQ640" s="22" t="n">
        <f aca="false">VLOOKUP(G640,Sheet2!A:Q,7)</f>
        <v>311.6</v>
      </c>
      <c r="AR640" s="22" t="n">
        <f aca="false">VLOOKUP(G640,Sheet2!A:Q,8)</f>
        <v>1029.24</v>
      </c>
      <c r="AS640" s="22" t="n">
        <f aca="false">VLOOKUP(G640,Sheet2!A:Q,9)</f>
        <v>31.5</v>
      </c>
      <c r="AT640" s="22" t="n">
        <f aca="false">VLOOKUP(G640,Sheet2!A:Q,10)</f>
        <v>375.24</v>
      </c>
      <c r="AU640" s="22" t="n">
        <f aca="false">VLOOKUP(G640,Sheet2!A:Q,11)</f>
        <v>4</v>
      </c>
      <c r="AV640" s="22" t="n">
        <f aca="false">VLOOKUP(G640,Sheet2!A:Q,12)</f>
        <v>267448.72</v>
      </c>
      <c r="AW640" s="22" t="n">
        <f aca="false">VLOOKUP(G640,Sheet2!A:Q,13)</f>
        <v>33638</v>
      </c>
      <c r="AX640" s="22" t="n">
        <f aca="false">VLOOKUP(G640,Sheet2!A:Q,14)</f>
        <v>30268.16</v>
      </c>
      <c r="AY640" s="22" t="n">
        <f aca="false">VLOOKUP(G640,Sheet2!A:Q,15)</f>
        <v>3453.75</v>
      </c>
      <c r="AZ640" s="22" t="n">
        <f aca="false">VLOOKUP(G640,Sheet2!A:Q,16)</f>
        <v>3370.84</v>
      </c>
      <c r="BA640" s="22" t="n">
        <f aca="false">VLOOKUP(G640,Sheet2!A:Q,17)</f>
        <v>340.67</v>
      </c>
      <c r="BB640" s="22" t="n">
        <f aca="false">VLOOKUP(G640,Sheet2!A:R,18)</f>
        <v>424</v>
      </c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15" hidden="false" customHeight="false" outlineLevel="0" collapsed="false">
      <c r="A641" s="1" t="s">
        <v>66</v>
      </c>
      <c r="B641" s="9" t="n">
        <v>159</v>
      </c>
      <c r="C641" s="9" t="n">
        <v>199</v>
      </c>
      <c r="D641" s="9" t="n">
        <v>112</v>
      </c>
      <c r="E641" s="23" t="s">
        <v>732</v>
      </c>
      <c r="F641" s="11" t="s">
        <v>733</v>
      </c>
      <c r="G641" s="75" t="s">
        <v>1655</v>
      </c>
      <c r="H641" s="4" t="s">
        <v>735</v>
      </c>
      <c r="I641" s="22" t="s">
        <v>1365</v>
      </c>
      <c r="J641" s="26" t="s">
        <v>1366</v>
      </c>
      <c r="K641" s="11" t="s">
        <v>1656</v>
      </c>
      <c r="L641" s="2" t="n">
        <f aca="false">IF(LEN(TRIM(K641))=0,0,LEN(TRIM(K641))-LEN(SUBSTITUTE(K641," ",""))+1)</f>
        <v>10</v>
      </c>
      <c r="M641" s="2" t="n">
        <f aca="false">IF(LEN(TRIM(F641))=0,0,LEN(TRIM(F641))-LEN(SUBSTITUTE(F641," ",""))+2)</f>
        <v>8</v>
      </c>
      <c r="N641" s="22" t="s">
        <v>52</v>
      </c>
      <c r="O641" s="0"/>
      <c r="P641" s="27" t="n">
        <v>12159</v>
      </c>
      <c r="Q641" s="27" t="n">
        <v>2159</v>
      </c>
      <c r="R641" s="9" t="s">
        <v>236</v>
      </c>
      <c r="S641" s="28" t="str">
        <f aca="false">MID(MID(MID(SUBSTITUTE(K641," ","^",(M641-2)),1,256),FIND("^",SUBSTITUTE(K641," ","^",(M641-2))),256),2,FIND(" ",MID(MID(SUBSTITUTE(K641," ","^",(M641-2)),1,256),FIND("^",SUBSTITUTE(K641," ","^",(M641-2))),256))-2)</f>
        <v>of</v>
      </c>
      <c r="T641" s="59"/>
      <c r="U641" s="9" t="n">
        <v>4</v>
      </c>
      <c r="V641" s="23" t="n">
        <v>10</v>
      </c>
      <c r="W641" s="23" t="n">
        <v>608</v>
      </c>
      <c r="X641" s="23" t="n">
        <v>540</v>
      </c>
      <c r="Y641" s="23" t="n">
        <v>586</v>
      </c>
      <c r="Z641" s="23" t="s">
        <v>54</v>
      </c>
      <c r="AA641" s="83" t="n">
        <v>2</v>
      </c>
      <c r="AB641" s="0"/>
      <c r="AC641" s="30" t="str">
        <f aca="false">IF(ISBLANK(T641),"NA",IF(T641=" ","NA",IF(T641="-","NA",IF(T641="N","NA",T641))))</f>
        <v>NA</v>
      </c>
      <c r="AD641" s="30" t="n">
        <f aca="false">IF(ISBLANK(U641),"NA",IF(U641=" ","NA",IF(U641="-","NA",IF(U641="N","NA",U641))))</f>
        <v>4</v>
      </c>
      <c r="AE641" s="30" t="n">
        <f aca="false">IF(ISBLANK(V641),"NA",IF(V641=" ","NA",IF(V641="-","NA",IF(V641="N","NA",V641))))</f>
        <v>10</v>
      </c>
      <c r="AF641" s="30" t="n">
        <f aca="false">IF(ISBLANK(W641),"NA",IF(W641=" ","NA",IF(W641="-","NA",IF(W641="N","NA",W641))))</f>
        <v>608</v>
      </c>
      <c r="AG641" s="30" t="n">
        <f aca="false">IF(ISBLANK(X641),"NA",IF(X641=" ","NA",IF(X641="-","NA",IF(X641="N","NA",X641))))</f>
        <v>540</v>
      </c>
      <c r="AH641" s="30" t="n">
        <f aca="false">IF(ISBLANK(Y641),"NA",IF(Y641=" ","NA",IF(Y641="-","NA",IF(Y641="N","NA",Y641))))</f>
        <v>586</v>
      </c>
      <c r="AI641" s="30" t="str">
        <f aca="false">IF(ISBLANK(Z641),"NA",IF(Z641=" ","NA",IF(Z641="-","NA",IF(Z641="N","NA",Z641))))</f>
        <v>NA</v>
      </c>
      <c r="AJ641" s="30" t="n">
        <f aca="false">IF(ISBLANK(AA641),"NA",IF(AA641=" ","NA",IF(AA641="-","NA",IF(AA641="N","NA",AA641))))</f>
        <v>2</v>
      </c>
      <c r="AK641" s="30" t="str">
        <f aca="false">IF(ISBLANK(AB641),"NA",IF(AB641=" ","NA",IF(AB641="-","NA",IF(AB641="N","NA",AB641))))</f>
        <v>NA</v>
      </c>
      <c r="AL641" s="22" t="str">
        <f aca="false">IF(I641="BC",VLOOKUP(B641,'BC-OR_overlap'!A:J,10),"NA")</f>
        <v>NA</v>
      </c>
      <c r="AM641" s="22" t="n">
        <f aca="false">VLOOKUP(G641,Sheet2!A:Q,3)</f>
        <v>22.5478</v>
      </c>
      <c r="AN641" s="22" t="n">
        <f aca="false">VLOOKUP(G641,Sheet2!A:Q,4)</f>
        <v>7</v>
      </c>
      <c r="AO641" s="22" t="n">
        <f aca="false">VLOOKUP(G641,Sheet2!A:Q,5)</f>
        <v>30.76</v>
      </c>
      <c r="AP641" s="22" t="n">
        <f aca="false">VLOOKUP(G641,Sheet2!A:Q,6)</f>
        <v>17332.95</v>
      </c>
      <c r="AQ641" s="22" t="n">
        <f aca="false">VLOOKUP(G641,Sheet2!A:Q,7)</f>
        <v>222.25</v>
      </c>
      <c r="AR641" s="22" t="n">
        <f aca="false">VLOOKUP(G641,Sheet2!A:Q,8)</f>
        <v>1983.15</v>
      </c>
      <c r="AS641" s="22" t="n">
        <f aca="false">VLOOKUP(G641,Sheet2!A:Q,9)</f>
        <v>29.33</v>
      </c>
      <c r="AT641" s="22" t="n">
        <f aca="false">VLOOKUP(G641,Sheet2!A:Q,10)</f>
        <v>130.2</v>
      </c>
      <c r="AU641" s="22" t="n">
        <f aca="false">VLOOKUP(G641,Sheet2!A:Q,11)</f>
        <v>4.5</v>
      </c>
      <c r="AV641" s="22" t="n">
        <f aca="false">VLOOKUP(G641,Sheet2!A:Q,12)</f>
        <v>227152.84</v>
      </c>
      <c r="AW641" s="22" t="n">
        <f aca="false">VLOOKUP(G641,Sheet2!A:Q,13)</f>
        <v>25227.75</v>
      </c>
      <c r="AX641" s="22" t="n">
        <f aca="false">VLOOKUP(G641,Sheet2!A:Q,14)</f>
        <v>10101.53</v>
      </c>
      <c r="AY641" s="22" t="n">
        <f aca="false">VLOOKUP(G641,Sheet2!A:Q,15)</f>
        <v>1426.67</v>
      </c>
      <c r="AZ641" s="22" t="n">
        <f aca="false">VLOOKUP(G641,Sheet2!A:Q,16)</f>
        <v>550.84</v>
      </c>
      <c r="BA641" s="22" t="n">
        <f aca="false">VLOOKUP(G641,Sheet2!A:Q,17)</f>
        <v>110</v>
      </c>
      <c r="BB641" s="22" t="n">
        <f aca="false">VLOOKUP(G641,Sheet2!A:R,18)</f>
        <v>579</v>
      </c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5" hidden="false" customHeight="false" outlineLevel="0" collapsed="false">
      <c r="A642" s="9" t="s">
        <v>66</v>
      </c>
      <c r="B642" s="9" t="n">
        <v>160</v>
      </c>
      <c r="C642" s="9" t="n">
        <v>200</v>
      </c>
      <c r="D642" s="9" t="n">
        <v>93</v>
      </c>
      <c r="E642" s="23" t="s">
        <v>737</v>
      </c>
      <c r="F642" s="11" t="s">
        <v>738</v>
      </c>
      <c r="G642" s="75" t="s">
        <v>1657</v>
      </c>
      <c r="H642" s="4" t="s">
        <v>740</v>
      </c>
      <c r="I642" s="22" t="s">
        <v>1365</v>
      </c>
      <c r="J642" s="26" t="s">
        <v>1366</v>
      </c>
      <c r="K642" s="11" t="s">
        <v>1658</v>
      </c>
      <c r="L642" s="2" t="n">
        <f aca="false">IF(LEN(TRIM(K642))=0,0,LEN(TRIM(K642))-LEN(SUBSTITUTE(K642," ",""))+1)</f>
        <v>10</v>
      </c>
      <c r="M642" s="2" t="n">
        <f aca="false">IF(LEN(TRIM(F642))=0,0,LEN(TRIM(F642))-LEN(SUBSTITUTE(F642," ",""))+2)</f>
        <v>8</v>
      </c>
      <c r="N642" s="22" t="s">
        <v>52</v>
      </c>
      <c r="O642" s="0"/>
      <c r="P642" s="27" t="n">
        <v>12160</v>
      </c>
      <c r="Q642" s="27" t="n">
        <v>2160</v>
      </c>
      <c r="R642" s="9" t="s">
        <v>236</v>
      </c>
      <c r="S642" s="28" t="str">
        <f aca="false">MID(MID(MID(SUBSTITUTE(K642," ","^",(M642-2)),1,256),FIND("^",SUBSTITUTE(K642," ","^",(M642-2))),256),2,FIND(" ",MID(MID(SUBSTITUTE(K642," ","^",(M642-2)),1,256),FIND("^",SUBSTITUTE(K642," ","^",(M642-2))),256))-2)</f>
        <v>the</v>
      </c>
      <c r="T642" s="59"/>
      <c r="U642" s="9" t="n">
        <v>3</v>
      </c>
      <c r="V642" s="23" t="s">
        <v>54</v>
      </c>
      <c r="W642" s="23" t="s">
        <v>54</v>
      </c>
      <c r="X642" s="23" t="s">
        <v>54</v>
      </c>
      <c r="Y642" s="23" t="s">
        <v>54</v>
      </c>
      <c r="Z642" s="23" t="s">
        <v>54</v>
      </c>
      <c r="AA642" s="83" t="n">
        <v>22</v>
      </c>
      <c r="AB642" s="0"/>
      <c r="AC642" s="30" t="str">
        <f aca="false">IF(ISBLANK(T642),"NA",IF(T642=" ","NA",IF(T642="-","NA",IF(T642="N","NA",T642))))</f>
        <v>NA</v>
      </c>
      <c r="AD642" s="30" t="n">
        <f aca="false">IF(ISBLANK(U642),"NA",IF(U642=" ","NA",IF(U642="-","NA",IF(U642="N","NA",U642))))</f>
        <v>3</v>
      </c>
      <c r="AE642" s="30" t="str">
        <f aca="false">IF(ISBLANK(V642),"NA",IF(V642=" ","NA",IF(V642="-","NA",IF(V642="N","NA",V642))))</f>
        <v>NA</v>
      </c>
      <c r="AF642" s="30" t="str">
        <f aca="false">IF(ISBLANK(W642),"NA",IF(W642=" ","NA",IF(W642="-","NA",IF(W642="N","NA",W642))))</f>
        <v>NA</v>
      </c>
      <c r="AG642" s="30" t="str">
        <f aca="false">IF(ISBLANK(X642),"NA",IF(X642=" ","NA",IF(X642="-","NA",IF(X642="N","NA",X642))))</f>
        <v>NA</v>
      </c>
      <c r="AH642" s="30" t="str">
        <f aca="false">IF(ISBLANK(Y642),"NA",IF(Y642=" ","NA",IF(Y642="-","NA",IF(Y642="N","NA",Y642))))</f>
        <v>NA</v>
      </c>
      <c r="AI642" s="30" t="str">
        <f aca="false">IF(ISBLANK(Z642),"NA",IF(Z642=" ","NA",IF(Z642="-","NA",IF(Z642="N","NA",Z642))))</f>
        <v>NA</v>
      </c>
      <c r="AJ642" s="30" t="n">
        <f aca="false">IF(ISBLANK(AA642),"NA",IF(AA642=" ","NA",IF(AA642="-","NA",IF(AA642="N","NA",AA642))))</f>
        <v>22</v>
      </c>
      <c r="AK642" s="30" t="str">
        <f aca="false">IF(ISBLANK(AB642),"NA",IF(AB642=" ","NA",IF(AB642="-","NA",IF(AB642="N","NA",AB642))))</f>
        <v>NA</v>
      </c>
      <c r="AL642" s="22" t="str">
        <f aca="false">IF(I642="BC",VLOOKUP(B642,'BC-OR_overlap'!A:J,10),"NA")</f>
        <v>NA</v>
      </c>
      <c r="AM642" s="22" t="n">
        <f aca="false">VLOOKUP(G642,Sheet2!A:Q,3)</f>
        <v>0.297464</v>
      </c>
      <c r="AN642" s="22" t="n">
        <f aca="false">VLOOKUP(G642,Sheet2!A:Q,4)</f>
        <v>14</v>
      </c>
      <c r="AO642" s="22" t="n">
        <f aca="false">VLOOKUP(G642,Sheet2!A:Q,5)</f>
        <v>79.04</v>
      </c>
      <c r="AP642" s="22" t="n">
        <f aca="false">VLOOKUP(G642,Sheet2!A:Q,6)</f>
        <v>12666.84</v>
      </c>
      <c r="AQ642" s="22" t="n">
        <f aca="false">VLOOKUP(G642,Sheet2!A:Q,7)</f>
        <v>61</v>
      </c>
      <c r="AR642" s="22" t="n">
        <f aca="false">VLOOKUP(G642,Sheet2!A:Q,8)</f>
        <v>548.91</v>
      </c>
      <c r="AS642" s="22" t="n">
        <f aca="false">VLOOKUP(G642,Sheet2!A:Q,9)</f>
        <v>7.5</v>
      </c>
      <c r="AT642" s="22" t="n">
        <f aca="false">VLOOKUP(G642,Sheet2!A:Q,10)</f>
        <v>0.3</v>
      </c>
      <c r="AU642" s="22" t="n">
        <f aca="false">VLOOKUP(G642,Sheet2!A:Q,11)</f>
        <v>1</v>
      </c>
      <c r="AV642" s="22" t="n">
        <f aca="false">VLOOKUP(G642,Sheet2!A:Q,12)</f>
        <v>249657.04</v>
      </c>
      <c r="AW642" s="22" t="n">
        <f aca="false">VLOOKUP(G642,Sheet2!A:Q,13)</f>
        <v>27123.33</v>
      </c>
      <c r="AX642" s="22" t="n">
        <f aca="false">VLOOKUP(G642,Sheet2!A:Q,14)</f>
        <v>11139.6</v>
      </c>
      <c r="AY642" s="22" t="n">
        <f aca="false">VLOOKUP(G642,Sheet2!A:Q,15)</f>
        <v>1593.5</v>
      </c>
      <c r="AZ642" s="22" t="n">
        <f aca="false">VLOOKUP(G642,Sheet2!A:Q,16)</f>
        <v>223.28</v>
      </c>
      <c r="BA642" s="22" t="n">
        <f aca="false">VLOOKUP(G642,Sheet2!A:Q,17)</f>
        <v>96</v>
      </c>
      <c r="BB642" s="22" t="n">
        <f aca="false">VLOOKUP(G642,Sheet2!A:R,18)</f>
        <v>320</v>
      </c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2" hidden="false" customHeight="false" outlineLevel="0" collapsed="false">
      <c r="A643" s="22" t="s">
        <v>46</v>
      </c>
      <c r="B643" s="4" t="n">
        <v>1</v>
      </c>
      <c r="C643" s="22" t="n">
        <v>1</v>
      </c>
      <c r="D643" s="9"/>
      <c r="E643" s="35"/>
      <c r="F643" s="0"/>
      <c r="G643" s="25"/>
      <c r="H643" s="0"/>
      <c r="I643" s="22" t="s">
        <v>50</v>
      </c>
      <c r="J643" s="26" t="n">
        <v>3</v>
      </c>
      <c r="K643" s="87" t="s">
        <v>1659</v>
      </c>
      <c r="L643" s="9"/>
      <c r="M643" s="88"/>
      <c r="N643" s="22" t="s">
        <v>1660</v>
      </c>
      <c r="O643" s="4" t="s">
        <v>1661</v>
      </c>
      <c r="P643" s="89" t="n">
        <v>23001</v>
      </c>
      <c r="Q643" s="89" t="n">
        <v>3001</v>
      </c>
      <c r="R643" s="9" t="s">
        <v>53</v>
      </c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30"/>
      <c r="AD643" s="30"/>
      <c r="AE643" s="30"/>
      <c r="AF643" s="30"/>
      <c r="AG643" s="30"/>
      <c r="AH643" s="30"/>
      <c r="AI643" s="30"/>
      <c r="AJ643" s="30"/>
      <c r="AK643" s="3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2" hidden="false" customHeight="false" outlineLevel="0" collapsed="false">
      <c r="A644" s="9" t="s">
        <v>66</v>
      </c>
      <c r="B644" s="4" t="n">
        <v>6</v>
      </c>
      <c r="C644" s="9" t="n">
        <v>11</v>
      </c>
      <c r="D644" s="9"/>
      <c r="E644" s="35"/>
      <c r="F644" s="4"/>
      <c r="G644" s="33"/>
      <c r="H644" s="0"/>
      <c r="I644" s="22" t="s">
        <v>50</v>
      </c>
      <c r="J644" s="26" t="n">
        <v>3</v>
      </c>
      <c r="K644" s="35" t="s">
        <v>1662</v>
      </c>
      <c r="L644" s="9"/>
      <c r="M644" s="88"/>
      <c r="N644" s="22" t="s">
        <v>1660</v>
      </c>
      <c r="O644" s="4" t="s">
        <v>1663</v>
      </c>
      <c r="P644" s="89" t="n">
        <v>23006</v>
      </c>
      <c r="Q644" s="89" t="n">
        <v>3006</v>
      </c>
      <c r="R644" s="9" t="s">
        <v>53</v>
      </c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30"/>
      <c r="AD644" s="30"/>
      <c r="AE644" s="30"/>
      <c r="AF644" s="30"/>
      <c r="AG644" s="30"/>
      <c r="AH644" s="30"/>
      <c r="AI644" s="30"/>
      <c r="AJ644" s="30"/>
      <c r="AK644" s="3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2" hidden="false" customHeight="false" outlineLevel="0" collapsed="false">
      <c r="A645" s="22" t="s">
        <v>46</v>
      </c>
      <c r="B645" s="4" t="n">
        <v>8</v>
      </c>
      <c r="C645" s="9" t="n">
        <v>13</v>
      </c>
      <c r="D645" s="9"/>
      <c r="E645" s="35"/>
      <c r="F645" s="4"/>
      <c r="G645" s="33"/>
      <c r="H645" s="0"/>
      <c r="I645" s="22" t="s">
        <v>50</v>
      </c>
      <c r="J645" s="26" t="n">
        <v>3</v>
      </c>
      <c r="K645" s="35" t="s">
        <v>1664</v>
      </c>
      <c r="L645" s="9"/>
      <c r="M645" s="88"/>
      <c r="N645" s="22" t="s">
        <v>1660</v>
      </c>
      <c r="O645" s="4" t="s">
        <v>1661</v>
      </c>
      <c r="P645" s="89" t="n">
        <v>23008</v>
      </c>
      <c r="Q645" s="89" t="n">
        <v>3008</v>
      </c>
      <c r="R645" s="9" t="s">
        <v>53</v>
      </c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30"/>
      <c r="AD645" s="30"/>
      <c r="AE645" s="30"/>
      <c r="AF645" s="30"/>
      <c r="AG645" s="30"/>
      <c r="AH645" s="30"/>
      <c r="AI645" s="30"/>
      <c r="AJ645" s="30"/>
      <c r="AK645" s="3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s="4" customFormat="true" ht="12" hidden="false" customHeight="false" outlineLevel="0" collapsed="false">
      <c r="A646" s="22" t="s">
        <v>46</v>
      </c>
      <c r="B646" s="4" t="n">
        <v>9</v>
      </c>
      <c r="C646" s="9" t="n">
        <v>14</v>
      </c>
      <c r="D646" s="9"/>
      <c r="E646" s="35"/>
      <c r="G646" s="33"/>
      <c r="H646" s="9"/>
      <c r="I646" s="22" t="s">
        <v>50</v>
      </c>
      <c r="J646" s="26" t="n">
        <v>3</v>
      </c>
      <c r="K646" s="35" t="s">
        <v>1665</v>
      </c>
      <c r="L646" s="9"/>
      <c r="M646" s="88"/>
      <c r="N646" s="22" t="s">
        <v>1660</v>
      </c>
      <c r="O646" s="4" t="s">
        <v>1661</v>
      </c>
      <c r="P646" s="89" t="n">
        <v>23009</v>
      </c>
      <c r="Q646" s="89" t="n">
        <v>3009</v>
      </c>
      <c r="R646" s="9" t="s">
        <v>53</v>
      </c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="4" customFormat="true" ht="12" hidden="false" customHeight="false" outlineLevel="0" collapsed="false">
      <c r="A647" s="9" t="s">
        <v>66</v>
      </c>
      <c r="B647" s="4" t="n">
        <v>12</v>
      </c>
      <c r="C647" s="9" t="n">
        <v>17</v>
      </c>
      <c r="D647" s="9"/>
      <c r="E647" s="35"/>
      <c r="G647" s="9"/>
      <c r="H647" s="0"/>
      <c r="I647" s="22" t="s">
        <v>50</v>
      </c>
      <c r="J647" s="26" t="n">
        <v>3</v>
      </c>
      <c r="K647" s="35" t="s">
        <v>1666</v>
      </c>
      <c r="L647" s="9"/>
      <c r="M647" s="88"/>
      <c r="N647" s="22" t="s">
        <v>1660</v>
      </c>
      <c r="O647" s="4" t="s">
        <v>1661</v>
      </c>
      <c r="P647" s="89" t="n">
        <v>23012</v>
      </c>
      <c r="Q647" s="89" t="n">
        <v>3012</v>
      </c>
      <c r="R647" s="9" t="s">
        <v>53</v>
      </c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="4" customFormat="true" ht="12" hidden="false" customHeight="false" outlineLevel="0" collapsed="false">
      <c r="A648" s="9" t="s">
        <v>80</v>
      </c>
      <c r="B648" s="4" t="n">
        <v>13</v>
      </c>
      <c r="C648" s="9" t="n">
        <v>18</v>
      </c>
      <c r="D648" s="9"/>
      <c r="E648" s="35"/>
      <c r="G648" s="33"/>
      <c r="H648" s="0"/>
      <c r="I648" s="22" t="s">
        <v>50</v>
      </c>
      <c r="J648" s="26" t="n">
        <v>3</v>
      </c>
      <c r="K648" s="35" t="s">
        <v>1667</v>
      </c>
      <c r="L648" s="9"/>
      <c r="M648" s="88"/>
      <c r="N648" s="22" t="s">
        <v>1660</v>
      </c>
      <c r="O648" s="4" t="s">
        <v>1663</v>
      </c>
      <c r="P648" s="89" t="n">
        <v>23013</v>
      </c>
      <c r="Q648" s="89" t="n">
        <v>3013</v>
      </c>
      <c r="R648" s="9" t="s">
        <v>53</v>
      </c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="4" customFormat="true" ht="12" hidden="false" customHeight="false" outlineLevel="0" collapsed="false">
      <c r="A649" s="22" t="s">
        <v>46</v>
      </c>
      <c r="B649" s="4" t="n">
        <v>14</v>
      </c>
      <c r="C649" s="9" t="n">
        <v>19</v>
      </c>
      <c r="D649" s="9"/>
      <c r="E649" s="35"/>
      <c r="G649" s="33"/>
      <c r="H649" s="9"/>
      <c r="I649" s="22" t="s">
        <v>50</v>
      </c>
      <c r="J649" s="26" t="n">
        <v>3</v>
      </c>
      <c r="K649" s="35" t="s">
        <v>1668</v>
      </c>
      <c r="L649" s="9"/>
      <c r="M649" s="88"/>
      <c r="N649" s="22" t="s">
        <v>1660</v>
      </c>
      <c r="O649" s="25" t="s">
        <v>1663</v>
      </c>
      <c r="P649" s="89" t="n">
        <v>23014</v>
      </c>
      <c r="Q649" s="89" t="n">
        <v>3014</v>
      </c>
      <c r="R649" s="9" t="s">
        <v>53</v>
      </c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="4" customFormat="true" ht="12" hidden="false" customHeight="false" outlineLevel="0" collapsed="false">
      <c r="A650" s="9" t="s">
        <v>46</v>
      </c>
      <c r="B650" s="4" t="n">
        <v>17</v>
      </c>
      <c r="C650" s="9" t="n">
        <v>22</v>
      </c>
      <c r="D650" s="9"/>
      <c r="E650" s="35"/>
      <c r="G650" s="25"/>
      <c r="H650" s="0"/>
      <c r="I650" s="22" t="s">
        <v>50</v>
      </c>
      <c r="J650" s="26" t="n">
        <v>3</v>
      </c>
      <c r="K650" s="87" t="s">
        <v>1669</v>
      </c>
      <c r="L650" s="9"/>
      <c r="M650" s="88"/>
      <c r="N650" s="22" t="s">
        <v>1660</v>
      </c>
      <c r="O650" s="4" t="s">
        <v>1661</v>
      </c>
      <c r="P650" s="89" t="n">
        <v>23017</v>
      </c>
      <c r="Q650" s="89" t="n">
        <v>3017</v>
      </c>
      <c r="R650" s="9" t="s">
        <v>53</v>
      </c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="4" customFormat="true" ht="12" hidden="false" customHeight="false" outlineLevel="0" collapsed="false">
      <c r="A651" s="22" t="s">
        <v>46</v>
      </c>
      <c r="B651" s="4" t="n">
        <v>18</v>
      </c>
      <c r="C651" s="9" t="n">
        <v>23</v>
      </c>
      <c r="D651" s="9"/>
      <c r="E651" s="35"/>
      <c r="G651" s="9"/>
      <c r="H651" s="0"/>
      <c r="I651" s="22" t="s">
        <v>50</v>
      </c>
      <c r="J651" s="26" t="n">
        <v>3</v>
      </c>
      <c r="K651" s="90" t="s">
        <v>1670</v>
      </c>
      <c r="L651" s="9"/>
      <c r="M651" s="88"/>
      <c r="N651" s="22" t="s">
        <v>1660</v>
      </c>
      <c r="O651" s="4" t="s">
        <v>1661</v>
      </c>
      <c r="P651" s="89" t="n">
        <v>23018</v>
      </c>
      <c r="Q651" s="89" t="n">
        <v>3018</v>
      </c>
      <c r="R651" s="9" t="s">
        <v>53</v>
      </c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customFormat="false" ht="12" hidden="false" customHeight="false" outlineLevel="0" collapsed="false">
      <c r="A652" s="22" t="s">
        <v>46</v>
      </c>
      <c r="B652" s="4" t="n">
        <v>24</v>
      </c>
      <c r="C652" s="9" t="n">
        <v>30</v>
      </c>
      <c r="D652" s="9"/>
      <c r="E652" s="35"/>
      <c r="F652" s="4"/>
      <c r="G652" s="75"/>
      <c r="H652" s="0"/>
      <c r="I652" s="22" t="s">
        <v>50</v>
      </c>
      <c r="J652" s="26" t="n">
        <v>3</v>
      </c>
      <c r="K652" s="90" t="s">
        <v>1671</v>
      </c>
      <c r="L652" s="9"/>
      <c r="M652" s="88"/>
      <c r="N652" s="22" t="s">
        <v>1660</v>
      </c>
      <c r="O652" s="91" t="s">
        <v>1663</v>
      </c>
      <c r="P652" s="89" t="n">
        <v>23024</v>
      </c>
      <c r="Q652" s="89" t="n">
        <v>3024</v>
      </c>
      <c r="R652" s="9" t="s">
        <v>53</v>
      </c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30"/>
      <c r="AD652" s="30"/>
      <c r="AE652" s="30"/>
      <c r="AF652" s="30"/>
      <c r="AG652" s="30"/>
      <c r="AH652" s="30"/>
      <c r="AI652" s="30"/>
      <c r="AJ652" s="30"/>
      <c r="AK652" s="3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12" hidden="false" customHeight="false" outlineLevel="0" collapsed="false">
      <c r="A653" s="22" t="s">
        <v>56</v>
      </c>
      <c r="B653" s="4" t="n">
        <v>31</v>
      </c>
      <c r="C653" s="9" t="n">
        <v>40</v>
      </c>
      <c r="D653" s="9"/>
      <c r="E653" s="35"/>
      <c r="G653" s="9"/>
      <c r="H653" s="9"/>
      <c r="I653" s="22" t="s">
        <v>50</v>
      </c>
      <c r="J653" s="26" t="n">
        <v>3</v>
      </c>
      <c r="K653" s="35" t="s">
        <v>1672</v>
      </c>
      <c r="L653" s="9"/>
      <c r="M653" s="88"/>
      <c r="N653" s="22" t="s">
        <v>1660</v>
      </c>
      <c r="O653" s="4" t="s">
        <v>1663</v>
      </c>
      <c r="P653" s="89" t="n">
        <v>23031</v>
      </c>
      <c r="Q653" s="89" t="n">
        <v>3031</v>
      </c>
      <c r="R653" s="9" t="s">
        <v>53</v>
      </c>
      <c r="AC653" s="30"/>
      <c r="AD653" s="30"/>
      <c r="AE653" s="30"/>
      <c r="AF653" s="30"/>
      <c r="AG653" s="30"/>
      <c r="AH653" s="30"/>
      <c r="AI653" s="30"/>
      <c r="AJ653" s="30"/>
      <c r="AK653" s="3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2" hidden="false" customHeight="false" outlineLevel="0" collapsed="false">
      <c r="A654" s="9" t="s">
        <v>46</v>
      </c>
      <c r="B654" s="4" t="n">
        <v>32</v>
      </c>
      <c r="C654" s="9" t="n">
        <v>41</v>
      </c>
      <c r="D654" s="9"/>
      <c r="E654" s="35"/>
      <c r="F654" s="0"/>
      <c r="G654" s="25"/>
      <c r="H654" s="0"/>
      <c r="I654" s="22" t="s">
        <v>50</v>
      </c>
      <c r="J654" s="26" t="n">
        <v>3</v>
      </c>
      <c r="K654" s="35" t="s">
        <v>1673</v>
      </c>
      <c r="L654" s="9"/>
      <c r="M654" s="88"/>
      <c r="N654" s="22" t="s">
        <v>1660</v>
      </c>
      <c r="O654" s="4" t="s">
        <v>1661</v>
      </c>
      <c r="P654" s="89" t="n">
        <v>23032</v>
      </c>
      <c r="Q654" s="89" t="n">
        <v>3032</v>
      </c>
      <c r="R654" s="9" t="s">
        <v>53</v>
      </c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30"/>
      <c r="AD654" s="30"/>
      <c r="AE654" s="30"/>
      <c r="AF654" s="30"/>
      <c r="AG654" s="30"/>
      <c r="AH654" s="30"/>
      <c r="AI654" s="30"/>
      <c r="AJ654" s="30"/>
      <c r="AK654" s="3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2" hidden="false" customHeight="false" outlineLevel="0" collapsed="false">
      <c r="A655" s="22" t="s">
        <v>56</v>
      </c>
      <c r="B655" s="4" t="n">
        <v>34</v>
      </c>
      <c r="C655" s="9" t="n">
        <v>44</v>
      </c>
      <c r="D655" s="9"/>
      <c r="E655" s="35"/>
      <c r="F655" s="0"/>
      <c r="G655" s="33"/>
      <c r="H655" s="9"/>
      <c r="I655" s="22" t="s">
        <v>50</v>
      </c>
      <c r="J655" s="26" t="n">
        <v>3</v>
      </c>
      <c r="K655" s="35" t="s">
        <v>1674</v>
      </c>
      <c r="L655" s="9"/>
      <c r="M655" s="88"/>
      <c r="N655" s="22" t="s">
        <v>1660</v>
      </c>
      <c r="O655" s="4" t="s">
        <v>1661</v>
      </c>
      <c r="P655" s="89" t="n">
        <v>23034</v>
      </c>
      <c r="Q655" s="89" t="n">
        <v>3034</v>
      </c>
      <c r="R655" s="9" t="s">
        <v>53</v>
      </c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30"/>
      <c r="AD655" s="30"/>
      <c r="AE655" s="30"/>
      <c r="AF655" s="30"/>
      <c r="AG655" s="30"/>
      <c r="AH655" s="30"/>
      <c r="AI655" s="30"/>
      <c r="AJ655" s="30"/>
      <c r="AK655" s="3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2" hidden="false" customHeight="false" outlineLevel="0" collapsed="false">
      <c r="A656" s="22" t="s">
        <v>56</v>
      </c>
      <c r="B656" s="4" t="n">
        <v>42</v>
      </c>
      <c r="C656" s="9" t="n">
        <v>57</v>
      </c>
      <c r="D656" s="9"/>
      <c r="E656" s="35"/>
      <c r="F656" s="0"/>
      <c r="G656" s="25"/>
      <c r="H656" s="0"/>
      <c r="I656" s="22" t="s">
        <v>50</v>
      </c>
      <c r="J656" s="26" t="n">
        <v>3</v>
      </c>
      <c r="K656" s="90" t="s">
        <v>1675</v>
      </c>
      <c r="L656" s="9"/>
      <c r="M656" s="88"/>
      <c r="N656" s="22" t="s">
        <v>1660</v>
      </c>
      <c r="O656" s="4" t="s">
        <v>1663</v>
      </c>
      <c r="P656" s="89" t="n">
        <v>23042</v>
      </c>
      <c r="Q656" s="89" t="n">
        <v>3042</v>
      </c>
      <c r="R656" s="9" t="s">
        <v>236</v>
      </c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30"/>
      <c r="AD656" s="30"/>
      <c r="AE656" s="30"/>
      <c r="AF656" s="30"/>
      <c r="AG656" s="30"/>
      <c r="AH656" s="30"/>
      <c r="AI656" s="30"/>
      <c r="AJ656" s="30"/>
      <c r="AK656" s="3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2" hidden="false" customHeight="false" outlineLevel="0" collapsed="false">
      <c r="A657" s="9" t="s">
        <v>56</v>
      </c>
      <c r="B657" s="4" t="n">
        <v>46</v>
      </c>
      <c r="C657" s="9" t="n">
        <v>61</v>
      </c>
      <c r="D657" s="9"/>
      <c r="E657" s="35"/>
      <c r="F657" s="0"/>
      <c r="G657" s="25"/>
      <c r="H657" s="0"/>
      <c r="I657" s="22" t="s">
        <v>50</v>
      </c>
      <c r="J657" s="26" t="n">
        <v>3</v>
      </c>
      <c r="K657" s="87" t="s">
        <v>1676</v>
      </c>
      <c r="L657" s="9"/>
      <c r="M657" s="88"/>
      <c r="N657" s="22" t="s">
        <v>1660</v>
      </c>
      <c r="O657" s="4" t="s">
        <v>1663</v>
      </c>
      <c r="P657" s="89" t="n">
        <v>23046</v>
      </c>
      <c r="Q657" s="89" t="n">
        <v>3046</v>
      </c>
      <c r="R657" s="9" t="s">
        <v>236</v>
      </c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30"/>
      <c r="AD657" s="30"/>
      <c r="AE657" s="30"/>
      <c r="AF657" s="30"/>
      <c r="AG657" s="30"/>
      <c r="AH657" s="30"/>
      <c r="AI657" s="30"/>
      <c r="AJ657" s="30"/>
      <c r="AK657" s="3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2" hidden="false" customHeight="false" outlineLevel="0" collapsed="false">
      <c r="A658" s="22" t="s">
        <v>80</v>
      </c>
      <c r="B658" s="4" t="n">
        <v>48</v>
      </c>
      <c r="C658" s="9" t="n">
        <v>64</v>
      </c>
      <c r="D658" s="9"/>
      <c r="E658" s="35"/>
      <c r="F658" s="0"/>
      <c r="G658" s="33"/>
      <c r="H658" s="9"/>
      <c r="I658" s="22" t="s">
        <v>50</v>
      </c>
      <c r="J658" s="26" t="n">
        <v>3</v>
      </c>
      <c r="K658" s="35" t="s">
        <v>1677</v>
      </c>
      <c r="L658" s="9"/>
      <c r="M658" s="88"/>
      <c r="N658" s="22" t="s">
        <v>1660</v>
      </c>
      <c r="O658" s="25" t="s">
        <v>1663</v>
      </c>
      <c r="P658" s="89" t="n">
        <v>23048</v>
      </c>
      <c r="Q658" s="89" t="n">
        <v>3048</v>
      </c>
      <c r="R658" s="9" t="s">
        <v>236</v>
      </c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30"/>
      <c r="AD658" s="30"/>
      <c r="AE658" s="30"/>
      <c r="AF658" s="30"/>
      <c r="AG658" s="30"/>
      <c r="AH658" s="30"/>
      <c r="AI658" s="30"/>
      <c r="AJ658" s="30"/>
      <c r="AK658" s="3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2" hidden="false" customHeight="false" outlineLevel="0" collapsed="false">
      <c r="A659" s="9" t="s">
        <v>80</v>
      </c>
      <c r="B659" s="4" t="n">
        <v>50</v>
      </c>
      <c r="C659" s="9" t="n">
        <v>66</v>
      </c>
      <c r="D659" s="9"/>
      <c r="E659" s="35"/>
      <c r="F659" s="0"/>
      <c r="G659" s="33"/>
      <c r="H659" s="0"/>
      <c r="I659" s="22" t="s">
        <v>50</v>
      </c>
      <c r="J659" s="26" t="n">
        <v>3</v>
      </c>
      <c r="K659" s="35" t="s">
        <v>1678</v>
      </c>
      <c r="L659" s="9"/>
      <c r="M659" s="88"/>
      <c r="N659" s="22" t="s">
        <v>1660</v>
      </c>
      <c r="O659" s="4" t="s">
        <v>1663</v>
      </c>
      <c r="P659" s="89" t="n">
        <v>23050</v>
      </c>
      <c r="Q659" s="89" t="n">
        <v>3050</v>
      </c>
      <c r="R659" s="9" t="s">
        <v>236</v>
      </c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30"/>
      <c r="AD659" s="30"/>
      <c r="AE659" s="30"/>
      <c r="AF659" s="30"/>
      <c r="AG659" s="30"/>
      <c r="AH659" s="30"/>
      <c r="AI659" s="30"/>
      <c r="AJ659" s="30"/>
      <c r="AK659" s="3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2" hidden="false" customHeight="false" outlineLevel="0" collapsed="false">
      <c r="A660" s="9" t="s">
        <v>56</v>
      </c>
      <c r="B660" s="4" t="n">
        <v>53</v>
      </c>
      <c r="C660" s="9" t="n">
        <v>69</v>
      </c>
      <c r="D660" s="9"/>
      <c r="E660" s="35"/>
      <c r="F660" s="0"/>
      <c r="G660" s="33"/>
      <c r="H660" s="9"/>
      <c r="I660" s="22" t="s">
        <v>50</v>
      </c>
      <c r="J660" s="26" t="n">
        <v>3</v>
      </c>
      <c r="K660" s="35" t="s">
        <v>1679</v>
      </c>
      <c r="L660" s="9"/>
      <c r="M660" s="88"/>
      <c r="N660" s="22" t="s">
        <v>1660</v>
      </c>
      <c r="O660" s="25" t="s">
        <v>1661</v>
      </c>
      <c r="P660" s="89" t="n">
        <v>23053</v>
      </c>
      <c r="Q660" s="89" t="n">
        <v>3053</v>
      </c>
      <c r="R660" s="9" t="s">
        <v>236</v>
      </c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30"/>
      <c r="AD660" s="30"/>
      <c r="AE660" s="30"/>
      <c r="AF660" s="30"/>
      <c r="AG660" s="30"/>
      <c r="AH660" s="30"/>
      <c r="AI660" s="30"/>
      <c r="AJ660" s="30"/>
      <c r="AK660" s="3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2" hidden="false" customHeight="false" outlineLevel="0" collapsed="false">
      <c r="A661" s="9" t="s">
        <v>66</v>
      </c>
      <c r="B661" s="4" t="n">
        <v>54</v>
      </c>
      <c r="C661" s="9" t="n">
        <v>70</v>
      </c>
      <c r="D661" s="9"/>
      <c r="E661" s="35"/>
      <c r="F661" s="0"/>
      <c r="G661" s="11"/>
      <c r="H661" s="0"/>
      <c r="I661" s="22" t="s">
        <v>50</v>
      </c>
      <c r="J661" s="26" t="n">
        <v>3</v>
      </c>
      <c r="K661" s="35" t="s">
        <v>1680</v>
      </c>
      <c r="L661" s="9"/>
      <c r="M661" s="88"/>
      <c r="N661" s="22" t="s">
        <v>1660</v>
      </c>
      <c r="O661" s="11" t="s">
        <v>1661</v>
      </c>
      <c r="P661" s="89" t="n">
        <v>23054</v>
      </c>
      <c r="Q661" s="89" t="n">
        <v>3054</v>
      </c>
      <c r="R661" s="9" t="s">
        <v>236</v>
      </c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30"/>
      <c r="AD661" s="30"/>
      <c r="AE661" s="30"/>
      <c r="AF661" s="30"/>
      <c r="AG661" s="30"/>
      <c r="AH661" s="30"/>
      <c r="AI661" s="30"/>
      <c r="AJ661" s="30"/>
      <c r="AK661" s="3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2" hidden="false" customHeight="false" outlineLevel="0" collapsed="false">
      <c r="A662" s="9" t="s">
        <v>46</v>
      </c>
      <c r="B662" s="9" t="n">
        <v>59</v>
      </c>
      <c r="C662" s="9" t="n">
        <v>76</v>
      </c>
      <c r="D662" s="9"/>
      <c r="E662" s="23"/>
      <c r="F662" s="0"/>
      <c r="G662" s="75"/>
      <c r="H662" s="0"/>
      <c r="I662" s="22" t="s">
        <v>50</v>
      </c>
      <c r="J662" s="26" t="n">
        <v>3</v>
      </c>
      <c r="K662" s="9" t="s">
        <v>1681</v>
      </c>
      <c r="L662" s="2"/>
      <c r="M662" s="2"/>
      <c r="N662" s="22" t="s">
        <v>1660</v>
      </c>
      <c r="O662" s="1" t="s">
        <v>1661</v>
      </c>
      <c r="P662" s="89" t="n">
        <v>23059</v>
      </c>
      <c r="Q662" s="89" t="n">
        <v>3059</v>
      </c>
      <c r="R662" s="9" t="s">
        <v>236</v>
      </c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30"/>
      <c r="AD662" s="30"/>
      <c r="AE662" s="30"/>
      <c r="AF662" s="30"/>
      <c r="AG662" s="30"/>
      <c r="AH662" s="30"/>
      <c r="AI662" s="30"/>
      <c r="AJ662" s="30"/>
      <c r="AK662" s="3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2" hidden="false" customHeight="false" outlineLevel="0" collapsed="false">
      <c r="A663" s="9" t="s">
        <v>56</v>
      </c>
      <c r="B663" s="4" t="n">
        <v>62</v>
      </c>
      <c r="C663" s="9" t="n">
        <v>79</v>
      </c>
      <c r="D663" s="9"/>
      <c r="E663" s="35"/>
      <c r="G663" s="33"/>
      <c r="H663" s="9"/>
      <c r="I663" s="22" t="s">
        <v>50</v>
      </c>
      <c r="J663" s="26" t="n">
        <v>3</v>
      </c>
      <c r="K663" s="35" t="s">
        <v>1682</v>
      </c>
      <c r="L663" s="9"/>
      <c r="M663" s="88"/>
      <c r="N663" s="22" t="s">
        <v>1660</v>
      </c>
      <c r="O663" s="4" t="s">
        <v>1663</v>
      </c>
      <c r="P663" s="89" t="n">
        <v>23062</v>
      </c>
      <c r="Q663" s="89" t="n">
        <v>3062</v>
      </c>
      <c r="R663" s="9" t="s">
        <v>236</v>
      </c>
      <c r="AC663" s="30"/>
      <c r="AD663" s="30"/>
      <c r="AE663" s="30"/>
      <c r="AF663" s="30"/>
      <c r="AG663" s="30"/>
      <c r="AH663" s="30"/>
      <c r="AI663" s="30"/>
      <c r="AJ663" s="30"/>
      <c r="AK663" s="3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2" hidden="false" customHeight="false" outlineLevel="0" collapsed="false">
      <c r="A664" s="9" t="s">
        <v>66</v>
      </c>
      <c r="B664" s="9" t="n">
        <v>66</v>
      </c>
      <c r="C664" s="9" t="n">
        <v>84</v>
      </c>
      <c r="D664" s="9"/>
      <c r="E664" s="23"/>
      <c r="F664" s="0"/>
      <c r="G664" s="75"/>
      <c r="H664" s="0"/>
      <c r="I664" s="22" t="s">
        <v>50</v>
      </c>
      <c r="J664" s="26" t="n">
        <v>3</v>
      </c>
      <c r="K664" s="9" t="s">
        <v>1683</v>
      </c>
      <c r="L664" s="2"/>
      <c r="M664" s="2"/>
      <c r="N664" s="22" t="s">
        <v>1660</v>
      </c>
      <c r="O664" s="1" t="s">
        <v>1663</v>
      </c>
      <c r="P664" s="89" t="n">
        <v>23066</v>
      </c>
      <c r="Q664" s="89" t="n">
        <v>3066</v>
      </c>
      <c r="R664" s="9" t="s">
        <v>236</v>
      </c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30"/>
      <c r="AD664" s="30"/>
      <c r="AE664" s="30"/>
      <c r="AF664" s="30"/>
      <c r="AG664" s="30"/>
      <c r="AH664" s="30"/>
      <c r="AI664" s="30"/>
      <c r="AJ664" s="30"/>
      <c r="AK664" s="3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2" hidden="false" customHeight="false" outlineLevel="0" collapsed="false">
      <c r="A665" s="9" t="s">
        <v>66</v>
      </c>
      <c r="B665" s="4" t="n">
        <v>71</v>
      </c>
      <c r="C665" s="9" t="n">
        <v>90</v>
      </c>
      <c r="D665" s="9"/>
      <c r="E665" s="35"/>
      <c r="F665" s="0"/>
      <c r="G665" s="75"/>
      <c r="H665" s="0"/>
      <c r="I665" s="22" t="s">
        <v>50</v>
      </c>
      <c r="J665" s="26" t="n">
        <v>3</v>
      </c>
      <c r="K665" s="90" t="s">
        <v>1684</v>
      </c>
      <c r="L665" s="9"/>
      <c r="M665" s="88"/>
      <c r="N665" s="22" t="s">
        <v>1660</v>
      </c>
      <c r="O665" s="91" t="s">
        <v>1663</v>
      </c>
      <c r="P665" s="89" t="n">
        <v>23071</v>
      </c>
      <c r="Q665" s="89" t="n">
        <v>3071</v>
      </c>
      <c r="R665" s="9" t="s">
        <v>236</v>
      </c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30"/>
      <c r="AD665" s="30"/>
      <c r="AE665" s="30"/>
      <c r="AF665" s="30"/>
      <c r="AG665" s="30"/>
      <c r="AH665" s="30"/>
      <c r="AI665" s="30"/>
      <c r="AJ665" s="30"/>
      <c r="AK665" s="3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2" hidden="false" customHeight="false" outlineLevel="0" collapsed="false">
      <c r="A666" s="9" t="s">
        <v>66</v>
      </c>
      <c r="B666" s="4" t="n">
        <v>74</v>
      </c>
      <c r="C666" s="9" t="n">
        <v>95</v>
      </c>
      <c r="D666" s="9"/>
      <c r="E666" s="35"/>
      <c r="F666" s="0"/>
      <c r="G666" s="9"/>
      <c r="H666" s="9"/>
      <c r="I666" s="22" t="s">
        <v>50</v>
      </c>
      <c r="J666" s="26" t="n">
        <v>3</v>
      </c>
      <c r="K666" s="35" t="s">
        <v>1685</v>
      </c>
      <c r="L666" s="9"/>
      <c r="M666" s="88"/>
      <c r="N666" s="22" t="s">
        <v>1660</v>
      </c>
      <c r="O666" s="4" t="s">
        <v>1661</v>
      </c>
      <c r="P666" s="89" t="n">
        <v>23074</v>
      </c>
      <c r="Q666" s="89" t="n">
        <v>3074</v>
      </c>
      <c r="R666" s="9" t="s">
        <v>236</v>
      </c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30"/>
      <c r="AD666" s="30"/>
      <c r="AE666" s="30"/>
      <c r="AF666" s="30"/>
      <c r="AG666" s="30"/>
      <c r="AH666" s="30"/>
      <c r="AI666" s="30"/>
      <c r="AJ666" s="30"/>
      <c r="AK666" s="3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2" hidden="false" customHeight="false" outlineLevel="0" collapsed="false">
      <c r="A667" s="9" t="s">
        <v>80</v>
      </c>
      <c r="B667" s="4" t="n">
        <v>92</v>
      </c>
      <c r="C667" s="9" t="n">
        <v>117</v>
      </c>
      <c r="D667" s="9"/>
      <c r="E667" s="35"/>
      <c r="F667" s="0"/>
      <c r="G667" s="33"/>
      <c r="H667" s="0"/>
      <c r="I667" s="22" t="s">
        <v>50</v>
      </c>
      <c r="J667" s="26" t="n">
        <v>3</v>
      </c>
      <c r="K667" s="35" t="s">
        <v>1686</v>
      </c>
      <c r="L667" s="9"/>
      <c r="M667" s="88"/>
      <c r="N667" s="22" t="s">
        <v>1660</v>
      </c>
      <c r="O667" s="4" t="s">
        <v>1661</v>
      </c>
      <c r="P667" s="89" t="n">
        <v>23092</v>
      </c>
      <c r="Q667" s="89" t="n">
        <v>3092</v>
      </c>
      <c r="R667" s="9" t="s">
        <v>409</v>
      </c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30"/>
      <c r="AD667" s="30"/>
      <c r="AE667" s="30"/>
      <c r="AF667" s="30"/>
      <c r="AG667" s="30"/>
      <c r="AH667" s="30"/>
      <c r="AI667" s="30"/>
      <c r="AJ667" s="30"/>
      <c r="AK667" s="3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12" hidden="false" customHeight="false" outlineLevel="0" collapsed="false">
      <c r="A668" s="1" t="s">
        <v>56</v>
      </c>
      <c r="B668" s="4" t="n">
        <v>96</v>
      </c>
      <c r="C668" s="9" t="n">
        <v>122</v>
      </c>
      <c r="D668" s="9"/>
      <c r="E668" s="35"/>
      <c r="F668" s="0"/>
      <c r="G668" s="33"/>
      <c r="H668" s="0"/>
      <c r="I668" s="22" t="s">
        <v>50</v>
      </c>
      <c r="J668" s="26" t="n">
        <v>3</v>
      </c>
      <c r="K668" s="35" t="s">
        <v>1687</v>
      </c>
      <c r="L668" s="9"/>
      <c r="M668" s="88"/>
      <c r="N668" s="22" t="s">
        <v>1660</v>
      </c>
      <c r="O668" s="4" t="s">
        <v>1661</v>
      </c>
      <c r="P668" s="89" t="n">
        <v>23096</v>
      </c>
      <c r="Q668" s="89" t="n">
        <v>3096</v>
      </c>
      <c r="R668" s="9" t="s">
        <v>409</v>
      </c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30"/>
      <c r="AD668" s="30"/>
      <c r="AE668" s="30"/>
      <c r="AF668" s="30"/>
      <c r="AG668" s="30"/>
      <c r="AH668" s="30"/>
      <c r="AI668" s="30"/>
      <c r="AJ668" s="30"/>
      <c r="AK668" s="3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12" hidden="false" customHeight="false" outlineLevel="0" collapsed="false">
      <c r="A669" s="1" t="s">
        <v>80</v>
      </c>
      <c r="B669" s="9" t="n">
        <v>101</v>
      </c>
      <c r="C669" s="9" t="n">
        <v>127</v>
      </c>
      <c r="D669" s="9"/>
      <c r="E669" s="23"/>
      <c r="F669" s="0"/>
      <c r="G669" s="75"/>
      <c r="H669" s="0"/>
      <c r="I669" s="22" t="s">
        <v>50</v>
      </c>
      <c r="J669" s="26" t="n">
        <v>3</v>
      </c>
      <c r="K669" s="24" t="s">
        <v>1688</v>
      </c>
      <c r="L669" s="2"/>
      <c r="M669" s="2"/>
      <c r="N669" s="22" t="s">
        <v>1660</v>
      </c>
      <c r="O669" s="1" t="s">
        <v>1661</v>
      </c>
      <c r="P669" s="89" t="n">
        <v>23101</v>
      </c>
      <c r="Q669" s="89" t="n">
        <v>3101</v>
      </c>
      <c r="R669" s="9" t="s">
        <v>409</v>
      </c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30"/>
      <c r="AD669" s="30"/>
      <c r="AE669" s="30"/>
      <c r="AF669" s="30"/>
      <c r="AG669" s="30"/>
      <c r="AH669" s="30"/>
      <c r="AI669" s="30"/>
      <c r="AJ669" s="30"/>
      <c r="AK669" s="3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2" hidden="false" customHeight="false" outlineLevel="0" collapsed="false">
      <c r="A670" s="9" t="s">
        <v>46</v>
      </c>
      <c r="B670" s="4" t="n">
        <v>106</v>
      </c>
      <c r="C670" s="9" t="n">
        <v>132</v>
      </c>
      <c r="D670" s="9"/>
      <c r="E670" s="35"/>
      <c r="F670" s="0"/>
      <c r="G670" s="25"/>
      <c r="H670" s="0"/>
      <c r="I670" s="22" t="s">
        <v>50</v>
      </c>
      <c r="J670" s="26" t="n">
        <v>3</v>
      </c>
      <c r="K670" s="35" t="s">
        <v>1689</v>
      </c>
      <c r="L670" s="9"/>
      <c r="M670" s="88"/>
      <c r="N670" s="22" t="s">
        <v>1660</v>
      </c>
      <c r="O670" s="4" t="s">
        <v>1663</v>
      </c>
      <c r="P670" s="89" t="n">
        <v>23106</v>
      </c>
      <c r="Q670" s="89" t="n">
        <v>3106</v>
      </c>
      <c r="R670" s="9" t="s">
        <v>409</v>
      </c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30"/>
      <c r="AD670" s="30"/>
      <c r="AE670" s="30"/>
      <c r="AF670" s="30"/>
      <c r="AG670" s="30"/>
      <c r="AH670" s="30"/>
      <c r="AI670" s="30"/>
      <c r="AJ670" s="30"/>
      <c r="AK670" s="3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2" hidden="false" customHeight="false" outlineLevel="0" collapsed="false">
      <c r="A671" s="1" t="s">
        <v>56</v>
      </c>
      <c r="B671" s="4" t="n">
        <v>114</v>
      </c>
      <c r="C671" s="9" t="n">
        <v>141</v>
      </c>
      <c r="D671" s="9"/>
      <c r="E671" s="35"/>
      <c r="F671" s="0"/>
      <c r="G671" s="33"/>
      <c r="H671" s="0"/>
      <c r="I671" s="22" t="s">
        <v>50</v>
      </c>
      <c r="J671" s="26" t="n">
        <v>3</v>
      </c>
      <c r="K671" s="35" t="s">
        <v>1690</v>
      </c>
      <c r="L671" s="9"/>
      <c r="M671" s="88"/>
      <c r="N671" s="22" t="s">
        <v>1660</v>
      </c>
      <c r="O671" s="4" t="s">
        <v>1663</v>
      </c>
      <c r="P671" s="89" t="n">
        <v>23114</v>
      </c>
      <c r="Q671" s="89" t="n">
        <v>3114</v>
      </c>
      <c r="R671" s="9" t="s">
        <v>409</v>
      </c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30"/>
      <c r="AD671" s="30"/>
      <c r="AE671" s="30"/>
      <c r="AF671" s="30"/>
      <c r="AG671" s="30"/>
      <c r="AH671" s="30"/>
      <c r="AI671" s="30"/>
      <c r="AJ671" s="30"/>
      <c r="AK671" s="3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12" hidden="false" customHeight="false" outlineLevel="0" collapsed="false">
      <c r="A672" s="9" t="s">
        <v>66</v>
      </c>
      <c r="B672" s="4" t="n">
        <v>116</v>
      </c>
      <c r="C672" s="9" t="n">
        <v>144</v>
      </c>
      <c r="D672" s="9"/>
      <c r="E672" s="35"/>
      <c r="F672" s="0"/>
      <c r="G672" s="33"/>
      <c r="H672" s="0"/>
      <c r="I672" s="22" t="s">
        <v>50</v>
      </c>
      <c r="J672" s="26" t="n">
        <v>3</v>
      </c>
      <c r="K672" s="35" t="s">
        <v>1691</v>
      </c>
      <c r="L672" s="9"/>
      <c r="M672" s="88"/>
      <c r="N672" s="22" t="s">
        <v>1660</v>
      </c>
      <c r="O672" s="4" t="s">
        <v>1663</v>
      </c>
      <c r="P672" s="89" t="n">
        <v>23116</v>
      </c>
      <c r="Q672" s="89" t="n">
        <v>3116</v>
      </c>
      <c r="R672" s="9" t="s">
        <v>409</v>
      </c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30"/>
      <c r="AD672" s="30"/>
      <c r="AE672" s="30"/>
      <c r="AF672" s="30"/>
      <c r="AG672" s="30"/>
      <c r="AH672" s="30"/>
      <c r="AI672" s="30"/>
      <c r="AJ672" s="30"/>
      <c r="AK672" s="3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2" hidden="false" customHeight="false" outlineLevel="0" collapsed="false">
      <c r="A673" s="1" t="s">
        <v>56</v>
      </c>
      <c r="B673" s="4" t="n">
        <v>123</v>
      </c>
      <c r="C673" s="9" t="n">
        <v>151</v>
      </c>
      <c r="D673" s="9"/>
      <c r="E673" s="35"/>
      <c r="G673" s="33"/>
      <c r="H673" s="0"/>
      <c r="I673" s="22" t="s">
        <v>50</v>
      </c>
      <c r="J673" s="26" t="n">
        <v>3</v>
      </c>
      <c r="K673" s="35" t="s">
        <v>1692</v>
      </c>
      <c r="L673" s="9"/>
      <c r="M673" s="88"/>
      <c r="N673" s="22" t="s">
        <v>1660</v>
      </c>
      <c r="O673" s="4" t="s">
        <v>1661</v>
      </c>
      <c r="P673" s="89" t="n">
        <v>23123</v>
      </c>
      <c r="Q673" s="89" t="n">
        <v>3123</v>
      </c>
      <c r="R673" s="22" t="s">
        <v>581</v>
      </c>
      <c r="AC673" s="30"/>
      <c r="AD673" s="30"/>
      <c r="AE673" s="30"/>
      <c r="AF673" s="30"/>
      <c r="AG673" s="30"/>
      <c r="AH673" s="30"/>
      <c r="AI673" s="30"/>
      <c r="AJ673" s="30"/>
      <c r="AK673" s="3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2" hidden="false" customHeight="false" outlineLevel="0" collapsed="false">
      <c r="A674" s="1" t="s">
        <v>80</v>
      </c>
      <c r="B674" s="4" t="n">
        <v>125</v>
      </c>
      <c r="C674" s="9" t="n">
        <v>153</v>
      </c>
      <c r="D674" s="9"/>
      <c r="E674" s="35"/>
      <c r="F674" s="0"/>
      <c r="G674" s="33"/>
      <c r="H674" s="0"/>
      <c r="I674" s="22" t="s">
        <v>50</v>
      </c>
      <c r="J674" s="26" t="n">
        <v>3</v>
      </c>
      <c r="K674" s="35" t="s">
        <v>1693</v>
      </c>
      <c r="L674" s="9"/>
      <c r="M674" s="88"/>
      <c r="N674" s="22" t="s">
        <v>1660</v>
      </c>
      <c r="O674" s="4" t="s">
        <v>1663</v>
      </c>
      <c r="P674" s="89" t="n">
        <v>23125</v>
      </c>
      <c r="Q674" s="89" t="n">
        <v>3125</v>
      </c>
      <c r="R674" s="22" t="s">
        <v>581</v>
      </c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30"/>
      <c r="AD674" s="30"/>
      <c r="AE674" s="30"/>
      <c r="AF674" s="30"/>
      <c r="AG674" s="30"/>
      <c r="AH674" s="30"/>
      <c r="AI674" s="30"/>
      <c r="AJ674" s="30"/>
      <c r="AK674" s="3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2" hidden="false" customHeight="false" outlineLevel="0" collapsed="false">
      <c r="A675" s="9" t="s">
        <v>80</v>
      </c>
      <c r="B675" s="4" t="n">
        <v>132</v>
      </c>
      <c r="C675" s="9" t="n">
        <v>162</v>
      </c>
      <c r="D675" s="9"/>
      <c r="E675" s="35"/>
      <c r="F675" s="0"/>
      <c r="G675" s="25"/>
      <c r="H675" s="0"/>
      <c r="I675" s="22" t="s">
        <v>50</v>
      </c>
      <c r="J675" s="26" t="n">
        <v>3</v>
      </c>
      <c r="K675" s="87" t="s">
        <v>1694</v>
      </c>
      <c r="L675" s="9"/>
      <c r="M675" s="88"/>
      <c r="N675" s="22" t="s">
        <v>1660</v>
      </c>
      <c r="O675" s="4" t="s">
        <v>1661</v>
      </c>
      <c r="P675" s="89" t="n">
        <v>23132</v>
      </c>
      <c r="Q675" s="89" t="n">
        <v>3132</v>
      </c>
      <c r="R675" s="22" t="s">
        <v>581</v>
      </c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30"/>
      <c r="AD675" s="30"/>
      <c r="AE675" s="30"/>
      <c r="AF675" s="30"/>
      <c r="AG675" s="30"/>
      <c r="AH675" s="30"/>
      <c r="AI675" s="30"/>
      <c r="AJ675" s="30"/>
      <c r="AK675" s="3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2" hidden="false" customHeight="false" outlineLevel="0" collapsed="false">
      <c r="A676" s="1" t="s">
        <v>66</v>
      </c>
      <c r="B676" s="4" t="n">
        <v>133</v>
      </c>
      <c r="C676" s="9" t="n">
        <v>163</v>
      </c>
      <c r="D676" s="9"/>
      <c r="E676" s="35"/>
      <c r="F676" s="0"/>
      <c r="G676" s="33"/>
      <c r="H676" s="0"/>
      <c r="I676" s="22" t="s">
        <v>50</v>
      </c>
      <c r="J676" s="26" t="n">
        <v>3</v>
      </c>
      <c r="K676" s="35" t="s">
        <v>1695</v>
      </c>
      <c r="L676" s="9"/>
      <c r="M676" s="88"/>
      <c r="N676" s="22" t="s">
        <v>1660</v>
      </c>
      <c r="O676" s="4" t="s">
        <v>1663</v>
      </c>
      <c r="P676" s="89" t="n">
        <v>23133</v>
      </c>
      <c r="Q676" s="89" t="n">
        <v>3133</v>
      </c>
      <c r="R676" s="22" t="s">
        <v>581</v>
      </c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30"/>
      <c r="AD676" s="30"/>
      <c r="AE676" s="30"/>
      <c r="AF676" s="30"/>
      <c r="AG676" s="30"/>
      <c r="AH676" s="30"/>
      <c r="AI676" s="30"/>
      <c r="AJ676" s="30"/>
      <c r="AK676" s="3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2" hidden="false" customHeight="false" outlineLevel="0" collapsed="false">
      <c r="A677" s="9" t="s">
        <v>46</v>
      </c>
      <c r="B677" s="4" t="n">
        <v>138</v>
      </c>
      <c r="C677" s="9" t="n">
        <v>168</v>
      </c>
      <c r="D677" s="9"/>
      <c r="E677" s="35"/>
      <c r="F677" s="0"/>
      <c r="G677" s="33"/>
      <c r="H677" s="0"/>
      <c r="I677" s="22" t="s">
        <v>50</v>
      </c>
      <c r="J677" s="26" t="n">
        <v>3</v>
      </c>
      <c r="K677" s="35" t="s">
        <v>1696</v>
      </c>
      <c r="L677" s="9"/>
      <c r="M677" s="88"/>
      <c r="N677" s="22" t="s">
        <v>1660</v>
      </c>
      <c r="O677" s="4" t="s">
        <v>1661</v>
      </c>
      <c r="P677" s="89" t="n">
        <v>23138</v>
      </c>
      <c r="Q677" s="89" t="n">
        <v>3138</v>
      </c>
      <c r="R677" s="22" t="s">
        <v>581</v>
      </c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30"/>
      <c r="AD677" s="30"/>
      <c r="AE677" s="30"/>
      <c r="AF677" s="30"/>
      <c r="AG677" s="30"/>
      <c r="AH677" s="30"/>
      <c r="AI677" s="30"/>
      <c r="AJ677" s="30"/>
      <c r="AK677" s="3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2" hidden="false" customHeight="false" outlineLevel="0" collapsed="false">
      <c r="A678" s="9" t="s">
        <v>46</v>
      </c>
      <c r="B678" s="4" t="n">
        <v>144</v>
      </c>
      <c r="C678" s="9" t="n">
        <v>180</v>
      </c>
      <c r="D678" s="9"/>
      <c r="E678" s="35"/>
      <c r="F678" s="0"/>
      <c r="G678" s="9"/>
      <c r="H678" s="9"/>
      <c r="I678" s="22" t="s">
        <v>50</v>
      </c>
      <c r="J678" s="26" t="n">
        <v>3</v>
      </c>
      <c r="K678" s="35" t="s">
        <v>1697</v>
      </c>
      <c r="L678" s="9"/>
      <c r="M678" s="88"/>
      <c r="N678" s="22" t="s">
        <v>1660</v>
      </c>
      <c r="O678" s="4" t="s">
        <v>1661</v>
      </c>
      <c r="P678" s="89" t="n">
        <v>23144</v>
      </c>
      <c r="Q678" s="89" t="n">
        <v>3144</v>
      </c>
      <c r="R678" s="22" t="s">
        <v>581</v>
      </c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30"/>
      <c r="AD678" s="30"/>
      <c r="AE678" s="30"/>
      <c r="AF678" s="30"/>
      <c r="AG678" s="30"/>
      <c r="AH678" s="30"/>
      <c r="AI678" s="30"/>
      <c r="AJ678" s="30"/>
      <c r="AK678" s="3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2" hidden="false" customHeight="false" outlineLevel="0" collapsed="false">
      <c r="A679" s="1" t="s">
        <v>80</v>
      </c>
      <c r="B679" s="4" t="n">
        <v>145</v>
      </c>
      <c r="C679" s="9" t="n">
        <v>181</v>
      </c>
      <c r="D679" s="9"/>
      <c r="E679" s="35"/>
      <c r="F679" s="0"/>
      <c r="G679" s="33"/>
      <c r="H679" s="0"/>
      <c r="I679" s="22" t="s">
        <v>50</v>
      </c>
      <c r="J679" s="26" t="n">
        <v>3</v>
      </c>
      <c r="K679" s="35" t="s">
        <v>1698</v>
      </c>
      <c r="L679" s="9"/>
      <c r="M679" s="88"/>
      <c r="N679" s="22" t="s">
        <v>1660</v>
      </c>
      <c r="O679" s="4" t="s">
        <v>1663</v>
      </c>
      <c r="P679" s="89" t="n">
        <v>23145</v>
      </c>
      <c r="Q679" s="89" t="n">
        <v>3145</v>
      </c>
      <c r="R679" s="22" t="s">
        <v>581</v>
      </c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30"/>
      <c r="AD679" s="30"/>
      <c r="AE679" s="30"/>
      <c r="AF679" s="30"/>
      <c r="AG679" s="30"/>
      <c r="AH679" s="30"/>
      <c r="AI679" s="30"/>
      <c r="AJ679" s="30"/>
      <c r="AK679" s="3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2" hidden="false" customHeight="false" outlineLevel="0" collapsed="false">
      <c r="A680" s="9" t="s">
        <v>56</v>
      </c>
      <c r="B680" s="4" t="n">
        <v>146</v>
      </c>
      <c r="C680" s="9" t="n">
        <v>182</v>
      </c>
      <c r="D680" s="9"/>
      <c r="E680" s="35"/>
      <c r="F680" s="0"/>
      <c r="G680" s="25"/>
      <c r="H680" s="0"/>
      <c r="I680" s="22" t="s">
        <v>50</v>
      </c>
      <c r="J680" s="26" t="n">
        <v>3</v>
      </c>
      <c r="K680" s="87" t="s">
        <v>1699</v>
      </c>
      <c r="L680" s="9"/>
      <c r="M680" s="88"/>
      <c r="N680" s="22" t="s">
        <v>1660</v>
      </c>
      <c r="O680" s="4" t="s">
        <v>1661</v>
      </c>
      <c r="P680" s="89" t="n">
        <v>23146</v>
      </c>
      <c r="Q680" s="89" t="n">
        <v>3146</v>
      </c>
      <c r="R680" s="22" t="s">
        <v>581</v>
      </c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30"/>
      <c r="AD680" s="30"/>
      <c r="AE680" s="30"/>
      <c r="AF680" s="30"/>
      <c r="AG680" s="30"/>
      <c r="AH680" s="30"/>
      <c r="AI680" s="30"/>
      <c r="AJ680" s="30"/>
      <c r="AK680" s="3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customFormat="false" ht="12" hidden="false" customHeight="false" outlineLevel="0" collapsed="false">
      <c r="A681" s="1" t="s">
        <v>80</v>
      </c>
      <c r="B681" s="4" t="n">
        <v>148</v>
      </c>
      <c r="C681" s="9" t="n">
        <v>187</v>
      </c>
      <c r="D681" s="9"/>
      <c r="E681" s="35"/>
      <c r="F681" s="0"/>
      <c r="G681" s="33"/>
      <c r="H681" s="0"/>
      <c r="I681" s="22" t="s">
        <v>50</v>
      </c>
      <c r="J681" s="26" t="n">
        <v>3</v>
      </c>
      <c r="K681" s="35" t="s">
        <v>1700</v>
      </c>
      <c r="L681" s="9"/>
      <c r="M681" s="88"/>
      <c r="N681" s="22" t="s">
        <v>1660</v>
      </c>
      <c r="O681" s="4" t="s">
        <v>1661</v>
      </c>
      <c r="P681" s="89" t="n">
        <v>23148</v>
      </c>
      <c r="Q681" s="89" t="n">
        <v>3148</v>
      </c>
      <c r="R681" s="22" t="s">
        <v>581</v>
      </c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30"/>
      <c r="AD681" s="30"/>
      <c r="AE681" s="30"/>
      <c r="AF681" s="30"/>
      <c r="AG681" s="30"/>
      <c r="AH681" s="30"/>
      <c r="AI681" s="30"/>
      <c r="AJ681" s="30"/>
      <c r="AK681" s="3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customFormat="false" ht="12" hidden="false" customHeight="false" outlineLevel="0" collapsed="false">
      <c r="A682" s="9" t="s">
        <v>66</v>
      </c>
      <c r="B682" s="4" t="n">
        <v>158</v>
      </c>
      <c r="C682" s="9" t="n">
        <v>198</v>
      </c>
      <c r="D682" s="9"/>
      <c r="E682" s="35"/>
      <c r="F682" s="0"/>
      <c r="G682" s="33"/>
      <c r="H682" s="0"/>
      <c r="I682" s="22" t="s">
        <v>50</v>
      </c>
      <c r="J682" s="26" t="n">
        <v>3</v>
      </c>
      <c r="K682" s="35" t="s">
        <v>1701</v>
      </c>
      <c r="L682" s="9"/>
      <c r="M682" s="88"/>
      <c r="N682" s="22" t="s">
        <v>1660</v>
      </c>
      <c r="O682" s="4" t="s">
        <v>1663</v>
      </c>
      <c r="P682" s="89" t="n">
        <v>23158</v>
      </c>
      <c r="Q682" s="89" t="n">
        <v>3158</v>
      </c>
      <c r="R682" s="22" t="s">
        <v>581</v>
      </c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30"/>
      <c r="AD682" s="30"/>
      <c r="AE682" s="30"/>
      <c r="AF682" s="30"/>
      <c r="AG682" s="30"/>
      <c r="AH682" s="30"/>
      <c r="AI682" s="30"/>
      <c r="AJ682" s="30"/>
      <c r="AK682" s="3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2" hidden="false" customHeight="false" outlineLevel="0" collapsed="false">
      <c r="A683" s="22" t="s">
        <v>56</v>
      </c>
      <c r="B683" s="4" t="n">
        <v>1</v>
      </c>
      <c r="C683" s="22" t="n">
        <v>1</v>
      </c>
      <c r="D683" s="9"/>
      <c r="E683" s="35"/>
      <c r="F683" s="0"/>
      <c r="G683" s="25"/>
      <c r="H683" s="0"/>
      <c r="I683" s="22" t="s">
        <v>743</v>
      </c>
      <c r="J683" s="26" t="n">
        <v>4</v>
      </c>
      <c r="K683" s="87" t="s">
        <v>1659</v>
      </c>
      <c r="L683" s="9"/>
      <c r="M683" s="88"/>
      <c r="N683" s="22" t="s">
        <v>1660</v>
      </c>
      <c r="O683" s="4" t="s">
        <v>1661</v>
      </c>
      <c r="P683" s="89" t="n">
        <v>24001</v>
      </c>
      <c r="Q683" s="89" t="n">
        <v>4001</v>
      </c>
      <c r="R683" s="9" t="s">
        <v>236</v>
      </c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30"/>
      <c r="AD683" s="30"/>
      <c r="AE683" s="30"/>
      <c r="AF683" s="30"/>
      <c r="AG683" s="30"/>
      <c r="AH683" s="30"/>
      <c r="AI683" s="30"/>
      <c r="AJ683" s="30"/>
      <c r="AK683" s="3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2" hidden="false" customHeight="false" outlineLevel="0" collapsed="false">
      <c r="A684" s="9" t="s">
        <v>80</v>
      </c>
      <c r="B684" s="4" t="n">
        <v>6</v>
      </c>
      <c r="C684" s="9" t="n">
        <v>11</v>
      </c>
      <c r="D684" s="9"/>
      <c r="E684" s="35"/>
      <c r="F684" s="4"/>
      <c r="G684" s="33"/>
      <c r="H684" s="0"/>
      <c r="I684" s="22" t="s">
        <v>743</v>
      </c>
      <c r="J684" s="26" t="n">
        <v>4</v>
      </c>
      <c r="K684" s="35" t="s">
        <v>1662</v>
      </c>
      <c r="L684" s="9"/>
      <c r="M684" s="88"/>
      <c r="N684" s="22" t="s">
        <v>1660</v>
      </c>
      <c r="O684" s="4" t="s">
        <v>1663</v>
      </c>
      <c r="P684" s="89" t="n">
        <v>24006</v>
      </c>
      <c r="Q684" s="89" t="n">
        <v>4006</v>
      </c>
      <c r="R684" s="9" t="s">
        <v>236</v>
      </c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30"/>
      <c r="AD684" s="30"/>
      <c r="AE684" s="30"/>
      <c r="AF684" s="30"/>
      <c r="AG684" s="30"/>
      <c r="AH684" s="30"/>
      <c r="AI684" s="30"/>
      <c r="AJ684" s="30"/>
      <c r="AK684" s="3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2" hidden="false" customHeight="false" outlineLevel="0" collapsed="false">
      <c r="A685" s="22" t="s">
        <v>56</v>
      </c>
      <c r="B685" s="4" t="n">
        <v>8</v>
      </c>
      <c r="C685" s="9" t="n">
        <v>13</v>
      </c>
      <c r="D685" s="9"/>
      <c r="E685" s="35"/>
      <c r="F685" s="4"/>
      <c r="G685" s="33"/>
      <c r="H685" s="0"/>
      <c r="I685" s="22" t="s">
        <v>743</v>
      </c>
      <c r="J685" s="26" t="n">
        <v>4</v>
      </c>
      <c r="K685" s="35" t="s">
        <v>1664</v>
      </c>
      <c r="L685" s="9"/>
      <c r="M685" s="88"/>
      <c r="N685" s="22" t="s">
        <v>1660</v>
      </c>
      <c r="O685" s="4" t="s">
        <v>1661</v>
      </c>
      <c r="P685" s="89" t="n">
        <v>24008</v>
      </c>
      <c r="Q685" s="89" t="n">
        <v>4008</v>
      </c>
      <c r="R685" s="9" t="s">
        <v>236</v>
      </c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30"/>
      <c r="AD685" s="30"/>
      <c r="AE685" s="30"/>
      <c r="AF685" s="30"/>
      <c r="AG685" s="30"/>
      <c r="AH685" s="30"/>
      <c r="AI685" s="30"/>
      <c r="AJ685" s="30"/>
      <c r="AK685" s="3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s="4" customFormat="true" ht="12" hidden="false" customHeight="false" outlineLevel="0" collapsed="false">
      <c r="A686" s="22" t="s">
        <v>56</v>
      </c>
      <c r="B686" s="4" t="n">
        <v>9</v>
      </c>
      <c r="C686" s="9" t="n">
        <v>14</v>
      </c>
      <c r="D686" s="9"/>
      <c r="E686" s="35"/>
      <c r="G686" s="33"/>
      <c r="H686" s="9"/>
      <c r="I686" s="22" t="s">
        <v>743</v>
      </c>
      <c r="J686" s="26" t="n">
        <v>4</v>
      </c>
      <c r="K686" s="35" t="s">
        <v>1665</v>
      </c>
      <c r="L686" s="9"/>
      <c r="M686" s="88"/>
      <c r="N686" s="22" t="s">
        <v>1660</v>
      </c>
      <c r="O686" s="4" t="s">
        <v>1661</v>
      </c>
      <c r="P686" s="89" t="n">
        <v>24009</v>
      </c>
      <c r="Q686" s="89" t="n">
        <v>4009</v>
      </c>
      <c r="R686" s="9" t="s">
        <v>236</v>
      </c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="4" customFormat="true" ht="12" hidden="false" customHeight="false" outlineLevel="0" collapsed="false">
      <c r="A687" s="9" t="s">
        <v>80</v>
      </c>
      <c r="B687" s="4" t="n">
        <v>12</v>
      </c>
      <c r="C687" s="9" t="n">
        <v>17</v>
      </c>
      <c r="D687" s="9"/>
      <c r="E687" s="35"/>
      <c r="G687" s="9"/>
      <c r="H687" s="0"/>
      <c r="I687" s="22" t="s">
        <v>743</v>
      </c>
      <c r="J687" s="26" t="n">
        <v>4</v>
      </c>
      <c r="K687" s="35" t="s">
        <v>1666</v>
      </c>
      <c r="L687" s="9"/>
      <c r="M687" s="88"/>
      <c r="N687" s="22" t="s">
        <v>1660</v>
      </c>
      <c r="O687" s="4" t="s">
        <v>1661</v>
      </c>
      <c r="P687" s="89" t="n">
        <v>24012</v>
      </c>
      <c r="Q687" s="89" t="n">
        <v>4012</v>
      </c>
      <c r="R687" s="9" t="s">
        <v>236</v>
      </c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="4" customFormat="true" ht="12" hidden="false" customHeight="false" outlineLevel="0" collapsed="false">
      <c r="A688" s="9" t="s">
        <v>46</v>
      </c>
      <c r="B688" s="4" t="n">
        <v>13</v>
      </c>
      <c r="C688" s="9" t="n">
        <v>18</v>
      </c>
      <c r="D688" s="9"/>
      <c r="E688" s="35"/>
      <c r="G688" s="33"/>
      <c r="H688" s="0"/>
      <c r="I688" s="22" t="s">
        <v>743</v>
      </c>
      <c r="J688" s="26" t="n">
        <v>4</v>
      </c>
      <c r="K688" s="35" t="s">
        <v>1667</v>
      </c>
      <c r="L688" s="9"/>
      <c r="M688" s="88"/>
      <c r="N688" s="22" t="s">
        <v>1660</v>
      </c>
      <c r="O688" s="4" t="s">
        <v>1663</v>
      </c>
      <c r="P688" s="89" t="n">
        <v>24013</v>
      </c>
      <c r="Q688" s="89" t="n">
        <v>4013</v>
      </c>
      <c r="R688" s="9" t="s">
        <v>236</v>
      </c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="4" customFormat="true" ht="12" hidden="false" customHeight="false" outlineLevel="0" collapsed="false">
      <c r="A689" s="22" t="s">
        <v>56</v>
      </c>
      <c r="B689" s="4" t="n">
        <v>14</v>
      </c>
      <c r="C689" s="9" t="n">
        <v>19</v>
      </c>
      <c r="D689" s="9"/>
      <c r="E689" s="35"/>
      <c r="G689" s="33"/>
      <c r="H689" s="9"/>
      <c r="I689" s="22" t="s">
        <v>743</v>
      </c>
      <c r="J689" s="26" t="n">
        <v>4</v>
      </c>
      <c r="K689" s="35" t="s">
        <v>1668</v>
      </c>
      <c r="L689" s="9"/>
      <c r="M689" s="88"/>
      <c r="N689" s="22" t="s">
        <v>1660</v>
      </c>
      <c r="O689" s="25" t="s">
        <v>1663</v>
      </c>
      <c r="P689" s="89" t="n">
        <v>24014</v>
      </c>
      <c r="Q689" s="89" t="n">
        <v>4014</v>
      </c>
      <c r="R689" s="9" t="s">
        <v>236</v>
      </c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="4" customFormat="true" ht="12" hidden="false" customHeight="false" outlineLevel="0" collapsed="false">
      <c r="A690" s="9" t="s">
        <v>56</v>
      </c>
      <c r="B690" s="4" t="n">
        <v>17</v>
      </c>
      <c r="C690" s="9" t="n">
        <v>22</v>
      </c>
      <c r="D690" s="9"/>
      <c r="E690" s="35"/>
      <c r="G690" s="25"/>
      <c r="H690" s="0"/>
      <c r="I690" s="22" t="s">
        <v>743</v>
      </c>
      <c r="J690" s="26" t="n">
        <v>4</v>
      </c>
      <c r="K690" s="87" t="s">
        <v>1669</v>
      </c>
      <c r="L690" s="9"/>
      <c r="M690" s="88"/>
      <c r="N690" s="22" t="s">
        <v>1660</v>
      </c>
      <c r="O690" s="4" t="s">
        <v>1661</v>
      </c>
      <c r="P690" s="89" t="n">
        <v>24017</v>
      </c>
      <c r="Q690" s="89" t="n">
        <v>4017</v>
      </c>
      <c r="R690" s="9" t="s">
        <v>236</v>
      </c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="4" customFormat="true" ht="12" hidden="false" customHeight="false" outlineLevel="0" collapsed="false">
      <c r="A691" s="22" t="s">
        <v>56</v>
      </c>
      <c r="B691" s="4" t="n">
        <v>18</v>
      </c>
      <c r="C691" s="9" t="n">
        <v>23</v>
      </c>
      <c r="D691" s="9"/>
      <c r="E691" s="35"/>
      <c r="G691" s="9"/>
      <c r="H691" s="0"/>
      <c r="I691" s="22" t="s">
        <v>743</v>
      </c>
      <c r="J691" s="26" t="n">
        <v>4</v>
      </c>
      <c r="K691" s="90" t="s">
        <v>1670</v>
      </c>
      <c r="L691" s="9"/>
      <c r="M691" s="88"/>
      <c r="N691" s="22" t="s">
        <v>1660</v>
      </c>
      <c r="O691" s="4" t="s">
        <v>1661</v>
      </c>
      <c r="P691" s="89" t="n">
        <v>24018</v>
      </c>
      <c r="Q691" s="89" t="n">
        <v>4018</v>
      </c>
      <c r="R691" s="9" t="s">
        <v>236</v>
      </c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customFormat="false" ht="12" hidden="false" customHeight="false" outlineLevel="0" collapsed="false">
      <c r="A692" s="22" t="s">
        <v>56</v>
      </c>
      <c r="B692" s="4" t="n">
        <v>24</v>
      </c>
      <c r="C692" s="9" t="n">
        <v>30</v>
      </c>
      <c r="D692" s="9"/>
      <c r="E692" s="35"/>
      <c r="F692" s="4"/>
      <c r="G692" s="75"/>
      <c r="H692" s="0"/>
      <c r="I692" s="22" t="s">
        <v>743</v>
      </c>
      <c r="J692" s="26" t="n">
        <v>4</v>
      </c>
      <c r="K692" s="90" t="s">
        <v>1671</v>
      </c>
      <c r="L692" s="9"/>
      <c r="M692" s="88"/>
      <c r="N692" s="22" t="s">
        <v>1660</v>
      </c>
      <c r="O692" s="91" t="s">
        <v>1663</v>
      </c>
      <c r="P692" s="89" t="n">
        <v>24024</v>
      </c>
      <c r="Q692" s="89" t="n">
        <v>4024</v>
      </c>
      <c r="R692" s="9" t="s">
        <v>236</v>
      </c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30"/>
      <c r="AD692" s="30"/>
      <c r="AE692" s="30"/>
      <c r="AF692" s="30"/>
      <c r="AG692" s="30"/>
      <c r="AH692" s="30"/>
      <c r="AI692" s="30"/>
      <c r="AJ692" s="30"/>
      <c r="AK692" s="3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2" hidden="false" customHeight="false" outlineLevel="0" collapsed="false">
      <c r="A693" s="22" t="s">
        <v>66</v>
      </c>
      <c r="B693" s="4" t="n">
        <v>31</v>
      </c>
      <c r="C693" s="9" t="n">
        <v>40</v>
      </c>
      <c r="D693" s="9"/>
      <c r="E693" s="35"/>
      <c r="G693" s="9"/>
      <c r="H693" s="9"/>
      <c r="I693" s="22" t="s">
        <v>743</v>
      </c>
      <c r="J693" s="26" t="n">
        <v>4</v>
      </c>
      <c r="K693" s="35" t="s">
        <v>1672</v>
      </c>
      <c r="L693" s="9"/>
      <c r="M693" s="88"/>
      <c r="N693" s="22" t="s">
        <v>1660</v>
      </c>
      <c r="O693" s="4" t="s">
        <v>1663</v>
      </c>
      <c r="P693" s="89" t="n">
        <v>24031</v>
      </c>
      <c r="Q693" s="89" t="n">
        <v>4031</v>
      </c>
      <c r="R693" s="9" t="s">
        <v>236</v>
      </c>
      <c r="AC693" s="30"/>
      <c r="AD693" s="30"/>
      <c r="AE693" s="30"/>
      <c r="AF693" s="30"/>
      <c r="AG693" s="30"/>
      <c r="AH693" s="30"/>
      <c r="AI693" s="30"/>
      <c r="AJ693" s="30"/>
      <c r="AK693" s="3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2" hidden="false" customHeight="false" outlineLevel="0" collapsed="false">
      <c r="A694" s="9" t="s">
        <v>56</v>
      </c>
      <c r="B694" s="4" t="n">
        <v>32</v>
      </c>
      <c r="C694" s="9" t="n">
        <v>41</v>
      </c>
      <c r="D694" s="9"/>
      <c r="E694" s="35"/>
      <c r="F694" s="0"/>
      <c r="G694" s="25"/>
      <c r="H694" s="0"/>
      <c r="I694" s="22" t="s">
        <v>743</v>
      </c>
      <c r="J694" s="26" t="n">
        <v>4</v>
      </c>
      <c r="K694" s="35" t="s">
        <v>1673</v>
      </c>
      <c r="L694" s="9"/>
      <c r="M694" s="88"/>
      <c r="N694" s="22" t="s">
        <v>1660</v>
      </c>
      <c r="O694" s="4" t="s">
        <v>1661</v>
      </c>
      <c r="P694" s="89" t="n">
        <v>24032</v>
      </c>
      <c r="Q694" s="89" t="n">
        <v>4032</v>
      </c>
      <c r="R694" s="9" t="s">
        <v>236</v>
      </c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30"/>
      <c r="AD694" s="30"/>
      <c r="AE694" s="30"/>
      <c r="AF694" s="30"/>
      <c r="AG694" s="30"/>
      <c r="AH694" s="30"/>
      <c r="AI694" s="30"/>
      <c r="AJ694" s="30"/>
      <c r="AK694" s="3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2" hidden="false" customHeight="false" outlineLevel="0" collapsed="false">
      <c r="A695" s="22" t="s">
        <v>66</v>
      </c>
      <c r="B695" s="4" t="n">
        <v>34</v>
      </c>
      <c r="C695" s="9" t="n">
        <v>44</v>
      </c>
      <c r="D695" s="9"/>
      <c r="E695" s="35"/>
      <c r="F695" s="0"/>
      <c r="G695" s="33"/>
      <c r="H695" s="9"/>
      <c r="I695" s="22" t="s">
        <v>743</v>
      </c>
      <c r="J695" s="26" t="n">
        <v>4</v>
      </c>
      <c r="K695" s="35" t="s">
        <v>1674</v>
      </c>
      <c r="L695" s="9"/>
      <c r="M695" s="88"/>
      <c r="N695" s="22" t="s">
        <v>1660</v>
      </c>
      <c r="O695" s="4" t="s">
        <v>1661</v>
      </c>
      <c r="P695" s="89" t="n">
        <v>24034</v>
      </c>
      <c r="Q695" s="89" t="n">
        <v>4034</v>
      </c>
      <c r="R695" s="9" t="s">
        <v>236</v>
      </c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30"/>
      <c r="AD695" s="30"/>
      <c r="AE695" s="30"/>
      <c r="AF695" s="30"/>
      <c r="AG695" s="30"/>
      <c r="AH695" s="30"/>
      <c r="AI695" s="30"/>
      <c r="AJ695" s="30"/>
      <c r="AK695" s="3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2" hidden="false" customHeight="false" outlineLevel="0" collapsed="false">
      <c r="A696" s="22" t="s">
        <v>66</v>
      </c>
      <c r="B696" s="4" t="n">
        <v>42</v>
      </c>
      <c r="C696" s="9" t="n">
        <v>57</v>
      </c>
      <c r="D696" s="9"/>
      <c r="E696" s="35"/>
      <c r="F696" s="0"/>
      <c r="G696" s="25"/>
      <c r="H696" s="0"/>
      <c r="I696" s="22" t="s">
        <v>743</v>
      </c>
      <c r="J696" s="26" t="n">
        <v>4</v>
      </c>
      <c r="K696" s="90" t="s">
        <v>1675</v>
      </c>
      <c r="L696" s="9"/>
      <c r="M696" s="88"/>
      <c r="N696" s="22" t="s">
        <v>1660</v>
      </c>
      <c r="O696" s="4" t="s">
        <v>1663</v>
      </c>
      <c r="P696" s="89" t="n">
        <v>24042</v>
      </c>
      <c r="Q696" s="89" t="n">
        <v>4042</v>
      </c>
      <c r="R696" s="9" t="s">
        <v>409</v>
      </c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30"/>
      <c r="AD696" s="30"/>
      <c r="AE696" s="30"/>
      <c r="AF696" s="30"/>
      <c r="AG696" s="30"/>
      <c r="AH696" s="30"/>
      <c r="AI696" s="30"/>
      <c r="AJ696" s="30"/>
      <c r="AK696" s="3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2" hidden="false" customHeight="false" outlineLevel="0" collapsed="false">
      <c r="A697" s="9" t="s">
        <v>66</v>
      </c>
      <c r="B697" s="4" t="n">
        <v>46</v>
      </c>
      <c r="C697" s="9" t="n">
        <v>61</v>
      </c>
      <c r="D697" s="9"/>
      <c r="E697" s="35"/>
      <c r="F697" s="0"/>
      <c r="G697" s="25"/>
      <c r="H697" s="0"/>
      <c r="I697" s="22" t="s">
        <v>743</v>
      </c>
      <c r="J697" s="26" t="n">
        <v>4</v>
      </c>
      <c r="K697" s="87" t="s">
        <v>1676</v>
      </c>
      <c r="L697" s="9"/>
      <c r="M697" s="88"/>
      <c r="N697" s="22" t="s">
        <v>1660</v>
      </c>
      <c r="O697" s="4" t="s">
        <v>1663</v>
      </c>
      <c r="P697" s="89" t="n">
        <v>24046</v>
      </c>
      <c r="Q697" s="89" t="n">
        <v>4046</v>
      </c>
      <c r="R697" s="9" t="s">
        <v>409</v>
      </c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30"/>
      <c r="AD697" s="30"/>
      <c r="AE697" s="30"/>
      <c r="AF697" s="30"/>
      <c r="AG697" s="30"/>
      <c r="AH697" s="30"/>
      <c r="AI697" s="30"/>
      <c r="AJ697" s="30"/>
      <c r="AK697" s="3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2" hidden="false" customHeight="false" outlineLevel="0" collapsed="false">
      <c r="A698" s="22" t="s">
        <v>46</v>
      </c>
      <c r="B698" s="4" t="n">
        <v>48</v>
      </c>
      <c r="C698" s="9" t="n">
        <v>64</v>
      </c>
      <c r="D698" s="9"/>
      <c r="E698" s="35"/>
      <c r="F698" s="0"/>
      <c r="G698" s="33"/>
      <c r="H698" s="9"/>
      <c r="I698" s="22" t="s">
        <v>743</v>
      </c>
      <c r="J698" s="26" t="n">
        <v>4</v>
      </c>
      <c r="K698" s="35" t="s">
        <v>1677</v>
      </c>
      <c r="L698" s="9"/>
      <c r="M698" s="88"/>
      <c r="N698" s="22" t="s">
        <v>1660</v>
      </c>
      <c r="O698" s="25" t="s">
        <v>1663</v>
      </c>
      <c r="P698" s="89" t="n">
        <v>24048</v>
      </c>
      <c r="Q698" s="89" t="n">
        <v>4048</v>
      </c>
      <c r="R698" s="9" t="s">
        <v>409</v>
      </c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30"/>
      <c r="AD698" s="30"/>
      <c r="AE698" s="30"/>
      <c r="AF698" s="30"/>
      <c r="AG698" s="30"/>
      <c r="AH698" s="30"/>
      <c r="AI698" s="30"/>
      <c r="AJ698" s="30"/>
      <c r="AK698" s="3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2" hidden="false" customHeight="false" outlineLevel="0" collapsed="false">
      <c r="A699" s="9" t="s">
        <v>46</v>
      </c>
      <c r="B699" s="4" t="n">
        <v>50</v>
      </c>
      <c r="C699" s="9" t="n">
        <v>66</v>
      </c>
      <c r="D699" s="9"/>
      <c r="E699" s="35"/>
      <c r="F699" s="0"/>
      <c r="G699" s="33"/>
      <c r="H699" s="0"/>
      <c r="I699" s="22" t="s">
        <v>743</v>
      </c>
      <c r="J699" s="26" t="n">
        <v>4</v>
      </c>
      <c r="K699" s="35" t="s">
        <v>1678</v>
      </c>
      <c r="L699" s="9"/>
      <c r="M699" s="88"/>
      <c r="N699" s="22" t="s">
        <v>1660</v>
      </c>
      <c r="O699" s="4" t="s">
        <v>1663</v>
      </c>
      <c r="P699" s="89" t="n">
        <v>24050</v>
      </c>
      <c r="Q699" s="89" t="n">
        <v>4050</v>
      </c>
      <c r="R699" s="9" t="s">
        <v>409</v>
      </c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30"/>
      <c r="AD699" s="30"/>
      <c r="AE699" s="30"/>
      <c r="AF699" s="30"/>
      <c r="AG699" s="30"/>
      <c r="AH699" s="30"/>
      <c r="AI699" s="30"/>
      <c r="AJ699" s="30"/>
      <c r="AK699" s="3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12" hidden="false" customHeight="false" outlineLevel="0" collapsed="false">
      <c r="A700" s="9" t="s">
        <v>66</v>
      </c>
      <c r="B700" s="4" t="n">
        <v>53</v>
      </c>
      <c r="C700" s="9" t="n">
        <v>69</v>
      </c>
      <c r="D700" s="9"/>
      <c r="E700" s="35"/>
      <c r="F700" s="0"/>
      <c r="G700" s="33"/>
      <c r="H700" s="9"/>
      <c r="I700" s="22" t="s">
        <v>743</v>
      </c>
      <c r="J700" s="26" t="n">
        <v>4</v>
      </c>
      <c r="K700" s="35" t="s">
        <v>1679</v>
      </c>
      <c r="L700" s="9"/>
      <c r="M700" s="88"/>
      <c r="N700" s="22" t="s">
        <v>1660</v>
      </c>
      <c r="O700" s="25" t="s">
        <v>1661</v>
      </c>
      <c r="P700" s="89" t="n">
        <v>24053</v>
      </c>
      <c r="Q700" s="89" t="n">
        <v>4053</v>
      </c>
      <c r="R700" s="9" t="s">
        <v>409</v>
      </c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30"/>
      <c r="AD700" s="30"/>
      <c r="AE700" s="30"/>
      <c r="AF700" s="30"/>
      <c r="AG700" s="30"/>
      <c r="AH700" s="30"/>
      <c r="AI700" s="30"/>
      <c r="AJ700" s="30"/>
      <c r="AK700" s="3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2" hidden="false" customHeight="false" outlineLevel="0" collapsed="false">
      <c r="A701" s="9" t="s">
        <v>46</v>
      </c>
      <c r="B701" s="4" t="n">
        <v>54</v>
      </c>
      <c r="C701" s="9" t="n">
        <v>70</v>
      </c>
      <c r="D701" s="9"/>
      <c r="E701" s="35"/>
      <c r="F701" s="0"/>
      <c r="G701" s="11"/>
      <c r="H701" s="0"/>
      <c r="I701" s="22" t="s">
        <v>743</v>
      </c>
      <c r="J701" s="26" t="n">
        <v>4</v>
      </c>
      <c r="K701" s="35" t="s">
        <v>1680</v>
      </c>
      <c r="L701" s="9"/>
      <c r="M701" s="88"/>
      <c r="N701" s="22" t="s">
        <v>1660</v>
      </c>
      <c r="O701" s="11" t="s">
        <v>1661</v>
      </c>
      <c r="P701" s="89" t="n">
        <v>24054</v>
      </c>
      <c r="Q701" s="89" t="n">
        <v>4054</v>
      </c>
      <c r="R701" s="9" t="s">
        <v>409</v>
      </c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30"/>
      <c r="AD701" s="30"/>
      <c r="AE701" s="30"/>
      <c r="AF701" s="30"/>
      <c r="AG701" s="30"/>
      <c r="AH701" s="30"/>
      <c r="AI701" s="30"/>
      <c r="AJ701" s="30"/>
      <c r="AK701" s="3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2" hidden="false" customHeight="false" outlineLevel="0" collapsed="false">
      <c r="A702" s="9" t="s">
        <v>56</v>
      </c>
      <c r="B702" s="9" t="n">
        <v>59</v>
      </c>
      <c r="C702" s="9" t="n">
        <v>76</v>
      </c>
      <c r="D702" s="9"/>
      <c r="E702" s="23"/>
      <c r="F702" s="0"/>
      <c r="G702" s="75"/>
      <c r="H702" s="0"/>
      <c r="I702" s="22" t="s">
        <v>743</v>
      </c>
      <c r="J702" s="26" t="n">
        <v>4</v>
      </c>
      <c r="K702" s="9" t="s">
        <v>1681</v>
      </c>
      <c r="L702" s="2"/>
      <c r="M702" s="2"/>
      <c r="N702" s="22" t="s">
        <v>1660</v>
      </c>
      <c r="O702" s="1" t="s">
        <v>1661</v>
      </c>
      <c r="P702" s="89" t="n">
        <v>24059</v>
      </c>
      <c r="Q702" s="89" t="n">
        <v>4059</v>
      </c>
      <c r="R702" s="9" t="s">
        <v>409</v>
      </c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30"/>
      <c r="AD702" s="30"/>
      <c r="AE702" s="30"/>
      <c r="AF702" s="30"/>
      <c r="AG702" s="30"/>
      <c r="AH702" s="30"/>
      <c r="AI702" s="30"/>
      <c r="AJ702" s="30"/>
      <c r="AK702" s="3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2" hidden="false" customHeight="false" outlineLevel="0" collapsed="false">
      <c r="A703" s="9" t="s">
        <v>80</v>
      </c>
      <c r="B703" s="4" t="n">
        <v>62</v>
      </c>
      <c r="C703" s="9" t="n">
        <v>79</v>
      </c>
      <c r="D703" s="9"/>
      <c r="E703" s="35"/>
      <c r="F703" s="0"/>
      <c r="G703" s="33"/>
      <c r="H703" s="9"/>
      <c r="I703" s="22" t="s">
        <v>743</v>
      </c>
      <c r="J703" s="26" t="n">
        <v>4</v>
      </c>
      <c r="K703" s="35" t="s">
        <v>1682</v>
      </c>
      <c r="L703" s="9"/>
      <c r="M703" s="88"/>
      <c r="N703" s="22" t="s">
        <v>1660</v>
      </c>
      <c r="O703" s="4" t="s">
        <v>1663</v>
      </c>
      <c r="P703" s="89" t="n">
        <v>24062</v>
      </c>
      <c r="Q703" s="89" t="n">
        <v>4062</v>
      </c>
      <c r="R703" s="9" t="s">
        <v>409</v>
      </c>
      <c r="AC703" s="30"/>
      <c r="AD703" s="30"/>
      <c r="AE703" s="30"/>
      <c r="AF703" s="30"/>
      <c r="AG703" s="30"/>
      <c r="AH703" s="30"/>
      <c r="AI703" s="30"/>
      <c r="AJ703" s="30"/>
      <c r="AK703" s="3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2" hidden="false" customHeight="false" outlineLevel="0" collapsed="false">
      <c r="A704" s="9" t="s">
        <v>80</v>
      </c>
      <c r="B704" s="9" t="n">
        <v>66</v>
      </c>
      <c r="C704" s="9" t="n">
        <v>84</v>
      </c>
      <c r="D704" s="9"/>
      <c r="E704" s="23"/>
      <c r="F704" s="0"/>
      <c r="G704" s="75"/>
      <c r="H704" s="0"/>
      <c r="I704" s="22" t="s">
        <v>743</v>
      </c>
      <c r="J704" s="26" t="n">
        <v>4</v>
      </c>
      <c r="K704" s="9" t="s">
        <v>1683</v>
      </c>
      <c r="L704" s="2"/>
      <c r="M704" s="2"/>
      <c r="N704" s="22" t="s">
        <v>1660</v>
      </c>
      <c r="O704" s="1" t="s">
        <v>1663</v>
      </c>
      <c r="P704" s="89" t="n">
        <v>24066</v>
      </c>
      <c r="Q704" s="89" t="n">
        <v>4066</v>
      </c>
      <c r="R704" s="9" t="s">
        <v>409</v>
      </c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30"/>
      <c r="AD704" s="30"/>
      <c r="AE704" s="30"/>
      <c r="AF704" s="30"/>
      <c r="AG704" s="30"/>
      <c r="AH704" s="30"/>
      <c r="AI704" s="30"/>
      <c r="AJ704" s="30"/>
      <c r="AK704" s="3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2" hidden="false" customHeight="false" outlineLevel="0" collapsed="false">
      <c r="A705" s="9" t="s">
        <v>56</v>
      </c>
      <c r="B705" s="4" t="n">
        <v>71</v>
      </c>
      <c r="C705" s="9" t="n">
        <v>90</v>
      </c>
      <c r="D705" s="9"/>
      <c r="E705" s="35"/>
      <c r="F705" s="0"/>
      <c r="G705" s="75"/>
      <c r="H705" s="0"/>
      <c r="I705" s="22" t="s">
        <v>743</v>
      </c>
      <c r="J705" s="26" t="n">
        <v>4</v>
      </c>
      <c r="K705" s="90" t="s">
        <v>1684</v>
      </c>
      <c r="L705" s="9"/>
      <c r="M705" s="88"/>
      <c r="N705" s="22" t="s">
        <v>1660</v>
      </c>
      <c r="O705" s="91" t="s">
        <v>1663</v>
      </c>
      <c r="P705" s="89" t="n">
        <v>24071</v>
      </c>
      <c r="Q705" s="89" t="n">
        <v>4071</v>
      </c>
      <c r="R705" s="9" t="s">
        <v>409</v>
      </c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30"/>
      <c r="AD705" s="30"/>
      <c r="AE705" s="30"/>
      <c r="AF705" s="30"/>
      <c r="AG705" s="30"/>
      <c r="AH705" s="30"/>
      <c r="AI705" s="30"/>
      <c r="AJ705" s="30"/>
      <c r="AK705" s="3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2" hidden="false" customHeight="false" outlineLevel="0" collapsed="false">
      <c r="A706" s="9" t="s">
        <v>80</v>
      </c>
      <c r="B706" s="4" t="n">
        <v>74</v>
      </c>
      <c r="C706" s="9" t="n">
        <v>95</v>
      </c>
      <c r="D706" s="9"/>
      <c r="E706" s="35"/>
      <c r="F706" s="0"/>
      <c r="G706" s="9"/>
      <c r="H706" s="9"/>
      <c r="I706" s="22" t="s">
        <v>743</v>
      </c>
      <c r="J706" s="26" t="n">
        <v>4</v>
      </c>
      <c r="K706" s="35" t="s">
        <v>1685</v>
      </c>
      <c r="L706" s="9"/>
      <c r="M706" s="88"/>
      <c r="N706" s="22" t="s">
        <v>1660</v>
      </c>
      <c r="O706" s="4" t="s">
        <v>1661</v>
      </c>
      <c r="P706" s="89" t="n">
        <v>24074</v>
      </c>
      <c r="Q706" s="89" t="n">
        <v>4074</v>
      </c>
      <c r="R706" s="9" t="s">
        <v>409</v>
      </c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30"/>
      <c r="AD706" s="30"/>
      <c r="AE706" s="30"/>
      <c r="AF706" s="30"/>
      <c r="AG706" s="30"/>
      <c r="AH706" s="30"/>
      <c r="AI706" s="30"/>
      <c r="AJ706" s="30"/>
      <c r="AK706" s="3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12" hidden="false" customHeight="false" outlineLevel="0" collapsed="false">
      <c r="A707" s="9" t="s">
        <v>46</v>
      </c>
      <c r="B707" s="4" t="n">
        <v>92</v>
      </c>
      <c r="C707" s="9" t="n">
        <v>117</v>
      </c>
      <c r="D707" s="9"/>
      <c r="E707" s="35"/>
      <c r="F707" s="0"/>
      <c r="G707" s="33"/>
      <c r="H707" s="0"/>
      <c r="I707" s="22" t="s">
        <v>743</v>
      </c>
      <c r="J707" s="26" t="n">
        <v>4</v>
      </c>
      <c r="K707" s="35" t="s">
        <v>1686</v>
      </c>
      <c r="L707" s="9"/>
      <c r="M707" s="88"/>
      <c r="N707" s="22" t="s">
        <v>1660</v>
      </c>
      <c r="O707" s="4" t="s">
        <v>1661</v>
      </c>
      <c r="P707" s="89" t="n">
        <v>24092</v>
      </c>
      <c r="Q707" s="89" t="n">
        <v>4092</v>
      </c>
      <c r="R707" s="22" t="s">
        <v>581</v>
      </c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30"/>
      <c r="AD707" s="30"/>
      <c r="AE707" s="30"/>
      <c r="AF707" s="30"/>
      <c r="AG707" s="30"/>
      <c r="AH707" s="30"/>
      <c r="AI707" s="30"/>
      <c r="AJ707" s="30"/>
      <c r="AK707" s="3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2" hidden="false" customHeight="false" outlineLevel="0" collapsed="false">
      <c r="A708" s="1" t="s">
        <v>66</v>
      </c>
      <c r="B708" s="4" t="n">
        <v>96</v>
      </c>
      <c r="C708" s="9" t="n">
        <v>122</v>
      </c>
      <c r="D708" s="9"/>
      <c r="E708" s="35"/>
      <c r="F708" s="0"/>
      <c r="G708" s="33"/>
      <c r="H708" s="0"/>
      <c r="I708" s="22" t="s">
        <v>743</v>
      </c>
      <c r="J708" s="26" t="n">
        <v>4</v>
      </c>
      <c r="K708" s="35" t="s">
        <v>1687</v>
      </c>
      <c r="L708" s="9"/>
      <c r="M708" s="88"/>
      <c r="N708" s="22" t="s">
        <v>1660</v>
      </c>
      <c r="O708" s="4" t="s">
        <v>1661</v>
      </c>
      <c r="P708" s="89" t="n">
        <v>24096</v>
      </c>
      <c r="Q708" s="89" t="n">
        <v>4096</v>
      </c>
      <c r="R708" s="22" t="s">
        <v>581</v>
      </c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30"/>
      <c r="AD708" s="30"/>
      <c r="AE708" s="30"/>
      <c r="AF708" s="30"/>
      <c r="AG708" s="30"/>
      <c r="AH708" s="30"/>
      <c r="AI708" s="30"/>
      <c r="AJ708" s="30"/>
      <c r="AK708" s="3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2" hidden="false" customHeight="false" outlineLevel="0" collapsed="false">
      <c r="A709" s="1" t="s">
        <v>46</v>
      </c>
      <c r="B709" s="9" t="n">
        <v>101</v>
      </c>
      <c r="C709" s="9" t="n">
        <v>127</v>
      </c>
      <c r="D709" s="9"/>
      <c r="E709" s="23"/>
      <c r="F709" s="0"/>
      <c r="G709" s="75"/>
      <c r="H709" s="0"/>
      <c r="I709" s="22" t="s">
        <v>743</v>
      </c>
      <c r="J709" s="26" t="n">
        <v>4</v>
      </c>
      <c r="K709" s="24" t="s">
        <v>1688</v>
      </c>
      <c r="L709" s="2"/>
      <c r="M709" s="2"/>
      <c r="N709" s="22" t="s">
        <v>1660</v>
      </c>
      <c r="O709" s="1" t="s">
        <v>1661</v>
      </c>
      <c r="P709" s="89" t="n">
        <v>24101</v>
      </c>
      <c r="Q709" s="89" t="n">
        <v>4101</v>
      </c>
      <c r="R709" s="22" t="s">
        <v>581</v>
      </c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30"/>
      <c r="AD709" s="30"/>
      <c r="AE709" s="30"/>
      <c r="AF709" s="30"/>
      <c r="AG709" s="30"/>
      <c r="AH709" s="30"/>
      <c r="AI709" s="30"/>
      <c r="AJ709" s="30"/>
      <c r="AK709" s="3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2" hidden="false" customHeight="false" outlineLevel="0" collapsed="false">
      <c r="A710" s="9" t="s">
        <v>56</v>
      </c>
      <c r="B710" s="4" t="n">
        <v>106</v>
      </c>
      <c r="C710" s="9" t="n">
        <v>132</v>
      </c>
      <c r="D710" s="9"/>
      <c r="E710" s="35"/>
      <c r="F710" s="0"/>
      <c r="G710" s="25"/>
      <c r="H710" s="0"/>
      <c r="I710" s="22" t="s">
        <v>743</v>
      </c>
      <c r="J710" s="26" t="n">
        <v>4</v>
      </c>
      <c r="K710" s="35" t="s">
        <v>1689</v>
      </c>
      <c r="L710" s="9"/>
      <c r="M710" s="88"/>
      <c r="N710" s="22" t="s">
        <v>1660</v>
      </c>
      <c r="O710" s="4" t="s">
        <v>1663</v>
      </c>
      <c r="P710" s="89" t="n">
        <v>24106</v>
      </c>
      <c r="Q710" s="89" t="n">
        <v>4106</v>
      </c>
      <c r="R710" s="22" t="s">
        <v>581</v>
      </c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30"/>
      <c r="AD710" s="30"/>
      <c r="AE710" s="30"/>
      <c r="AF710" s="30"/>
      <c r="AG710" s="30"/>
      <c r="AH710" s="30"/>
      <c r="AI710" s="30"/>
      <c r="AJ710" s="30"/>
      <c r="AK710" s="3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12" hidden="false" customHeight="false" outlineLevel="0" collapsed="false">
      <c r="A711" s="1" t="s">
        <v>66</v>
      </c>
      <c r="B711" s="4" t="n">
        <v>114</v>
      </c>
      <c r="C711" s="9" t="n">
        <v>141</v>
      </c>
      <c r="D711" s="9"/>
      <c r="E711" s="35"/>
      <c r="F711" s="0"/>
      <c r="G711" s="33"/>
      <c r="H711" s="0"/>
      <c r="I711" s="22" t="s">
        <v>743</v>
      </c>
      <c r="J711" s="26" t="n">
        <v>4</v>
      </c>
      <c r="K711" s="35" t="s">
        <v>1690</v>
      </c>
      <c r="L711" s="9"/>
      <c r="M711" s="88"/>
      <c r="N711" s="22" t="s">
        <v>1660</v>
      </c>
      <c r="O711" s="4" t="s">
        <v>1663</v>
      </c>
      <c r="P711" s="89" t="n">
        <v>24114</v>
      </c>
      <c r="Q711" s="89" t="n">
        <v>4114</v>
      </c>
      <c r="R711" s="22" t="s">
        <v>581</v>
      </c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30"/>
      <c r="AD711" s="30"/>
      <c r="AE711" s="30"/>
      <c r="AF711" s="30"/>
      <c r="AG711" s="30"/>
      <c r="AH711" s="30"/>
      <c r="AI711" s="30"/>
      <c r="AJ711" s="30"/>
      <c r="AK711" s="3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12" hidden="false" customHeight="false" outlineLevel="0" collapsed="false">
      <c r="A712" s="9" t="s">
        <v>80</v>
      </c>
      <c r="B712" s="4" t="n">
        <v>116</v>
      </c>
      <c r="C712" s="9" t="n">
        <v>144</v>
      </c>
      <c r="D712" s="9"/>
      <c r="E712" s="35"/>
      <c r="F712" s="0"/>
      <c r="G712" s="33"/>
      <c r="H712" s="0"/>
      <c r="I712" s="22" t="s">
        <v>743</v>
      </c>
      <c r="J712" s="26" t="n">
        <v>4</v>
      </c>
      <c r="K712" s="35" t="s">
        <v>1691</v>
      </c>
      <c r="L712" s="9"/>
      <c r="M712" s="88"/>
      <c r="N712" s="22" t="s">
        <v>1660</v>
      </c>
      <c r="O712" s="4" t="s">
        <v>1663</v>
      </c>
      <c r="P712" s="89" t="n">
        <v>24116</v>
      </c>
      <c r="Q712" s="89" t="n">
        <v>4116</v>
      </c>
      <c r="R712" s="22" t="s">
        <v>581</v>
      </c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30"/>
      <c r="AD712" s="30"/>
      <c r="AE712" s="30"/>
      <c r="AF712" s="30"/>
      <c r="AG712" s="30"/>
      <c r="AH712" s="30"/>
      <c r="AI712" s="30"/>
      <c r="AJ712" s="30"/>
      <c r="AK712" s="3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2" hidden="false" customHeight="false" outlineLevel="0" collapsed="false">
      <c r="A713" s="1" t="s">
        <v>80</v>
      </c>
      <c r="B713" s="4" t="n">
        <v>123</v>
      </c>
      <c r="C713" s="9" t="n">
        <v>151</v>
      </c>
      <c r="D713" s="9"/>
      <c r="E713" s="35"/>
      <c r="G713" s="33"/>
      <c r="H713" s="0"/>
      <c r="I713" s="22" t="s">
        <v>743</v>
      </c>
      <c r="J713" s="26" t="n">
        <v>4</v>
      </c>
      <c r="K713" s="35" t="s">
        <v>1692</v>
      </c>
      <c r="L713" s="9"/>
      <c r="M713" s="88"/>
      <c r="N713" s="22" t="s">
        <v>1660</v>
      </c>
      <c r="O713" s="4" t="s">
        <v>1661</v>
      </c>
      <c r="P713" s="89" t="n">
        <v>24123</v>
      </c>
      <c r="Q713" s="89" t="n">
        <v>4123</v>
      </c>
      <c r="R713" s="9" t="s">
        <v>53</v>
      </c>
      <c r="AC713" s="30"/>
      <c r="AD713" s="30"/>
      <c r="AE713" s="30"/>
      <c r="AF713" s="30"/>
      <c r="AG713" s="30"/>
      <c r="AH713" s="30"/>
      <c r="AI713" s="30"/>
      <c r="AJ713" s="30"/>
      <c r="AK713" s="3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12" hidden="false" customHeight="false" outlineLevel="0" collapsed="false">
      <c r="A714" s="1" t="s">
        <v>46</v>
      </c>
      <c r="B714" s="4" t="n">
        <v>125</v>
      </c>
      <c r="C714" s="9" t="n">
        <v>153</v>
      </c>
      <c r="D714" s="9"/>
      <c r="E714" s="35"/>
      <c r="F714" s="0"/>
      <c r="G714" s="33"/>
      <c r="H714" s="0"/>
      <c r="I714" s="22" t="s">
        <v>743</v>
      </c>
      <c r="J714" s="26" t="n">
        <v>4</v>
      </c>
      <c r="K714" s="35" t="s">
        <v>1693</v>
      </c>
      <c r="L714" s="9"/>
      <c r="M714" s="88"/>
      <c r="N714" s="22" t="s">
        <v>1660</v>
      </c>
      <c r="O714" s="4" t="s">
        <v>1663</v>
      </c>
      <c r="P714" s="89" t="n">
        <v>24125</v>
      </c>
      <c r="Q714" s="89" t="n">
        <v>4125</v>
      </c>
      <c r="R714" s="9" t="s">
        <v>53</v>
      </c>
      <c r="S714" s="0"/>
      <c r="T714" s="0"/>
      <c r="U714" s="0"/>
      <c r="V714" s="0"/>
      <c r="W714" s="0"/>
      <c r="X714" s="0"/>
      <c r="Y714" s="0"/>
      <c r="Z714" s="0"/>
      <c r="AA714" s="0"/>
      <c r="AB714" s="0"/>
      <c r="AC714" s="30"/>
      <c r="AD714" s="30"/>
      <c r="AE714" s="30"/>
      <c r="AF714" s="30"/>
      <c r="AG714" s="30"/>
      <c r="AH714" s="30"/>
      <c r="AI714" s="30"/>
      <c r="AJ714" s="30"/>
      <c r="AK714" s="3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2" hidden="false" customHeight="false" outlineLevel="0" collapsed="false">
      <c r="A715" s="9" t="s">
        <v>46</v>
      </c>
      <c r="B715" s="4" t="n">
        <v>132</v>
      </c>
      <c r="C715" s="9" t="n">
        <v>162</v>
      </c>
      <c r="D715" s="9"/>
      <c r="E715" s="35"/>
      <c r="F715" s="0"/>
      <c r="G715" s="25"/>
      <c r="H715" s="0"/>
      <c r="I715" s="22" t="s">
        <v>743</v>
      </c>
      <c r="J715" s="26" t="n">
        <v>4</v>
      </c>
      <c r="K715" s="87" t="s">
        <v>1694</v>
      </c>
      <c r="L715" s="9"/>
      <c r="M715" s="88"/>
      <c r="N715" s="22" t="s">
        <v>1660</v>
      </c>
      <c r="O715" s="4" t="s">
        <v>1661</v>
      </c>
      <c r="P715" s="89" t="n">
        <v>24132</v>
      </c>
      <c r="Q715" s="89" t="n">
        <v>4132</v>
      </c>
      <c r="R715" s="9" t="s">
        <v>53</v>
      </c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30"/>
      <c r="AD715" s="30"/>
      <c r="AE715" s="30"/>
      <c r="AF715" s="30"/>
      <c r="AG715" s="30"/>
      <c r="AH715" s="30"/>
      <c r="AI715" s="30"/>
      <c r="AJ715" s="30"/>
      <c r="AK715" s="3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2" hidden="false" customHeight="false" outlineLevel="0" collapsed="false">
      <c r="A716" s="1" t="s">
        <v>80</v>
      </c>
      <c r="B716" s="4" t="n">
        <v>133</v>
      </c>
      <c r="C716" s="9" t="n">
        <v>163</v>
      </c>
      <c r="D716" s="9"/>
      <c r="E716" s="35"/>
      <c r="F716" s="0"/>
      <c r="G716" s="33"/>
      <c r="H716" s="0"/>
      <c r="I716" s="22" t="s">
        <v>743</v>
      </c>
      <c r="J716" s="26" t="n">
        <v>4</v>
      </c>
      <c r="K716" s="35" t="s">
        <v>1695</v>
      </c>
      <c r="L716" s="9"/>
      <c r="M716" s="88"/>
      <c r="N716" s="22" t="s">
        <v>1660</v>
      </c>
      <c r="O716" s="4" t="s">
        <v>1663</v>
      </c>
      <c r="P716" s="89" t="n">
        <v>24133</v>
      </c>
      <c r="Q716" s="89" t="n">
        <v>4133</v>
      </c>
      <c r="R716" s="9" t="s">
        <v>53</v>
      </c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30"/>
      <c r="AD716" s="30"/>
      <c r="AE716" s="30"/>
      <c r="AF716" s="30"/>
      <c r="AG716" s="30"/>
      <c r="AH716" s="30"/>
      <c r="AI716" s="30"/>
      <c r="AJ716" s="30"/>
      <c r="AK716" s="3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2" hidden="false" customHeight="false" outlineLevel="0" collapsed="false">
      <c r="A717" s="9" t="s">
        <v>56</v>
      </c>
      <c r="B717" s="4" t="n">
        <v>138</v>
      </c>
      <c r="C717" s="9" t="n">
        <v>168</v>
      </c>
      <c r="D717" s="9"/>
      <c r="E717" s="35"/>
      <c r="F717" s="0"/>
      <c r="G717" s="33"/>
      <c r="H717" s="0"/>
      <c r="I717" s="22" t="s">
        <v>743</v>
      </c>
      <c r="J717" s="26" t="n">
        <v>4</v>
      </c>
      <c r="K717" s="35" t="s">
        <v>1696</v>
      </c>
      <c r="L717" s="9"/>
      <c r="M717" s="88"/>
      <c r="N717" s="22" t="s">
        <v>1660</v>
      </c>
      <c r="O717" s="4" t="s">
        <v>1661</v>
      </c>
      <c r="P717" s="89" t="n">
        <v>24138</v>
      </c>
      <c r="Q717" s="89" t="n">
        <v>4138</v>
      </c>
      <c r="R717" s="9" t="s">
        <v>53</v>
      </c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30"/>
      <c r="AD717" s="30"/>
      <c r="AE717" s="30"/>
      <c r="AF717" s="30"/>
      <c r="AG717" s="30"/>
      <c r="AH717" s="30"/>
      <c r="AI717" s="30"/>
      <c r="AJ717" s="30"/>
      <c r="AK717" s="3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2" hidden="false" customHeight="false" outlineLevel="0" collapsed="false">
      <c r="A718" s="9" t="s">
        <v>56</v>
      </c>
      <c r="B718" s="4" t="n">
        <v>144</v>
      </c>
      <c r="C718" s="9" t="n">
        <v>180</v>
      </c>
      <c r="D718" s="9"/>
      <c r="E718" s="35"/>
      <c r="F718" s="0"/>
      <c r="G718" s="9"/>
      <c r="H718" s="9"/>
      <c r="I718" s="22" t="s">
        <v>743</v>
      </c>
      <c r="J718" s="26" t="n">
        <v>4</v>
      </c>
      <c r="K718" s="35" t="s">
        <v>1697</v>
      </c>
      <c r="L718" s="9"/>
      <c r="M718" s="88"/>
      <c r="N718" s="22" t="s">
        <v>1660</v>
      </c>
      <c r="O718" s="4" t="s">
        <v>1661</v>
      </c>
      <c r="P718" s="89" t="n">
        <v>24144</v>
      </c>
      <c r="Q718" s="89" t="n">
        <v>4144</v>
      </c>
      <c r="R718" s="9" t="s">
        <v>53</v>
      </c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30"/>
      <c r="AD718" s="30"/>
      <c r="AE718" s="30"/>
      <c r="AF718" s="30"/>
      <c r="AG718" s="30"/>
      <c r="AH718" s="30"/>
      <c r="AI718" s="30"/>
      <c r="AJ718" s="30"/>
      <c r="AK718" s="3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customFormat="false" ht="12" hidden="false" customHeight="false" outlineLevel="0" collapsed="false">
      <c r="A719" s="1" t="s">
        <v>46</v>
      </c>
      <c r="B719" s="4" t="n">
        <v>145</v>
      </c>
      <c r="C719" s="9" t="n">
        <v>181</v>
      </c>
      <c r="D719" s="9"/>
      <c r="E719" s="35"/>
      <c r="F719" s="0"/>
      <c r="G719" s="33"/>
      <c r="H719" s="0"/>
      <c r="I719" s="22" t="s">
        <v>743</v>
      </c>
      <c r="J719" s="26" t="n">
        <v>4</v>
      </c>
      <c r="K719" s="35" t="s">
        <v>1698</v>
      </c>
      <c r="L719" s="9"/>
      <c r="M719" s="88"/>
      <c r="N719" s="22" t="s">
        <v>1660</v>
      </c>
      <c r="O719" s="4" t="s">
        <v>1663</v>
      </c>
      <c r="P719" s="89" t="n">
        <v>24145</v>
      </c>
      <c r="Q719" s="89" t="n">
        <v>4145</v>
      </c>
      <c r="R719" s="9" t="s">
        <v>53</v>
      </c>
      <c r="S719" s="0"/>
      <c r="T719" s="0"/>
      <c r="U719" s="0"/>
      <c r="V719" s="0"/>
      <c r="W719" s="0"/>
      <c r="X719" s="0"/>
      <c r="Y719" s="0"/>
      <c r="Z719" s="0"/>
      <c r="AA719" s="0"/>
      <c r="AB719" s="0"/>
      <c r="AC719" s="30"/>
      <c r="AD719" s="30"/>
      <c r="AE719" s="30"/>
      <c r="AF719" s="30"/>
      <c r="AG719" s="30"/>
      <c r="AH719" s="30"/>
      <c r="AI719" s="30"/>
      <c r="AJ719" s="30"/>
      <c r="AK719" s="3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/>
      <c r="PB719" s="0"/>
      <c r="PC719" s="0"/>
      <c r="PD719" s="0"/>
      <c r="PE719" s="0"/>
      <c r="PF719" s="0"/>
      <c r="PG719" s="0"/>
      <c r="PH719" s="0"/>
      <c r="PI719" s="0"/>
      <c r="PJ719" s="0"/>
      <c r="PK719" s="0"/>
      <c r="PL719" s="0"/>
      <c r="PM719" s="0"/>
      <c r="PN719" s="0"/>
      <c r="PO719" s="0"/>
      <c r="PP719" s="0"/>
      <c r="PQ719" s="0"/>
      <c r="PR719" s="0"/>
      <c r="PS719" s="0"/>
      <c r="PT719" s="0"/>
      <c r="PU719" s="0"/>
      <c r="PV719" s="0"/>
      <c r="PW719" s="0"/>
      <c r="PX719" s="0"/>
      <c r="PY719" s="0"/>
      <c r="PZ719" s="0"/>
      <c r="QA719" s="0"/>
      <c r="QB719" s="0"/>
      <c r="QC719" s="0"/>
      <c r="QD719" s="0"/>
      <c r="QE719" s="0"/>
      <c r="QF719" s="0"/>
      <c r="QG719" s="0"/>
      <c r="QH719" s="0"/>
      <c r="QI719" s="0"/>
      <c r="QJ719" s="0"/>
      <c r="QK719" s="0"/>
      <c r="QL719" s="0"/>
      <c r="QM719" s="0"/>
      <c r="QN719" s="0"/>
      <c r="QO719" s="0"/>
      <c r="QP719" s="0"/>
      <c r="QQ719" s="0"/>
      <c r="QR719" s="0"/>
      <c r="QS719" s="0"/>
      <c r="QT719" s="0"/>
      <c r="QU719" s="0"/>
      <c r="QV719" s="0"/>
      <c r="QW719" s="0"/>
      <c r="QX719" s="0"/>
      <c r="QY719" s="0"/>
      <c r="QZ719" s="0"/>
      <c r="RA719" s="0"/>
      <c r="RB719" s="0"/>
      <c r="RC719" s="0"/>
      <c r="RD719" s="0"/>
      <c r="RE719" s="0"/>
      <c r="RF719" s="0"/>
      <c r="RG719" s="0"/>
      <c r="RH719" s="0"/>
      <c r="RI719" s="0"/>
      <c r="RJ719" s="0"/>
      <c r="RK719" s="0"/>
      <c r="RL719" s="0"/>
      <c r="RM719" s="0"/>
      <c r="RN719" s="0"/>
      <c r="RO719" s="0"/>
      <c r="RP719" s="0"/>
      <c r="RQ719" s="0"/>
      <c r="RR719" s="0"/>
      <c r="RS719" s="0"/>
      <c r="RT719" s="0"/>
      <c r="RU719" s="0"/>
      <c r="RV719" s="0"/>
      <c r="RW719" s="0"/>
      <c r="RX719" s="0"/>
      <c r="RY719" s="0"/>
      <c r="RZ719" s="0"/>
      <c r="SA719" s="0"/>
      <c r="SB719" s="0"/>
      <c r="SC719" s="0"/>
      <c r="SD719" s="0"/>
      <c r="SE719" s="0"/>
      <c r="SF719" s="0"/>
      <c r="SG719" s="0"/>
      <c r="SH719" s="0"/>
      <c r="SI719" s="0"/>
      <c r="SJ719" s="0"/>
      <c r="SK719" s="0"/>
      <c r="SL719" s="0"/>
      <c r="SM719" s="0"/>
      <c r="SN719" s="0"/>
      <c r="SO719" s="0"/>
      <c r="SP719" s="0"/>
      <c r="SQ719" s="0"/>
      <c r="SR719" s="0"/>
      <c r="SS719" s="0"/>
      <c r="ST719" s="0"/>
      <c r="SU719" s="0"/>
      <c r="SV719" s="0"/>
      <c r="SW719" s="0"/>
      <c r="SX719" s="0"/>
      <c r="SY719" s="0"/>
      <c r="SZ719" s="0"/>
      <c r="TA719" s="0"/>
      <c r="TB719" s="0"/>
      <c r="TC719" s="0"/>
      <c r="TD719" s="0"/>
      <c r="TE719" s="0"/>
      <c r="TF719" s="0"/>
      <c r="TG719" s="0"/>
      <c r="TH719" s="0"/>
      <c r="TI719" s="0"/>
      <c r="TJ719" s="0"/>
      <c r="TK719" s="0"/>
      <c r="TL719" s="0"/>
      <c r="TM719" s="0"/>
      <c r="TN719" s="0"/>
      <c r="TO719" s="0"/>
      <c r="TP719" s="0"/>
      <c r="TQ719" s="0"/>
      <c r="TR719" s="0"/>
      <c r="TS719" s="0"/>
      <c r="TT719" s="0"/>
      <c r="TU719" s="0"/>
      <c r="TV719" s="0"/>
      <c r="TW719" s="0"/>
      <c r="TX719" s="0"/>
      <c r="TY719" s="0"/>
      <c r="TZ719" s="0"/>
      <c r="UA719" s="0"/>
      <c r="UB719" s="0"/>
      <c r="UC719" s="0"/>
      <c r="UD719" s="0"/>
      <c r="UE719" s="0"/>
      <c r="UF719" s="0"/>
      <c r="UG719" s="0"/>
      <c r="UH719" s="0"/>
      <c r="UI719" s="0"/>
      <c r="UJ719" s="0"/>
      <c r="UK719" s="0"/>
      <c r="UL719" s="0"/>
      <c r="UM719" s="0"/>
      <c r="UN719" s="0"/>
      <c r="UO719" s="0"/>
      <c r="UP719" s="0"/>
      <c r="UQ719" s="0"/>
      <c r="UR719" s="0"/>
      <c r="US719" s="0"/>
      <c r="UT719" s="0"/>
      <c r="UU719" s="0"/>
      <c r="UV719" s="0"/>
      <c r="UW719" s="0"/>
      <c r="UX719" s="0"/>
      <c r="UY719" s="0"/>
      <c r="UZ719" s="0"/>
      <c r="VA719" s="0"/>
      <c r="VB719" s="0"/>
      <c r="VC719" s="0"/>
      <c r="VD719" s="0"/>
      <c r="VE719" s="0"/>
      <c r="VF719" s="0"/>
      <c r="VG719" s="0"/>
      <c r="VH719" s="0"/>
      <c r="VI719" s="0"/>
      <c r="VJ719" s="0"/>
      <c r="VK719" s="0"/>
      <c r="VL719" s="0"/>
      <c r="VM719" s="0"/>
      <c r="VN719" s="0"/>
      <c r="VO719" s="0"/>
      <c r="VP719" s="0"/>
      <c r="VQ719" s="0"/>
      <c r="VR719" s="0"/>
      <c r="VS719" s="0"/>
      <c r="VT719" s="0"/>
      <c r="VU719" s="0"/>
      <c r="VV719" s="0"/>
      <c r="VW719" s="0"/>
      <c r="VX719" s="0"/>
      <c r="VY719" s="0"/>
      <c r="VZ719" s="0"/>
      <c r="WA719" s="0"/>
      <c r="WB719" s="0"/>
      <c r="WC719" s="0"/>
      <c r="WD719" s="0"/>
      <c r="WE719" s="0"/>
      <c r="WF719" s="0"/>
      <c r="WG719" s="0"/>
      <c r="WH719" s="0"/>
      <c r="WI719" s="0"/>
      <c r="WJ719" s="0"/>
      <c r="WK719" s="0"/>
      <c r="WL719" s="0"/>
      <c r="WM719" s="0"/>
      <c r="WN719" s="0"/>
      <c r="WO719" s="0"/>
      <c r="WP719" s="0"/>
      <c r="WQ719" s="0"/>
      <c r="WR719" s="0"/>
      <c r="WS719" s="0"/>
      <c r="WT719" s="0"/>
      <c r="WU719" s="0"/>
      <c r="WV719" s="0"/>
      <c r="WW719" s="0"/>
      <c r="WX719" s="0"/>
      <c r="WY719" s="0"/>
      <c r="WZ719" s="0"/>
      <c r="XA719" s="0"/>
      <c r="XB719" s="0"/>
      <c r="XC719" s="0"/>
      <c r="XD719" s="0"/>
      <c r="XE719" s="0"/>
      <c r="XF719" s="0"/>
      <c r="XG719" s="0"/>
      <c r="XH719" s="0"/>
      <c r="XI719" s="0"/>
      <c r="XJ719" s="0"/>
      <c r="XK719" s="0"/>
      <c r="XL719" s="0"/>
      <c r="XM719" s="0"/>
      <c r="XN719" s="0"/>
      <c r="XO719" s="0"/>
      <c r="XP719" s="0"/>
      <c r="XQ719" s="0"/>
      <c r="XR719" s="0"/>
      <c r="XS719" s="0"/>
      <c r="XT719" s="0"/>
      <c r="XU719" s="0"/>
      <c r="XV719" s="0"/>
      <c r="XW719" s="0"/>
      <c r="XX719" s="0"/>
      <c r="XY719" s="0"/>
      <c r="XZ719" s="0"/>
      <c r="YA719" s="0"/>
      <c r="YB719" s="0"/>
      <c r="YC719" s="0"/>
      <c r="YD719" s="0"/>
      <c r="YE719" s="0"/>
      <c r="YF719" s="0"/>
      <c r="YG719" s="0"/>
      <c r="YH719" s="0"/>
      <c r="YI719" s="0"/>
      <c r="YJ719" s="0"/>
      <c r="YK719" s="0"/>
      <c r="YL719" s="0"/>
      <c r="YM719" s="0"/>
      <c r="YN719" s="0"/>
      <c r="YO719" s="0"/>
      <c r="YP719" s="0"/>
      <c r="YQ719" s="0"/>
      <c r="YR719" s="0"/>
      <c r="YS719" s="0"/>
      <c r="YT719" s="0"/>
      <c r="YU719" s="0"/>
      <c r="YV719" s="0"/>
      <c r="YW719" s="0"/>
      <c r="YX719" s="0"/>
      <c r="YY719" s="0"/>
      <c r="YZ719" s="0"/>
      <c r="ZA719" s="0"/>
      <c r="ZB719" s="0"/>
      <c r="ZC719" s="0"/>
      <c r="ZD719" s="0"/>
      <c r="ZE719" s="0"/>
      <c r="ZF719" s="0"/>
      <c r="ZG719" s="0"/>
      <c r="ZH719" s="0"/>
      <c r="ZI719" s="0"/>
      <c r="ZJ719" s="0"/>
      <c r="ZK719" s="0"/>
      <c r="ZL719" s="0"/>
      <c r="ZM719" s="0"/>
      <c r="ZN719" s="0"/>
      <c r="ZO719" s="0"/>
      <c r="ZP719" s="0"/>
      <c r="ZQ719" s="0"/>
      <c r="ZR719" s="0"/>
      <c r="ZS719" s="0"/>
      <c r="ZT719" s="0"/>
      <c r="ZU719" s="0"/>
      <c r="ZV719" s="0"/>
      <c r="ZW719" s="0"/>
      <c r="ZX719" s="0"/>
      <c r="ZY719" s="0"/>
      <c r="ZZ719" s="0"/>
      <c r="AAA719" s="0"/>
      <c r="AAB719" s="0"/>
      <c r="AAC719" s="0"/>
      <c r="AAD719" s="0"/>
      <c r="AAE719" s="0"/>
      <c r="AAF719" s="0"/>
      <c r="AAG719" s="0"/>
      <c r="AAH719" s="0"/>
      <c r="AAI719" s="0"/>
      <c r="AAJ719" s="0"/>
      <c r="AAK719" s="0"/>
      <c r="AAL719" s="0"/>
      <c r="AAM719" s="0"/>
      <c r="AAN719" s="0"/>
      <c r="AAO719" s="0"/>
      <c r="AAP719" s="0"/>
      <c r="AAQ719" s="0"/>
      <c r="AAR719" s="0"/>
      <c r="AAS719" s="0"/>
      <c r="AAT719" s="0"/>
      <c r="AAU719" s="0"/>
      <c r="AAV719" s="0"/>
      <c r="AAW719" s="0"/>
      <c r="AAX719" s="0"/>
      <c r="AAY719" s="0"/>
      <c r="AAZ719" s="0"/>
      <c r="ABA719" s="0"/>
      <c r="ABB719" s="0"/>
      <c r="ABC719" s="0"/>
      <c r="ABD719" s="0"/>
      <c r="ABE719" s="0"/>
      <c r="ABF719" s="0"/>
      <c r="ABG719" s="0"/>
      <c r="ABH719" s="0"/>
      <c r="ABI719" s="0"/>
      <c r="ABJ719" s="0"/>
      <c r="ABK719" s="0"/>
      <c r="ABL719" s="0"/>
      <c r="ABM719" s="0"/>
      <c r="ABN719" s="0"/>
      <c r="ABO719" s="0"/>
      <c r="ABP719" s="0"/>
      <c r="ABQ719" s="0"/>
      <c r="ABR719" s="0"/>
      <c r="ABS719" s="0"/>
      <c r="ABT719" s="0"/>
      <c r="ABU719" s="0"/>
      <c r="ABV719" s="0"/>
      <c r="ABW719" s="0"/>
      <c r="ABX719" s="0"/>
      <c r="ABY719" s="0"/>
      <c r="ABZ719" s="0"/>
      <c r="ACA719" s="0"/>
      <c r="ACB719" s="0"/>
      <c r="ACC719" s="0"/>
      <c r="ACD719" s="0"/>
      <c r="ACE719" s="0"/>
      <c r="ACF719" s="0"/>
      <c r="ACG719" s="0"/>
      <c r="ACH719" s="0"/>
      <c r="ACI719" s="0"/>
      <c r="ACJ719" s="0"/>
      <c r="ACK719" s="0"/>
      <c r="ACL719" s="0"/>
      <c r="ACM719" s="0"/>
      <c r="ACN719" s="0"/>
      <c r="ACO719" s="0"/>
      <c r="ACP719" s="0"/>
      <c r="ACQ719" s="0"/>
      <c r="ACR719" s="0"/>
      <c r="ACS719" s="0"/>
      <c r="ACT719" s="0"/>
      <c r="ACU719" s="0"/>
      <c r="ACV719" s="0"/>
      <c r="ACW719" s="0"/>
      <c r="ACX719" s="0"/>
      <c r="ACY719" s="0"/>
      <c r="ACZ719" s="0"/>
      <c r="ADA719" s="0"/>
      <c r="ADB719" s="0"/>
      <c r="ADC719" s="0"/>
      <c r="ADD719" s="0"/>
      <c r="ADE719" s="0"/>
      <c r="ADF719" s="0"/>
      <c r="ADG719" s="0"/>
      <c r="ADH719" s="0"/>
      <c r="ADI719" s="0"/>
      <c r="ADJ719" s="0"/>
      <c r="ADK719" s="0"/>
      <c r="ADL719" s="0"/>
      <c r="ADM719" s="0"/>
      <c r="ADN719" s="0"/>
      <c r="ADO719" s="0"/>
      <c r="ADP719" s="0"/>
      <c r="ADQ719" s="0"/>
      <c r="ADR719" s="0"/>
      <c r="ADS719" s="0"/>
      <c r="ADT719" s="0"/>
      <c r="ADU719" s="0"/>
      <c r="ADV719" s="0"/>
      <c r="ADW719" s="0"/>
      <c r="ADX719" s="0"/>
      <c r="ADY719" s="0"/>
      <c r="ADZ719" s="0"/>
      <c r="AEA719" s="0"/>
      <c r="AEB719" s="0"/>
      <c r="AEC719" s="0"/>
      <c r="AED719" s="0"/>
      <c r="AEE719" s="0"/>
      <c r="AEF719" s="0"/>
      <c r="AEG719" s="0"/>
      <c r="AEH719" s="0"/>
      <c r="AEI719" s="0"/>
      <c r="AEJ719" s="0"/>
      <c r="AEK719" s="0"/>
      <c r="AEL719" s="0"/>
      <c r="AEM719" s="0"/>
      <c r="AEN719" s="0"/>
      <c r="AEO719" s="0"/>
      <c r="AEP719" s="0"/>
      <c r="AEQ719" s="0"/>
      <c r="AER719" s="0"/>
      <c r="AES719" s="0"/>
      <c r="AET719" s="0"/>
      <c r="AEU719" s="0"/>
      <c r="AEV719" s="0"/>
      <c r="AEW719" s="0"/>
      <c r="AEX719" s="0"/>
      <c r="AEY719" s="0"/>
      <c r="AEZ719" s="0"/>
      <c r="AFA719" s="0"/>
      <c r="AFB719" s="0"/>
      <c r="AFC719" s="0"/>
      <c r="AFD719" s="0"/>
      <c r="AFE719" s="0"/>
      <c r="AFF719" s="0"/>
      <c r="AFG719" s="0"/>
      <c r="AFH719" s="0"/>
      <c r="AFI719" s="0"/>
      <c r="AFJ719" s="0"/>
      <c r="AFK719" s="0"/>
      <c r="AFL719" s="0"/>
      <c r="AFM719" s="0"/>
      <c r="AFN719" s="0"/>
      <c r="AFO719" s="0"/>
      <c r="AFP719" s="0"/>
      <c r="AFQ719" s="0"/>
      <c r="AFR719" s="0"/>
      <c r="AFS719" s="0"/>
      <c r="AFT719" s="0"/>
      <c r="AFU719" s="0"/>
      <c r="AFV719" s="0"/>
      <c r="AFW719" s="0"/>
      <c r="AFX719" s="0"/>
      <c r="AFY719" s="0"/>
      <c r="AFZ719" s="0"/>
      <c r="AGA719" s="0"/>
      <c r="AGB719" s="0"/>
      <c r="AGC719" s="0"/>
      <c r="AGD719" s="0"/>
      <c r="AGE719" s="0"/>
      <c r="AGF719" s="0"/>
      <c r="AGG719" s="0"/>
      <c r="AGH719" s="0"/>
      <c r="AGI719" s="0"/>
      <c r="AGJ719" s="0"/>
      <c r="AGK719" s="0"/>
      <c r="AGL719" s="0"/>
      <c r="AGM719" s="0"/>
      <c r="AGN719" s="0"/>
      <c r="AGO719" s="0"/>
      <c r="AGP719" s="0"/>
      <c r="AGQ719" s="0"/>
      <c r="AGR719" s="0"/>
      <c r="AGS719" s="0"/>
      <c r="AGT719" s="0"/>
      <c r="AGU719" s="0"/>
      <c r="AGV719" s="0"/>
      <c r="AGW719" s="0"/>
      <c r="AGX719" s="0"/>
      <c r="AGY719" s="0"/>
      <c r="AGZ719" s="0"/>
      <c r="AHA719" s="0"/>
      <c r="AHB719" s="0"/>
      <c r="AHC719" s="0"/>
      <c r="AHD719" s="0"/>
      <c r="AHE719" s="0"/>
      <c r="AHF719" s="0"/>
      <c r="AHG719" s="0"/>
      <c r="AHH719" s="0"/>
      <c r="AHI719" s="0"/>
      <c r="AHJ719" s="0"/>
      <c r="AHK719" s="0"/>
      <c r="AHL719" s="0"/>
      <c r="AHM719" s="0"/>
      <c r="AHN719" s="0"/>
      <c r="AHO719" s="0"/>
      <c r="AHP719" s="0"/>
      <c r="AHQ719" s="0"/>
      <c r="AHR719" s="0"/>
      <c r="AHS719" s="0"/>
      <c r="AHT719" s="0"/>
      <c r="AHU719" s="0"/>
      <c r="AHV719" s="0"/>
      <c r="AHW719" s="0"/>
      <c r="AHX719" s="0"/>
      <c r="AHY719" s="0"/>
      <c r="AHZ719" s="0"/>
      <c r="AIA719" s="0"/>
      <c r="AIB719" s="0"/>
      <c r="AIC719" s="0"/>
      <c r="AID719" s="0"/>
      <c r="AIE719" s="0"/>
      <c r="AIF719" s="0"/>
      <c r="AIG719" s="0"/>
      <c r="AIH719" s="0"/>
      <c r="AII719" s="0"/>
      <c r="AIJ719" s="0"/>
      <c r="AIK719" s="0"/>
      <c r="AIL719" s="0"/>
      <c r="AIM719" s="0"/>
      <c r="AIN719" s="0"/>
      <c r="AIO719" s="0"/>
      <c r="AIP719" s="0"/>
      <c r="AIQ719" s="0"/>
      <c r="AIR719" s="0"/>
      <c r="AIS719" s="0"/>
      <c r="AIT719" s="0"/>
      <c r="AIU719" s="0"/>
      <c r="AIV719" s="0"/>
      <c r="AIW719" s="0"/>
      <c r="AIX719" s="0"/>
      <c r="AIY719" s="0"/>
      <c r="AIZ719" s="0"/>
      <c r="AJA719" s="0"/>
      <c r="AJB719" s="0"/>
      <c r="AJC719" s="0"/>
      <c r="AJD719" s="0"/>
      <c r="AJE719" s="0"/>
      <c r="AJF719" s="0"/>
      <c r="AJG719" s="0"/>
      <c r="AJH719" s="0"/>
      <c r="AJI719" s="0"/>
      <c r="AJJ719" s="0"/>
      <c r="AJK719" s="0"/>
      <c r="AJL719" s="0"/>
      <c r="AJM719" s="0"/>
      <c r="AJN719" s="0"/>
      <c r="AJO719" s="0"/>
      <c r="AJP719" s="0"/>
      <c r="AJQ719" s="0"/>
      <c r="AJR719" s="0"/>
      <c r="AJS719" s="0"/>
      <c r="AJT719" s="0"/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customFormat="false" ht="12" hidden="false" customHeight="false" outlineLevel="0" collapsed="false">
      <c r="A720" s="9" t="s">
        <v>66</v>
      </c>
      <c r="B720" s="4" t="n">
        <v>146</v>
      </c>
      <c r="C720" s="9" t="n">
        <v>182</v>
      </c>
      <c r="D720" s="9"/>
      <c r="E720" s="35"/>
      <c r="F720" s="0"/>
      <c r="G720" s="25"/>
      <c r="H720" s="0"/>
      <c r="I720" s="22" t="s">
        <v>743</v>
      </c>
      <c r="J720" s="26" t="n">
        <v>4</v>
      </c>
      <c r="K720" s="87" t="s">
        <v>1699</v>
      </c>
      <c r="L720" s="9"/>
      <c r="M720" s="88"/>
      <c r="N720" s="22" t="s">
        <v>1660</v>
      </c>
      <c r="O720" s="4" t="s">
        <v>1661</v>
      </c>
      <c r="P720" s="89" t="n">
        <v>24146</v>
      </c>
      <c r="Q720" s="89" t="n">
        <v>4146</v>
      </c>
      <c r="R720" s="9" t="s">
        <v>53</v>
      </c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30"/>
      <c r="AD720" s="30"/>
      <c r="AE720" s="30"/>
      <c r="AF720" s="30"/>
      <c r="AG720" s="30"/>
      <c r="AH720" s="30"/>
      <c r="AI720" s="30"/>
      <c r="AJ720" s="30"/>
      <c r="AK720" s="3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2" hidden="false" customHeight="false" outlineLevel="0" collapsed="false">
      <c r="A721" s="1" t="s">
        <v>46</v>
      </c>
      <c r="B721" s="4" t="n">
        <v>148</v>
      </c>
      <c r="C721" s="9" t="n">
        <v>187</v>
      </c>
      <c r="D721" s="9"/>
      <c r="E721" s="35"/>
      <c r="F721" s="0"/>
      <c r="G721" s="33"/>
      <c r="H721" s="0"/>
      <c r="I721" s="22" t="s">
        <v>743</v>
      </c>
      <c r="J721" s="26" t="n">
        <v>4</v>
      </c>
      <c r="K721" s="35" t="s">
        <v>1700</v>
      </c>
      <c r="L721" s="9"/>
      <c r="M721" s="88"/>
      <c r="N721" s="22" t="s">
        <v>1660</v>
      </c>
      <c r="O721" s="4" t="s">
        <v>1661</v>
      </c>
      <c r="P721" s="89" t="n">
        <v>24148</v>
      </c>
      <c r="Q721" s="89" t="n">
        <v>4148</v>
      </c>
      <c r="R721" s="9" t="s">
        <v>53</v>
      </c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30"/>
      <c r="AD721" s="30"/>
      <c r="AE721" s="30"/>
      <c r="AF721" s="30"/>
      <c r="AG721" s="30"/>
      <c r="AH721" s="30"/>
      <c r="AI721" s="30"/>
      <c r="AJ721" s="30"/>
      <c r="AK721" s="3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12" hidden="false" customHeight="false" outlineLevel="0" collapsed="false">
      <c r="A722" s="9" t="s">
        <v>80</v>
      </c>
      <c r="B722" s="4" t="n">
        <v>158</v>
      </c>
      <c r="C722" s="9" t="n">
        <v>198</v>
      </c>
      <c r="D722" s="9"/>
      <c r="E722" s="35"/>
      <c r="F722" s="0"/>
      <c r="G722" s="33"/>
      <c r="H722" s="0"/>
      <c r="I722" s="22" t="s">
        <v>743</v>
      </c>
      <c r="J722" s="26" t="n">
        <v>4</v>
      </c>
      <c r="K722" s="35" t="s">
        <v>1701</v>
      </c>
      <c r="L722" s="9"/>
      <c r="M722" s="88"/>
      <c r="N722" s="22" t="s">
        <v>1660</v>
      </c>
      <c r="O722" s="4" t="s">
        <v>1663</v>
      </c>
      <c r="P722" s="89" t="n">
        <v>24158</v>
      </c>
      <c r="Q722" s="89" t="n">
        <v>4158</v>
      </c>
      <c r="R722" s="9" t="s">
        <v>53</v>
      </c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30"/>
      <c r="AD722" s="30"/>
      <c r="AE722" s="30"/>
      <c r="AF722" s="30"/>
      <c r="AG722" s="30"/>
      <c r="AH722" s="30"/>
      <c r="AI722" s="30"/>
      <c r="AJ722" s="30"/>
      <c r="AK722" s="3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customFormat="false" ht="12" hidden="false" customHeight="false" outlineLevel="0" collapsed="false">
      <c r="A723" s="22" t="s">
        <v>66</v>
      </c>
      <c r="B723" s="4" t="n">
        <v>1</v>
      </c>
      <c r="C723" s="22" t="n">
        <v>1</v>
      </c>
      <c r="D723" s="9"/>
      <c r="E723" s="35"/>
      <c r="F723" s="0"/>
      <c r="G723" s="25"/>
      <c r="H723" s="0"/>
      <c r="I723" s="22" t="s">
        <v>1066</v>
      </c>
      <c r="J723" s="26" t="s">
        <v>1067</v>
      </c>
      <c r="K723" s="87" t="s">
        <v>1659</v>
      </c>
      <c r="L723" s="9"/>
      <c r="M723" s="88"/>
      <c r="N723" s="22" t="s">
        <v>1660</v>
      </c>
      <c r="O723" s="4" t="s">
        <v>1661</v>
      </c>
      <c r="P723" s="89" t="n">
        <v>21001</v>
      </c>
      <c r="Q723" s="89" t="n">
        <v>1001</v>
      </c>
      <c r="R723" s="22" t="s">
        <v>581</v>
      </c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30"/>
      <c r="AD723" s="30"/>
      <c r="AE723" s="30"/>
      <c r="AF723" s="30"/>
      <c r="AG723" s="30"/>
      <c r="AH723" s="30"/>
      <c r="AI723" s="30"/>
      <c r="AJ723" s="30"/>
      <c r="AK723" s="3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12" hidden="false" customHeight="false" outlineLevel="0" collapsed="false">
      <c r="A724" s="9" t="s">
        <v>46</v>
      </c>
      <c r="B724" s="4" t="n">
        <v>6</v>
      </c>
      <c r="C724" s="9" t="n">
        <v>11</v>
      </c>
      <c r="D724" s="9"/>
      <c r="E724" s="35"/>
      <c r="F724" s="4"/>
      <c r="G724" s="33"/>
      <c r="H724" s="0"/>
      <c r="I724" s="22" t="s">
        <v>1066</v>
      </c>
      <c r="J724" s="26" t="s">
        <v>1067</v>
      </c>
      <c r="K724" s="35" t="s">
        <v>1662</v>
      </c>
      <c r="L724" s="9"/>
      <c r="M724" s="88"/>
      <c r="N724" s="22" t="s">
        <v>1660</v>
      </c>
      <c r="O724" s="4" t="s">
        <v>1663</v>
      </c>
      <c r="P724" s="89" t="n">
        <v>21006</v>
      </c>
      <c r="Q724" s="89" t="n">
        <v>1006</v>
      </c>
      <c r="R724" s="22" t="s">
        <v>581</v>
      </c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30"/>
      <c r="AD724" s="30"/>
      <c r="AE724" s="30"/>
      <c r="AF724" s="30"/>
      <c r="AG724" s="30"/>
      <c r="AH724" s="30"/>
      <c r="AI724" s="30"/>
      <c r="AJ724" s="30"/>
      <c r="AK724" s="3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12" hidden="false" customHeight="false" outlineLevel="0" collapsed="false">
      <c r="A725" s="22" t="s">
        <v>66</v>
      </c>
      <c r="B725" s="4" t="n">
        <v>8</v>
      </c>
      <c r="C725" s="9" t="n">
        <v>13</v>
      </c>
      <c r="D725" s="9"/>
      <c r="E725" s="35"/>
      <c r="F725" s="4"/>
      <c r="G725" s="33"/>
      <c r="H725" s="0"/>
      <c r="I725" s="22" t="s">
        <v>1066</v>
      </c>
      <c r="J725" s="26" t="s">
        <v>1067</v>
      </c>
      <c r="K725" s="35" t="s">
        <v>1664</v>
      </c>
      <c r="L725" s="9"/>
      <c r="M725" s="88"/>
      <c r="N725" s="22" t="s">
        <v>1660</v>
      </c>
      <c r="O725" s="4" t="s">
        <v>1661</v>
      </c>
      <c r="P725" s="89" t="n">
        <v>21008</v>
      </c>
      <c r="Q725" s="89" t="n">
        <v>1008</v>
      </c>
      <c r="R725" s="22" t="s">
        <v>581</v>
      </c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30"/>
      <c r="AD725" s="30"/>
      <c r="AE725" s="30"/>
      <c r="AF725" s="30"/>
      <c r="AG725" s="30"/>
      <c r="AH725" s="30"/>
      <c r="AI725" s="30"/>
      <c r="AJ725" s="30"/>
      <c r="AK725" s="3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s="4" customFormat="true" ht="12" hidden="false" customHeight="false" outlineLevel="0" collapsed="false">
      <c r="A726" s="22" t="s">
        <v>66</v>
      </c>
      <c r="B726" s="4" t="n">
        <v>9</v>
      </c>
      <c r="C726" s="9" t="n">
        <v>14</v>
      </c>
      <c r="D726" s="9"/>
      <c r="E726" s="35"/>
      <c r="G726" s="33"/>
      <c r="H726" s="9"/>
      <c r="I726" s="22" t="s">
        <v>1066</v>
      </c>
      <c r="J726" s="26" t="s">
        <v>1067</v>
      </c>
      <c r="K726" s="35" t="s">
        <v>1665</v>
      </c>
      <c r="L726" s="9"/>
      <c r="M726" s="88"/>
      <c r="N726" s="22" t="s">
        <v>1660</v>
      </c>
      <c r="O726" s="4" t="s">
        <v>1661</v>
      </c>
      <c r="P726" s="89" t="n">
        <v>21009</v>
      </c>
      <c r="Q726" s="89" t="n">
        <v>1009</v>
      </c>
      <c r="R726" s="22" t="s">
        <v>581</v>
      </c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="4" customFormat="true" ht="12" hidden="false" customHeight="false" outlineLevel="0" collapsed="false">
      <c r="A727" s="9" t="s">
        <v>46</v>
      </c>
      <c r="B727" s="4" t="n">
        <v>12</v>
      </c>
      <c r="C727" s="9" t="n">
        <v>17</v>
      </c>
      <c r="D727" s="9"/>
      <c r="E727" s="35"/>
      <c r="G727" s="9"/>
      <c r="H727" s="0"/>
      <c r="I727" s="22" t="s">
        <v>1066</v>
      </c>
      <c r="J727" s="26" t="s">
        <v>1067</v>
      </c>
      <c r="K727" s="35" t="s">
        <v>1666</v>
      </c>
      <c r="L727" s="9"/>
      <c r="M727" s="88"/>
      <c r="N727" s="22" t="s">
        <v>1660</v>
      </c>
      <c r="O727" s="4" t="s">
        <v>1661</v>
      </c>
      <c r="P727" s="89" t="n">
        <v>21012</v>
      </c>
      <c r="Q727" s="89" t="n">
        <v>1012</v>
      </c>
      <c r="R727" s="22" t="s">
        <v>581</v>
      </c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="4" customFormat="true" ht="12" hidden="false" customHeight="false" outlineLevel="0" collapsed="false">
      <c r="A728" s="9" t="s">
        <v>56</v>
      </c>
      <c r="B728" s="4" t="n">
        <v>13</v>
      </c>
      <c r="C728" s="9" t="n">
        <v>18</v>
      </c>
      <c r="D728" s="9"/>
      <c r="E728" s="35"/>
      <c r="G728" s="33"/>
      <c r="H728" s="0"/>
      <c r="I728" s="22" t="s">
        <v>1066</v>
      </c>
      <c r="J728" s="26" t="s">
        <v>1067</v>
      </c>
      <c r="K728" s="35" t="s">
        <v>1667</v>
      </c>
      <c r="L728" s="9"/>
      <c r="M728" s="88"/>
      <c r="N728" s="22" t="s">
        <v>1660</v>
      </c>
      <c r="O728" s="4" t="s">
        <v>1663</v>
      </c>
      <c r="P728" s="89" t="n">
        <v>21013</v>
      </c>
      <c r="Q728" s="89" t="n">
        <v>1013</v>
      </c>
      <c r="R728" s="22" t="s">
        <v>581</v>
      </c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="4" customFormat="true" ht="12" hidden="false" customHeight="false" outlineLevel="0" collapsed="false">
      <c r="A729" s="22" t="s">
        <v>66</v>
      </c>
      <c r="B729" s="4" t="n">
        <v>14</v>
      </c>
      <c r="C729" s="9" t="n">
        <v>19</v>
      </c>
      <c r="D729" s="9"/>
      <c r="E729" s="35"/>
      <c r="G729" s="33"/>
      <c r="H729" s="9"/>
      <c r="I729" s="22" t="s">
        <v>1066</v>
      </c>
      <c r="J729" s="26" t="s">
        <v>1067</v>
      </c>
      <c r="K729" s="35" t="s">
        <v>1668</v>
      </c>
      <c r="L729" s="9"/>
      <c r="M729" s="88"/>
      <c r="N729" s="22" t="s">
        <v>1660</v>
      </c>
      <c r="O729" s="25" t="s">
        <v>1663</v>
      </c>
      <c r="P729" s="89" t="n">
        <v>21014</v>
      </c>
      <c r="Q729" s="89" t="n">
        <v>1014</v>
      </c>
      <c r="R729" s="22" t="s">
        <v>581</v>
      </c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="4" customFormat="true" ht="12" hidden="false" customHeight="false" outlineLevel="0" collapsed="false">
      <c r="A730" s="9" t="s">
        <v>66</v>
      </c>
      <c r="B730" s="4" t="n">
        <v>17</v>
      </c>
      <c r="C730" s="9" t="n">
        <v>22</v>
      </c>
      <c r="D730" s="9"/>
      <c r="E730" s="35"/>
      <c r="G730" s="25"/>
      <c r="H730" s="0"/>
      <c r="I730" s="22" t="s">
        <v>1066</v>
      </c>
      <c r="J730" s="26" t="s">
        <v>1067</v>
      </c>
      <c r="K730" s="87" t="s">
        <v>1669</v>
      </c>
      <c r="L730" s="9"/>
      <c r="M730" s="88"/>
      <c r="N730" s="22" t="s">
        <v>1660</v>
      </c>
      <c r="O730" s="4" t="s">
        <v>1661</v>
      </c>
      <c r="P730" s="89" t="n">
        <v>21017</v>
      </c>
      <c r="Q730" s="89" t="n">
        <v>1017</v>
      </c>
      <c r="R730" s="22" t="s">
        <v>581</v>
      </c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customFormat="false" ht="12" hidden="false" customHeight="false" outlineLevel="0" collapsed="false">
      <c r="A731" s="22" t="s">
        <v>66</v>
      </c>
      <c r="B731" s="4" t="n">
        <v>18</v>
      </c>
      <c r="C731" s="9" t="n">
        <v>23</v>
      </c>
      <c r="D731" s="9"/>
      <c r="E731" s="35"/>
      <c r="F731" s="4"/>
      <c r="G731" s="9"/>
      <c r="H731" s="0"/>
      <c r="I731" s="22" t="s">
        <v>1066</v>
      </c>
      <c r="J731" s="26" t="s">
        <v>1067</v>
      </c>
      <c r="K731" s="90" t="s">
        <v>1670</v>
      </c>
      <c r="L731" s="9"/>
      <c r="M731" s="88"/>
      <c r="N731" s="22" t="s">
        <v>1660</v>
      </c>
      <c r="O731" s="4" t="s">
        <v>1661</v>
      </c>
      <c r="P731" s="89" t="n">
        <v>21018</v>
      </c>
      <c r="Q731" s="89" t="n">
        <v>1018</v>
      </c>
      <c r="R731" s="22" t="s">
        <v>581</v>
      </c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30"/>
      <c r="AD731" s="30"/>
      <c r="AE731" s="30"/>
      <c r="AF731" s="30"/>
      <c r="AG731" s="30"/>
      <c r="AH731" s="30"/>
      <c r="AI731" s="30"/>
      <c r="AJ731" s="30"/>
      <c r="AK731" s="3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12" hidden="false" customHeight="false" outlineLevel="0" collapsed="false">
      <c r="A732" s="22" t="s">
        <v>66</v>
      </c>
      <c r="B732" s="4" t="n">
        <v>24</v>
      </c>
      <c r="C732" s="9" t="n">
        <v>30</v>
      </c>
      <c r="D732" s="9"/>
      <c r="E732" s="35"/>
      <c r="F732" s="4"/>
      <c r="G732" s="75"/>
      <c r="H732" s="0"/>
      <c r="I732" s="22" t="s">
        <v>1066</v>
      </c>
      <c r="J732" s="26" t="s">
        <v>1067</v>
      </c>
      <c r="K732" s="90" t="s">
        <v>1671</v>
      </c>
      <c r="L732" s="9"/>
      <c r="M732" s="88"/>
      <c r="N732" s="22" t="s">
        <v>1660</v>
      </c>
      <c r="O732" s="91" t="s">
        <v>1663</v>
      </c>
      <c r="P732" s="89" t="n">
        <v>21024</v>
      </c>
      <c r="Q732" s="89" t="n">
        <v>1024</v>
      </c>
      <c r="R732" s="22" t="s">
        <v>581</v>
      </c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30"/>
      <c r="AD732" s="30"/>
      <c r="AE732" s="30"/>
      <c r="AF732" s="30"/>
      <c r="AG732" s="30"/>
      <c r="AH732" s="30"/>
      <c r="AI732" s="30"/>
      <c r="AJ732" s="30"/>
      <c r="AK732" s="3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customFormat="false" ht="12" hidden="false" customHeight="false" outlineLevel="0" collapsed="false">
      <c r="A733" s="22" t="s">
        <v>80</v>
      </c>
      <c r="B733" s="4" t="n">
        <v>31</v>
      </c>
      <c r="C733" s="9" t="n">
        <v>40</v>
      </c>
      <c r="D733" s="9"/>
      <c r="E733" s="35"/>
      <c r="G733" s="9"/>
      <c r="H733" s="9"/>
      <c r="I733" s="22" t="s">
        <v>1066</v>
      </c>
      <c r="J733" s="26" t="s">
        <v>1067</v>
      </c>
      <c r="K733" s="35" t="s">
        <v>1672</v>
      </c>
      <c r="L733" s="9"/>
      <c r="M733" s="88"/>
      <c r="N733" s="22" t="s">
        <v>1660</v>
      </c>
      <c r="O733" s="4" t="s">
        <v>1663</v>
      </c>
      <c r="P733" s="89" t="n">
        <v>21031</v>
      </c>
      <c r="Q733" s="89" t="n">
        <v>1031</v>
      </c>
      <c r="R733" s="22" t="s">
        <v>581</v>
      </c>
      <c r="AC733" s="30"/>
      <c r="AD733" s="30"/>
      <c r="AE733" s="30"/>
      <c r="AF733" s="30"/>
      <c r="AG733" s="30"/>
      <c r="AH733" s="30"/>
      <c r="AI733" s="30"/>
      <c r="AJ733" s="30"/>
      <c r="AK733" s="3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  <c r="IW733" s="0"/>
      <c r="IX733" s="0"/>
      <c r="IY733" s="0"/>
      <c r="IZ733" s="0"/>
      <c r="JA733" s="0"/>
      <c r="JB733" s="0"/>
      <c r="JC733" s="0"/>
      <c r="JD733" s="0"/>
      <c r="JE733" s="0"/>
      <c r="JF733" s="0"/>
      <c r="JG733" s="0"/>
      <c r="JH733" s="0"/>
      <c r="JI733" s="0"/>
      <c r="JJ733" s="0"/>
      <c r="JK733" s="0"/>
      <c r="JL733" s="0"/>
      <c r="JM733" s="0"/>
      <c r="JN733" s="0"/>
      <c r="JO733" s="0"/>
      <c r="JP733" s="0"/>
      <c r="JQ733" s="0"/>
      <c r="JR733" s="0"/>
      <c r="JS733" s="0"/>
      <c r="JT733" s="0"/>
      <c r="JU733" s="0"/>
      <c r="JV733" s="0"/>
      <c r="JW733" s="0"/>
      <c r="JX733" s="0"/>
      <c r="JY733" s="0"/>
      <c r="JZ733" s="0"/>
      <c r="KA733" s="0"/>
      <c r="KB733" s="0"/>
      <c r="KC733" s="0"/>
      <c r="KD733" s="0"/>
      <c r="KE733" s="0"/>
      <c r="KF733" s="0"/>
      <c r="KG733" s="0"/>
      <c r="KH733" s="0"/>
      <c r="KI733" s="0"/>
      <c r="KJ733" s="0"/>
      <c r="KK733" s="0"/>
      <c r="KL733" s="0"/>
      <c r="KM733" s="0"/>
      <c r="KN733" s="0"/>
      <c r="KO733" s="0"/>
      <c r="KP733" s="0"/>
      <c r="KQ733" s="0"/>
      <c r="KR733" s="0"/>
      <c r="KS733" s="0"/>
      <c r="KT733" s="0"/>
      <c r="KU733" s="0"/>
      <c r="KV733" s="0"/>
      <c r="KW733" s="0"/>
      <c r="KX733" s="0"/>
      <c r="KY733" s="0"/>
      <c r="KZ733" s="0"/>
      <c r="LA733" s="0"/>
      <c r="LB733" s="0"/>
      <c r="LC733" s="0"/>
      <c r="LD733" s="0"/>
      <c r="LE733" s="0"/>
      <c r="LF733" s="0"/>
      <c r="LG733" s="0"/>
      <c r="LH733" s="0"/>
      <c r="LI733" s="0"/>
      <c r="LJ733" s="0"/>
      <c r="LK733" s="0"/>
      <c r="LL733" s="0"/>
      <c r="LM733" s="0"/>
      <c r="LN733" s="0"/>
      <c r="LO733" s="0"/>
      <c r="LP733" s="0"/>
      <c r="LQ733" s="0"/>
      <c r="LR733" s="0"/>
      <c r="LS733" s="0"/>
      <c r="LT733" s="0"/>
      <c r="LU733" s="0"/>
      <c r="LV733" s="0"/>
      <c r="LW733" s="0"/>
      <c r="LX733" s="0"/>
      <c r="LY733" s="0"/>
      <c r="LZ733" s="0"/>
      <c r="MA733" s="0"/>
      <c r="MB733" s="0"/>
      <c r="MC733" s="0"/>
      <c r="MD733" s="0"/>
      <c r="ME733" s="0"/>
      <c r="MF733" s="0"/>
      <c r="MG733" s="0"/>
      <c r="MH733" s="0"/>
      <c r="MI733" s="0"/>
      <c r="MJ733" s="0"/>
      <c r="MK733" s="0"/>
      <c r="ML733" s="0"/>
      <c r="MM733" s="0"/>
      <c r="MN733" s="0"/>
      <c r="MO733" s="0"/>
      <c r="MP733" s="0"/>
      <c r="MQ733" s="0"/>
      <c r="MR733" s="0"/>
      <c r="MS733" s="0"/>
      <c r="MT733" s="0"/>
      <c r="MU733" s="0"/>
      <c r="MV733" s="0"/>
      <c r="MW733" s="0"/>
      <c r="MX733" s="0"/>
      <c r="MY733" s="0"/>
      <c r="MZ733" s="0"/>
      <c r="NA733" s="0"/>
      <c r="NB733" s="0"/>
      <c r="NC733" s="0"/>
      <c r="ND733" s="0"/>
      <c r="NE733" s="0"/>
      <c r="NF733" s="0"/>
      <c r="NG733" s="0"/>
      <c r="NH733" s="0"/>
      <c r="NI733" s="0"/>
      <c r="NJ733" s="0"/>
      <c r="NK733" s="0"/>
      <c r="NL733" s="0"/>
      <c r="NM733" s="0"/>
      <c r="NN733" s="0"/>
      <c r="NO733" s="0"/>
      <c r="NP733" s="0"/>
      <c r="NQ733" s="0"/>
      <c r="NR733" s="0"/>
      <c r="NS733" s="0"/>
      <c r="NT733" s="0"/>
      <c r="NU733" s="0"/>
      <c r="NV733" s="0"/>
      <c r="NW733" s="0"/>
      <c r="NX733" s="0"/>
      <c r="NY733" s="0"/>
      <c r="NZ733" s="0"/>
      <c r="OA733" s="0"/>
      <c r="OB733" s="0"/>
      <c r="OC733" s="0"/>
      <c r="OD733" s="0"/>
      <c r="OE733" s="0"/>
      <c r="OF733" s="0"/>
      <c r="OG733" s="0"/>
      <c r="OH733" s="0"/>
      <c r="OI733" s="0"/>
      <c r="OJ733" s="0"/>
      <c r="OK733" s="0"/>
      <c r="OL733" s="0"/>
      <c r="OM733" s="0"/>
      <c r="ON733" s="0"/>
      <c r="OO733" s="0"/>
      <c r="OP733" s="0"/>
      <c r="OQ733" s="0"/>
      <c r="OR733" s="0"/>
      <c r="OS733" s="0"/>
      <c r="OT733" s="0"/>
      <c r="OU733" s="0"/>
      <c r="OV733" s="0"/>
      <c r="OW733" s="0"/>
      <c r="OX733" s="0"/>
      <c r="OY733" s="0"/>
      <c r="OZ733" s="0"/>
      <c r="PA733" s="0"/>
      <c r="PB733" s="0"/>
      <c r="PC733" s="0"/>
      <c r="PD733" s="0"/>
      <c r="PE733" s="0"/>
      <c r="PF733" s="0"/>
      <c r="PG733" s="0"/>
      <c r="PH733" s="0"/>
      <c r="PI733" s="0"/>
      <c r="PJ733" s="0"/>
      <c r="PK733" s="0"/>
      <c r="PL733" s="0"/>
      <c r="PM733" s="0"/>
      <c r="PN733" s="0"/>
      <c r="PO733" s="0"/>
      <c r="PP733" s="0"/>
      <c r="PQ733" s="0"/>
      <c r="PR733" s="0"/>
      <c r="PS733" s="0"/>
      <c r="PT733" s="0"/>
      <c r="PU733" s="0"/>
      <c r="PV733" s="0"/>
      <c r="PW733" s="0"/>
      <c r="PX733" s="0"/>
      <c r="PY733" s="0"/>
      <c r="PZ733" s="0"/>
      <c r="QA733" s="0"/>
      <c r="QB733" s="0"/>
      <c r="QC733" s="0"/>
      <c r="QD733" s="0"/>
      <c r="QE733" s="0"/>
      <c r="QF733" s="0"/>
      <c r="QG733" s="0"/>
      <c r="QH733" s="0"/>
      <c r="QI733" s="0"/>
      <c r="QJ733" s="0"/>
      <c r="QK733" s="0"/>
      <c r="QL733" s="0"/>
      <c r="QM733" s="0"/>
      <c r="QN733" s="0"/>
      <c r="QO733" s="0"/>
      <c r="QP733" s="0"/>
      <c r="QQ733" s="0"/>
      <c r="QR733" s="0"/>
      <c r="QS733" s="0"/>
      <c r="QT733" s="0"/>
      <c r="QU733" s="0"/>
      <c r="QV733" s="0"/>
      <c r="QW733" s="0"/>
      <c r="QX733" s="0"/>
      <c r="QY733" s="0"/>
      <c r="QZ733" s="0"/>
      <c r="RA733" s="0"/>
      <c r="RB733" s="0"/>
      <c r="RC733" s="0"/>
      <c r="RD733" s="0"/>
      <c r="RE733" s="0"/>
      <c r="RF733" s="0"/>
      <c r="RG733" s="0"/>
      <c r="RH733" s="0"/>
      <c r="RI733" s="0"/>
      <c r="RJ733" s="0"/>
      <c r="RK733" s="0"/>
      <c r="RL733" s="0"/>
      <c r="RM733" s="0"/>
      <c r="RN733" s="0"/>
      <c r="RO733" s="0"/>
      <c r="RP733" s="0"/>
      <c r="RQ733" s="0"/>
      <c r="RR733" s="0"/>
      <c r="RS733" s="0"/>
      <c r="RT733" s="0"/>
      <c r="RU733" s="0"/>
      <c r="RV733" s="0"/>
      <c r="RW733" s="0"/>
      <c r="RX733" s="0"/>
      <c r="RY733" s="0"/>
      <c r="RZ733" s="0"/>
      <c r="SA733" s="0"/>
      <c r="SB733" s="0"/>
      <c r="SC733" s="0"/>
      <c r="SD733" s="0"/>
      <c r="SE733" s="0"/>
      <c r="SF733" s="0"/>
      <c r="SG733" s="0"/>
      <c r="SH733" s="0"/>
      <c r="SI733" s="0"/>
      <c r="SJ733" s="0"/>
      <c r="SK733" s="0"/>
      <c r="SL733" s="0"/>
      <c r="SM733" s="0"/>
      <c r="SN733" s="0"/>
      <c r="SO733" s="0"/>
      <c r="SP733" s="0"/>
      <c r="SQ733" s="0"/>
      <c r="SR733" s="0"/>
      <c r="SS733" s="0"/>
      <c r="ST733" s="0"/>
      <c r="SU733" s="0"/>
      <c r="SV733" s="0"/>
      <c r="SW733" s="0"/>
      <c r="SX733" s="0"/>
      <c r="SY733" s="0"/>
      <c r="SZ733" s="0"/>
      <c r="TA733" s="0"/>
      <c r="TB733" s="0"/>
      <c r="TC733" s="0"/>
      <c r="TD733" s="0"/>
      <c r="TE733" s="0"/>
      <c r="TF733" s="0"/>
      <c r="TG733" s="0"/>
      <c r="TH733" s="0"/>
      <c r="TI733" s="0"/>
      <c r="TJ733" s="0"/>
      <c r="TK733" s="0"/>
      <c r="TL733" s="0"/>
      <c r="TM733" s="0"/>
      <c r="TN733" s="0"/>
      <c r="TO733" s="0"/>
      <c r="TP733" s="0"/>
      <c r="TQ733" s="0"/>
      <c r="TR733" s="0"/>
      <c r="TS733" s="0"/>
      <c r="TT733" s="0"/>
      <c r="TU733" s="0"/>
      <c r="TV733" s="0"/>
      <c r="TW733" s="0"/>
      <c r="TX733" s="0"/>
      <c r="TY733" s="0"/>
      <c r="TZ733" s="0"/>
      <c r="UA733" s="0"/>
      <c r="UB733" s="0"/>
      <c r="UC733" s="0"/>
      <c r="UD733" s="0"/>
      <c r="UE733" s="0"/>
      <c r="UF733" s="0"/>
      <c r="UG733" s="0"/>
      <c r="UH733" s="0"/>
      <c r="UI733" s="0"/>
      <c r="UJ733" s="0"/>
      <c r="UK733" s="0"/>
      <c r="UL733" s="0"/>
      <c r="UM733" s="0"/>
      <c r="UN733" s="0"/>
      <c r="UO733" s="0"/>
      <c r="UP733" s="0"/>
      <c r="UQ733" s="0"/>
      <c r="UR733" s="0"/>
      <c r="US733" s="0"/>
      <c r="UT733" s="0"/>
      <c r="UU733" s="0"/>
      <c r="UV733" s="0"/>
      <c r="UW733" s="0"/>
      <c r="UX733" s="0"/>
      <c r="UY733" s="0"/>
      <c r="UZ733" s="0"/>
      <c r="VA733" s="0"/>
      <c r="VB733" s="0"/>
      <c r="VC733" s="0"/>
      <c r="VD733" s="0"/>
      <c r="VE733" s="0"/>
      <c r="VF733" s="0"/>
      <c r="VG733" s="0"/>
      <c r="VH733" s="0"/>
      <c r="VI733" s="0"/>
      <c r="VJ733" s="0"/>
      <c r="VK733" s="0"/>
      <c r="VL733" s="0"/>
      <c r="VM733" s="0"/>
      <c r="VN733" s="0"/>
      <c r="VO733" s="0"/>
      <c r="VP733" s="0"/>
      <c r="VQ733" s="0"/>
      <c r="VR733" s="0"/>
      <c r="VS733" s="0"/>
      <c r="VT733" s="0"/>
      <c r="VU733" s="0"/>
      <c r="VV733" s="0"/>
      <c r="VW733" s="0"/>
      <c r="VX733" s="0"/>
      <c r="VY733" s="0"/>
      <c r="VZ733" s="0"/>
      <c r="WA733" s="0"/>
      <c r="WB733" s="0"/>
      <c r="WC733" s="0"/>
      <c r="WD733" s="0"/>
      <c r="WE733" s="0"/>
      <c r="WF733" s="0"/>
      <c r="WG733" s="0"/>
      <c r="WH733" s="0"/>
      <c r="WI733" s="0"/>
      <c r="WJ733" s="0"/>
      <c r="WK733" s="0"/>
      <c r="WL733" s="0"/>
      <c r="WM733" s="0"/>
      <c r="WN733" s="0"/>
      <c r="WO733" s="0"/>
      <c r="WP733" s="0"/>
      <c r="WQ733" s="0"/>
      <c r="WR733" s="0"/>
      <c r="WS733" s="0"/>
      <c r="WT733" s="0"/>
      <c r="WU733" s="0"/>
      <c r="WV733" s="0"/>
      <c r="WW733" s="0"/>
      <c r="WX733" s="0"/>
      <c r="WY733" s="0"/>
      <c r="WZ733" s="0"/>
      <c r="XA733" s="0"/>
      <c r="XB733" s="0"/>
      <c r="XC733" s="0"/>
      <c r="XD733" s="0"/>
      <c r="XE733" s="0"/>
      <c r="XF733" s="0"/>
      <c r="XG733" s="0"/>
      <c r="XH733" s="0"/>
      <c r="XI733" s="0"/>
      <c r="XJ733" s="0"/>
      <c r="XK733" s="0"/>
      <c r="XL733" s="0"/>
      <c r="XM733" s="0"/>
      <c r="XN733" s="0"/>
      <c r="XO733" s="0"/>
      <c r="XP733" s="0"/>
      <c r="XQ733" s="0"/>
      <c r="XR733" s="0"/>
      <c r="XS733" s="0"/>
      <c r="XT733" s="0"/>
      <c r="XU733" s="0"/>
      <c r="XV733" s="0"/>
      <c r="XW733" s="0"/>
      <c r="XX733" s="0"/>
      <c r="XY733" s="0"/>
      <c r="XZ733" s="0"/>
      <c r="YA733" s="0"/>
      <c r="YB733" s="0"/>
      <c r="YC733" s="0"/>
      <c r="YD733" s="0"/>
      <c r="YE733" s="0"/>
      <c r="YF733" s="0"/>
      <c r="YG733" s="0"/>
      <c r="YH733" s="0"/>
      <c r="YI733" s="0"/>
      <c r="YJ733" s="0"/>
      <c r="YK733" s="0"/>
      <c r="YL733" s="0"/>
      <c r="YM733" s="0"/>
      <c r="YN733" s="0"/>
      <c r="YO733" s="0"/>
      <c r="YP733" s="0"/>
      <c r="YQ733" s="0"/>
      <c r="YR733" s="0"/>
      <c r="YS733" s="0"/>
      <c r="YT733" s="0"/>
      <c r="YU733" s="0"/>
      <c r="YV733" s="0"/>
      <c r="YW733" s="0"/>
      <c r="YX733" s="0"/>
      <c r="YY733" s="0"/>
      <c r="YZ733" s="0"/>
      <c r="ZA733" s="0"/>
      <c r="ZB733" s="0"/>
      <c r="ZC733" s="0"/>
      <c r="ZD733" s="0"/>
      <c r="ZE733" s="0"/>
      <c r="ZF733" s="0"/>
      <c r="ZG733" s="0"/>
      <c r="ZH733" s="0"/>
      <c r="ZI733" s="0"/>
      <c r="ZJ733" s="0"/>
      <c r="ZK733" s="0"/>
      <c r="ZL733" s="0"/>
      <c r="ZM733" s="0"/>
      <c r="ZN733" s="0"/>
      <c r="ZO733" s="0"/>
      <c r="ZP733" s="0"/>
      <c r="ZQ733" s="0"/>
      <c r="ZR733" s="0"/>
      <c r="ZS733" s="0"/>
      <c r="ZT733" s="0"/>
      <c r="ZU733" s="0"/>
      <c r="ZV733" s="0"/>
      <c r="ZW733" s="0"/>
      <c r="ZX733" s="0"/>
      <c r="ZY733" s="0"/>
      <c r="ZZ733" s="0"/>
      <c r="AAA733" s="0"/>
      <c r="AAB733" s="0"/>
      <c r="AAC733" s="0"/>
      <c r="AAD733" s="0"/>
      <c r="AAE733" s="0"/>
      <c r="AAF733" s="0"/>
      <c r="AAG733" s="0"/>
      <c r="AAH733" s="0"/>
      <c r="AAI733" s="0"/>
      <c r="AAJ733" s="0"/>
      <c r="AAK733" s="0"/>
      <c r="AAL733" s="0"/>
      <c r="AAM733" s="0"/>
      <c r="AAN733" s="0"/>
      <c r="AAO733" s="0"/>
      <c r="AAP733" s="0"/>
      <c r="AAQ733" s="0"/>
      <c r="AAR733" s="0"/>
      <c r="AAS733" s="0"/>
      <c r="AAT733" s="0"/>
      <c r="AAU733" s="0"/>
      <c r="AAV733" s="0"/>
      <c r="AAW733" s="0"/>
      <c r="AAX733" s="0"/>
      <c r="AAY733" s="0"/>
      <c r="AAZ733" s="0"/>
      <c r="ABA733" s="0"/>
      <c r="ABB733" s="0"/>
      <c r="ABC733" s="0"/>
      <c r="ABD733" s="0"/>
      <c r="ABE733" s="0"/>
      <c r="ABF733" s="0"/>
      <c r="ABG733" s="0"/>
      <c r="ABH733" s="0"/>
      <c r="ABI733" s="0"/>
      <c r="ABJ733" s="0"/>
      <c r="ABK733" s="0"/>
      <c r="ABL733" s="0"/>
      <c r="ABM733" s="0"/>
      <c r="ABN733" s="0"/>
      <c r="ABO733" s="0"/>
      <c r="ABP733" s="0"/>
      <c r="ABQ733" s="0"/>
      <c r="ABR733" s="0"/>
      <c r="ABS733" s="0"/>
      <c r="ABT733" s="0"/>
      <c r="ABU733" s="0"/>
      <c r="ABV733" s="0"/>
      <c r="ABW733" s="0"/>
      <c r="ABX733" s="0"/>
      <c r="ABY733" s="0"/>
      <c r="ABZ733" s="0"/>
      <c r="ACA733" s="0"/>
      <c r="ACB733" s="0"/>
      <c r="ACC733" s="0"/>
      <c r="ACD733" s="0"/>
      <c r="ACE733" s="0"/>
      <c r="ACF733" s="0"/>
      <c r="ACG733" s="0"/>
      <c r="ACH733" s="0"/>
      <c r="ACI733" s="0"/>
      <c r="ACJ733" s="0"/>
      <c r="ACK733" s="0"/>
      <c r="ACL733" s="0"/>
      <c r="ACM733" s="0"/>
      <c r="ACN733" s="0"/>
      <c r="ACO733" s="0"/>
      <c r="ACP733" s="0"/>
      <c r="ACQ733" s="0"/>
      <c r="ACR733" s="0"/>
      <c r="ACS733" s="0"/>
      <c r="ACT733" s="0"/>
      <c r="ACU733" s="0"/>
      <c r="ACV733" s="0"/>
      <c r="ACW733" s="0"/>
      <c r="ACX733" s="0"/>
      <c r="ACY733" s="0"/>
      <c r="ACZ733" s="0"/>
      <c r="ADA733" s="0"/>
      <c r="ADB733" s="0"/>
      <c r="ADC733" s="0"/>
      <c r="ADD733" s="0"/>
      <c r="ADE733" s="0"/>
      <c r="ADF733" s="0"/>
      <c r="ADG733" s="0"/>
      <c r="ADH733" s="0"/>
      <c r="ADI733" s="0"/>
      <c r="ADJ733" s="0"/>
      <c r="ADK733" s="0"/>
      <c r="ADL733" s="0"/>
      <c r="ADM733" s="0"/>
      <c r="ADN733" s="0"/>
      <c r="ADO733" s="0"/>
      <c r="ADP733" s="0"/>
      <c r="ADQ733" s="0"/>
      <c r="ADR733" s="0"/>
      <c r="ADS733" s="0"/>
      <c r="ADT733" s="0"/>
      <c r="ADU733" s="0"/>
      <c r="ADV733" s="0"/>
      <c r="ADW733" s="0"/>
      <c r="ADX733" s="0"/>
      <c r="ADY733" s="0"/>
      <c r="ADZ733" s="0"/>
      <c r="AEA733" s="0"/>
      <c r="AEB733" s="0"/>
      <c r="AEC733" s="0"/>
      <c r="AED733" s="0"/>
      <c r="AEE733" s="0"/>
      <c r="AEF733" s="0"/>
      <c r="AEG733" s="0"/>
      <c r="AEH733" s="0"/>
      <c r="AEI733" s="0"/>
      <c r="AEJ733" s="0"/>
      <c r="AEK733" s="0"/>
      <c r="AEL733" s="0"/>
      <c r="AEM733" s="0"/>
      <c r="AEN733" s="0"/>
      <c r="AEO733" s="0"/>
      <c r="AEP733" s="0"/>
      <c r="AEQ733" s="0"/>
      <c r="AER733" s="0"/>
      <c r="AES733" s="0"/>
      <c r="AET733" s="0"/>
      <c r="AEU733" s="0"/>
      <c r="AEV733" s="0"/>
      <c r="AEW733" s="0"/>
      <c r="AEX733" s="0"/>
      <c r="AEY733" s="0"/>
      <c r="AEZ733" s="0"/>
      <c r="AFA733" s="0"/>
      <c r="AFB733" s="0"/>
      <c r="AFC733" s="0"/>
      <c r="AFD733" s="0"/>
      <c r="AFE733" s="0"/>
      <c r="AFF733" s="0"/>
      <c r="AFG733" s="0"/>
      <c r="AFH733" s="0"/>
      <c r="AFI733" s="0"/>
      <c r="AFJ733" s="0"/>
      <c r="AFK733" s="0"/>
      <c r="AFL733" s="0"/>
      <c r="AFM733" s="0"/>
      <c r="AFN733" s="0"/>
      <c r="AFO733" s="0"/>
      <c r="AFP733" s="0"/>
      <c r="AFQ733" s="0"/>
      <c r="AFR733" s="0"/>
      <c r="AFS733" s="0"/>
      <c r="AFT733" s="0"/>
      <c r="AFU733" s="0"/>
      <c r="AFV733" s="0"/>
      <c r="AFW733" s="0"/>
      <c r="AFX733" s="0"/>
      <c r="AFY733" s="0"/>
      <c r="AFZ733" s="0"/>
      <c r="AGA733" s="0"/>
      <c r="AGB733" s="0"/>
      <c r="AGC733" s="0"/>
      <c r="AGD733" s="0"/>
      <c r="AGE733" s="0"/>
      <c r="AGF733" s="0"/>
      <c r="AGG733" s="0"/>
      <c r="AGH733" s="0"/>
      <c r="AGI733" s="0"/>
      <c r="AGJ733" s="0"/>
      <c r="AGK733" s="0"/>
      <c r="AGL733" s="0"/>
      <c r="AGM733" s="0"/>
      <c r="AGN733" s="0"/>
      <c r="AGO733" s="0"/>
      <c r="AGP733" s="0"/>
      <c r="AGQ733" s="0"/>
      <c r="AGR733" s="0"/>
      <c r="AGS733" s="0"/>
      <c r="AGT733" s="0"/>
      <c r="AGU733" s="0"/>
      <c r="AGV733" s="0"/>
      <c r="AGW733" s="0"/>
      <c r="AGX733" s="0"/>
      <c r="AGY733" s="0"/>
      <c r="AGZ733" s="0"/>
      <c r="AHA733" s="0"/>
      <c r="AHB733" s="0"/>
      <c r="AHC733" s="0"/>
      <c r="AHD733" s="0"/>
      <c r="AHE733" s="0"/>
      <c r="AHF733" s="0"/>
      <c r="AHG733" s="0"/>
      <c r="AHH733" s="0"/>
      <c r="AHI733" s="0"/>
      <c r="AHJ733" s="0"/>
      <c r="AHK733" s="0"/>
      <c r="AHL733" s="0"/>
      <c r="AHM733" s="0"/>
      <c r="AHN733" s="0"/>
      <c r="AHO733" s="0"/>
      <c r="AHP733" s="0"/>
      <c r="AHQ733" s="0"/>
      <c r="AHR733" s="0"/>
      <c r="AHS733" s="0"/>
      <c r="AHT733" s="0"/>
      <c r="AHU733" s="0"/>
      <c r="AHV733" s="0"/>
      <c r="AHW733" s="0"/>
      <c r="AHX733" s="0"/>
      <c r="AHY733" s="0"/>
      <c r="AHZ733" s="0"/>
      <c r="AIA733" s="0"/>
      <c r="AIB733" s="0"/>
      <c r="AIC733" s="0"/>
      <c r="AID733" s="0"/>
      <c r="AIE733" s="0"/>
      <c r="AIF733" s="0"/>
      <c r="AIG733" s="0"/>
      <c r="AIH733" s="0"/>
      <c r="AII733" s="0"/>
      <c r="AIJ733" s="0"/>
      <c r="AIK733" s="0"/>
      <c r="AIL733" s="0"/>
      <c r="AIM733" s="0"/>
      <c r="AIN733" s="0"/>
      <c r="AIO733" s="0"/>
      <c r="AIP733" s="0"/>
      <c r="AIQ733" s="0"/>
      <c r="AIR733" s="0"/>
      <c r="AIS733" s="0"/>
      <c r="AIT733" s="0"/>
      <c r="AIU733" s="0"/>
      <c r="AIV733" s="0"/>
      <c r="AIW733" s="0"/>
      <c r="AIX733" s="0"/>
      <c r="AIY733" s="0"/>
      <c r="AIZ733" s="0"/>
      <c r="AJA733" s="0"/>
      <c r="AJB733" s="0"/>
      <c r="AJC733" s="0"/>
      <c r="AJD733" s="0"/>
      <c r="AJE733" s="0"/>
      <c r="AJF733" s="0"/>
      <c r="AJG733" s="0"/>
      <c r="AJH733" s="0"/>
      <c r="AJI733" s="0"/>
      <c r="AJJ733" s="0"/>
      <c r="AJK733" s="0"/>
      <c r="AJL733" s="0"/>
      <c r="AJM733" s="0"/>
      <c r="AJN733" s="0"/>
      <c r="AJO733" s="0"/>
      <c r="AJP733" s="0"/>
      <c r="AJQ733" s="0"/>
      <c r="AJR733" s="0"/>
      <c r="AJS733" s="0"/>
      <c r="AJT733" s="0"/>
      <c r="AJU733" s="0"/>
      <c r="AJV733" s="0"/>
      <c r="AJW733" s="0"/>
      <c r="AJX733" s="0"/>
      <c r="AJY733" s="0"/>
      <c r="AJZ733" s="0"/>
      <c r="AKA733" s="0"/>
      <c r="AKB733" s="0"/>
      <c r="AKC733" s="0"/>
      <c r="AKD733" s="0"/>
      <c r="AKE733" s="0"/>
      <c r="AKF733" s="0"/>
      <c r="AKG733" s="0"/>
      <c r="AKH733" s="0"/>
      <c r="AKI733" s="0"/>
      <c r="AKJ733" s="0"/>
      <c r="AKK733" s="0"/>
      <c r="AKL733" s="0"/>
      <c r="AKM733" s="0"/>
      <c r="AKN733" s="0"/>
      <c r="AKO733" s="0"/>
      <c r="AKP733" s="0"/>
      <c r="AKQ733" s="0"/>
      <c r="AKR733" s="0"/>
      <c r="AKS733" s="0"/>
      <c r="AKT733" s="0"/>
      <c r="AKU733" s="0"/>
      <c r="AKV733" s="0"/>
      <c r="AKW733" s="0"/>
      <c r="AKX733" s="0"/>
      <c r="AKY733" s="0"/>
      <c r="AKZ733" s="0"/>
      <c r="ALA733" s="0"/>
      <c r="ALB733" s="0"/>
      <c r="ALC733" s="0"/>
      <c r="ALD733" s="0"/>
      <c r="ALE733" s="0"/>
      <c r="ALF733" s="0"/>
      <c r="ALG733" s="0"/>
      <c r="ALH733" s="0"/>
      <c r="ALI733" s="0"/>
      <c r="ALJ733" s="0"/>
      <c r="ALK733" s="0"/>
      <c r="ALL733" s="0"/>
      <c r="ALM733" s="0"/>
      <c r="ALN733" s="0"/>
      <c r="ALO733" s="0"/>
      <c r="ALP733" s="0"/>
      <c r="ALQ733" s="0"/>
      <c r="ALR733" s="0"/>
      <c r="ALS733" s="0"/>
      <c r="ALT733" s="0"/>
      <c r="ALU733" s="0"/>
      <c r="ALV733" s="0"/>
      <c r="ALW733" s="0"/>
      <c r="ALX733" s="0"/>
      <c r="ALY733" s="0"/>
      <c r="ALZ733" s="0"/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customFormat="false" ht="12" hidden="false" customHeight="false" outlineLevel="0" collapsed="false">
      <c r="A734" s="9" t="s">
        <v>66</v>
      </c>
      <c r="B734" s="4" t="n">
        <v>32</v>
      </c>
      <c r="C734" s="9" t="n">
        <v>41</v>
      </c>
      <c r="D734" s="9"/>
      <c r="E734" s="35"/>
      <c r="F734" s="0"/>
      <c r="G734" s="25"/>
      <c r="H734" s="0"/>
      <c r="I734" s="22" t="s">
        <v>1066</v>
      </c>
      <c r="J734" s="26" t="s">
        <v>1067</v>
      </c>
      <c r="K734" s="35" t="s">
        <v>1673</v>
      </c>
      <c r="L734" s="9"/>
      <c r="M734" s="88"/>
      <c r="N734" s="22" t="s">
        <v>1660</v>
      </c>
      <c r="O734" s="4" t="s">
        <v>1661</v>
      </c>
      <c r="P734" s="89" t="n">
        <v>21032</v>
      </c>
      <c r="Q734" s="89" t="n">
        <v>1032</v>
      </c>
      <c r="R734" s="22" t="s">
        <v>581</v>
      </c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30"/>
      <c r="AD734" s="30"/>
      <c r="AE734" s="30"/>
      <c r="AF734" s="30"/>
      <c r="AG734" s="30"/>
      <c r="AH734" s="30"/>
      <c r="AI734" s="30"/>
      <c r="AJ734" s="30"/>
      <c r="AK734" s="3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12" hidden="false" customHeight="false" outlineLevel="0" collapsed="false">
      <c r="A735" s="22" t="s">
        <v>80</v>
      </c>
      <c r="B735" s="4" t="n">
        <v>34</v>
      </c>
      <c r="C735" s="9" t="n">
        <v>44</v>
      </c>
      <c r="D735" s="9"/>
      <c r="E735" s="35"/>
      <c r="F735" s="0"/>
      <c r="G735" s="33"/>
      <c r="H735" s="9"/>
      <c r="I735" s="22" t="s">
        <v>1066</v>
      </c>
      <c r="J735" s="26" t="s">
        <v>1067</v>
      </c>
      <c r="K735" s="35" t="s">
        <v>1674</v>
      </c>
      <c r="L735" s="9"/>
      <c r="M735" s="88"/>
      <c r="N735" s="22" t="s">
        <v>1660</v>
      </c>
      <c r="O735" s="4" t="s">
        <v>1661</v>
      </c>
      <c r="P735" s="89" t="n">
        <v>21034</v>
      </c>
      <c r="Q735" s="89" t="n">
        <v>1034</v>
      </c>
      <c r="R735" s="22" t="s">
        <v>581</v>
      </c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30"/>
      <c r="AD735" s="30"/>
      <c r="AE735" s="30"/>
      <c r="AF735" s="30"/>
      <c r="AG735" s="30"/>
      <c r="AH735" s="30"/>
      <c r="AI735" s="30"/>
      <c r="AJ735" s="30"/>
      <c r="AK735" s="3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customFormat="false" ht="12" hidden="false" customHeight="false" outlineLevel="0" collapsed="false">
      <c r="A736" s="22" t="s">
        <v>80</v>
      </c>
      <c r="B736" s="4" t="n">
        <v>42</v>
      </c>
      <c r="C736" s="9" t="n">
        <v>57</v>
      </c>
      <c r="D736" s="9"/>
      <c r="E736" s="35"/>
      <c r="F736" s="0"/>
      <c r="G736" s="25"/>
      <c r="H736" s="0"/>
      <c r="I736" s="22" t="s">
        <v>1066</v>
      </c>
      <c r="J736" s="26" t="s">
        <v>1067</v>
      </c>
      <c r="K736" s="90" t="s">
        <v>1675</v>
      </c>
      <c r="L736" s="9"/>
      <c r="M736" s="88"/>
      <c r="N736" s="22" t="s">
        <v>1660</v>
      </c>
      <c r="O736" s="4" t="s">
        <v>1663</v>
      </c>
      <c r="P736" s="89" t="n">
        <v>21042</v>
      </c>
      <c r="Q736" s="89" t="n">
        <v>1042</v>
      </c>
      <c r="R736" s="9" t="s">
        <v>53</v>
      </c>
      <c r="S736" s="0"/>
      <c r="T736" s="0"/>
      <c r="U736" s="0"/>
      <c r="V736" s="0"/>
      <c r="W736" s="0"/>
      <c r="X736" s="0"/>
      <c r="Y736" s="0"/>
      <c r="Z736" s="0"/>
      <c r="AA736" s="0"/>
      <c r="AB736" s="0"/>
      <c r="AC736" s="30"/>
      <c r="AD736" s="30"/>
      <c r="AE736" s="30"/>
      <c r="AF736" s="30"/>
      <c r="AG736" s="30"/>
      <c r="AH736" s="30"/>
      <c r="AI736" s="30"/>
      <c r="AJ736" s="30"/>
      <c r="AK736" s="3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  <c r="IW736" s="0"/>
      <c r="IX736" s="0"/>
      <c r="IY736" s="0"/>
      <c r="IZ736" s="0"/>
      <c r="JA736" s="0"/>
      <c r="JB736" s="0"/>
      <c r="JC736" s="0"/>
      <c r="JD736" s="0"/>
      <c r="JE736" s="0"/>
      <c r="JF736" s="0"/>
      <c r="JG736" s="0"/>
      <c r="JH736" s="0"/>
      <c r="JI736" s="0"/>
      <c r="JJ736" s="0"/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0"/>
      <c r="KJ736" s="0"/>
      <c r="KK736" s="0"/>
      <c r="KL736" s="0"/>
      <c r="KM736" s="0"/>
      <c r="KN736" s="0"/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0"/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  <c r="LX736" s="0"/>
      <c r="LY736" s="0"/>
      <c r="LZ736" s="0"/>
      <c r="MA736" s="0"/>
      <c r="MB736" s="0"/>
      <c r="MC736" s="0"/>
      <c r="MD736" s="0"/>
      <c r="ME736" s="0"/>
      <c r="MF736" s="0"/>
      <c r="MG736" s="0"/>
      <c r="MH736" s="0"/>
      <c r="MI736" s="0"/>
      <c r="MJ736" s="0"/>
      <c r="MK736" s="0"/>
      <c r="ML736" s="0"/>
      <c r="MM736" s="0"/>
      <c r="MN736" s="0"/>
      <c r="MO736" s="0"/>
      <c r="MP736" s="0"/>
      <c r="MQ736" s="0"/>
      <c r="MR736" s="0"/>
      <c r="MS736" s="0"/>
      <c r="MT736" s="0"/>
      <c r="MU736" s="0"/>
      <c r="MV736" s="0"/>
      <c r="MW736" s="0"/>
      <c r="MX736" s="0"/>
      <c r="MY736" s="0"/>
      <c r="MZ736" s="0"/>
      <c r="NA736" s="0"/>
      <c r="NB736" s="0"/>
      <c r="NC736" s="0"/>
      <c r="ND736" s="0"/>
      <c r="NE736" s="0"/>
      <c r="NF736" s="0"/>
      <c r="NG736" s="0"/>
      <c r="NH736" s="0"/>
      <c r="NI736" s="0"/>
      <c r="NJ736" s="0"/>
      <c r="NK736" s="0"/>
      <c r="NL736" s="0"/>
      <c r="NM736" s="0"/>
      <c r="NN736" s="0"/>
      <c r="NO736" s="0"/>
      <c r="NP736" s="0"/>
      <c r="NQ736" s="0"/>
      <c r="NR736" s="0"/>
      <c r="NS736" s="0"/>
      <c r="NT736" s="0"/>
      <c r="NU736" s="0"/>
      <c r="NV736" s="0"/>
      <c r="NW736" s="0"/>
      <c r="NX736" s="0"/>
      <c r="NY736" s="0"/>
      <c r="NZ736" s="0"/>
      <c r="OA736" s="0"/>
      <c r="OB736" s="0"/>
      <c r="OC736" s="0"/>
      <c r="OD736" s="0"/>
      <c r="OE736" s="0"/>
      <c r="OF736" s="0"/>
      <c r="OG736" s="0"/>
      <c r="OH736" s="0"/>
      <c r="OI736" s="0"/>
      <c r="OJ736" s="0"/>
      <c r="OK736" s="0"/>
      <c r="OL736" s="0"/>
      <c r="OM736" s="0"/>
      <c r="ON736" s="0"/>
      <c r="OO736" s="0"/>
      <c r="OP736" s="0"/>
      <c r="OQ736" s="0"/>
      <c r="OR736" s="0"/>
      <c r="OS736" s="0"/>
      <c r="OT736" s="0"/>
      <c r="OU736" s="0"/>
      <c r="OV736" s="0"/>
      <c r="OW736" s="0"/>
      <c r="OX736" s="0"/>
      <c r="OY736" s="0"/>
      <c r="OZ736" s="0"/>
      <c r="PA736" s="0"/>
      <c r="PB736" s="0"/>
      <c r="PC736" s="0"/>
      <c r="PD736" s="0"/>
      <c r="PE736" s="0"/>
      <c r="PF736" s="0"/>
      <c r="PG736" s="0"/>
      <c r="PH736" s="0"/>
      <c r="PI736" s="0"/>
      <c r="PJ736" s="0"/>
      <c r="PK736" s="0"/>
      <c r="PL736" s="0"/>
      <c r="PM736" s="0"/>
      <c r="PN736" s="0"/>
      <c r="PO736" s="0"/>
      <c r="PP736" s="0"/>
      <c r="PQ736" s="0"/>
      <c r="PR736" s="0"/>
      <c r="PS736" s="0"/>
      <c r="PT736" s="0"/>
      <c r="PU736" s="0"/>
      <c r="PV736" s="0"/>
      <c r="PW736" s="0"/>
      <c r="PX736" s="0"/>
      <c r="PY736" s="0"/>
      <c r="PZ736" s="0"/>
      <c r="QA736" s="0"/>
      <c r="QB736" s="0"/>
      <c r="QC736" s="0"/>
      <c r="QD736" s="0"/>
      <c r="QE736" s="0"/>
      <c r="QF736" s="0"/>
      <c r="QG736" s="0"/>
      <c r="QH736" s="0"/>
      <c r="QI736" s="0"/>
      <c r="QJ736" s="0"/>
      <c r="QK736" s="0"/>
      <c r="QL736" s="0"/>
      <c r="QM736" s="0"/>
      <c r="QN736" s="0"/>
      <c r="QO736" s="0"/>
      <c r="QP736" s="0"/>
      <c r="QQ736" s="0"/>
      <c r="QR736" s="0"/>
      <c r="QS736" s="0"/>
      <c r="QT736" s="0"/>
      <c r="QU736" s="0"/>
      <c r="QV736" s="0"/>
      <c r="QW736" s="0"/>
      <c r="QX736" s="0"/>
      <c r="QY736" s="0"/>
      <c r="QZ736" s="0"/>
      <c r="RA736" s="0"/>
      <c r="RB736" s="0"/>
      <c r="RC736" s="0"/>
      <c r="RD736" s="0"/>
      <c r="RE736" s="0"/>
      <c r="RF736" s="0"/>
      <c r="RG736" s="0"/>
      <c r="RH736" s="0"/>
      <c r="RI736" s="0"/>
      <c r="RJ736" s="0"/>
      <c r="RK736" s="0"/>
      <c r="RL736" s="0"/>
      <c r="RM736" s="0"/>
      <c r="RN736" s="0"/>
      <c r="RO736" s="0"/>
      <c r="RP736" s="0"/>
      <c r="RQ736" s="0"/>
      <c r="RR736" s="0"/>
      <c r="RS736" s="0"/>
      <c r="RT736" s="0"/>
      <c r="RU736" s="0"/>
      <c r="RV736" s="0"/>
      <c r="RW736" s="0"/>
      <c r="RX736" s="0"/>
      <c r="RY736" s="0"/>
      <c r="RZ736" s="0"/>
      <c r="SA736" s="0"/>
      <c r="SB736" s="0"/>
      <c r="SC736" s="0"/>
      <c r="SD736" s="0"/>
      <c r="SE736" s="0"/>
      <c r="SF736" s="0"/>
      <c r="SG736" s="0"/>
      <c r="SH736" s="0"/>
      <c r="SI736" s="0"/>
      <c r="SJ736" s="0"/>
      <c r="SK736" s="0"/>
      <c r="SL736" s="0"/>
      <c r="SM736" s="0"/>
      <c r="SN736" s="0"/>
      <c r="SO736" s="0"/>
      <c r="SP736" s="0"/>
      <c r="SQ736" s="0"/>
      <c r="SR736" s="0"/>
      <c r="SS736" s="0"/>
      <c r="ST736" s="0"/>
      <c r="SU736" s="0"/>
      <c r="SV736" s="0"/>
      <c r="SW736" s="0"/>
      <c r="SX736" s="0"/>
      <c r="SY736" s="0"/>
      <c r="SZ736" s="0"/>
      <c r="TA736" s="0"/>
      <c r="TB736" s="0"/>
      <c r="TC736" s="0"/>
      <c r="TD736" s="0"/>
      <c r="TE736" s="0"/>
      <c r="TF736" s="0"/>
      <c r="TG736" s="0"/>
      <c r="TH736" s="0"/>
      <c r="TI736" s="0"/>
      <c r="TJ736" s="0"/>
      <c r="TK736" s="0"/>
      <c r="TL736" s="0"/>
      <c r="TM736" s="0"/>
      <c r="TN736" s="0"/>
      <c r="TO736" s="0"/>
      <c r="TP736" s="0"/>
      <c r="TQ736" s="0"/>
      <c r="TR736" s="0"/>
      <c r="TS736" s="0"/>
      <c r="TT736" s="0"/>
      <c r="TU736" s="0"/>
      <c r="TV736" s="0"/>
      <c r="TW736" s="0"/>
      <c r="TX736" s="0"/>
      <c r="TY736" s="0"/>
      <c r="TZ736" s="0"/>
      <c r="UA736" s="0"/>
      <c r="UB736" s="0"/>
      <c r="UC736" s="0"/>
      <c r="UD736" s="0"/>
      <c r="UE736" s="0"/>
      <c r="UF736" s="0"/>
      <c r="UG736" s="0"/>
      <c r="UH736" s="0"/>
      <c r="UI736" s="0"/>
      <c r="UJ736" s="0"/>
      <c r="UK736" s="0"/>
      <c r="UL736" s="0"/>
      <c r="UM736" s="0"/>
      <c r="UN736" s="0"/>
      <c r="UO736" s="0"/>
      <c r="UP736" s="0"/>
      <c r="UQ736" s="0"/>
      <c r="UR736" s="0"/>
      <c r="US736" s="0"/>
      <c r="UT736" s="0"/>
      <c r="UU736" s="0"/>
      <c r="UV736" s="0"/>
      <c r="UW736" s="0"/>
      <c r="UX736" s="0"/>
      <c r="UY736" s="0"/>
      <c r="UZ736" s="0"/>
      <c r="VA736" s="0"/>
      <c r="VB736" s="0"/>
      <c r="VC736" s="0"/>
      <c r="VD736" s="0"/>
      <c r="VE736" s="0"/>
      <c r="VF736" s="0"/>
      <c r="VG736" s="0"/>
      <c r="VH736" s="0"/>
      <c r="VI736" s="0"/>
      <c r="VJ736" s="0"/>
      <c r="VK736" s="0"/>
      <c r="VL736" s="0"/>
      <c r="VM736" s="0"/>
      <c r="VN736" s="0"/>
      <c r="VO736" s="0"/>
      <c r="VP736" s="0"/>
      <c r="VQ736" s="0"/>
      <c r="VR736" s="0"/>
      <c r="VS736" s="0"/>
      <c r="VT736" s="0"/>
      <c r="VU736" s="0"/>
      <c r="VV736" s="0"/>
      <c r="VW736" s="0"/>
      <c r="VX736" s="0"/>
      <c r="VY736" s="0"/>
      <c r="VZ736" s="0"/>
      <c r="WA736" s="0"/>
      <c r="WB736" s="0"/>
      <c r="WC736" s="0"/>
      <c r="WD736" s="0"/>
      <c r="WE736" s="0"/>
      <c r="WF736" s="0"/>
      <c r="WG736" s="0"/>
      <c r="WH736" s="0"/>
      <c r="WI736" s="0"/>
      <c r="WJ736" s="0"/>
      <c r="WK736" s="0"/>
      <c r="WL736" s="0"/>
      <c r="WM736" s="0"/>
      <c r="WN736" s="0"/>
      <c r="WO736" s="0"/>
      <c r="WP736" s="0"/>
      <c r="WQ736" s="0"/>
      <c r="WR736" s="0"/>
      <c r="WS736" s="0"/>
      <c r="WT736" s="0"/>
      <c r="WU736" s="0"/>
      <c r="WV736" s="0"/>
      <c r="WW736" s="0"/>
      <c r="WX736" s="0"/>
      <c r="WY736" s="0"/>
      <c r="WZ736" s="0"/>
      <c r="XA736" s="0"/>
      <c r="XB736" s="0"/>
      <c r="XC736" s="0"/>
      <c r="XD736" s="0"/>
      <c r="XE736" s="0"/>
      <c r="XF736" s="0"/>
      <c r="XG736" s="0"/>
      <c r="XH736" s="0"/>
      <c r="XI736" s="0"/>
      <c r="XJ736" s="0"/>
      <c r="XK736" s="0"/>
      <c r="XL736" s="0"/>
      <c r="XM736" s="0"/>
      <c r="XN736" s="0"/>
      <c r="XO736" s="0"/>
      <c r="XP736" s="0"/>
      <c r="XQ736" s="0"/>
      <c r="XR736" s="0"/>
      <c r="XS736" s="0"/>
      <c r="XT736" s="0"/>
      <c r="XU736" s="0"/>
      <c r="XV736" s="0"/>
      <c r="XW736" s="0"/>
      <c r="XX736" s="0"/>
      <c r="XY736" s="0"/>
      <c r="XZ736" s="0"/>
      <c r="YA736" s="0"/>
      <c r="YB736" s="0"/>
      <c r="YC736" s="0"/>
      <c r="YD736" s="0"/>
      <c r="YE736" s="0"/>
      <c r="YF736" s="0"/>
      <c r="YG736" s="0"/>
      <c r="YH736" s="0"/>
      <c r="YI736" s="0"/>
      <c r="YJ736" s="0"/>
      <c r="YK736" s="0"/>
      <c r="YL736" s="0"/>
      <c r="YM736" s="0"/>
      <c r="YN736" s="0"/>
      <c r="YO736" s="0"/>
      <c r="YP736" s="0"/>
      <c r="YQ736" s="0"/>
      <c r="YR736" s="0"/>
      <c r="YS736" s="0"/>
      <c r="YT736" s="0"/>
      <c r="YU736" s="0"/>
      <c r="YV736" s="0"/>
      <c r="YW736" s="0"/>
      <c r="YX736" s="0"/>
      <c r="YY736" s="0"/>
      <c r="YZ736" s="0"/>
      <c r="ZA736" s="0"/>
      <c r="ZB736" s="0"/>
      <c r="ZC736" s="0"/>
      <c r="ZD736" s="0"/>
      <c r="ZE736" s="0"/>
      <c r="ZF736" s="0"/>
      <c r="ZG736" s="0"/>
      <c r="ZH736" s="0"/>
      <c r="ZI736" s="0"/>
      <c r="ZJ736" s="0"/>
      <c r="ZK736" s="0"/>
      <c r="ZL736" s="0"/>
      <c r="ZM736" s="0"/>
      <c r="ZN736" s="0"/>
      <c r="ZO736" s="0"/>
      <c r="ZP736" s="0"/>
      <c r="ZQ736" s="0"/>
      <c r="ZR736" s="0"/>
      <c r="ZS736" s="0"/>
      <c r="ZT736" s="0"/>
      <c r="ZU736" s="0"/>
      <c r="ZV736" s="0"/>
      <c r="ZW736" s="0"/>
      <c r="ZX736" s="0"/>
      <c r="ZY736" s="0"/>
      <c r="ZZ736" s="0"/>
      <c r="AAA736" s="0"/>
      <c r="AAB736" s="0"/>
      <c r="AAC736" s="0"/>
      <c r="AAD736" s="0"/>
      <c r="AAE736" s="0"/>
      <c r="AAF736" s="0"/>
      <c r="AAG736" s="0"/>
      <c r="AAH736" s="0"/>
      <c r="AAI736" s="0"/>
      <c r="AAJ736" s="0"/>
      <c r="AAK736" s="0"/>
      <c r="AAL736" s="0"/>
      <c r="AAM736" s="0"/>
      <c r="AAN736" s="0"/>
      <c r="AAO736" s="0"/>
      <c r="AAP736" s="0"/>
      <c r="AAQ736" s="0"/>
      <c r="AAR736" s="0"/>
      <c r="AAS736" s="0"/>
      <c r="AAT736" s="0"/>
      <c r="AAU736" s="0"/>
      <c r="AAV736" s="0"/>
      <c r="AAW736" s="0"/>
      <c r="AAX736" s="0"/>
      <c r="AAY736" s="0"/>
      <c r="AAZ736" s="0"/>
      <c r="ABA736" s="0"/>
      <c r="ABB736" s="0"/>
      <c r="ABC736" s="0"/>
      <c r="ABD736" s="0"/>
      <c r="ABE736" s="0"/>
      <c r="ABF736" s="0"/>
      <c r="ABG736" s="0"/>
      <c r="ABH736" s="0"/>
      <c r="ABI736" s="0"/>
      <c r="ABJ736" s="0"/>
      <c r="ABK736" s="0"/>
      <c r="ABL736" s="0"/>
      <c r="ABM736" s="0"/>
      <c r="ABN736" s="0"/>
      <c r="ABO736" s="0"/>
      <c r="ABP736" s="0"/>
      <c r="ABQ736" s="0"/>
      <c r="ABR736" s="0"/>
      <c r="ABS736" s="0"/>
      <c r="ABT736" s="0"/>
      <c r="ABU736" s="0"/>
      <c r="ABV736" s="0"/>
      <c r="ABW736" s="0"/>
      <c r="ABX736" s="0"/>
      <c r="ABY736" s="0"/>
      <c r="ABZ736" s="0"/>
      <c r="ACA736" s="0"/>
      <c r="ACB736" s="0"/>
      <c r="ACC736" s="0"/>
      <c r="ACD736" s="0"/>
      <c r="ACE736" s="0"/>
      <c r="ACF736" s="0"/>
      <c r="ACG736" s="0"/>
      <c r="ACH736" s="0"/>
      <c r="ACI736" s="0"/>
      <c r="ACJ736" s="0"/>
      <c r="ACK736" s="0"/>
      <c r="ACL736" s="0"/>
      <c r="ACM736" s="0"/>
      <c r="ACN736" s="0"/>
      <c r="ACO736" s="0"/>
      <c r="ACP736" s="0"/>
      <c r="ACQ736" s="0"/>
      <c r="ACR736" s="0"/>
      <c r="ACS736" s="0"/>
      <c r="ACT736" s="0"/>
      <c r="ACU736" s="0"/>
      <c r="ACV736" s="0"/>
      <c r="ACW736" s="0"/>
      <c r="ACX736" s="0"/>
      <c r="ACY736" s="0"/>
      <c r="ACZ736" s="0"/>
      <c r="ADA736" s="0"/>
      <c r="ADB736" s="0"/>
      <c r="ADC736" s="0"/>
      <c r="ADD736" s="0"/>
      <c r="ADE736" s="0"/>
      <c r="ADF736" s="0"/>
      <c r="ADG736" s="0"/>
      <c r="ADH736" s="0"/>
      <c r="ADI736" s="0"/>
      <c r="ADJ736" s="0"/>
      <c r="ADK736" s="0"/>
      <c r="ADL736" s="0"/>
      <c r="ADM736" s="0"/>
      <c r="ADN736" s="0"/>
      <c r="ADO736" s="0"/>
      <c r="ADP736" s="0"/>
      <c r="ADQ736" s="0"/>
      <c r="ADR736" s="0"/>
      <c r="ADS736" s="0"/>
      <c r="ADT736" s="0"/>
      <c r="ADU736" s="0"/>
      <c r="ADV736" s="0"/>
      <c r="ADW736" s="0"/>
      <c r="ADX736" s="0"/>
      <c r="ADY736" s="0"/>
      <c r="ADZ736" s="0"/>
      <c r="AEA736" s="0"/>
      <c r="AEB736" s="0"/>
      <c r="AEC736" s="0"/>
      <c r="AED736" s="0"/>
      <c r="AEE736" s="0"/>
      <c r="AEF736" s="0"/>
      <c r="AEG736" s="0"/>
      <c r="AEH736" s="0"/>
      <c r="AEI736" s="0"/>
      <c r="AEJ736" s="0"/>
      <c r="AEK736" s="0"/>
      <c r="AEL736" s="0"/>
      <c r="AEM736" s="0"/>
      <c r="AEN736" s="0"/>
      <c r="AEO736" s="0"/>
      <c r="AEP736" s="0"/>
      <c r="AEQ736" s="0"/>
      <c r="AER736" s="0"/>
      <c r="AES736" s="0"/>
      <c r="AET736" s="0"/>
      <c r="AEU736" s="0"/>
      <c r="AEV736" s="0"/>
      <c r="AEW736" s="0"/>
      <c r="AEX736" s="0"/>
      <c r="AEY736" s="0"/>
      <c r="AEZ736" s="0"/>
      <c r="AFA736" s="0"/>
      <c r="AFB736" s="0"/>
      <c r="AFC736" s="0"/>
      <c r="AFD736" s="0"/>
      <c r="AFE736" s="0"/>
      <c r="AFF736" s="0"/>
      <c r="AFG736" s="0"/>
      <c r="AFH736" s="0"/>
      <c r="AFI736" s="0"/>
      <c r="AFJ736" s="0"/>
      <c r="AFK736" s="0"/>
      <c r="AFL736" s="0"/>
      <c r="AFM736" s="0"/>
      <c r="AFN736" s="0"/>
      <c r="AFO736" s="0"/>
      <c r="AFP736" s="0"/>
      <c r="AFQ736" s="0"/>
      <c r="AFR736" s="0"/>
      <c r="AFS736" s="0"/>
      <c r="AFT736" s="0"/>
      <c r="AFU736" s="0"/>
      <c r="AFV736" s="0"/>
      <c r="AFW736" s="0"/>
      <c r="AFX736" s="0"/>
      <c r="AFY736" s="0"/>
      <c r="AFZ736" s="0"/>
      <c r="AGA736" s="0"/>
      <c r="AGB736" s="0"/>
      <c r="AGC736" s="0"/>
      <c r="AGD736" s="0"/>
      <c r="AGE736" s="0"/>
      <c r="AGF736" s="0"/>
      <c r="AGG736" s="0"/>
      <c r="AGH736" s="0"/>
      <c r="AGI736" s="0"/>
      <c r="AGJ736" s="0"/>
      <c r="AGK736" s="0"/>
      <c r="AGL736" s="0"/>
      <c r="AGM736" s="0"/>
      <c r="AGN736" s="0"/>
      <c r="AGO736" s="0"/>
      <c r="AGP736" s="0"/>
      <c r="AGQ736" s="0"/>
      <c r="AGR736" s="0"/>
      <c r="AGS736" s="0"/>
      <c r="AGT736" s="0"/>
      <c r="AGU736" s="0"/>
      <c r="AGV736" s="0"/>
      <c r="AGW736" s="0"/>
      <c r="AGX736" s="0"/>
      <c r="AGY736" s="0"/>
      <c r="AGZ736" s="0"/>
      <c r="AHA736" s="0"/>
      <c r="AHB736" s="0"/>
      <c r="AHC736" s="0"/>
      <c r="AHD736" s="0"/>
      <c r="AHE736" s="0"/>
      <c r="AHF736" s="0"/>
      <c r="AHG736" s="0"/>
      <c r="AHH736" s="0"/>
      <c r="AHI736" s="0"/>
      <c r="AHJ736" s="0"/>
      <c r="AHK736" s="0"/>
      <c r="AHL736" s="0"/>
      <c r="AHM736" s="0"/>
      <c r="AHN736" s="0"/>
      <c r="AHO736" s="0"/>
      <c r="AHP736" s="0"/>
      <c r="AHQ736" s="0"/>
      <c r="AHR736" s="0"/>
      <c r="AHS736" s="0"/>
      <c r="AHT736" s="0"/>
      <c r="AHU736" s="0"/>
      <c r="AHV736" s="0"/>
      <c r="AHW736" s="0"/>
      <c r="AHX736" s="0"/>
      <c r="AHY736" s="0"/>
      <c r="AHZ736" s="0"/>
      <c r="AIA736" s="0"/>
      <c r="AIB736" s="0"/>
      <c r="AIC736" s="0"/>
      <c r="AID736" s="0"/>
      <c r="AIE736" s="0"/>
      <c r="AIF736" s="0"/>
      <c r="AIG736" s="0"/>
      <c r="AIH736" s="0"/>
      <c r="AII736" s="0"/>
      <c r="AIJ736" s="0"/>
      <c r="AIK736" s="0"/>
      <c r="AIL736" s="0"/>
      <c r="AIM736" s="0"/>
      <c r="AIN736" s="0"/>
      <c r="AIO736" s="0"/>
      <c r="AIP736" s="0"/>
      <c r="AIQ736" s="0"/>
      <c r="AIR736" s="0"/>
      <c r="AIS736" s="0"/>
      <c r="AIT736" s="0"/>
      <c r="AIU736" s="0"/>
      <c r="AIV736" s="0"/>
      <c r="AIW736" s="0"/>
      <c r="AIX736" s="0"/>
      <c r="AIY736" s="0"/>
      <c r="AIZ736" s="0"/>
      <c r="AJA736" s="0"/>
      <c r="AJB736" s="0"/>
      <c r="AJC736" s="0"/>
      <c r="AJD736" s="0"/>
      <c r="AJE736" s="0"/>
      <c r="AJF736" s="0"/>
      <c r="AJG736" s="0"/>
      <c r="AJH736" s="0"/>
      <c r="AJI736" s="0"/>
      <c r="AJJ736" s="0"/>
      <c r="AJK736" s="0"/>
      <c r="AJL736" s="0"/>
      <c r="AJM736" s="0"/>
      <c r="AJN736" s="0"/>
      <c r="AJO736" s="0"/>
      <c r="AJP736" s="0"/>
      <c r="AJQ736" s="0"/>
      <c r="AJR736" s="0"/>
      <c r="AJS736" s="0"/>
      <c r="AJT736" s="0"/>
      <c r="AJU736" s="0"/>
      <c r="AJV736" s="0"/>
      <c r="AJW736" s="0"/>
      <c r="AJX736" s="0"/>
      <c r="AJY736" s="0"/>
      <c r="AJZ736" s="0"/>
      <c r="AKA736" s="0"/>
      <c r="AKB736" s="0"/>
      <c r="AKC736" s="0"/>
      <c r="AKD736" s="0"/>
      <c r="AKE736" s="0"/>
      <c r="AKF736" s="0"/>
      <c r="AKG736" s="0"/>
      <c r="AKH736" s="0"/>
      <c r="AKI736" s="0"/>
      <c r="AKJ736" s="0"/>
      <c r="AKK736" s="0"/>
      <c r="AKL736" s="0"/>
      <c r="AKM736" s="0"/>
      <c r="AKN736" s="0"/>
      <c r="AKO736" s="0"/>
      <c r="AKP736" s="0"/>
      <c r="AKQ736" s="0"/>
      <c r="AKR736" s="0"/>
      <c r="AKS736" s="0"/>
      <c r="AKT736" s="0"/>
      <c r="AKU736" s="0"/>
      <c r="AKV736" s="0"/>
      <c r="AKW736" s="0"/>
      <c r="AKX736" s="0"/>
      <c r="AKY736" s="0"/>
      <c r="AKZ736" s="0"/>
      <c r="ALA736" s="0"/>
      <c r="ALB736" s="0"/>
      <c r="ALC736" s="0"/>
      <c r="ALD736" s="0"/>
      <c r="ALE736" s="0"/>
      <c r="ALF736" s="0"/>
      <c r="ALG736" s="0"/>
      <c r="ALH736" s="0"/>
      <c r="ALI736" s="0"/>
      <c r="ALJ736" s="0"/>
      <c r="ALK736" s="0"/>
      <c r="ALL736" s="0"/>
      <c r="ALM736" s="0"/>
      <c r="ALN736" s="0"/>
      <c r="ALO736" s="0"/>
      <c r="ALP736" s="0"/>
      <c r="ALQ736" s="0"/>
      <c r="ALR736" s="0"/>
      <c r="ALS736" s="0"/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customFormat="false" ht="12" hidden="false" customHeight="false" outlineLevel="0" collapsed="false">
      <c r="A737" s="9" t="s">
        <v>80</v>
      </c>
      <c r="B737" s="4" t="n">
        <v>46</v>
      </c>
      <c r="C737" s="9" t="n">
        <v>61</v>
      </c>
      <c r="D737" s="9"/>
      <c r="E737" s="35"/>
      <c r="F737" s="0"/>
      <c r="G737" s="25"/>
      <c r="H737" s="0"/>
      <c r="I737" s="22" t="s">
        <v>1066</v>
      </c>
      <c r="J737" s="26" t="s">
        <v>1067</v>
      </c>
      <c r="K737" s="87" t="s">
        <v>1676</v>
      </c>
      <c r="L737" s="9"/>
      <c r="M737" s="88"/>
      <c r="N737" s="22" t="s">
        <v>1660</v>
      </c>
      <c r="O737" s="4" t="s">
        <v>1663</v>
      </c>
      <c r="P737" s="89" t="n">
        <v>21046</v>
      </c>
      <c r="Q737" s="89" t="n">
        <v>1046</v>
      </c>
      <c r="R737" s="9" t="s">
        <v>53</v>
      </c>
      <c r="S737" s="0"/>
      <c r="T737" s="0"/>
      <c r="U737" s="0"/>
      <c r="V737" s="0"/>
      <c r="W737" s="0"/>
      <c r="X737" s="0"/>
      <c r="Y737" s="0"/>
      <c r="Z737" s="0"/>
      <c r="AA737" s="0"/>
      <c r="AB737" s="0"/>
      <c r="AC737" s="30"/>
      <c r="AD737" s="30"/>
      <c r="AE737" s="30"/>
      <c r="AF737" s="30"/>
      <c r="AG737" s="30"/>
      <c r="AH737" s="30"/>
      <c r="AI737" s="30"/>
      <c r="AJ737" s="30"/>
      <c r="AK737" s="3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  <c r="IW737" s="0"/>
      <c r="IX737" s="0"/>
      <c r="IY737" s="0"/>
      <c r="IZ737" s="0"/>
      <c r="JA737" s="0"/>
      <c r="JB737" s="0"/>
      <c r="JC737" s="0"/>
      <c r="JD737" s="0"/>
      <c r="JE737" s="0"/>
      <c r="JF737" s="0"/>
      <c r="JG737" s="0"/>
      <c r="JH737" s="0"/>
      <c r="JI737" s="0"/>
      <c r="JJ737" s="0"/>
      <c r="JK737" s="0"/>
      <c r="JL737" s="0"/>
      <c r="JM737" s="0"/>
      <c r="JN737" s="0"/>
      <c r="JO737" s="0"/>
      <c r="JP737" s="0"/>
      <c r="JQ737" s="0"/>
      <c r="JR737" s="0"/>
      <c r="JS737" s="0"/>
      <c r="JT737" s="0"/>
      <c r="JU737" s="0"/>
      <c r="JV737" s="0"/>
      <c r="JW737" s="0"/>
      <c r="JX737" s="0"/>
      <c r="JY737" s="0"/>
      <c r="JZ737" s="0"/>
      <c r="KA737" s="0"/>
      <c r="KB737" s="0"/>
      <c r="KC737" s="0"/>
      <c r="KD737" s="0"/>
      <c r="KE737" s="0"/>
      <c r="KF737" s="0"/>
      <c r="KG737" s="0"/>
      <c r="KH737" s="0"/>
      <c r="KI737" s="0"/>
      <c r="KJ737" s="0"/>
      <c r="KK737" s="0"/>
      <c r="KL737" s="0"/>
      <c r="KM737" s="0"/>
      <c r="KN737" s="0"/>
      <c r="KO737" s="0"/>
      <c r="KP737" s="0"/>
      <c r="KQ737" s="0"/>
      <c r="KR737" s="0"/>
      <c r="KS737" s="0"/>
      <c r="KT737" s="0"/>
      <c r="KU737" s="0"/>
      <c r="KV737" s="0"/>
      <c r="KW737" s="0"/>
      <c r="KX737" s="0"/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  <c r="LX737" s="0"/>
      <c r="LY737" s="0"/>
      <c r="LZ737" s="0"/>
      <c r="MA737" s="0"/>
      <c r="MB737" s="0"/>
      <c r="MC737" s="0"/>
      <c r="MD737" s="0"/>
      <c r="ME737" s="0"/>
      <c r="MF737" s="0"/>
      <c r="MG737" s="0"/>
      <c r="MH737" s="0"/>
      <c r="MI737" s="0"/>
      <c r="MJ737" s="0"/>
      <c r="MK737" s="0"/>
      <c r="ML737" s="0"/>
      <c r="MM737" s="0"/>
      <c r="MN737" s="0"/>
      <c r="MO737" s="0"/>
      <c r="MP737" s="0"/>
      <c r="MQ737" s="0"/>
      <c r="MR737" s="0"/>
      <c r="MS737" s="0"/>
      <c r="MT737" s="0"/>
      <c r="MU737" s="0"/>
      <c r="MV737" s="0"/>
      <c r="MW737" s="0"/>
      <c r="MX737" s="0"/>
      <c r="MY737" s="0"/>
      <c r="MZ737" s="0"/>
      <c r="NA737" s="0"/>
      <c r="NB737" s="0"/>
      <c r="NC737" s="0"/>
      <c r="ND737" s="0"/>
      <c r="NE737" s="0"/>
      <c r="NF737" s="0"/>
      <c r="NG737" s="0"/>
      <c r="NH737" s="0"/>
      <c r="NI737" s="0"/>
      <c r="NJ737" s="0"/>
      <c r="NK737" s="0"/>
      <c r="NL737" s="0"/>
      <c r="NM737" s="0"/>
      <c r="NN737" s="0"/>
      <c r="NO737" s="0"/>
      <c r="NP737" s="0"/>
      <c r="NQ737" s="0"/>
      <c r="NR737" s="0"/>
      <c r="NS737" s="0"/>
      <c r="NT737" s="0"/>
      <c r="NU737" s="0"/>
      <c r="NV737" s="0"/>
      <c r="NW737" s="0"/>
      <c r="NX737" s="0"/>
      <c r="NY737" s="0"/>
      <c r="NZ737" s="0"/>
      <c r="OA737" s="0"/>
      <c r="OB737" s="0"/>
      <c r="OC737" s="0"/>
      <c r="OD737" s="0"/>
      <c r="OE737" s="0"/>
      <c r="OF737" s="0"/>
      <c r="OG737" s="0"/>
      <c r="OH737" s="0"/>
      <c r="OI737" s="0"/>
      <c r="OJ737" s="0"/>
      <c r="OK737" s="0"/>
      <c r="OL737" s="0"/>
      <c r="OM737" s="0"/>
      <c r="ON737" s="0"/>
      <c r="OO737" s="0"/>
      <c r="OP737" s="0"/>
      <c r="OQ737" s="0"/>
      <c r="OR737" s="0"/>
      <c r="OS737" s="0"/>
      <c r="OT737" s="0"/>
      <c r="OU737" s="0"/>
      <c r="OV737" s="0"/>
      <c r="OW737" s="0"/>
      <c r="OX737" s="0"/>
      <c r="OY737" s="0"/>
      <c r="OZ737" s="0"/>
      <c r="PA737" s="0"/>
      <c r="PB737" s="0"/>
      <c r="PC737" s="0"/>
      <c r="PD737" s="0"/>
      <c r="PE737" s="0"/>
      <c r="PF737" s="0"/>
      <c r="PG737" s="0"/>
      <c r="PH737" s="0"/>
      <c r="PI737" s="0"/>
      <c r="PJ737" s="0"/>
      <c r="PK737" s="0"/>
      <c r="PL737" s="0"/>
      <c r="PM737" s="0"/>
      <c r="PN737" s="0"/>
      <c r="PO737" s="0"/>
      <c r="PP737" s="0"/>
      <c r="PQ737" s="0"/>
      <c r="PR737" s="0"/>
      <c r="PS737" s="0"/>
      <c r="PT737" s="0"/>
      <c r="PU737" s="0"/>
      <c r="PV737" s="0"/>
      <c r="PW737" s="0"/>
      <c r="PX737" s="0"/>
      <c r="PY737" s="0"/>
      <c r="PZ737" s="0"/>
      <c r="QA737" s="0"/>
      <c r="QB737" s="0"/>
      <c r="QC737" s="0"/>
      <c r="QD737" s="0"/>
      <c r="QE737" s="0"/>
      <c r="QF737" s="0"/>
      <c r="QG737" s="0"/>
      <c r="QH737" s="0"/>
      <c r="QI737" s="0"/>
      <c r="QJ737" s="0"/>
      <c r="QK737" s="0"/>
      <c r="QL737" s="0"/>
      <c r="QM737" s="0"/>
      <c r="QN737" s="0"/>
      <c r="QO737" s="0"/>
      <c r="QP737" s="0"/>
      <c r="QQ737" s="0"/>
      <c r="QR737" s="0"/>
      <c r="QS737" s="0"/>
      <c r="QT737" s="0"/>
      <c r="QU737" s="0"/>
      <c r="QV737" s="0"/>
      <c r="QW737" s="0"/>
      <c r="QX737" s="0"/>
      <c r="QY737" s="0"/>
      <c r="QZ737" s="0"/>
      <c r="RA737" s="0"/>
      <c r="RB737" s="0"/>
      <c r="RC737" s="0"/>
      <c r="RD737" s="0"/>
      <c r="RE737" s="0"/>
      <c r="RF737" s="0"/>
      <c r="RG737" s="0"/>
      <c r="RH737" s="0"/>
      <c r="RI737" s="0"/>
      <c r="RJ737" s="0"/>
      <c r="RK737" s="0"/>
      <c r="RL737" s="0"/>
      <c r="RM737" s="0"/>
      <c r="RN737" s="0"/>
      <c r="RO737" s="0"/>
      <c r="RP737" s="0"/>
      <c r="RQ737" s="0"/>
      <c r="RR737" s="0"/>
      <c r="RS737" s="0"/>
      <c r="RT737" s="0"/>
      <c r="RU737" s="0"/>
      <c r="RV737" s="0"/>
      <c r="RW737" s="0"/>
      <c r="RX737" s="0"/>
      <c r="RY737" s="0"/>
      <c r="RZ737" s="0"/>
      <c r="SA737" s="0"/>
      <c r="SB737" s="0"/>
      <c r="SC737" s="0"/>
      <c r="SD737" s="0"/>
      <c r="SE737" s="0"/>
      <c r="SF737" s="0"/>
      <c r="SG737" s="0"/>
      <c r="SH737" s="0"/>
      <c r="SI737" s="0"/>
      <c r="SJ737" s="0"/>
      <c r="SK737" s="0"/>
      <c r="SL737" s="0"/>
      <c r="SM737" s="0"/>
      <c r="SN737" s="0"/>
      <c r="SO737" s="0"/>
      <c r="SP737" s="0"/>
      <c r="SQ737" s="0"/>
      <c r="SR737" s="0"/>
      <c r="SS737" s="0"/>
      <c r="ST737" s="0"/>
      <c r="SU737" s="0"/>
      <c r="SV737" s="0"/>
      <c r="SW737" s="0"/>
      <c r="SX737" s="0"/>
      <c r="SY737" s="0"/>
      <c r="SZ737" s="0"/>
      <c r="TA737" s="0"/>
      <c r="TB737" s="0"/>
      <c r="TC737" s="0"/>
      <c r="TD737" s="0"/>
      <c r="TE737" s="0"/>
      <c r="TF737" s="0"/>
      <c r="TG737" s="0"/>
      <c r="TH737" s="0"/>
      <c r="TI737" s="0"/>
      <c r="TJ737" s="0"/>
      <c r="TK737" s="0"/>
      <c r="TL737" s="0"/>
      <c r="TM737" s="0"/>
      <c r="TN737" s="0"/>
      <c r="TO737" s="0"/>
      <c r="TP737" s="0"/>
      <c r="TQ737" s="0"/>
      <c r="TR737" s="0"/>
      <c r="TS737" s="0"/>
      <c r="TT737" s="0"/>
      <c r="TU737" s="0"/>
      <c r="TV737" s="0"/>
      <c r="TW737" s="0"/>
      <c r="TX737" s="0"/>
      <c r="TY737" s="0"/>
      <c r="TZ737" s="0"/>
      <c r="UA737" s="0"/>
      <c r="UB737" s="0"/>
      <c r="UC737" s="0"/>
      <c r="UD737" s="0"/>
      <c r="UE737" s="0"/>
      <c r="UF737" s="0"/>
      <c r="UG737" s="0"/>
      <c r="UH737" s="0"/>
      <c r="UI737" s="0"/>
      <c r="UJ737" s="0"/>
      <c r="UK737" s="0"/>
      <c r="UL737" s="0"/>
      <c r="UM737" s="0"/>
      <c r="UN737" s="0"/>
      <c r="UO737" s="0"/>
      <c r="UP737" s="0"/>
      <c r="UQ737" s="0"/>
      <c r="UR737" s="0"/>
      <c r="US737" s="0"/>
      <c r="UT737" s="0"/>
      <c r="UU737" s="0"/>
      <c r="UV737" s="0"/>
      <c r="UW737" s="0"/>
      <c r="UX737" s="0"/>
      <c r="UY737" s="0"/>
      <c r="UZ737" s="0"/>
      <c r="VA737" s="0"/>
      <c r="VB737" s="0"/>
      <c r="VC737" s="0"/>
      <c r="VD737" s="0"/>
      <c r="VE737" s="0"/>
      <c r="VF737" s="0"/>
      <c r="VG737" s="0"/>
      <c r="VH737" s="0"/>
      <c r="VI737" s="0"/>
      <c r="VJ737" s="0"/>
      <c r="VK737" s="0"/>
      <c r="VL737" s="0"/>
      <c r="VM737" s="0"/>
      <c r="VN737" s="0"/>
      <c r="VO737" s="0"/>
      <c r="VP737" s="0"/>
      <c r="VQ737" s="0"/>
      <c r="VR737" s="0"/>
      <c r="VS737" s="0"/>
      <c r="VT737" s="0"/>
      <c r="VU737" s="0"/>
      <c r="VV737" s="0"/>
      <c r="VW737" s="0"/>
      <c r="VX737" s="0"/>
      <c r="VY737" s="0"/>
      <c r="VZ737" s="0"/>
      <c r="WA737" s="0"/>
      <c r="WB737" s="0"/>
      <c r="WC737" s="0"/>
      <c r="WD737" s="0"/>
      <c r="WE737" s="0"/>
      <c r="WF737" s="0"/>
      <c r="WG737" s="0"/>
      <c r="WH737" s="0"/>
      <c r="WI737" s="0"/>
      <c r="WJ737" s="0"/>
      <c r="WK737" s="0"/>
      <c r="WL737" s="0"/>
      <c r="WM737" s="0"/>
      <c r="WN737" s="0"/>
      <c r="WO737" s="0"/>
      <c r="WP737" s="0"/>
      <c r="WQ737" s="0"/>
      <c r="WR737" s="0"/>
      <c r="WS737" s="0"/>
      <c r="WT737" s="0"/>
      <c r="WU737" s="0"/>
      <c r="WV737" s="0"/>
      <c r="WW737" s="0"/>
      <c r="WX737" s="0"/>
      <c r="WY737" s="0"/>
      <c r="WZ737" s="0"/>
      <c r="XA737" s="0"/>
      <c r="XB737" s="0"/>
      <c r="XC737" s="0"/>
      <c r="XD737" s="0"/>
      <c r="XE737" s="0"/>
      <c r="XF737" s="0"/>
      <c r="XG737" s="0"/>
      <c r="XH737" s="0"/>
      <c r="XI737" s="0"/>
      <c r="XJ737" s="0"/>
      <c r="XK737" s="0"/>
      <c r="XL737" s="0"/>
      <c r="XM737" s="0"/>
      <c r="XN737" s="0"/>
      <c r="XO737" s="0"/>
      <c r="XP737" s="0"/>
      <c r="XQ737" s="0"/>
      <c r="XR737" s="0"/>
      <c r="XS737" s="0"/>
      <c r="XT737" s="0"/>
      <c r="XU737" s="0"/>
      <c r="XV737" s="0"/>
      <c r="XW737" s="0"/>
      <c r="XX737" s="0"/>
      <c r="XY737" s="0"/>
      <c r="XZ737" s="0"/>
      <c r="YA737" s="0"/>
      <c r="YB737" s="0"/>
      <c r="YC737" s="0"/>
      <c r="YD737" s="0"/>
      <c r="YE737" s="0"/>
      <c r="YF737" s="0"/>
      <c r="YG737" s="0"/>
      <c r="YH737" s="0"/>
      <c r="YI737" s="0"/>
      <c r="YJ737" s="0"/>
      <c r="YK737" s="0"/>
      <c r="YL737" s="0"/>
      <c r="YM737" s="0"/>
      <c r="YN737" s="0"/>
      <c r="YO737" s="0"/>
      <c r="YP737" s="0"/>
      <c r="YQ737" s="0"/>
      <c r="YR737" s="0"/>
      <c r="YS737" s="0"/>
      <c r="YT737" s="0"/>
      <c r="YU737" s="0"/>
      <c r="YV737" s="0"/>
      <c r="YW737" s="0"/>
      <c r="YX737" s="0"/>
      <c r="YY737" s="0"/>
      <c r="YZ737" s="0"/>
      <c r="ZA737" s="0"/>
      <c r="ZB737" s="0"/>
      <c r="ZC737" s="0"/>
      <c r="ZD737" s="0"/>
      <c r="ZE737" s="0"/>
      <c r="ZF737" s="0"/>
      <c r="ZG737" s="0"/>
      <c r="ZH737" s="0"/>
      <c r="ZI737" s="0"/>
      <c r="ZJ737" s="0"/>
      <c r="ZK737" s="0"/>
      <c r="ZL737" s="0"/>
      <c r="ZM737" s="0"/>
      <c r="ZN737" s="0"/>
      <c r="ZO737" s="0"/>
      <c r="ZP737" s="0"/>
      <c r="ZQ737" s="0"/>
      <c r="ZR737" s="0"/>
      <c r="ZS737" s="0"/>
      <c r="ZT737" s="0"/>
      <c r="ZU737" s="0"/>
      <c r="ZV737" s="0"/>
      <c r="ZW737" s="0"/>
      <c r="ZX737" s="0"/>
      <c r="ZY737" s="0"/>
      <c r="ZZ737" s="0"/>
      <c r="AAA737" s="0"/>
      <c r="AAB737" s="0"/>
      <c r="AAC737" s="0"/>
      <c r="AAD737" s="0"/>
      <c r="AAE737" s="0"/>
      <c r="AAF737" s="0"/>
      <c r="AAG737" s="0"/>
      <c r="AAH737" s="0"/>
      <c r="AAI737" s="0"/>
      <c r="AAJ737" s="0"/>
      <c r="AAK737" s="0"/>
      <c r="AAL737" s="0"/>
      <c r="AAM737" s="0"/>
      <c r="AAN737" s="0"/>
      <c r="AAO737" s="0"/>
      <c r="AAP737" s="0"/>
      <c r="AAQ737" s="0"/>
      <c r="AAR737" s="0"/>
      <c r="AAS737" s="0"/>
      <c r="AAT737" s="0"/>
      <c r="AAU737" s="0"/>
      <c r="AAV737" s="0"/>
      <c r="AAW737" s="0"/>
      <c r="AAX737" s="0"/>
      <c r="AAY737" s="0"/>
      <c r="AAZ737" s="0"/>
      <c r="ABA737" s="0"/>
      <c r="ABB737" s="0"/>
      <c r="ABC737" s="0"/>
      <c r="ABD737" s="0"/>
      <c r="ABE737" s="0"/>
      <c r="ABF737" s="0"/>
      <c r="ABG737" s="0"/>
      <c r="ABH737" s="0"/>
      <c r="ABI737" s="0"/>
      <c r="ABJ737" s="0"/>
      <c r="ABK737" s="0"/>
      <c r="ABL737" s="0"/>
      <c r="ABM737" s="0"/>
      <c r="ABN737" s="0"/>
      <c r="ABO737" s="0"/>
      <c r="ABP737" s="0"/>
      <c r="ABQ737" s="0"/>
      <c r="ABR737" s="0"/>
      <c r="ABS737" s="0"/>
      <c r="ABT737" s="0"/>
      <c r="ABU737" s="0"/>
      <c r="ABV737" s="0"/>
      <c r="ABW737" s="0"/>
      <c r="ABX737" s="0"/>
      <c r="ABY737" s="0"/>
      <c r="ABZ737" s="0"/>
      <c r="ACA737" s="0"/>
      <c r="ACB737" s="0"/>
      <c r="ACC737" s="0"/>
      <c r="ACD737" s="0"/>
      <c r="ACE737" s="0"/>
      <c r="ACF737" s="0"/>
      <c r="ACG737" s="0"/>
      <c r="ACH737" s="0"/>
      <c r="ACI737" s="0"/>
      <c r="ACJ737" s="0"/>
      <c r="ACK737" s="0"/>
      <c r="ACL737" s="0"/>
      <c r="ACM737" s="0"/>
      <c r="ACN737" s="0"/>
      <c r="ACO737" s="0"/>
      <c r="ACP737" s="0"/>
      <c r="ACQ737" s="0"/>
      <c r="ACR737" s="0"/>
      <c r="ACS737" s="0"/>
      <c r="ACT737" s="0"/>
      <c r="ACU737" s="0"/>
      <c r="ACV737" s="0"/>
      <c r="ACW737" s="0"/>
      <c r="ACX737" s="0"/>
      <c r="ACY737" s="0"/>
      <c r="ACZ737" s="0"/>
      <c r="ADA737" s="0"/>
      <c r="ADB737" s="0"/>
      <c r="ADC737" s="0"/>
      <c r="ADD737" s="0"/>
      <c r="ADE737" s="0"/>
      <c r="ADF737" s="0"/>
      <c r="ADG737" s="0"/>
      <c r="ADH737" s="0"/>
      <c r="ADI737" s="0"/>
      <c r="ADJ737" s="0"/>
      <c r="ADK737" s="0"/>
      <c r="ADL737" s="0"/>
      <c r="ADM737" s="0"/>
      <c r="ADN737" s="0"/>
      <c r="ADO737" s="0"/>
      <c r="ADP737" s="0"/>
      <c r="ADQ737" s="0"/>
      <c r="ADR737" s="0"/>
      <c r="ADS737" s="0"/>
      <c r="ADT737" s="0"/>
      <c r="ADU737" s="0"/>
      <c r="ADV737" s="0"/>
      <c r="ADW737" s="0"/>
      <c r="ADX737" s="0"/>
      <c r="ADY737" s="0"/>
      <c r="ADZ737" s="0"/>
      <c r="AEA737" s="0"/>
      <c r="AEB737" s="0"/>
      <c r="AEC737" s="0"/>
      <c r="AED737" s="0"/>
      <c r="AEE737" s="0"/>
      <c r="AEF737" s="0"/>
      <c r="AEG737" s="0"/>
      <c r="AEH737" s="0"/>
      <c r="AEI737" s="0"/>
      <c r="AEJ737" s="0"/>
      <c r="AEK737" s="0"/>
      <c r="AEL737" s="0"/>
      <c r="AEM737" s="0"/>
      <c r="AEN737" s="0"/>
      <c r="AEO737" s="0"/>
      <c r="AEP737" s="0"/>
      <c r="AEQ737" s="0"/>
      <c r="AER737" s="0"/>
      <c r="AES737" s="0"/>
      <c r="AET737" s="0"/>
      <c r="AEU737" s="0"/>
      <c r="AEV737" s="0"/>
      <c r="AEW737" s="0"/>
      <c r="AEX737" s="0"/>
      <c r="AEY737" s="0"/>
      <c r="AEZ737" s="0"/>
      <c r="AFA737" s="0"/>
      <c r="AFB737" s="0"/>
      <c r="AFC737" s="0"/>
      <c r="AFD737" s="0"/>
      <c r="AFE737" s="0"/>
      <c r="AFF737" s="0"/>
      <c r="AFG737" s="0"/>
      <c r="AFH737" s="0"/>
      <c r="AFI737" s="0"/>
      <c r="AFJ737" s="0"/>
      <c r="AFK737" s="0"/>
      <c r="AFL737" s="0"/>
      <c r="AFM737" s="0"/>
      <c r="AFN737" s="0"/>
      <c r="AFO737" s="0"/>
      <c r="AFP737" s="0"/>
      <c r="AFQ737" s="0"/>
      <c r="AFR737" s="0"/>
      <c r="AFS737" s="0"/>
      <c r="AFT737" s="0"/>
      <c r="AFU737" s="0"/>
      <c r="AFV737" s="0"/>
      <c r="AFW737" s="0"/>
      <c r="AFX737" s="0"/>
      <c r="AFY737" s="0"/>
      <c r="AFZ737" s="0"/>
      <c r="AGA737" s="0"/>
      <c r="AGB737" s="0"/>
      <c r="AGC737" s="0"/>
      <c r="AGD737" s="0"/>
      <c r="AGE737" s="0"/>
      <c r="AGF737" s="0"/>
      <c r="AGG737" s="0"/>
      <c r="AGH737" s="0"/>
      <c r="AGI737" s="0"/>
      <c r="AGJ737" s="0"/>
      <c r="AGK737" s="0"/>
      <c r="AGL737" s="0"/>
      <c r="AGM737" s="0"/>
      <c r="AGN737" s="0"/>
      <c r="AGO737" s="0"/>
      <c r="AGP737" s="0"/>
      <c r="AGQ737" s="0"/>
      <c r="AGR737" s="0"/>
      <c r="AGS737" s="0"/>
      <c r="AGT737" s="0"/>
      <c r="AGU737" s="0"/>
      <c r="AGV737" s="0"/>
      <c r="AGW737" s="0"/>
      <c r="AGX737" s="0"/>
      <c r="AGY737" s="0"/>
      <c r="AGZ737" s="0"/>
      <c r="AHA737" s="0"/>
      <c r="AHB737" s="0"/>
      <c r="AHC737" s="0"/>
      <c r="AHD737" s="0"/>
      <c r="AHE737" s="0"/>
      <c r="AHF737" s="0"/>
      <c r="AHG737" s="0"/>
      <c r="AHH737" s="0"/>
      <c r="AHI737" s="0"/>
      <c r="AHJ737" s="0"/>
      <c r="AHK737" s="0"/>
      <c r="AHL737" s="0"/>
      <c r="AHM737" s="0"/>
      <c r="AHN737" s="0"/>
      <c r="AHO737" s="0"/>
      <c r="AHP737" s="0"/>
      <c r="AHQ737" s="0"/>
      <c r="AHR737" s="0"/>
      <c r="AHS737" s="0"/>
      <c r="AHT737" s="0"/>
      <c r="AHU737" s="0"/>
      <c r="AHV737" s="0"/>
      <c r="AHW737" s="0"/>
      <c r="AHX737" s="0"/>
      <c r="AHY737" s="0"/>
      <c r="AHZ737" s="0"/>
      <c r="AIA737" s="0"/>
      <c r="AIB737" s="0"/>
      <c r="AIC737" s="0"/>
      <c r="AID737" s="0"/>
      <c r="AIE737" s="0"/>
      <c r="AIF737" s="0"/>
      <c r="AIG737" s="0"/>
      <c r="AIH737" s="0"/>
      <c r="AII737" s="0"/>
      <c r="AIJ737" s="0"/>
      <c r="AIK737" s="0"/>
      <c r="AIL737" s="0"/>
      <c r="AIM737" s="0"/>
      <c r="AIN737" s="0"/>
      <c r="AIO737" s="0"/>
      <c r="AIP737" s="0"/>
      <c r="AIQ737" s="0"/>
      <c r="AIR737" s="0"/>
      <c r="AIS737" s="0"/>
      <c r="AIT737" s="0"/>
      <c r="AIU737" s="0"/>
      <c r="AIV737" s="0"/>
      <c r="AIW737" s="0"/>
      <c r="AIX737" s="0"/>
      <c r="AIY737" s="0"/>
      <c r="AIZ737" s="0"/>
      <c r="AJA737" s="0"/>
      <c r="AJB737" s="0"/>
      <c r="AJC737" s="0"/>
      <c r="AJD737" s="0"/>
      <c r="AJE737" s="0"/>
      <c r="AJF737" s="0"/>
      <c r="AJG737" s="0"/>
      <c r="AJH737" s="0"/>
      <c r="AJI737" s="0"/>
      <c r="AJJ737" s="0"/>
      <c r="AJK737" s="0"/>
      <c r="AJL737" s="0"/>
      <c r="AJM737" s="0"/>
      <c r="AJN737" s="0"/>
      <c r="AJO737" s="0"/>
      <c r="AJP737" s="0"/>
      <c r="AJQ737" s="0"/>
      <c r="AJR737" s="0"/>
      <c r="AJS737" s="0"/>
      <c r="AJT737" s="0"/>
      <c r="AJU737" s="0"/>
      <c r="AJV737" s="0"/>
      <c r="AJW737" s="0"/>
      <c r="AJX737" s="0"/>
      <c r="AJY737" s="0"/>
      <c r="AJZ737" s="0"/>
      <c r="AKA737" s="0"/>
      <c r="AKB737" s="0"/>
      <c r="AKC737" s="0"/>
      <c r="AKD737" s="0"/>
      <c r="AKE737" s="0"/>
      <c r="AKF737" s="0"/>
      <c r="AKG737" s="0"/>
      <c r="AKH737" s="0"/>
      <c r="AKI737" s="0"/>
      <c r="AKJ737" s="0"/>
      <c r="AKK737" s="0"/>
      <c r="AKL737" s="0"/>
      <c r="AKM737" s="0"/>
      <c r="AKN737" s="0"/>
      <c r="AKO737" s="0"/>
      <c r="AKP737" s="0"/>
      <c r="AKQ737" s="0"/>
      <c r="AKR737" s="0"/>
      <c r="AKS737" s="0"/>
      <c r="AKT737" s="0"/>
      <c r="AKU737" s="0"/>
      <c r="AKV737" s="0"/>
      <c r="AKW737" s="0"/>
      <c r="AKX737" s="0"/>
      <c r="AKY737" s="0"/>
      <c r="AKZ737" s="0"/>
      <c r="ALA737" s="0"/>
      <c r="ALB737" s="0"/>
      <c r="ALC737" s="0"/>
      <c r="ALD737" s="0"/>
      <c r="ALE737" s="0"/>
      <c r="ALF737" s="0"/>
      <c r="ALG737" s="0"/>
      <c r="ALH737" s="0"/>
      <c r="ALI737" s="0"/>
      <c r="ALJ737" s="0"/>
      <c r="ALK737" s="0"/>
      <c r="ALL737" s="0"/>
      <c r="ALM737" s="0"/>
      <c r="ALN737" s="0"/>
      <c r="ALO737" s="0"/>
      <c r="ALP737" s="0"/>
      <c r="ALQ737" s="0"/>
      <c r="ALR737" s="0"/>
      <c r="ALS737" s="0"/>
      <c r="ALT737" s="0"/>
      <c r="ALU737" s="0"/>
      <c r="ALV737" s="0"/>
      <c r="ALW737" s="0"/>
      <c r="ALX737" s="0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customFormat="false" ht="12" hidden="false" customHeight="false" outlineLevel="0" collapsed="false">
      <c r="A738" s="22" t="s">
        <v>56</v>
      </c>
      <c r="B738" s="4" t="n">
        <v>48</v>
      </c>
      <c r="C738" s="9" t="n">
        <v>64</v>
      </c>
      <c r="D738" s="9"/>
      <c r="E738" s="35"/>
      <c r="F738" s="0"/>
      <c r="G738" s="33"/>
      <c r="H738" s="9"/>
      <c r="I738" s="22" t="s">
        <v>1066</v>
      </c>
      <c r="J738" s="26" t="s">
        <v>1067</v>
      </c>
      <c r="K738" s="35" t="s">
        <v>1677</v>
      </c>
      <c r="L738" s="9"/>
      <c r="M738" s="88"/>
      <c r="N738" s="22" t="s">
        <v>1660</v>
      </c>
      <c r="O738" s="25" t="s">
        <v>1663</v>
      </c>
      <c r="P738" s="89" t="n">
        <v>21048</v>
      </c>
      <c r="Q738" s="89" t="n">
        <v>1048</v>
      </c>
      <c r="R738" s="9" t="s">
        <v>53</v>
      </c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30"/>
      <c r="AD738" s="30"/>
      <c r="AE738" s="30"/>
      <c r="AF738" s="30"/>
      <c r="AG738" s="30"/>
      <c r="AH738" s="30"/>
      <c r="AI738" s="30"/>
      <c r="AJ738" s="30"/>
      <c r="AK738" s="3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customFormat="false" ht="12" hidden="false" customHeight="false" outlineLevel="0" collapsed="false">
      <c r="A739" s="9" t="s">
        <v>56</v>
      </c>
      <c r="B739" s="4" t="n">
        <v>50</v>
      </c>
      <c r="C739" s="9" t="n">
        <v>66</v>
      </c>
      <c r="D739" s="9"/>
      <c r="E739" s="35"/>
      <c r="F739" s="0"/>
      <c r="G739" s="33"/>
      <c r="H739" s="0"/>
      <c r="I739" s="22" t="s">
        <v>1066</v>
      </c>
      <c r="J739" s="26" t="s">
        <v>1067</v>
      </c>
      <c r="K739" s="35" t="s">
        <v>1678</v>
      </c>
      <c r="L739" s="9"/>
      <c r="M739" s="88"/>
      <c r="N739" s="22" t="s">
        <v>1660</v>
      </c>
      <c r="O739" s="4" t="s">
        <v>1663</v>
      </c>
      <c r="P739" s="89" t="n">
        <v>21050</v>
      </c>
      <c r="Q739" s="89" t="n">
        <v>1050</v>
      </c>
      <c r="R739" s="9" t="s">
        <v>53</v>
      </c>
      <c r="S739" s="0"/>
      <c r="T739" s="0"/>
      <c r="U739" s="0"/>
      <c r="V739" s="0"/>
      <c r="W739" s="0"/>
      <c r="X739" s="0"/>
      <c r="Y739" s="0"/>
      <c r="Z739" s="0"/>
      <c r="AA739" s="0"/>
      <c r="AB739" s="0"/>
      <c r="AC739" s="30"/>
      <c r="AD739" s="30"/>
      <c r="AE739" s="30"/>
      <c r="AF739" s="30"/>
      <c r="AG739" s="30"/>
      <c r="AH739" s="30"/>
      <c r="AI739" s="30"/>
      <c r="AJ739" s="30"/>
      <c r="AK739" s="3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  <c r="IW739" s="0"/>
      <c r="IX739" s="0"/>
      <c r="IY739" s="0"/>
      <c r="IZ739" s="0"/>
      <c r="JA739" s="0"/>
      <c r="JB739" s="0"/>
      <c r="JC739" s="0"/>
      <c r="JD739" s="0"/>
      <c r="JE739" s="0"/>
      <c r="JF739" s="0"/>
      <c r="JG739" s="0"/>
      <c r="JH739" s="0"/>
      <c r="JI739" s="0"/>
      <c r="JJ739" s="0"/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0"/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0"/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0"/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0"/>
      <c r="LX739" s="0"/>
      <c r="LY739" s="0"/>
      <c r="LZ739" s="0"/>
      <c r="MA739" s="0"/>
      <c r="MB739" s="0"/>
      <c r="MC739" s="0"/>
      <c r="MD739" s="0"/>
      <c r="ME739" s="0"/>
      <c r="MF739" s="0"/>
      <c r="MG739" s="0"/>
      <c r="MH739" s="0"/>
      <c r="MI739" s="0"/>
      <c r="MJ739" s="0"/>
      <c r="MK739" s="0"/>
      <c r="ML739" s="0"/>
      <c r="MM739" s="0"/>
      <c r="MN739" s="0"/>
      <c r="MO739" s="0"/>
      <c r="MP739" s="0"/>
      <c r="MQ739" s="0"/>
      <c r="MR739" s="0"/>
      <c r="MS739" s="0"/>
      <c r="MT739" s="0"/>
      <c r="MU739" s="0"/>
      <c r="MV739" s="0"/>
      <c r="MW739" s="0"/>
      <c r="MX739" s="0"/>
      <c r="MY739" s="0"/>
      <c r="MZ739" s="0"/>
      <c r="NA739" s="0"/>
      <c r="NB739" s="0"/>
      <c r="NC739" s="0"/>
      <c r="ND739" s="0"/>
      <c r="NE739" s="0"/>
      <c r="NF739" s="0"/>
      <c r="NG739" s="0"/>
      <c r="NH739" s="0"/>
      <c r="NI739" s="0"/>
      <c r="NJ739" s="0"/>
      <c r="NK739" s="0"/>
      <c r="NL739" s="0"/>
      <c r="NM739" s="0"/>
      <c r="NN739" s="0"/>
      <c r="NO739" s="0"/>
      <c r="NP739" s="0"/>
      <c r="NQ739" s="0"/>
      <c r="NR739" s="0"/>
      <c r="NS739" s="0"/>
      <c r="NT739" s="0"/>
      <c r="NU739" s="0"/>
      <c r="NV739" s="0"/>
      <c r="NW739" s="0"/>
      <c r="NX739" s="0"/>
      <c r="NY739" s="0"/>
      <c r="NZ739" s="0"/>
      <c r="OA739" s="0"/>
      <c r="OB739" s="0"/>
      <c r="OC739" s="0"/>
      <c r="OD739" s="0"/>
      <c r="OE739" s="0"/>
      <c r="OF739" s="0"/>
      <c r="OG739" s="0"/>
      <c r="OH739" s="0"/>
      <c r="OI739" s="0"/>
      <c r="OJ739" s="0"/>
      <c r="OK739" s="0"/>
      <c r="OL739" s="0"/>
      <c r="OM739" s="0"/>
      <c r="ON739" s="0"/>
      <c r="OO739" s="0"/>
      <c r="OP739" s="0"/>
      <c r="OQ739" s="0"/>
      <c r="OR739" s="0"/>
      <c r="OS739" s="0"/>
      <c r="OT739" s="0"/>
      <c r="OU739" s="0"/>
      <c r="OV739" s="0"/>
      <c r="OW739" s="0"/>
      <c r="OX739" s="0"/>
      <c r="OY739" s="0"/>
      <c r="OZ739" s="0"/>
      <c r="PA739" s="0"/>
      <c r="PB739" s="0"/>
      <c r="PC739" s="0"/>
      <c r="PD739" s="0"/>
      <c r="PE739" s="0"/>
      <c r="PF739" s="0"/>
      <c r="PG739" s="0"/>
      <c r="PH739" s="0"/>
      <c r="PI739" s="0"/>
      <c r="PJ739" s="0"/>
      <c r="PK739" s="0"/>
      <c r="PL739" s="0"/>
      <c r="PM739" s="0"/>
      <c r="PN739" s="0"/>
      <c r="PO739" s="0"/>
      <c r="PP739" s="0"/>
      <c r="PQ739" s="0"/>
      <c r="PR739" s="0"/>
      <c r="PS739" s="0"/>
      <c r="PT739" s="0"/>
      <c r="PU739" s="0"/>
      <c r="PV739" s="0"/>
      <c r="PW739" s="0"/>
      <c r="PX739" s="0"/>
      <c r="PY739" s="0"/>
      <c r="PZ739" s="0"/>
      <c r="QA739" s="0"/>
      <c r="QB739" s="0"/>
      <c r="QC739" s="0"/>
      <c r="QD739" s="0"/>
      <c r="QE739" s="0"/>
      <c r="QF739" s="0"/>
      <c r="QG739" s="0"/>
      <c r="QH739" s="0"/>
      <c r="QI739" s="0"/>
      <c r="QJ739" s="0"/>
      <c r="QK739" s="0"/>
      <c r="QL739" s="0"/>
      <c r="QM739" s="0"/>
      <c r="QN739" s="0"/>
      <c r="QO739" s="0"/>
      <c r="QP739" s="0"/>
      <c r="QQ739" s="0"/>
      <c r="QR739" s="0"/>
      <c r="QS739" s="0"/>
      <c r="QT739" s="0"/>
      <c r="QU739" s="0"/>
      <c r="QV739" s="0"/>
      <c r="QW739" s="0"/>
      <c r="QX739" s="0"/>
      <c r="QY739" s="0"/>
      <c r="QZ739" s="0"/>
      <c r="RA739" s="0"/>
      <c r="RB739" s="0"/>
      <c r="RC739" s="0"/>
      <c r="RD739" s="0"/>
      <c r="RE739" s="0"/>
      <c r="RF739" s="0"/>
      <c r="RG739" s="0"/>
      <c r="RH739" s="0"/>
      <c r="RI739" s="0"/>
      <c r="RJ739" s="0"/>
      <c r="RK739" s="0"/>
      <c r="RL739" s="0"/>
      <c r="RM739" s="0"/>
      <c r="RN739" s="0"/>
      <c r="RO739" s="0"/>
      <c r="RP739" s="0"/>
      <c r="RQ739" s="0"/>
      <c r="RR739" s="0"/>
      <c r="RS739" s="0"/>
      <c r="RT739" s="0"/>
      <c r="RU739" s="0"/>
      <c r="RV739" s="0"/>
      <c r="RW739" s="0"/>
      <c r="RX739" s="0"/>
      <c r="RY739" s="0"/>
      <c r="RZ739" s="0"/>
      <c r="SA739" s="0"/>
      <c r="SB739" s="0"/>
      <c r="SC739" s="0"/>
      <c r="SD739" s="0"/>
      <c r="SE739" s="0"/>
      <c r="SF739" s="0"/>
      <c r="SG739" s="0"/>
      <c r="SH739" s="0"/>
      <c r="SI739" s="0"/>
      <c r="SJ739" s="0"/>
      <c r="SK739" s="0"/>
      <c r="SL739" s="0"/>
      <c r="SM739" s="0"/>
      <c r="SN739" s="0"/>
      <c r="SO739" s="0"/>
      <c r="SP739" s="0"/>
      <c r="SQ739" s="0"/>
      <c r="SR739" s="0"/>
      <c r="SS739" s="0"/>
      <c r="ST739" s="0"/>
      <c r="SU739" s="0"/>
      <c r="SV739" s="0"/>
      <c r="SW739" s="0"/>
      <c r="SX739" s="0"/>
      <c r="SY739" s="0"/>
      <c r="SZ739" s="0"/>
      <c r="TA739" s="0"/>
      <c r="TB739" s="0"/>
      <c r="TC739" s="0"/>
      <c r="TD739" s="0"/>
      <c r="TE739" s="0"/>
      <c r="TF739" s="0"/>
      <c r="TG739" s="0"/>
      <c r="TH739" s="0"/>
      <c r="TI739" s="0"/>
      <c r="TJ739" s="0"/>
      <c r="TK739" s="0"/>
      <c r="TL739" s="0"/>
      <c r="TM739" s="0"/>
      <c r="TN739" s="0"/>
      <c r="TO739" s="0"/>
      <c r="TP739" s="0"/>
      <c r="TQ739" s="0"/>
      <c r="TR739" s="0"/>
      <c r="TS739" s="0"/>
      <c r="TT739" s="0"/>
      <c r="TU739" s="0"/>
      <c r="TV739" s="0"/>
      <c r="TW739" s="0"/>
      <c r="TX739" s="0"/>
      <c r="TY739" s="0"/>
      <c r="TZ739" s="0"/>
      <c r="UA739" s="0"/>
      <c r="UB739" s="0"/>
      <c r="UC739" s="0"/>
      <c r="UD739" s="0"/>
      <c r="UE739" s="0"/>
      <c r="UF739" s="0"/>
      <c r="UG739" s="0"/>
      <c r="UH739" s="0"/>
      <c r="UI739" s="0"/>
      <c r="UJ739" s="0"/>
      <c r="UK739" s="0"/>
      <c r="UL739" s="0"/>
      <c r="UM739" s="0"/>
      <c r="UN739" s="0"/>
      <c r="UO739" s="0"/>
      <c r="UP739" s="0"/>
      <c r="UQ739" s="0"/>
      <c r="UR739" s="0"/>
      <c r="US739" s="0"/>
      <c r="UT739" s="0"/>
      <c r="UU739" s="0"/>
      <c r="UV739" s="0"/>
      <c r="UW739" s="0"/>
      <c r="UX739" s="0"/>
      <c r="UY739" s="0"/>
      <c r="UZ739" s="0"/>
      <c r="VA739" s="0"/>
      <c r="VB739" s="0"/>
      <c r="VC739" s="0"/>
      <c r="VD739" s="0"/>
      <c r="VE739" s="0"/>
      <c r="VF739" s="0"/>
      <c r="VG739" s="0"/>
      <c r="VH739" s="0"/>
      <c r="VI739" s="0"/>
      <c r="VJ739" s="0"/>
      <c r="VK739" s="0"/>
      <c r="VL739" s="0"/>
      <c r="VM739" s="0"/>
      <c r="VN739" s="0"/>
      <c r="VO739" s="0"/>
      <c r="VP739" s="0"/>
      <c r="VQ739" s="0"/>
      <c r="VR739" s="0"/>
      <c r="VS739" s="0"/>
      <c r="VT739" s="0"/>
      <c r="VU739" s="0"/>
      <c r="VV739" s="0"/>
      <c r="VW739" s="0"/>
      <c r="VX739" s="0"/>
      <c r="VY739" s="0"/>
      <c r="VZ739" s="0"/>
      <c r="WA739" s="0"/>
      <c r="WB739" s="0"/>
      <c r="WC739" s="0"/>
      <c r="WD739" s="0"/>
      <c r="WE739" s="0"/>
      <c r="WF739" s="0"/>
      <c r="WG739" s="0"/>
      <c r="WH739" s="0"/>
      <c r="WI739" s="0"/>
      <c r="WJ739" s="0"/>
      <c r="WK739" s="0"/>
      <c r="WL739" s="0"/>
      <c r="WM739" s="0"/>
      <c r="WN739" s="0"/>
      <c r="WO739" s="0"/>
      <c r="WP739" s="0"/>
      <c r="WQ739" s="0"/>
      <c r="WR739" s="0"/>
      <c r="WS739" s="0"/>
      <c r="WT739" s="0"/>
      <c r="WU739" s="0"/>
      <c r="WV739" s="0"/>
      <c r="WW739" s="0"/>
      <c r="WX739" s="0"/>
      <c r="WY739" s="0"/>
      <c r="WZ739" s="0"/>
      <c r="XA739" s="0"/>
      <c r="XB739" s="0"/>
      <c r="XC739" s="0"/>
      <c r="XD739" s="0"/>
      <c r="XE739" s="0"/>
      <c r="XF739" s="0"/>
      <c r="XG739" s="0"/>
      <c r="XH739" s="0"/>
      <c r="XI739" s="0"/>
      <c r="XJ739" s="0"/>
      <c r="XK739" s="0"/>
      <c r="XL739" s="0"/>
      <c r="XM739" s="0"/>
      <c r="XN739" s="0"/>
      <c r="XO739" s="0"/>
      <c r="XP739" s="0"/>
      <c r="XQ739" s="0"/>
      <c r="XR739" s="0"/>
      <c r="XS739" s="0"/>
      <c r="XT739" s="0"/>
      <c r="XU739" s="0"/>
      <c r="XV739" s="0"/>
      <c r="XW739" s="0"/>
      <c r="XX739" s="0"/>
      <c r="XY739" s="0"/>
      <c r="XZ739" s="0"/>
      <c r="YA739" s="0"/>
      <c r="YB739" s="0"/>
      <c r="YC739" s="0"/>
      <c r="YD739" s="0"/>
      <c r="YE739" s="0"/>
      <c r="YF739" s="0"/>
      <c r="YG739" s="0"/>
      <c r="YH739" s="0"/>
      <c r="YI739" s="0"/>
      <c r="YJ739" s="0"/>
      <c r="YK739" s="0"/>
      <c r="YL739" s="0"/>
      <c r="YM739" s="0"/>
      <c r="YN739" s="0"/>
      <c r="YO739" s="0"/>
      <c r="YP739" s="0"/>
      <c r="YQ739" s="0"/>
      <c r="YR739" s="0"/>
      <c r="YS739" s="0"/>
      <c r="YT739" s="0"/>
      <c r="YU739" s="0"/>
      <c r="YV739" s="0"/>
      <c r="YW739" s="0"/>
      <c r="YX739" s="0"/>
      <c r="YY739" s="0"/>
      <c r="YZ739" s="0"/>
      <c r="ZA739" s="0"/>
      <c r="ZB739" s="0"/>
      <c r="ZC739" s="0"/>
      <c r="ZD739" s="0"/>
      <c r="ZE739" s="0"/>
      <c r="ZF739" s="0"/>
      <c r="ZG739" s="0"/>
      <c r="ZH739" s="0"/>
      <c r="ZI739" s="0"/>
      <c r="ZJ739" s="0"/>
      <c r="ZK739" s="0"/>
      <c r="ZL739" s="0"/>
      <c r="ZM739" s="0"/>
      <c r="ZN739" s="0"/>
      <c r="ZO739" s="0"/>
      <c r="ZP739" s="0"/>
      <c r="ZQ739" s="0"/>
      <c r="ZR739" s="0"/>
      <c r="ZS739" s="0"/>
      <c r="ZT739" s="0"/>
      <c r="ZU739" s="0"/>
      <c r="ZV739" s="0"/>
      <c r="ZW739" s="0"/>
      <c r="ZX739" s="0"/>
      <c r="ZY739" s="0"/>
      <c r="ZZ739" s="0"/>
      <c r="AAA739" s="0"/>
      <c r="AAB739" s="0"/>
      <c r="AAC739" s="0"/>
      <c r="AAD739" s="0"/>
      <c r="AAE739" s="0"/>
      <c r="AAF739" s="0"/>
      <c r="AAG739" s="0"/>
      <c r="AAH739" s="0"/>
      <c r="AAI739" s="0"/>
      <c r="AAJ739" s="0"/>
      <c r="AAK739" s="0"/>
      <c r="AAL739" s="0"/>
      <c r="AAM739" s="0"/>
      <c r="AAN739" s="0"/>
      <c r="AAO739" s="0"/>
      <c r="AAP739" s="0"/>
      <c r="AAQ739" s="0"/>
      <c r="AAR739" s="0"/>
      <c r="AAS739" s="0"/>
      <c r="AAT739" s="0"/>
      <c r="AAU739" s="0"/>
      <c r="AAV739" s="0"/>
      <c r="AAW739" s="0"/>
      <c r="AAX739" s="0"/>
      <c r="AAY739" s="0"/>
      <c r="AAZ739" s="0"/>
      <c r="ABA739" s="0"/>
      <c r="ABB739" s="0"/>
      <c r="ABC739" s="0"/>
      <c r="ABD739" s="0"/>
      <c r="ABE739" s="0"/>
      <c r="ABF739" s="0"/>
      <c r="ABG739" s="0"/>
      <c r="ABH739" s="0"/>
      <c r="ABI739" s="0"/>
      <c r="ABJ739" s="0"/>
      <c r="ABK739" s="0"/>
      <c r="ABL739" s="0"/>
      <c r="ABM739" s="0"/>
      <c r="ABN739" s="0"/>
      <c r="ABO739" s="0"/>
      <c r="ABP739" s="0"/>
      <c r="ABQ739" s="0"/>
      <c r="ABR739" s="0"/>
      <c r="ABS739" s="0"/>
      <c r="ABT739" s="0"/>
      <c r="ABU739" s="0"/>
      <c r="ABV739" s="0"/>
      <c r="ABW739" s="0"/>
      <c r="ABX739" s="0"/>
      <c r="ABY739" s="0"/>
      <c r="ABZ739" s="0"/>
      <c r="ACA739" s="0"/>
      <c r="ACB739" s="0"/>
      <c r="ACC739" s="0"/>
      <c r="ACD739" s="0"/>
      <c r="ACE739" s="0"/>
      <c r="ACF739" s="0"/>
      <c r="ACG739" s="0"/>
      <c r="ACH739" s="0"/>
      <c r="ACI739" s="0"/>
      <c r="ACJ739" s="0"/>
      <c r="ACK739" s="0"/>
      <c r="ACL739" s="0"/>
      <c r="ACM739" s="0"/>
      <c r="ACN739" s="0"/>
      <c r="ACO739" s="0"/>
      <c r="ACP739" s="0"/>
      <c r="ACQ739" s="0"/>
      <c r="ACR739" s="0"/>
      <c r="ACS739" s="0"/>
      <c r="ACT739" s="0"/>
      <c r="ACU739" s="0"/>
      <c r="ACV739" s="0"/>
      <c r="ACW739" s="0"/>
      <c r="ACX739" s="0"/>
      <c r="ACY739" s="0"/>
      <c r="ACZ739" s="0"/>
      <c r="ADA739" s="0"/>
      <c r="ADB739" s="0"/>
      <c r="ADC739" s="0"/>
      <c r="ADD739" s="0"/>
      <c r="ADE739" s="0"/>
      <c r="ADF739" s="0"/>
      <c r="ADG739" s="0"/>
      <c r="ADH739" s="0"/>
      <c r="ADI739" s="0"/>
      <c r="ADJ739" s="0"/>
      <c r="ADK739" s="0"/>
      <c r="ADL739" s="0"/>
      <c r="ADM739" s="0"/>
      <c r="ADN739" s="0"/>
      <c r="ADO739" s="0"/>
      <c r="ADP739" s="0"/>
      <c r="ADQ739" s="0"/>
      <c r="ADR739" s="0"/>
      <c r="ADS739" s="0"/>
      <c r="ADT739" s="0"/>
      <c r="ADU739" s="0"/>
      <c r="ADV739" s="0"/>
      <c r="ADW739" s="0"/>
      <c r="ADX739" s="0"/>
      <c r="ADY739" s="0"/>
      <c r="ADZ739" s="0"/>
      <c r="AEA739" s="0"/>
      <c r="AEB739" s="0"/>
      <c r="AEC739" s="0"/>
      <c r="AED739" s="0"/>
      <c r="AEE739" s="0"/>
      <c r="AEF739" s="0"/>
      <c r="AEG739" s="0"/>
      <c r="AEH739" s="0"/>
      <c r="AEI739" s="0"/>
      <c r="AEJ739" s="0"/>
      <c r="AEK739" s="0"/>
      <c r="AEL739" s="0"/>
      <c r="AEM739" s="0"/>
      <c r="AEN739" s="0"/>
      <c r="AEO739" s="0"/>
      <c r="AEP739" s="0"/>
      <c r="AEQ739" s="0"/>
      <c r="AER739" s="0"/>
      <c r="AES739" s="0"/>
      <c r="AET739" s="0"/>
      <c r="AEU739" s="0"/>
      <c r="AEV739" s="0"/>
      <c r="AEW739" s="0"/>
      <c r="AEX739" s="0"/>
      <c r="AEY739" s="0"/>
      <c r="AEZ739" s="0"/>
      <c r="AFA739" s="0"/>
      <c r="AFB739" s="0"/>
      <c r="AFC739" s="0"/>
      <c r="AFD739" s="0"/>
      <c r="AFE739" s="0"/>
      <c r="AFF739" s="0"/>
      <c r="AFG739" s="0"/>
      <c r="AFH739" s="0"/>
      <c r="AFI739" s="0"/>
      <c r="AFJ739" s="0"/>
      <c r="AFK739" s="0"/>
      <c r="AFL739" s="0"/>
      <c r="AFM739" s="0"/>
      <c r="AFN739" s="0"/>
      <c r="AFO739" s="0"/>
      <c r="AFP739" s="0"/>
      <c r="AFQ739" s="0"/>
      <c r="AFR739" s="0"/>
      <c r="AFS739" s="0"/>
      <c r="AFT739" s="0"/>
      <c r="AFU739" s="0"/>
      <c r="AFV739" s="0"/>
      <c r="AFW739" s="0"/>
      <c r="AFX739" s="0"/>
      <c r="AFY739" s="0"/>
      <c r="AFZ739" s="0"/>
      <c r="AGA739" s="0"/>
      <c r="AGB739" s="0"/>
      <c r="AGC739" s="0"/>
      <c r="AGD739" s="0"/>
      <c r="AGE739" s="0"/>
      <c r="AGF739" s="0"/>
      <c r="AGG739" s="0"/>
      <c r="AGH739" s="0"/>
      <c r="AGI739" s="0"/>
      <c r="AGJ739" s="0"/>
      <c r="AGK739" s="0"/>
      <c r="AGL739" s="0"/>
      <c r="AGM739" s="0"/>
      <c r="AGN739" s="0"/>
      <c r="AGO739" s="0"/>
      <c r="AGP739" s="0"/>
      <c r="AGQ739" s="0"/>
      <c r="AGR739" s="0"/>
      <c r="AGS739" s="0"/>
      <c r="AGT739" s="0"/>
      <c r="AGU739" s="0"/>
      <c r="AGV739" s="0"/>
      <c r="AGW739" s="0"/>
      <c r="AGX739" s="0"/>
      <c r="AGY739" s="0"/>
      <c r="AGZ739" s="0"/>
      <c r="AHA739" s="0"/>
      <c r="AHB739" s="0"/>
      <c r="AHC739" s="0"/>
      <c r="AHD739" s="0"/>
      <c r="AHE739" s="0"/>
      <c r="AHF739" s="0"/>
      <c r="AHG739" s="0"/>
      <c r="AHH739" s="0"/>
      <c r="AHI739" s="0"/>
      <c r="AHJ739" s="0"/>
      <c r="AHK739" s="0"/>
      <c r="AHL739" s="0"/>
      <c r="AHM739" s="0"/>
      <c r="AHN739" s="0"/>
      <c r="AHO739" s="0"/>
      <c r="AHP739" s="0"/>
      <c r="AHQ739" s="0"/>
      <c r="AHR739" s="0"/>
      <c r="AHS739" s="0"/>
      <c r="AHT739" s="0"/>
      <c r="AHU739" s="0"/>
      <c r="AHV739" s="0"/>
      <c r="AHW739" s="0"/>
      <c r="AHX739" s="0"/>
      <c r="AHY739" s="0"/>
      <c r="AHZ739" s="0"/>
      <c r="AIA739" s="0"/>
      <c r="AIB739" s="0"/>
      <c r="AIC739" s="0"/>
      <c r="AID739" s="0"/>
      <c r="AIE739" s="0"/>
      <c r="AIF739" s="0"/>
      <c r="AIG739" s="0"/>
      <c r="AIH739" s="0"/>
      <c r="AII739" s="0"/>
      <c r="AIJ739" s="0"/>
      <c r="AIK739" s="0"/>
      <c r="AIL739" s="0"/>
      <c r="AIM739" s="0"/>
      <c r="AIN739" s="0"/>
      <c r="AIO739" s="0"/>
      <c r="AIP739" s="0"/>
      <c r="AIQ739" s="0"/>
      <c r="AIR739" s="0"/>
      <c r="AIS739" s="0"/>
      <c r="AIT739" s="0"/>
      <c r="AIU739" s="0"/>
      <c r="AIV739" s="0"/>
      <c r="AIW739" s="0"/>
      <c r="AIX739" s="0"/>
      <c r="AIY739" s="0"/>
      <c r="AIZ739" s="0"/>
      <c r="AJA739" s="0"/>
      <c r="AJB739" s="0"/>
      <c r="AJC739" s="0"/>
      <c r="AJD739" s="0"/>
      <c r="AJE739" s="0"/>
      <c r="AJF739" s="0"/>
      <c r="AJG739" s="0"/>
      <c r="AJH739" s="0"/>
      <c r="AJI739" s="0"/>
      <c r="AJJ739" s="0"/>
      <c r="AJK739" s="0"/>
      <c r="AJL739" s="0"/>
      <c r="AJM739" s="0"/>
      <c r="AJN739" s="0"/>
      <c r="AJO739" s="0"/>
      <c r="AJP739" s="0"/>
      <c r="AJQ739" s="0"/>
      <c r="AJR739" s="0"/>
      <c r="AJS739" s="0"/>
      <c r="AJT739" s="0"/>
      <c r="AJU739" s="0"/>
      <c r="AJV739" s="0"/>
      <c r="AJW739" s="0"/>
      <c r="AJX739" s="0"/>
      <c r="AJY739" s="0"/>
      <c r="AJZ739" s="0"/>
      <c r="AKA739" s="0"/>
      <c r="AKB739" s="0"/>
      <c r="AKC739" s="0"/>
      <c r="AKD739" s="0"/>
      <c r="AKE739" s="0"/>
      <c r="AKF739" s="0"/>
      <c r="AKG739" s="0"/>
      <c r="AKH739" s="0"/>
      <c r="AKI739" s="0"/>
      <c r="AKJ739" s="0"/>
      <c r="AKK739" s="0"/>
      <c r="AKL739" s="0"/>
      <c r="AKM739" s="0"/>
      <c r="AKN739" s="0"/>
      <c r="AKO739" s="0"/>
      <c r="AKP739" s="0"/>
      <c r="AKQ739" s="0"/>
      <c r="AKR739" s="0"/>
      <c r="AKS739" s="0"/>
      <c r="AKT739" s="0"/>
      <c r="AKU739" s="0"/>
      <c r="AKV739" s="0"/>
      <c r="AKW739" s="0"/>
      <c r="AKX739" s="0"/>
      <c r="AKY739" s="0"/>
      <c r="AKZ739" s="0"/>
      <c r="ALA739" s="0"/>
      <c r="ALB739" s="0"/>
      <c r="ALC739" s="0"/>
      <c r="ALD739" s="0"/>
      <c r="ALE739" s="0"/>
      <c r="ALF739" s="0"/>
      <c r="ALG739" s="0"/>
      <c r="ALH739" s="0"/>
      <c r="ALI739" s="0"/>
      <c r="ALJ739" s="0"/>
      <c r="ALK739" s="0"/>
      <c r="ALL739" s="0"/>
      <c r="ALM739" s="0"/>
      <c r="ALN739" s="0"/>
      <c r="ALO739" s="0"/>
      <c r="ALP739" s="0"/>
      <c r="ALQ739" s="0"/>
      <c r="ALR739" s="0"/>
      <c r="ALS739" s="0"/>
      <c r="ALT739" s="0"/>
      <c r="ALU739" s="0"/>
      <c r="ALV739" s="0"/>
      <c r="ALW739" s="0"/>
      <c r="ALX739" s="0"/>
      <c r="ALY739" s="0"/>
      <c r="ALZ739" s="0"/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customFormat="false" ht="12" hidden="false" customHeight="false" outlineLevel="0" collapsed="false">
      <c r="A740" s="9" t="s">
        <v>80</v>
      </c>
      <c r="B740" s="4" t="n">
        <v>53</v>
      </c>
      <c r="C740" s="9" t="n">
        <v>69</v>
      </c>
      <c r="D740" s="9"/>
      <c r="E740" s="35"/>
      <c r="F740" s="0"/>
      <c r="G740" s="33"/>
      <c r="H740" s="9"/>
      <c r="I740" s="22" t="s">
        <v>1066</v>
      </c>
      <c r="J740" s="26" t="s">
        <v>1067</v>
      </c>
      <c r="K740" s="35" t="s">
        <v>1679</v>
      </c>
      <c r="L740" s="9"/>
      <c r="M740" s="88"/>
      <c r="N740" s="22" t="s">
        <v>1660</v>
      </c>
      <c r="O740" s="25" t="s">
        <v>1661</v>
      </c>
      <c r="P740" s="89" t="n">
        <v>21053</v>
      </c>
      <c r="Q740" s="89" t="n">
        <v>1053</v>
      </c>
      <c r="R740" s="9" t="s">
        <v>53</v>
      </c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30"/>
      <c r="AD740" s="30"/>
      <c r="AE740" s="30"/>
      <c r="AF740" s="30"/>
      <c r="AG740" s="30"/>
      <c r="AH740" s="30"/>
      <c r="AI740" s="30"/>
      <c r="AJ740" s="30"/>
      <c r="AK740" s="3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customFormat="false" ht="12" hidden="false" customHeight="false" outlineLevel="0" collapsed="false">
      <c r="A741" s="9" t="s">
        <v>56</v>
      </c>
      <c r="B741" s="4" t="n">
        <v>54</v>
      </c>
      <c r="C741" s="9" t="n">
        <v>70</v>
      </c>
      <c r="D741" s="9"/>
      <c r="E741" s="35"/>
      <c r="F741" s="0"/>
      <c r="G741" s="11"/>
      <c r="H741" s="0"/>
      <c r="I741" s="22" t="s">
        <v>1066</v>
      </c>
      <c r="J741" s="26" t="s">
        <v>1067</v>
      </c>
      <c r="K741" s="35" t="s">
        <v>1680</v>
      </c>
      <c r="L741" s="9"/>
      <c r="M741" s="88"/>
      <c r="N741" s="22" t="s">
        <v>1660</v>
      </c>
      <c r="O741" s="11" t="s">
        <v>1661</v>
      </c>
      <c r="P741" s="89" t="n">
        <v>21054</v>
      </c>
      <c r="Q741" s="89" t="n">
        <v>1054</v>
      </c>
      <c r="R741" s="9" t="s">
        <v>53</v>
      </c>
      <c r="S741" s="0"/>
      <c r="T741" s="0"/>
      <c r="U741" s="0"/>
      <c r="V741" s="0"/>
      <c r="W741" s="0"/>
      <c r="X741" s="0"/>
      <c r="Y741" s="0"/>
      <c r="Z741" s="0"/>
      <c r="AA741" s="0"/>
      <c r="AB741" s="0"/>
      <c r="AC741" s="30"/>
      <c r="AD741" s="30"/>
      <c r="AE741" s="30"/>
      <c r="AF741" s="30"/>
      <c r="AG741" s="30"/>
      <c r="AH741" s="30"/>
      <c r="AI741" s="30"/>
      <c r="AJ741" s="30"/>
      <c r="AK741" s="3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  <c r="IW741" s="0"/>
      <c r="IX741" s="0"/>
      <c r="IY741" s="0"/>
      <c r="IZ741" s="0"/>
      <c r="JA741" s="0"/>
      <c r="JB741" s="0"/>
      <c r="JC741" s="0"/>
      <c r="JD741" s="0"/>
      <c r="JE741" s="0"/>
      <c r="JF741" s="0"/>
      <c r="JG741" s="0"/>
      <c r="JH741" s="0"/>
      <c r="JI741" s="0"/>
      <c r="JJ741" s="0"/>
      <c r="JK741" s="0"/>
      <c r="JL741" s="0"/>
      <c r="JM741" s="0"/>
      <c r="JN741" s="0"/>
      <c r="JO741" s="0"/>
      <c r="JP741" s="0"/>
      <c r="JQ741" s="0"/>
      <c r="JR741" s="0"/>
      <c r="JS741" s="0"/>
      <c r="JT741" s="0"/>
      <c r="JU741" s="0"/>
      <c r="JV741" s="0"/>
      <c r="JW741" s="0"/>
      <c r="JX741" s="0"/>
      <c r="JY741" s="0"/>
      <c r="JZ741" s="0"/>
      <c r="KA741" s="0"/>
      <c r="KB741" s="0"/>
      <c r="KC741" s="0"/>
      <c r="KD741" s="0"/>
      <c r="KE741" s="0"/>
      <c r="KF741" s="0"/>
      <c r="KG741" s="0"/>
      <c r="KH741" s="0"/>
      <c r="KI741" s="0"/>
      <c r="KJ741" s="0"/>
      <c r="KK741" s="0"/>
      <c r="KL741" s="0"/>
      <c r="KM741" s="0"/>
      <c r="KN741" s="0"/>
      <c r="KO741" s="0"/>
      <c r="KP741" s="0"/>
      <c r="KQ741" s="0"/>
      <c r="KR741" s="0"/>
      <c r="KS741" s="0"/>
      <c r="KT741" s="0"/>
      <c r="KU741" s="0"/>
      <c r="KV741" s="0"/>
      <c r="KW741" s="0"/>
      <c r="KX741" s="0"/>
      <c r="KY741" s="0"/>
      <c r="KZ741" s="0"/>
      <c r="LA741" s="0"/>
      <c r="LB741" s="0"/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  <c r="LX741" s="0"/>
      <c r="LY741" s="0"/>
      <c r="LZ741" s="0"/>
      <c r="MA741" s="0"/>
      <c r="MB741" s="0"/>
      <c r="MC741" s="0"/>
      <c r="MD741" s="0"/>
      <c r="ME741" s="0"/>
      <c r="MF741" s="0"/>
      <c r="MG741" s="0"/>
      <c r="MH741" s="0"/>
      <c r="MI741" s="0"/>
      <c r="MJ741" s="0"/>
      <c r="MK741" s="0"/>
      <c r="ML741" s="0"/>
      <c r="MM741" s="0"/>
      <c r="MN741" s="0"/>
      <c r="MO741" s="0"/>
      <c r="MP741" s="0"/>
      <c r="MQ741" s="0"/>
      <c r="MR741" s="0"/>
      <c r="MS741" s="0"/>
      <c r="MT741" s="0"/>
      <c r="MU741" s="0"/>
      <c r="MV741" s="0"/>
      <c r="MW741" s="0"/>
      <c r="MX741" s="0"/>
      <c r="MY741" s="0"/>
      <c r="MZ741" s="0"/>
      <c r="NA741" s="0"/>
      <c r="NB741" s="0"/>
      <c r="NC741" s="0"/>
      <c r="ND741" s="0"/>
      <c r="NE741" s="0"/>
      <c r="NF741" s="0"/>
      <c r="NG741" s="0"/>
      <c r="NH741" s="0"/>
      <c r="NI741" s="0"/>
      <c r="NJ741" s="0"/>
      <c r="NK741" s="0"/>
      <c r="NL741" s="0"/>
      <c r="NM741" s="0"/>
      <c r="NN741" s="0"/>
      <c r="NO741" s="0"/>
      <c r="NP741" s="0"/>
      <c r="NQ741" s="0"/>
      <c r="NR741" s="0"/>
      <c r="NS741" s="0"/>
      <c r="NT741" s="0"/>
      <c r="NU741" s="0"/>
      <c r="NV741" s="0"/>
      <c r="NW741" s="0"/>
      <c r="NX741" s="0"/>
      <c r="NY741" s="0"/>
      <c r="NZ741" s="0"/>
      <c r="OA741" s="0"/>
      <c r="OB741" s="0"/>
      <c r="OC741" s="0"/>
      <c r="OD741" s="0"/>
      <c r="OE741" s="0"/>
      <c r="OF741" s="0"/>
      <c r="OG741" s="0"/>
      <c r="OH741" s="0"/>
      <c r="OI741" s="0"/>
      <c r="OJ741" s="0"/>
      <c r="OK741" s="0"/>
      <c r="OL741" s="0"/>
      <c r="OM741" s="0"/>
      <c r="ON741" s="0"/>
      <c r="OO741" s="0"/>
      <c r="OP741" s="0"/>
      <c r="OQ741" s="0"/>
      <c r="OR741" s="0"/>
      <c r="OS741" s="0"/>
      <c r="OT741" s="0"/>
      <c r="OU741" s="0"/>
      <c r="OV741" s="0"/>
      <c r="OW741" s="0"/>
      <c r="OX741" s="0"/>
      <c r="OY741" s="0"/>
      <c r="OZ741" s="0"/>
      <c r="PA741" s="0"/>
      <c r="PB741" s="0"/>
      <c r="PC741" s="0"/>
      <c r="PD741" s="0"/>
      <c r="PE741" s="0"/>
      <c r="PF741" s="0"/>
      <c r="PG741" s="0"/>
      <c r="PH741" s="0"/>
      <c r="PI741" s="0"/>
      <c r="PJ741" s="0"/>
      <c r="PK741" s="0"/>
      <c r="PL741" s="0"/>
      <c r="PM741" s="0"/>
      <c r="PN741" s="0"/>
      <c r="PO741" s="0"/>
      <c r="PP741" s="0"/>
      <c r="PQ741" s="0"/>
      <c r="PR741" s="0"/>
      <c r="PS741" s="0"/>
      <c r="PT741" s="0"/>
      <c r="PU741" s="0"/>
      <c r="PV741" s="0"/>
      <c r="PW741" s="0"/>
      <c r="PX741" s="0"/>
      <c r="PY741" s="0"/>
      <c r="PZ741" s="0"/>
      <c r="QA741" s="0"/>
      <c r="QB741" s="0"/>
      <c r="QC741" s="0"/>
      <c r="QD741" s="0"/>
      <c r="QE741" s="0"/>
      <c r="QF741" s="0"/>
      <c r="QG741" s="0"/>
      <c r="QH741" s="0"/>
      <c r="QI741" s="0"/>
      <c r="QJ741" s="0"/>
      <c r="QK741" s="0"/>
      <c r="QL741" s="0"/>
      <c r="QM741" s="0"/>
      <c r="QN741" s="0"/>
      <c r="QO741" s="0"/>
      <c r="QP741" s="0"/>
      <c r="QQ741" s="0"/>
      <c r="QR741" s="0"/>
      <c r="QS741" s="0"/>
      <c r="QT741" s="0"/>
      <c r="QU741" s="0"/>
      <c r="QV741" s="0"/>
      <c r="QW741" s="0"/>
      <c r="QX741" s="0"/>
      <c r="QY741" s="0"/>
      <c r="QZ741" s="0"/>
      <c r="RA741" s="0"/>
      <c r="RB741" s="0"/>
      <c r="RC741" s="0"/>
      <c r="RD741" s="0"/>
      <c r="RE741" s="0"/>
      <c r="RF741" s="0"/>
      <c r="RG741" s="0"/>
      <c r="RH741" s="0"/>
      <c r="RI741" s="0"/>
      <c r="RJ741" s="0"/>
      <c r="RK741" s="0"/>
      <c r="RL741" s="0"/>
      <c r="RM741" s="0"/>
      <c r="RN741" s="0"/>
      <c r="RO741" s="0"/>
      <c r="RP741" s="0"/>
      <c r="RQ741" s="0"/>
      <c r="RR741" s="0"/>
      <c r="RS741" s="0"/>
      <c r="RT741" s="0"/>
      <c r="RU741" s="0"/>
      <c r="RV741" s="0"/>
      <c r="RW741" s="0"/>
      <c r="RX741" s="0"/>
      <c r="RY741" s="0"/>
      <c r="RZ741" s="0"/>
      <c r="SA741" s="0"/>
      <c r="SB741" s="0"/>
      <c r="SC741" s="0"/>
      <c r="SD741" s="0"/>
      <c r="SE741" s="0"/>
      <c r="SF741" s="0"/>
      <c r="SG741" s="0"/>
      <c r="SH741" s="0"/>
      <c r="SI741" s="0"/>
      <c r="SJ741" s="0"/>
      <c r="SK741" s="0"/>
      <c r="SL741" s="0"/>
      <c r="SM741" s="0"/>
      <c r="SN741" s="0"/>
      <c r="SO741" s="0"/>
      <c r="SP741" s="0"/>
      <c r="SQ741" s="0"/>
      <c r="SR741" s="0"/>
      <c r="SS741" s="0"/>
      <c r="ST741" s="0"/>
      <c r="SU741" s="0"/>
      <c r="SV741" s="0"/>
      <c r="SW741" s="0"/>
      <c r="SX741" s="0"/>
      <c r="SY741" s="0"/>
      <c r="SZ741" s="0"/>
      <c r="TA741" s="0"/>
      <c r="TB741" s="0"/>
      <c r="TC741" s="0"/>
      <c r="TD741" s="0"/>
      <c r="TE741" s="0"/>
      <c r="TF741" s="0"/>
      <c r="TG741" s="0"/>
      <c r="TH741" s="0"/>
      <c r="TI741" s="0"/>
      <c r="TJ741" s="0"/>
      <c r="TK741" s="0"/>
      <c r="TL741" s="0"/>
      <c r="TM741" s="0"/>
      <c r="TN741" s="0"/>
      <c r="TO741" s="0"/>
      <c r="TP741" s="0"/>
      <c r="TQ741" s="0"/>
      <c r="TR741" s="0"/>
      <c r="TS741" s="0"/>
      <c r="TT741" s="0"/>
      <c r="TU741" s="0"/>
      <c r="TV741" s="0"/>
      <c r="TW741" s="0"/>
      <c r="TX741" s="0"/>
      <c r="TY741" s="0"/>
      <c r="TZ741" s="0"/>
      <c r="UA741" s="0"/>
      <c r="UB741" s="0"/>
      <c r="UC741" s="0"/>
      <c r="UD741" s="0"/>
      <c r="UE741" s="0"/>
      <c r="UF741" s="0"/>
      <c r="UG741" s="0"/>
      <c r="UH741" s="0"/>
      <c r="UI741" s="0"/>
      <c r="UJ741" s="0"/>
      <c r="UK741" s="0"/>
      <c r="UL741" s="0"/>
      <c r="UM741" s="0"/>
      <c r="UN741" s="0"/>
      <c r="UO741" s="0"/>
      <c r="UP741" s="0"/>
      <c r="UQ741" s="0"/>
      <c r="UR741" s="0"/>
      <c r="US741" s="0"/>
      <c r="UT741" s="0"/>
      <c r="UU741" s="0"/>
      <c r="UV741" s="0"/>
      <c r="UW741" s="0"/>
      <c r="UX741" s="0"/>
      <c r="UY741" s="0"/>
      <c r="UZ741" s="0"/>
      <c r="VA741" s="0"/>
      <c r="VB741" s="0"/>
      <c r="VC741" s="0"/>
      <c r="VD741" s="0"/>
      <c r="VE741" s="0"/>
      <c r="VF741" s="0"/>
      <c r="VG741" s="0"/>
      <c r="VH741" s="0"/>
      <c r="VI741" s="0"/>
      <c r="VJ741" s="0"/>
      <c r="VK741" s="0"/>
      <c r="VL741" s="0"/>
      <c r="VM741" s="0"/>
      <c r="VN741" s="0"/>
      <c r="VO741" s="0"/>
      <c r="VP741" s="0"/>
      <c r="VQ741" s="0"/>
      <c r="VR741" s="0"/>
      <c r="VS741" s="0"/>
      <c r="VT741" s="0"/>
      <c r="VU741" s="0"/>
      <c r="VV741" s="0"/>
      <c r="VW741" s="0"/>
      <c r="VX741" s="0"/>
      <c r="VY741" s="0"/>
      <c r="VZ741" s="0"/>
      <c r="WA741" s="0"/>
      <c r="WB741" s="0"/>
      <c r="WC741" s="0"/>
      <c r="WD741" s="0"/>
      <c r="WE741" s="0"/>
      <c r="WF741" s="0"/>
      <c r="WG741" s="0"/>
      <c r="WH741" s="0"/>
      <c r="WI741" s="0"/>
      <c r="WJ741" s="0"/>
      <c r="WK741" s="0"/>
      <c r="WL741" s="0"/>
      <c r="WM741" s="0"/>
      <c r="WN741" s="0"/>
      <c r="WO741" s="0"/>
      <c r="WP741" s="0"/>
      <c r="WQ741" s="0"/>
      <c r="WR741" s="0"/>
      <c r="WS741" s="0"/>
      <c r="WT741" s="0"/>
      <c r="WU741" s="0"/>
      <c r="WV741" s="0"/>
      <c r="WW741" s="0"/>
      <c r="WX741" s="0"/>
      <c r="WY741" s="0"/>
      <c r="WZ741" s="0"/>
      <c r="XA741" s="0"/>
      <c r="XB741" s="0"/>
      <c r="XC741" s="0"/>
      <c r="XD741" s="0"/>
      <c r="XE741" s="0"/>
      <c r="XF741" s="0"/>
      <c r="XG741" s="0"/>
      <c r="XH741" s="0"/>
      <c r="XI741" s="0"/>
      <c r="XJ741" s="0"/>
      <c r="XK741" s="0"/>
      <c r="XL741" s="0"/>
      <c r="XM741" s="0"/>
      <c r="XN741" s="0"/>
      <c r="XO741" s="0"/>
      <c r="XP741" s="0"/>
      <c r="XQ741" s="0"/>
      <c r="XR741" s="0"/>
      <c r="XS741" s="0"/>
      <c r="XT741" s="0"/>
      <c r="XU741" s="0"/>
      <c r="XV741" s="0"/>
      <c r="XW741" s="0"/>
      <c r="XX741" s="0"/>
      <c r="XY741" s="0"/>
      <c r="XZ741" s="0"/>
      <c r="YA741" s="0"/>
      <c r="YB741" s="0"/>
      <c r="YC741" s="0"/>
      <c r="YD741" s="0"/>
      <c r="YE741" s="0"/>
      <c r="YF741" s="0"/>
      <c r="YG741" s="0"/>
      <c r="YH741" s="0"/>
      <c r="YI741" s="0"/>
      <c r="YJ741" s="0"/>
      <c r="YK741" s="0"/>
      <c r="YL741" s="0"/>
      <c r="YM741" s="0"/>
      <c r="YN741" s="0"/>
      <c r="YO741" s="0"/>
      <c r="YP741" s="0"/>
      <c r="YQ741" s="0"/>
      <c r="YR741" s="0"/>
      <c r="YS741" s="0"/>
      <c r="YT741" s="0"/>
      <c r="YU741" s="0"/>
      <c r="YV741" s="0"/>
      <c r="YW741" s="0"/>
      <c r="YX741" s="0"/>
      <c r="YY741" s="0"/>
      <c r="YZ741" s="0"/>
      <c r="ZA741" s="0"/>
      <c r="ZB741" s="0"/>
      <c r="ZC741" s="0"/>
      <c r="ZD741" s="0"/>
      <c r="ZE741" s="0"/>
      <c r="ZF741" s="0"/>
      <c r="ZG741" s="0"/>
      <c r="ZH741" s="0"/>
      <c r="ZI741" s="0"/>
      <c r="ZJ741" s="0"/>
      <c r="ZK741" s="0"/>
      <c r="ZL741" s="0"/>
      <c r="ZM741" s="0"/>
      <c r="ZN741" s="0"/>
      <c r="ZO741" s="0"/>
      <c r="ZP741" s="0"/>
      <c r="ZQ741" s="0"/>
      <c r="ZR741" s="0"/>
      <c r="ZS741" s="0"/>
      <c r="ZT741" s="0"/>
      <c r="ZU741" s="0"/>
      <c r="ZV741" s="0"/>
      <c r="ZW741" s="0"/>
      <c r="ZX741" s="0"/>
      <c r="ZY741" s="0"/>
      <c r="ZZ741" s="0"/>
      <c r="AAA741" s="0"/>
      <c r="AAB741" s="0"/>
      <c r="AAC741" s="0"/>
      <c r="AAD741" s="0"/>
      <c r="AAE741" s="0"/>
      <c r="AAF741" s="0"/>
      <c r="AAG741" s="0"/>
      <c r="AAH741" s="0"/>
      <c r="AAI741" s="0"/>
      <c r="AAJ741" s="0"/>
      <c r="AAK741" s="0"/>
      <c r="AAL741" s="0"/>
      <c r="AAM741" s="0"/>
      <c r="AAN741" s="0"/>
      <c r="AAO741" s="0"/>
      <c r="AAP741" s="0"/>
      <c r="AAQ741" s="0"/>
      <c r="AAR741" s="0"/>
      <c r="AAS741" s="0"/>
      <c r="AAT741" s="0"/>
      <c r="AAU741" s="0"/>
      <c r="AAV741" s="0"/>
      <c r="AAW741" s="0"/>
      <c r="AAX741" s="0"/>
      <c r="AAY741" s="0"/>
      <c r="AAZ741" s="0"/>
      <c r="ABA741" s="0"/>
      <c r="ABB741" s="0"/>
      <c r="ABC741" s="0"/>
      <c r="ABD741" s="0"/>
      <c r="ABE741" s="0"/>
      <c r="ABF741" s="0"/>
      <c r="ABG741" s="0"/>
      <c r="ABH741" s="0"/>
      <c r="ABI741" s="0"/>
      <c r="ABJ741" s="0"/>
      <c r="ABK741" s="0"/>
      <c r="ABL741" s="0"/>
      <c r="ABM741" s="0"/>
      <c r="ABN741" s="0"/>
      <c r="ABO741" s="0"/>
      <c r="ABP741" s="0"/>
      <c r="ABQ741" s="0"/>
      <c r="ABR741" s="0"/>
      <c r="ABS741" s="0"/>
      <c r="ABT741" s="0"/>
      <c r="ABU741" s="0"/>
      <c r="ABV741" s="0"/>
      <c r="ABW741" s="0"/>
      <c r="ABX741" s="0"/>
      <c r="ABY741" s="0"/>
      <c r="ABZ741" s="0"/>
      <c r="ACA741" s="0"/>
      <c r="ACB741" s="0"/>
      <c r="ACC741" s="0"/>
      <c r="ACD741" s="0"/>
      <c r="ACE741" s="0"/>
      <c r="ACF741" s="0"/>
      <c r="ACG741" s="0"/>
      <c r="ACH741" s="0"/>
      <c r="ACI741" s="0"/>
      <c r="ACJ741" s="0"/>
      <c r="ACK741" s="0"/>
      <c r="ACL741" s="0"/>
      <c r="ACM741" s="0"/>
      <c r="ACN741" s="0"/>
      <c r="ACO741" s="0"/>
      <c r="ACP741" s="0"/>
      <c r="ACQ741" s="0"/>
      <c r="ACR741" s="0"/>
      <c r="ACS741" s="0"/>
      <c r="ACT741" s="0"/>
      <c r="ACU741" s="0"/>
      <c r="ACV741" s="0"/>
      <c r="ACW741" s="0"/>
      <c r="ACX741" s="0"/>
      <c r="ACY741" s="0"/>
      <c r="ACZ741" s="0"/>
      <c r="ADA741" s="0"/>
      <c r="ADB741" s="0"/>
      <c r="ADC741" s="0"/>
      <c r="ADD741" s="0"/>
      <c r="ADE741" s="0"/>
      <c r="ADF741" s="0"/>
      <c r="ADG741" s="0"/>
      <c r="ADH741" s="0"/>
      <c r="ADI741" s="0"/>
      <c r="ADJ741" s="0"/>
      <c r="ADK741" s="0"/>
      <c r="ADL741" s="0"/>
      <c r="ADM741" s="0"/>
      <c r="ADN741" s="0"/>
      <c r="ADO741" s="0"/>
      <c r="ADP741" s="0"/>
      <c r="ADQ741" s="0"/>
      <c r="ADR741" s="0"/>
      <c r="ADS741" s="0"/>
      <c r="ADT741" s="0"/>
      <c r="ADU741" s="0"/>
      <c r="ADV741" s="0"/>
      <c r="ADW741" s="0"/>
      <c r="ADX741" s="0"/>
      <c r="ADY741" s="0"/>
      <c r="ADZ741" s="0"/>
      <c r="AEA741" s="0"/>
      <c r="AEB741" s="0"/>
      <c r="AEC741" s="0"/>
      <c r="AED741" s="0"/>
      <c r="AEE741" s="0"/>
      <c r="AEF741" s="0"/>
      <c r="AEG741" s="0"/>
      <c r="AEH741" s="0"/>
      <c r="AEI741" s="0"/>
      <c r="AEJ741" s="0"/>
      <c r="AEK741" s="0"/>
      <c r="AEL741" s="0"/>
      <c r="AEM741" s="0"/>
      <c r="AEN741" s="0"/>
      <c r="AEO741" s="0"/>
      <c r="AEP741" s="0"/>
      <c r="AEQ741" s="0"/>
      <c r="AER741" s="0"/>
      <c r="AES741" s="0"/>
      <c r="AET741" s="0"/>
      <c r="AEU741" s="0"/>
      <c r="AEV741" s="0"/>
      <c r="AEW741" s="0"/>
      <c r="AEX741" s="0"/>
      <c r="AEY741" s="0"/>
      <c r="AEZ741" s="0"/>
      <c r="AFA741" s="0"/>
      <c r="AFB741" s="0"/>
      <c r="AFC741" s="0"/>
      <c r="AFD741" s="0"/>
      <c r="AFE741" s="0"/>
      <c r="AFF741" s="0"/>
      <c r="AFG741" s="0"/>
      <c r="AFH741" s="0"/>
      <c r="AFI741" s="0"/>
      <c r="AFJ741" s="0"/>
      <c r="AFK741" s="0"/>
      <c r="AFL741" s="0"/>
      <c r="AFM741" s="0"/>
      <c r="AFN741" s="0"/>
      <c r="AFO741" s="0"/>
      <c r="AFP741" s="0"/>
      <c r="AFQ741" s="0"/>
      <c r="AFR741" s="0"/>
      <c r="AFS741" s="0"/>
      <c r="AFT741" s="0"/>
      <c r="AFU741" s="0"/>
      <c r="AFV741" s="0"/>
      <c r="AFW741" s="0"/>
      <c r="AFX741" s="0"/>
      <c r="AFY741" s="0"/>
      <c r="AFZ741" s="0"/>
      <c r="AGA741" s="0"/>
      <c r="AGB741" s="0"/>
      <c r="AGC741" s="0"/>
      <c r="AGD741" s="0"/>
      <c r="AGE741" s="0"/>
      <c r="AGF741" s="0"/>
      <c r="AGG741" s="0"/>
      <c r="AGH741" s="0"/>
      <c r="AGI741" s="0"/>
      <c r="AGJ741" s="0"/>
      <c r="AGK741" s="0"/>
      <c r="AGL741" s="0"/>
      <c r="AGM741" s="0"/>
      <c r="AGN741" s="0"/>
      <c r="AGO741" s="0"/>
      <c r="AGP741" s="0"/>
      <c r="AGQ741" s="0"/>
      <c r="AGR741" s="0"/>
      <c r="AGS741" s="0"/>
      <c r="AGT741" s="0"/>
      <c r="AGU741" s="0"/>
      <c r="AGV741" s="0"/>
      <c r="AGW741" s="0"/>
      <c r="AGX741" s="0"/>
      <c r="AGY741" s="0"/>
      <c r="AGZ741" s="0"/>
      <c r="AHA741" s="0"/>
      <c r="AHB741" s="0"/>
      <c r="AHC741" s="0"/>
      <c r="AHD741" s="0"/>
      <c r="AHE741" s="0"/>
      <c r="AHF741" s="0"/>
      <c r="AHG741" s="0"/>
      <c r="AHH741" s="0"/>
      <c r="AHI741" s="0"/>
      <c r="AHJ741" s="0"/>
      <c r="AHK741" s="0"/>
      <c r="AHL741" s="0"/>
      <c r="AHM741" s="0"/>
      <c r="AHN741" s="0"/>
      <c r="AHO741" s="0"/>
      <c r="AHP741" s="0"/>
      <c r="AHQ741" s="0"/>
      <c r="AHR741" s="0"/>
      <c r="AHS741" s="0"/>
      <c r="AHT741" s="0"/>
      <c r="AHU741" s="0"/>
      <c r="AHV741" s="0"/>
      <c r="AHW741" s="0"/>
      <c r="AHX741" s="0"/>
      <c r="AHY741" s="0"/>
      <c r="AHZ741" s="0"/>
      <c r="AIA741" s="0"/>
      <c r="AIB741" s="0"/>
      <c r="AIC741" s="0"/>
      <c r="AID741" s="0"/>
      <c r="AIE741" s="0"/>
      <c r="AIF741" s="0"/>
      <c r="AIG741" s="0"/>
      <c r="AIH741" s="0"/>
      <c r="AII741" s="0"/>
      <c r="AIJ741" s="0"/>
      <c r="AIK741" s="0"/>
      <c r="AIL741" s="0"/>
      <c r="AIM741" s="0"/>
      <c r="AIN741" s="0"/>
      <c r="AIO741" s="0"/>
      <c r="AIP741" s="0"/>
      <c r="AIQ741" s="0"/>
      <c r="AIR741" s="0"/>
      <c r="AIS741" s="0"/>
      <c r="AIT741" s="0"/>
      <c r="AIU741" s="0"/>
      <c r="AIV741" s="0"/>
      <c r="AIW741" s="0"/>
      <c r="AIX741" s="0"/>
      <c r="AIY741" s="0"/>
      <c r="AIZ741" s="0"/>
      <c r="AJA741" s="0"/>
      <c r="AJB741" s="0"/>
      <c r="AJC741" s="0"/>
      <c r="AJD741" s="0"/>
      <c r="AJE741" s="0"/>
      <c r="AJF741" s="0"/>
      <c r="AJG741" s="0"/>
      <c r="AJH741" s="0"/>
      <c r="AJI741" s="0"/>
      <c r="AJJ741" s="0"/>
      <c r="AJK741" s="0"/>
      <c r="AJL741" s="0"/>
      <c r="AJM741" s="0"/>
      <c r="AJN741" s="0"/>
      <c r="AJO741" s="0"/>
      <c r="AJP741" s="0"/>
      <c r="AJQ741" s="0"/>
      <c r="AJR741" s="0"/>
      <c r="AJS741" s="0"/>
      <c r="AJT741" s="0"/>
      <c r="AJU741" s="0"/>
      <c r="AJV741" s="0"/>
      <c r="AJW741" s="0"/>
      <c r="AJX741" s="0"/>
      <c r="AJY741" s="0"/>
      <c r="AJZ741" s="0"/>
      <c r="AKA741" s="0"/>
      <c r="AKB741" s="0"/>
      <c r="AKC741" s="0"/>
      <c r="AKD741" s="0"/>
      <c r="AKE741" s="0"/>
      <c r="AKF741" s="0"/>
      <c r="AKG741" s="0"/>
      <c r="AKH741" s="0"/>
      <c r="AKI741" s="0"/>
      <c r="AKJ741" s="0"/>
      <c r="AKK741" s="0"/>
      <c r="AKL741" s="0"/>
      <c r="AKM741" s="0"/>
      <c r="AKN741" s="0"/>
      <c r="AKO741" s="0"/>
      <c r="AKP741" s="0"/>
      <c r="AKQ741" s="0"/>
      <c r="AKR741" s="0"/>
      <c r="AKS741" s="0"/>
      <c r="AKT741" s="0"/>
      <c r="AKU741" s="0"/>
      <c r="AKV741" s="0"/>
      <c r="AKW741" s="0"/>
      <c r="AKX741" s="0"/>
      <c r="AKY741" s="0"/>
      <c r="AKZ741" s="0"/>
      <c r="ALA741" s="0"/>
      <c r="ALB741" s="0"/>
      <c r="ALC741" s="0"/>
      <c r="ALD741" s="0"/>
      <c r="ALE741" s="0"/>
      <c r="ALF741" s="0"/>
      <c r="ALG741" s="0"/>
      <c r="ALH741" s="0"/>
      <c r="ALI741" s="0"/>
      <c r="ALJ741" s="0"/>
      <c r="ALK741" s="0"/>
      <c r="ALL741" s="0"/>
      <c r="ALM741" s="0"/>
      <c r="ALN741" s="0"/>
      <c r="ALO741" s="0"/>
      <c r="ALP741" s="0"/>
      <c r="ALQ741" s="0"/>
      <c r="ALR741" s="0"/>
      <c r="ALS741" s="0"/>
      <c r="ALT741" s="0"/>
      <c r="ALU741" s="0"/>
      <c r="ALV741" s="0"/>
      <c r="ALW741" s="0"/>
      <c r="ALX741" s="0"/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customFormat="false" ht="12" hidden="false" customHeight="false" outlineLevel="0" collapsed="false">
      <c r="A742" s="9" t="s">
        <v>80</v>
      </c>
      <c r="B742" s="9" t="n">
        <v>59</v>
      </c>
      <c r="C742" s="9" t="n">
        <v>76</v>
      </c>
      <c r="D742" s="9"/>
      <c r="E742" s="23"/>
      <c r="F742" s="0"/>
      <c r="G742" s="75"/>
      <c r="H742" s="0"/>
      <c r="I742" s="22" t="s">
        <v>1066</v>
      </c>
      <c r="J742" s="26" t="s">
        <v>1067</v>
      </c>
      <c r="K742" s="9" t="s">
        <v>1681</v>
      </c>
      <c r="L742" s="2"/>
      <c r="M742" s="2"/>
      <c r="N742" s="22" t="s">
        <v>1660</v>
      </c>
      <c r="O742" s="1" t="s">
        <v>1661</v>
      </c>
      <c r="P742" s="89" t="n">
        <v>21059</v>
      </c>
      <c r="Q742" s="89" t="n">
        <v>1059</v>
      </c>
      <c r="R742" s="9" t="s">
        <v>53</v>
      </c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30"/>
      <c r="AD742" s="30"/>
      <c r="AE742" s="30"/>
      <c r="AF742" s="30"/>
      <c r="AG742" s="30"/>
      <c r="AH742" s="30"/>
      <c r="AI742" s="30"/>
      <c r="AJ742" s="30"/>
      <c r="AK742" s="3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/>
      <c r="QA742" s="0"/>
      <c r="QB742" s="0"/>
      <c r="QC742" s="0"/>
      <c r="QD742" s="0"/>
      <c r="QE742" s="0"/>
      <c r="QF742" s="0"/>
      <c r="QG742" s="0"/>
      <c r="QH742" s="0"/>
      <c r="QI742" s="0"/>
      <c r="QJ742" s="0"/>
      <c r="QK742" s="0"/>
      <c r="QL742" s="0"/>
      <c r="QM742" s="0"/>
      <c r="QN742" s="0"/>
      <c r="QO742" s="0"/>
      <c r="QP742" s="0"/>
      <c r="QQ742" s="0"/>
      <c r="QR742" s="0"/>
      <c r="QS742" s="0"/>
      <c r="QT742" s="0"/>
      <c r="QU742" s="0"/>
      <c r="QV742" s="0"/>
      <c r="QW742" s="0"/>
      <c r="QX742" s="0"/>
      <c r="QY742" s="0"/>
      <c r="QZ742" s="0"/>
      <c r="RA742" s="0"/>
      <c r="RB742" s="0"/>
      <c r="RC742" s="0"/>
      <c r="RD742" s="0"/>
      <c r="RE742" s="0"/>
      <c r="RF742" s="0"/>
      <c r="RG742" s="0"/>
      <c r="RH742" s="0"/>
      <c r="RI742" s="0"/>
      <c r="RJ742" s="0"/>
      <c r="RK742" s="0"/>
      <c r="RL742" s="0"/>
      <c r="RM742" s="0"/>
      <c r="RN742" s="0"/>
      <c r="RO742" s="0"/>
      <c r="RP742" s="0"/>
      <c r="RQ742" s="0"/>
      <c r="RR742" s="0"/>
      <c r="RS742" s="0"/>
      <c r="RT742" s="0"/>
      <c r="RU742" s="0"/>
      <c r="RV742" s="0"/>
      <c r="RW742" s="0"/>
      <c r="RX742" s="0"/>
      <c r="RY742" s="0"/>
      <c r="RZ742" s="0"/>
      <c r="SA742" s="0"/>
      <c r="SB742" s="0"/>
      <c r="SC742" s="0"/>
      <c r="SD742" s="0"/>
      <c r="SE742" s="0"/>
      <c r="SF742" s="0"/>
      <c r="SG742" s="0"/>
      <c r="SH742" s="0"/>
      <c r="SI742" s="0"/>
      <c r="SJ742" s="0"/>
      <c r="SK742" s="0"/>
      <c r="SL742" s="0"/>
      <c r="SM742" s="0"/>
      <c r="SN742" s="0"/>
      <c r="SO742" s="0"/>
      <c r="SP742" s="0"/>
      <c r="SQ742" s="0"/>
      <c r="SR742" s="0"/>
      <c r="SS742" s="0"/>
      <c r="ST742" s="0"/>
      <c r="SU742" s="0"/>
      <c r="SV742" s="0"/>
      <c r="SW742" s="0"/>
      <c r="SX742" s="0"/>
      <c r="SY742" s="0"/>
      <c r="SZ742" s="0"/>
      <c r="TA742" s="0"/>
      <c r="TB742" s="0"/>
      <c r="TC742" s="0"/>
      <c r="TD742" s="0"/>
      <c r="TE742" s="0"/>
      <c r="TF742" s="0"/>
      <c r="TG742" s="0"/>
      <c r="TH742" s="0"/>
      <c r="TI742" s="0"/>
      <c r="TJ742" s="0"/>
      <c r="TK742" s="0"/>
      <c r="TL742" s="0"/>
      <c r="TM742" s="0"/>
      <c r="TN742" s="0"/>
      <c r="TO742" s="0"/>
      <c r="TP742" s="0"/>
      <c r="TQ742" s="0"/>
      <c r="TR742" s="0"/>
      <c r="TS742" s="0"/>
      <c r="TT742" s="0"/>
      <c r="TU742" s="0"/>
      <c r="TV742" s="0"/>
      <c r="TW742" s="0"/>
      <c r="TX742" s="0"/>
      <c r="TY742" s="0"/>
      <c r="TZ742" s="0"/>
      <c r="UA742" s="0"/>
      <c r="UB742" s="0"/>
      <c r="UC742" s="0"/>
      <c r="UD742" s="0"/>
      <c r="UE742" s="0"/>
      <c r="UF742" s="0"/>
      <c r="UG742" s="0"/>
      <c r="UH742" s="0"/>
      <c r="UI742" s="0"/>
      <c r="UJ742" s="0"/>
      <c r="UK742" s="0"/>
      <c r="UL742" s="0"/>
      <c r="UM742" s="0"/>
      <c r="UN742" s="0"/>
      <c r="UO742" s="0"/>
      <c r="UP742" s="0"/>
      <c r="UQ742" s="0"/>
      <c r="UR742" s="0"/>
      <c r="US742" s="0"/>
      <c r="UT742" s="0"/>
      <c r="UU742" s="0"/>
      <c r="UV742" s="0"/>
      <c r="UW742" s="0"/>
      <c r="UX742" s="0"/>
      <c r="UY742" s="0"/>
      <c r="UZ742" s="0"/>
      <c r="VA742" s="0"/>
      <c r="VB742" s="0"/>
      <c r="VC742" s="0"/>
      <c r="VD742" s="0"/>
      <c r="VE742" s="0"/>
      <c r="VF742" s="0"/>
      <c r="VG742" s="0"/>
      <c r="VH742" s="0"/>
      <c r="VI742" s="0"/>
      <c r="VJ742" s="0"/>
      <c r="VK742" s="0"/>
      <c r="VL742" s="0"/>
      <c r="VM742" s="0"/>
      <c r="VN742" s="0"/>
      <c r="VO742" s="0"/>
      <c r="VP742" s="0"/>
      <c r="VQ742" s="0"/>
      <c r="VR742" s="0"/>
      <c r="VS742" s="0"/>
      <c r="VT742" s="0"/>
      <c r="VU742" s="0"/>
      <c r="VV742" s="0"/>
      <c r="VW742" s="0"/>
      <c r="VX742" s="0"/>
      <c r="VY742" s="0"/>
      <c r="VZ742" s="0"/>
      <c r="WA742" s="0"/>
      <c r="WB742" s="0"/>
      <c r="WC742" s="0"/>
      <c r="WD742" s="0"/>
      <c r="WE742" s="0"/>
      <c r="WF742" s="0"/>
      <c r="WG742" s="0"/>
      <c r="WH742" s="0"/>
      <c r="WI742" s="0"/>
      <c r="WJ742" s="0"/>
      <c r="WK742" s="0"/>
      <c r="WL742" s="0"/>
      <c r="WM742" s="0"/>
      <c r="WN742" s="0"/>
      <c r="WO742" s="0"/>
      <c r="WP742" s="0"/>
      <c r="WQ742" s="0"/>
      <c r="WR742" s="0"/>
      <c r="WS742" s="0"/>
      <c r="WT742" s="0"/>
      <c r="WU742" s="0"/>
      <c r="WV742" s="0"/>
      <c r="WW742" s="0"/>
      <c r="WX742" s="0"/>
      <c r="WY742" s="0"/>
      <c r="WZ742" s="0"/>
      <c r="XA742" s="0"/>
      <c r="XB742" s="0"/>
      <c r="XC742" s="0"/>
      <c r="XD742" s="0"/>
      <c r="XE742" s="0"/>
      <c r="XF742" s="0"/>
      <c r="XG742" s="0"/>
      <c r="XH742" s="0"/>
      <c r="XI742" s="0"/>
      <c r="XJ742" s="0"/>
      <c r="XK742" s="0"/>
      <c r="XL742" s="0"/>
      <c r="XM742" s="0"/>
      <c r="XN742" s="0"/>
      <c r="XO742" s="0"/>
      <c r="XP742" s="0"/>
      <c r="XQ742" s="0"/>
      <c r="XR742" s="0"/>
      <c r="XS742" s="0"/>
      <c r="XT742" s="0"/>
      <c r="XU742" s="0"/>
      <c r="XV742" s="0"/>
      <c r="XW742" s="0"/>
      <c r="XX742" s="0"/>
      <c r="XY742" s="0"/>
      <c r="XZ742" s="0"/>
      <c r="YA742" s="0"/>
      <c r="YB742" s="0"/>
      <c r="YC742" s="0"/>
      <c r="YD742" s="0"/>
      <c r="YE742" s="0"/>
      <c r="YF742" s="0"/>
      <c r="YG742" s="0"/>
      <c r="YH742" s="0"/>
      <c r="YI742" s="0"/>
      <c r="YJ742" s="0"/>
      <c r="YK742" s="0"/>
      <c r="YL742" s="0"/>
      <c r="YM742" s="0"/>
      <c r="YN742" s="0"/>
      <c r="YO742" s="0"/>
      <c r="YP742" s="0"/>
      <c r="YQ742" s="0"/>
      <c r="YR742" s="0"/>
      <c r="YS742" s="0"/>
      <c r="YT742" s="0"/>
      <c r="YU742" s="0"/>
      <c r="YV742" s="0"/>
      <c r="YW742" s="0"/>
      <c r="YX742" s="0"/>
      <c r="YY742" s="0"/>
      <c r="YZ742" s="0"/>
      <c r="ZA742" s="0"/>
      <c r="ZB742" s="0"/>
      <c r="ZC742" s="0"/>
      <c r="ZD742" s="0"/>
      <c r="ZE742" s="0"/>
      <c r="ZF742" s="0"/>
      <c r="ZG742" s="0"/>
      <c r="ZH742" s="0"/>
      <c r="ZI742" s="0"/>
      <c r="ZJ742" s="0"/>
      <c r="ZK742" s="0"/>
      <c r="ZL742" s="0"/>
      <c r="ZM742" s="0"/>
      <c r="ZN742" s="0"/>
      <c r="ZO742" s="0"/>
      <c r="ZP742" s="0"/>
      <c r="ZQ742" s="0"/>
      <c r="ZR742" s="0"/>
      <c r="ZS742" s="0"/>
      <c r="ZT742" s="0"/>
      <c r="ZU742" s="0"/>
      <c r="ZV742" s="0"/>
      <c r="ZW742" s="0"/>
      <c r="ZX742" s="0"/>
      <c r="ZY742" s="0"/>
      <c r="ZZ742" s="0"/>
      <c r="AAA742" s="0"/>
      <c r="AAB742" s="0"/>
      <c r="AAC742" s="0"/>
      <c r="AAD742" s="0"/>
      <c r="AAE742" s="0"/>
      <c r="AAF742" s="0"/>
      <c r="AAG742" s="0"/>
      <c r="AAH742" s="0"/>
      <c r="AAI742" s="0"/>
      <c r="AAJ742" s="0"/>
      <c r="AAK742" s="0"/>
      <c r="AAL742" s="0"/>
      <c r="AAM742" s="0"/>
      <c r="AAN742" s="0"/>
      <c r="AAO742" s="0"/>
      <c r="AAP742" s="0"/>
      <c r="AAQ742" s="0"/>
      <c r="AAR742" s="0"/>
      <c r="AAS742" s="0"/>
      <c r="AAT742" s="0"/>
      <c r="AAU742" s="0"/>
      <c r="AAV742" s="0"/>
      <c r="AAW742" s="0"/>
      <c r="AAX742" s="0"/>
      <c r="AAY742" s="0"/>
      <c r="AAZ742" s="0"/>
      <c r="ABA742" s="0"/>
      <c r="ABB742" s="0"/>
      <c r="ABC742" s="0"/>
      <c r="ABD742" s="0"/>
      <c r="ABE742" s="0"/>
      <c r="ABF742" s="0"/>
      <c r="ABG742" s="0"/>
      <c r="ABH742" s="0"/>
      <c r="ABI742" s="0"/>
      <c r="ABJ742" s="0"/>
      <c r="ABK742" s="0"/>
      <c r="ABL742" s="0"/>
      <c r="ABM742" s="0"/>
      <c r="ABN742" s="0"/>
      <c r="ABO742" s="0"/>
      <c r="ABP742" s="0"/>
      <c r="ABQ742" s="0"/>
      <c r="ABR742" s="0"/>
      <c r="ABS742" s="0"/>
      <c r="ABT742" s="0"/>
      <c r="ABU742" s="0"/>
      <c r="ABV742" s="0"/>
      <c r="ABW742" s="0"/>
      <c r="ABX742" s="0"/>
      <c r="ABY742" s="0"/>
      <c r="ABZ742" s="0"/>
      <c r="ACA742" s="0"/>
      <c r="ACB742" s="0"/>
      <c r="ACC742" s="0"/>
      <c r="ACD742" s="0"/>
      <c r="ACE742" s="0"/>
      <c r="ACF742" s="0"/>
      <c r="ACG742" s="0"/>
      <c r="ACH742" s="0"/>
      <c r="ACI742" s="0"/>
      <c r="ACJ742" s="0"/>
      <c r="ACK742" s="0"/>
      <c r="ACL742" s="0"/>
      <c r="ACM742" s="0"/>
      <c r="ACN742" s="0"/>
      <c r="ACO742" s="0"/>
      <c r="ACP742" s="0"/>
      <c r="ACQ742" s="0"/>
      <c r="ACR742" s="0"/>
      <c r="ACS742" s="0"/>
      <c r="ACT742" s="0"/>
      <c r="ACU742" s="0"/>
      <c r="ACV742" s="0"/>
      <c r="ACW742" s="0"/>
      <c r="ACX742" s="0"/>
      <c r="ACY742" s="0"/>
      <c r="ACZ742" s="0"/>
      <c r="ADA742" s="0"/>
      <c r="ADB742" s="0"/>
      <c r="ADC742" s="0"/>
      <c r="ADD742" s="0"/>
      <c r="ADE742" s="0"/>
      <c r="ADF742" s="0"/>
      <c r="ADG742" s="0"/>
      <c r="ADH742" s="0"/>
      <c r="ADI742" s="0"/>
      <c r="ADJ742" s="0"/>
      <c r="ADK742" s="0"/>
      <c r="ADL742" s="0"/>
      <c r="ADM742" s="0"/>
      <c r="ADN742" s="0"/>
      <c r="ADO742" s="0"/>
      <c r="ADP742" s="0"/>
      <c r="ADQ742" s="0"/>
      <c r="ADR742" s="0"/>
      <c r="ADS742" s="0"/>
      <c r="ADT742" s="0"/>
      <c r="ADU742" s="0"/>
      <c r="ADV742" s="0"/>
      <c r="ADW742" s="0"/>
      <c r="ADX742" s="0"/>
      <c r="ADY742" s="0"/>
      <c r="ADZ742" s="0"/>
      <c r="AEA742" s="0"/>
      <c r="AEB742" s="0"/>
      <c r="AEC742" s="0"/>
      <c r="AED742" s="0"/>
      <c r="AEE742" s="0"/>
      <c r="AEF742" s="0"/>
      <c r="AEG742" s="0"/>
      <c r="AEH742" s="0"/>
      <c r="AEI742" s="0"/>
      <c r="AEJ742" s="0"/>
      <c r="AEK742" s="0"/>
      <c r="AEL742" s="0"/>
      <c r="AEM742" s="0"/>
      <c r="AEN742" s="0"/>
      <c r="AEO742" s="0"/>
      <c r="AEP742" s="0"/>
      <c r="AEQ742" s="0"/>
      <c r="AER742" s="0"/>
      <c r="AES742" s="0"/>
      <c r="AET742" s="0"/>
      <c r="AEU742" s="0"/>
      <c r="AEV742" s="0"/>
      <c r="AEW742" s="0"/>
      <c r="AEX742" s="0"/>
      <c r="AEY742" s="0"/>
      <c r="AEZ742" s="0"/>
      <c r="AFA742" s="0"/>
      <c r="AFB742" s="0"/>
      <c r="AFC742" s="0"/>
      <c r="AFD742" s="0"/>
      <c r="AFE742" s="0"/>
      <c r="AFF742" s="0"/>
      <c r="AFG742" s="0"/>
      <c r="AFH742" s="0"/>
      <c r="AFI742" s="0"/>
      <c r="AFJ742" s="0"/>
      <c r="AFK742" s="0"/>
      <c r="AFL742" s="0"/>
      <c r="AFM742" s="0"/>
      <c r="AFN742" s="0"/>
      <c r="AFO742" s="0"/>
      <c r="AFP742" s="0"/>
      <c r="AFQ742" s="0"/>
      <c r="AFR742" s="0"/>
      <c r="AFS742" s="0"/>
      <c r="AFT742" s="0"/>
      <c r="AFU742" s="0"/>
      <c r="AFV742" s="0"/>
      <c r="AFW742" s="0"/>
      <c r="AFX742" s="0"/>
      <c r="AFY742" s="0"/>
      <c r="AFZ742" s="0"/>
      <c r="AGA742" s="0"/>
      <c r="AGB742" s="0"/>
      <c r="AGC742" s="0"/>
      <c r="AGD742" s="0"/>
      <c r="AGE742" s="0"/>
      <c r="AGF742" s="0"/>
      <c r="AGG742" s="0"/>
      <c r="AGH742" s="0"/>
      <c r="AGI742" s="0"/>
      <c r="AGJ742" s="0"/>
      <c r="AGK742" s="0"/>
      <c r="AGL742" s="0"/>
      <c r="AGM742" s="0"/>
      <c r="AGN742" s="0"/>
      <c r="AGO742" s="0"/>
      <c r="AGP742" s="0"/>
      <c r="AGQ742" s="0"/>
      <c r="AGR742" s="0"/>
      <c r="AGS742" s="0"/>
      <c r="AGT742" s="0"/>
      <c r="AGU742" s="0"/>
      <c r="AGV742" s="0"/>
      <c r="AGW742" s="0"/>
      <c r="AGX742" s="0"/>
      <c r="AGY742" s="0"/>
      <c r="AGZ742" s="0"/>
      <c r="AHA742" s="0"/>
      <c r="AHB742" s="0"/>
      <c r="AHC742" s="0"/>
      <c r="AHD742" s="0"/>
      <c r="AHE742" s="0"/>
      <c r="AHF742" s="0"/>
      <c r="AHG742" s="0"/>
      <c r="AHH742" s="0"/>
      <c r="AHI742" s="0"/>
      <c r="AHJ742" s="0"/>
      <c r="AHK742" s="0"/>
      <c r="AHL742" s="0"/>
      <c r="AHM742" s="0"/>
      <c r="AHN742" s="0"/>
      <c r="AHO742" s="0"/>
      <c r="AHP742" s="0"/>
      <c r="AHQ742" s="0"/>
      <c r="AHR742" s="0"/>
      <c r="AHS742" s="0"/>
      <c r="AHT742" s="0"/>
      <c r="AHU742" s="0"/>
      <c r="AHV742" s="0"/>
      <c r="AHW742" s="0"/>
      <c r="AHX742" s="0"/>
      <c r="AHY742" s="0"/>
      <c r="AHZ742" s="0"/>
      <c r="AIA742" s="0"/>
      <c r="AIB742" s="0"/>
      <c r="AIC742" s="0"/>
      <c r="AID742" s="0"/>
      <c r="AIE742" s="0"/>
      <c r="AIF742" s="0"/>
      <c r="AIG742" s="0"/>
      <c r="AIH742" s="0"/>
      <c r="AII742" s="0"/>
      <c r="AIJ742" s="0"/>
      <c r="AIK742" s="0"/>
      <c r="AIL742" s="0"/>
      <c r="AIM742" s="0"/>
      <c r="AIN742" s="0"/>
      <c r="AIO742" s="0"/>
      <c r="AIP742" s="0"/>
      <c r="AIQ742" s="0"/>
      <c r="AIR742" s="0"/>
      <c r="AIS742" s="0"/>
      <c r="AIT742" s="0"/>
      <c r="AIU742" s="0"/>
      <c r="AIV742" s="0"/>
      <c r="AIW742" s="0"/>
      <c r="AIX742" s="0"/>
      <c r="AIY742" s="0"/>
      <c r="AIZ742" s="0"/>
      <c r="AJA742" s="0"/>
      <c r="AJB742" s="0"/>
      <c r="AJC742" s="0"/>
      <c r="AJD742" s="0"/>
      <c r="AJE742" s="0"/>
      <c r="AJF742" s="0"/>
      <c r="AJG742" s="0"/>
      <c r="AJH742" s="0"/>
      <c r="AJI742" s="0"/>
      <c r="AJJ742" s="0"/>
      <c r="AJK742" s="0"/>
      <c r="AJL742" s="0"/>
      <c r="AJM742" s="0"/>
      <c r="AJN742" s="0"/>
      <c r="AJO742" s="0"/>
      <c r="AJP742" s="0"/>
      <c r="AJQ742" s="0"/>
      <c r="AJR742" s="0"/>
      <c r="AJS742" s="0"/>
      <c r="AJT742" s="0"/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2" hidden="false" customHeight="false" outlineLevel="0" collapsed="false">
      <c r="A743" s="9" t="s">
        <v>66</v>
      </c>
      <c r="B743" s="4" t="n">
        <v>62</v>
      </c>
      <c r="C743" s="9" t="n">
        <v>79</v>
      </c>
      <c r="D743" s="9"/>
      <c r="E743" s="35"/>
      <c r="G743" s="33"/>
      <c r="H743" s="9"/>
      <c r="I743" s="22" t="s">
        <v>1066</v>
      </c>
      <c r="J743" s="26" t="s">
        <v>1067</v>
      </c>
      <c r="K743" s="35" t="s">
        <v>1682</v>
      </c>
      <c r="L743" s="9"/>
      <c r="M743" s="88"/>
      <c r="N743" s="22" t="s">
        <v>1660</v>
      </c>
      <c r="O743" s="4" t="s">
        <v>1663</v>
      </c>
      <c r="P743" s="89" t="n">
        <v>21062</v>
      </c>
      <c r="Q743" s="89" t="n">
        <v>1062</v>
      </c>
      <c r="R743" s="9" t="s">
        <v>53</v>
      </c>
      <c r="AC743" s="30"/>
      <c r="AD743" s="30"/>
      <c r="AE743" s="30"/>
      <c r="AF743" s="30"/>
      <c r="AG743" s="30"/>
      <c r="AH743" s="30"/>
      <c r="AI743" s="30"/>
      <c r="AJ743" s="30"/>
      <c r="AK743" s="3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/>
      <c r="QB743" s="0"/>
      <c r="QC743" s="0"/>
      <c r="QD743" s="0"/>
      <c r="QE743" s="0"/>
      <c r="QF743" s="0"/>
      <c r="QG743" s="0"/>
      <c r="QH743" s="0"/>
      <c r="QI743" s="0"/>
      <c r="QJ743" s="0"/>
      <c r="QK743" s="0"/>
      <c r="QL743" s="0"/>
      <c r="QM743" s="0"/>
      <c r="QN743" s="0"/>
      <c r="QO743" s="0"/>
      <c r="QP743" s="0"/>
      <c r="QQ743" s="0"/>
      <c r="QR743" s="0"/>
      <c r="QS743" s="0"/>
      <c r="QT743" s="0"/>
      <c r="QU743" s="0"/>
      <c r="QV743" s="0"/>
      <c r="QW743" s="0"/>
      <c r="QX743" s="0"/>
      <c r="QY743" s="0"/>
      <c r="QZ743" s="0"/>
      <c r="RA743" s="0"/>
      <c r="RB743" s="0"/>
      <c r="RC743" s="0"/>
      <c r="RD743" s="0"/>
      <c r="RE743" s="0"/>
      <c r="RF743" s="0"/>
      <c r="RG743" s="0"/>
      <c r="RH743" s="0"/>
      <c r="RI743" s="0"/>
      <c r="RJ743" s="0"/>
      <c r="RK743" s="0"/>
      <c r="RL743" s="0"/>
      <c r="RM743" s="0"/>
      <c r="RN743" s="0"/>
      <c r="RO743" s="0"/>
      <c r="RP743" s="0"/>
      <c r="RQ743" s="0"/>
      <c r="RR743" s="0"/>
      <c r="RS743" s="0"/>
      <c r="RT743" s="0"/>
      <c r="RU743" s="0"/>
      <c r="RV743" s="0"/>
      <c r="RW743" s="0"/>
      <c r="RX743" s="0"/>
      <c r="RY743" s="0"/>
      <c r="RZ743" s="0"/>
      <c r="SA743" s="0"/>
      <c r="SB743" s="0"/>
      <c r="SC743" s="0"/>
      <c r="SD743" s="0"/>
      <c r="SE743" s="0"/>
      <c r="SF743" s="0"/>
      <c r="SG743" s="0"/>
      <c r="SH743" s="0"/>
      <c r="SI743" s="0"/>
      <c r="SJ743" s="0"/>
      <c r="SK743" s="0"/>
      <c r="SL743" s="0"/>
      <c r="SM743" s="0"/>
      <c r="SN743" s="0"/>
      <c r="SO743" s="0"/>
      <c r="SP743" s="0"/>
      <c r="SQ743" s="0"/>
      <c r="SR743" s="0"/>
      <c r="SS743" s="0"/>
      <c r="ST743" s="0"/>
      <c r="SU743" s="0"/>
      <c r="SV743" s="0"/>
      <c r="SW743" s="0"/>
      <c r="SX743" s="0"/>
      <c r="SY743" s="0"/>
      <c r="SZ743" s="0"/>
      <c r="TA743" s="0"/>
      <c r="TB743" s="0"/>
      <c r="TC743" s="0"/>
      <c r="TD743" s="0"/>
      <c r="TE743" s="0"/>
      <c r="TF743" s="0"/>
      <c r="TG743" s="0"/>
      <c r="TH743" s="0"/>
      <c r="TI743" s="0"/>
      <c r="TJ743" s="0"/>
      <c r="TK743" s="0"/>
      <c r="TL743" s="0"/>
      <c r="TM743" s="0"/>
      <c r="TN743" s="0"/>
      <c r="TO743" s="0"/>
      <c r="TP743" s="0"/>
      <c r="TQ743" s="0"/>
      <c r="TR743" s="0"/>
      <c r="TS743" s="0"/>
      <c r="TT743" s="0"/>
      <c r="TU743" s="0"/>
      <c r="TV743" s="0"/>
      <c r="TW743" s="0"/>
      <c r="TX743" s="0"/>
      <c r="TY743" s="0"/>
      <c r="TZ743" s="0"/>
      <c r="UA743" s="0"/>
      <c r="UB743" s="0"/>
      <c r="UC743" s="0"/>
      <c r="UD743" s="0"/>
      <c r="UE743" s="0"/>
      <c r="UF743" s="0"/>
      <c r="UG743" s="0"/>
      <c r="UH743" s="0"/>
      <c r="UI743" s="0"/>
      <c r="UJ743" s="0"/>
      <c r="UK743" s="0"/>
      <c r="UL743" s="0"/>
      <c r="UM743" s="0"/>
      <c r="UN743" s="0"/>
      <c r="UO743" s="0"/>
      <c r="UP743" s="0"/>
      <c r="UQ743" s="0"/>
      <c r="UR743" s="0"/>
      <c r="US743" s="0"/>
      <c r="UT743" s="0"/>
      <c r="UU743" s="0"/>
      <c r="UV743" s="0"/>
      <c r="UW743" s="0"/>
      <c r="UX743" s="0"/>
      <c r="UY743" s="0"/>
      <c r="UZ743" s="0"/>
      <c r="VA743" s="0"/>
      <c r="VB743" s="0"/>
      <c r="VC743" s="0"/>
      <c r="VD743" s="0"/>
      <c r="VE743" s="0"/>
      <c r="VF743" s="0"/>
      <c r="VG743" s="0"/>
      <c r="VH743" s="0"/>
      <c r="VI743" s="0"/>
      <c r="VJ743" s="0"/>
      <c r="VK743" s="0"/>
      <c r="VL743" s="0"/>
      <c r="VM743" s="0"/>
      <c r="VN743" s="0"/>
      <c r="VO743" s="0"/>
      <c r="VP743" s="0"/>
      <c r="VQ743" s="0"/>
      <c r="VR743" s="0"/>
      <c r="VS743" s="0"/>
      <c r="VT743" s="0"/>
      <c r="VU743" s="0"/>
      <c r="VV743" s="0"/>
      <c r="VW743" s="0"/>
      <c r="VX743" s="0"/>
      <c r="VY743" s="0"/>
      <c r="VZ743" s="0"/>
      <c r="WA743" s="0"/>
      <c r="WB743" s="0"/>
      <c r="WC743" s="0"/>
      <c r="WD743" s="0"/>
      <c r="WE743" s="0"/>
      <c r="WF743" s="0"/>
      <c r="WG743" s="0"/>
      <c r="WH743" s="0"/>
      <c r="WI743" s="0"/>
      <c r="WJ743" s="0"/>
      <c r="WK743" s="0"/>
      <c r="WL743" s="0"/>
      <c r="WM743" s="0"/>
      <c r="WN743" s="0"/>
      <c r="WO743" s="0"/>
      <c r="WP743" s="0"/>
      <c r="WQ743" s="0"/>
      <c r="WR743" s="0"/>
      <c r="WS743" s="0"/>
      <c r="WT743" s="0"/>
      <c r="WU743" s="0"/>
      <c r="WV743" s="0"/>
      <c r="WW743" s="0"/>
      <c r="WX743" s="0"/>
      <c r="WY743" s="0"/>
      <c r="WZ743" s="0"/>
      <c r="XA743" s="0"/>
      <c r="XB743" s="0"/>
      <c r="XC743" s="0"/>
      <c r="XD743" s="0"/>
      <c r="XE743" s="0"/>
      <c r="XF743" s="0"/>
      <c r="XG743" s="0"/>
      <c r="XH743" s="0"/>
      <c r="XI743" s="0"/>
      <c r="XJ743" s="0"/>
      <c r="XK743" s="0"/>
      <c r="XL743" s="0"/>
      <c r="XM743" s="0"/>
      <c r="XN743" s="0"/>
      <c r="XO743" s="0"/>
      <c r="XP743" s="0"/>
      <c r="XQ743" s="0"/>
      <c r="XR743" s="0"/>
      <c r="XS743" s="0"/>
      <c r="XT743" s="0"/>
      <c r="XU743" s="0"/>
      <c r="XV743" s="0"/>
      <c r="XW743" s="0"/>
      <c r="XX743" s="0"/>
      <c r="XY743" s="0"/>
      <c r="XZ743" s="0"/>
      <c r="YA743" s="0"/>
      <c r="YB743" s="0"/>
      <c r="YC743" s="0"/>
      <c r="YD743" s="0"/>
      <c r="YE743" s="0"/>
      <c r="YF743" s="0"/>
      <c r="YG743" s="0"/>
      <c r="YH743" s="0"/>
      <c r="YI743" s="0"/>
      <c r="YJ743" s="0"/>
      <c r="YK743" s="0"/>
      <c r="YL743" s="0"/>
      <c r="YM743" s="0"/>
      <c r="YN743" s="0"/>
      <c r="YO743" s="0"/>
      <c r="YP743" s="0"/>
      <c r="YQ743" s="0"/>
      <c r="YR743" s="0"/>
      <c r="YS743" s="0"/>
      <c r="YT743" s="0"/>
      <c r="YU743" s="0"/>
      <c r="YV743" s="0"/>
      <c r="YW743" s="0"/>
      <c r="YX743" s="0"/>
      <c r="YY743" s="0"/>
      <c r="YZ743" s="0"/>
      <c r="ZA743" s="0"/>
      <c r="ZB743" s="0"/>
      <c r="ZC743" s="0"/>
      <c r="ZD743" s="0"/>
      <c r="ZE743" s="0"/>
      <c r="ZF743" s="0"/>
      <c r="ZG743" s="0"/>
      <c r="ZH743" s="0"/>
      <c r="ZI743" s="0"/>
      <c r="ZJ743" s="0"/>
      <c r="ZK743" s="0"/>
      <c r="ZL743" s="0"/>
      <c r="ZM743" s="0"/>
      <c r="ZN743" s="0"/>
      <c r="ZO743" s="0"/>
      <c r="ZP743" s="0"/>
      <c r="ZQ743" s="0"/>
      <c r="ZR743" s="0"/>
      <c r="ZS743" s="0"/>
      <c r="ZT743" s="0"/>
      <c r="ZU743" s="0"/>
      <c r="ZV743" s="0"/>
      <c r="ZW743" s="0"/>
      <c r="ZX743" s="0"/>
      <c r="ZY743" s="0"/>
      <c r="ZZ743" s="0"/>
      <c r="AAA743" s="0"/>
      <c r="AAB743" s="0"/>
      <c r="AAC743" s="0"/>
      <c r="AAD743" s="0"/>
      <c r="AAE743" s="0"/>
      <c r="AAF743" s="0"/>
      <c r="AAG743" s="0"/>
      <c r="AAH743" s="0"/>
      <c r="AAI743" s="0"/>
      <c r="AAJ743" s="0"/>
      <c r="AAK743" s="0"/>
      <c r="AAL743" s="0"/>
      <c r="AAM743" s="0"/>
      <c r="AAN743" s="0"/>
      <c r="AAO743" s="0"/>
      <c r="AAP743" s="0"/>
      <c r="AAQ743" s="0"/>
      <c r="AAR743" s="0"/>
      <c r="AAS743" s="0"/>
      <c r="AAT743" s="0"/>
      <c r="AAU743" s="0"/>
      <c r="AAV743" s="0"/>
      <c r="AAW743" s="0"/>
      <c r="AAX743" s="0"/>
      <c r="AAY743" s="0"/>
      <c r="AAZ743" s="0"/>
      <c r="ABA743" s="0"/>
      <c r="ABB743" s="0"/>
      <c r="ABC743" s="0"/>
      <c r="ABD743" s="0"/>
      <c r="ABE743" s="0"/>
      <c r="ABF743" s="0"/>
      <c r="ABG743" s="0"/>
      <c r="ABH743" s="0"/>
      <c r="ABI743" s="0"/>
      <c r="ABJ743" s="0"/>
      <c r="ABK743" s="0"/>
      <c r="ABL743" s="0"/>
      <c r="ABM743" s="0"/>
      <c r="ABN743" s="0"/>
      <c r="ABO743" s="0"/>
      <c r="ABP743" s="0"/>
      <c r="ABQ743" s="0"/>
      <c r="ABR743" s="0"/>
      <c r="ABS743" s="0"/>
      <c r="ABT743" s="0"/>
      <c r="ABU743" s="0"/>
      <c r="ABV743" s="0"/>
      <c r="ABW743" s="0"/>
      <c r="ABX743" s="0"/>
      <c r="ABY743" s="0"/>
      <c r="ABZ743" s="0"/>
      <c r="ACA743" s="0"/>
      <c r="ACB743" s="0"/>
      <c r="ACC743" s="0"/>
      <c r="ACD743" s="0"/>
      <c r="ACE743" s="0"/>
      <c r="ACF743" s="0"/>
      <c r="ACG743" s="0"/>
      <c r="ACH743" s="0"/>
      <c r="ACI743" s="0"/>
      <c r="ACJ743" s="0"/>
      <c r="ACK743" s="0"/>
      <c r="ACL743" s="0"/>
      <c r="ACM743" s="0"/>
      <c r="ACN743" s="0"/>
      <c r="ACO743" s="0"/>
      <c r="ACP743" s="0"/>
      <c r="ACQ743" s="0"/>
      <c r="ACR743" s="0"/>
      <c r="ACS743" s="0"/>
      <c r="ACT743" s="0"/>
      <c r="ACU743" s="0"/>
      <c r="ACV743" s="0"/>
      <c r="ACW743" s="0"/>
      <c r="ACX743" s="0"/>
      <c r="ACY743" s="0"/>
      <c r="ACZ743" s="0"/>
      <c r="ADA743" s="0"/>
      <c r="ADB743" s="0"/>
      <c r="ADC743" s="0"/>
      <c r="ADD743" s="0"/>
      <c r="ADE743" s="0"/>
      <c r="ADF743" s="0"/>
      <c r="ADG743" s="0"/>
      <c r="ADH743" s="0"/>
      <c r="ADI743" s="0"/>
      <c r="ADJ743" s="0"/>
      <c r="ADK743" s="0"/>
      <c r="ADL743" s="0"/>
      <c r="ADM743" s="0"/>
      <c r="ADN743" s="0"/>
      <c r="ADO743" s="0"/>
      <c r="ADP743" s="0"/>
      <c r="ADQ743" s="0"/>
      <c r="ADR743" s="0"/>
      <c r="ADS743" s="0"/>
      <c r="ADT743" s="0"/>
      <c r="ADU743" s="0"/>
      <c r="ADV743" s="0"/>
      <c r="ADW743" s="0"/>
      <c r="ADX743" s="0"/>
      <c r="ADY743" s="0"/>
      <c r="ADZ743" s="0"/>
      <c r="AEA743" s="0"/>
      <c r="AEB743" s="0"/>
      <c r="AEC743" s="0"/>
      <c r="AED743" s="0"/>
      <c r="AEE743" s="0"/>
      <c r="AEF743" s="0"/>
      <c r="AEG743" s="0"/>
      <c r="AEH743" s="0"/>
      <c r="AEI743" s="0"/>
      <c r="AEJ743" s="0"/>
      <c r="AEK743" s="0"/>
      <c r="AEL743" s="0"/>
      <c r="AEM743" s="0"/>
      <c r="AEN743" s="0"/>
      <c r="AEO743" s="0"/>
      <c r="AEP743" s="0"/>
      <c r="AEQ743" s="0"/>
      <c r="AER743" s="0"/>
      <c r="AES743" s="0"/>
      <c r="AET743" s="0"/>
      <c r="AEU743" s="0"/>
      <c r="AEV743" s="0"/>
      <c r="AEW743" s="0"/>
      <c r="AEX743" s="0"/>
      <c r="AEY743" s="0"/>
      <c r="AEZ743" s="0"/>
      <c r="AFA743" s="0"/>
      <c r="AFB743" s="0"/>
      <c r="AFC743" s="0"/>
      <c r="AFD743" s="0"/>
      <c r="AFE743" s="0"/>
      <c r="AFF743" s="0"/>
      <c r="AFG743" s="0"/>
      <c r="AFH743" s="0"/>
      <c r="AFI743" s="0"/>
      <c r="AFJ743" s="0"/>
      <c r="AFK743" s="0"/>
      <c r="AFL743" s="0"/>
      <c r="AFM743" s="0"/>
      <c r="AFN743" s="0"/>
      <c r="AFO743" s="0"/>
      <c r="AFP743" s="0"/>
      <c r="AFQ743" s="0"/>
      <c r="AFR743" s="0"/>
      <c r="AFS743" s="0"/>
      <c r="AFT743" s="0"/>
      <c r="AFU743" s="0"/>
      <c r="AFV743" s="0"/>
      <c r="AFW743" s="0"/>
      <c r="AFX743" s="0"/>
      <c r="AFY743" s="0"/>
      <c r="AFZ743" s="0"/>
      <c r="AGA743" s="0"/>
      <c r="AGB743" s="0"/>
      <c r="AGC743" s="0"/>
      <c r="AGD743" s="0"/>
      <c r="AGE743" s="0"/>
      <c r="AGF743" s="0"/>
      <c r="AGG743" s="0"/>
      <c r="AGH743" s="0"/>
      <c r="AGI743" s="0"/>
      <c r="AGJ743" s="0"/>
      <c r="AGK743" s="0"/>
      <c r="AGL743" s="0"/>
      <c r="AGM743" s="0"/>
      <c r="AGN743" s="0"/>
      <c r="AGO743" s="0"/>
      <c r="AGP743" s="0"/>
      <c r="AGQ743" s="0"/>
      <c r="AGR743" s="0"/>
      <c r="AGS743" s="0"/>
      <c r="AGT743" s="0"/>
      <c r="AGU743" s="0"/>
      <c r="AGV743" s="0"/>
      <c r="AGW743" s="0"/>
      <c r="AGX743" s="0"/>
      <c r="AGY743" s="0"/>
      <c r="AGZ743" s="0"/>
      <c r="AHA743" s="0"/>
      <c r="AHB743" s="0"/>
      <c r="AHC743" s="0"/>
      <c r="AHD743" s="0"/>
      <c r="AHE743" s="0"/>
      <c r="AHF743" s="0"/>
      <c r="AHG743" s="0"/>
      <c r="AHH743" s="0"/>
      <c r="AHI743" s="0"/>
      <c r="AHJ743" s="0"/>
      <c r="AHK743" s="0"/>
      <c r="AHL743" s="0"/>
      <c r="AHM743" s="0"/>
      <c r="AHN743" s="0"/>
      <c r="AHO743" s="0"/>
      <c r="AHP743" s="0"/>
      <c r="AHQ743" s="0"/>
      <c r="AHR743" s="0"/>
      <c r="AHS743" s="0"/>
      <c r="AHT743" s="0"/>
      <c r="AHU743" s="0"/>
      <c r="AHV743" s="0"/>
      <c r="AHW743" s="0"/>
      <c r="AHX743" s="0"/>
      <c r="AHY743" s="0"/>
      <c r="AHZ743" s="0"/>
      <c r="AIA743" s="0"/>
      <c r="AIB743" s="0"/>
      <c r="AIC743" s="0"/>
      <c r="AID743" s="0"/>
      <c r="AIE743" s="0"/>
      <c r="AIF743" s="0"/>
      <c r="AIG743" s="0"/>
      <c r="AIH743" s="0"/>
      <c r="AII743" s="0"/>
      <c r="AIJ743" s="0"/>
      <c r="AIK743" s="0"/>
      <c r="AIL743" s="0"/>
      <c r="AIM743" s="0"/>
      <c r="AIN743" s="0"/>
      <c r="AIO743" s="0"/>
      <c r="AIP743" s="0"/>
      <c r="AIQ743" s="0"/>
      <c r="AIR743" s="0"/>
      <c r="AIS743" s="0"/>
      <c r="AIT743" s="0"/>
      <c r="AIU743" s="0"/>
      <c r="AIV743" s="0"/>
      <c r="AIW743" s="0"/>
      <c r="AIX743" s="0"/>
      <c r="AIY743" s="0"/>
      <c r="AIZ743" s="0"/>
      <c r="AJA743" s="0"/>
      <c r="AJB743" s="0"/>
      <c r="AJC743" s="0"/>
      <c r="AJD743" s="0"/>
      <c r="AJE743" s="0"/>
      <c r="AJF743" s="0"/>
      <c r="AJG743" s="0"/>
      <c r="AJH743" s="0"/>
      <c r="AJI743" s="0"/>
      <c r="AJJ743" s="0"/>
      <c r="AJK743" s="0"/>
      <c r="AJL743" s="0"/>
      <c r="AJM743" s="0"/>
      <c r="AJN743" s="0"/>
      <c r="AJO743" s="0"/>
      <c r="AJP743" s="0"/>
      <c r="AJQ743" s="0"/>
      <c r="AJR743" s="0"/>
      <c r="AJS743" s="0"/>
      <c r="AJT743" s="0"/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customFormat="false" ht="12" hidden="false" customHeight="false" outlineLevel="0" collapsed="false">
      <c r="A744" s="9" t="s">
        <v>46</v>
      </c>
      <c r="B744" s="9" t="n">
        <v>66</v>
      </c>
      <c r="C744" s="9" t="n">
        <v>84</v>
      </c>
      <c r="D744" s="9"/>
      <c r="E744" s="23"/>
      <c r="F744" s="0"/>
      <c r="G744" s="75"/>
      <c r="H744" s="0"/>
      <c r="I744" s="22" t="s">
        <v>1066</v>
      </c>
      <c r="J744" s="26" t="s">
        <v>1067</v>
      </c>
      <c r="K744" s="9" t="s">
        <v>1683</v>
      </c>
      <c r="L744" s="2"/>
      <c r="M744" s="2"/>
      <c r="N744" s="22" t="s">
        <v>1660</v>
      </c>
      <c r="O744" s="1" t="s">
        <v>1663</v>
      </c>
      <c r="P744" s="89" t="n">
        <v>21066</v>
      </c>
      <c r="Q744" s="89" t="n">
        <v>1066</v>
      </c>
      <c r="R744" s="9" t="s">
        <v>53</v>
      </c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30"/>
      <c r="AD744" s="30"/>
      <c r="AE744" s="30"/>
      <c r="AF744" s="30"/>
      <c r="AG744" s="30"/>
      <c r="AH744" s="30"/>
      <c r="AI744" s="30"/>
      <c r="AJ744" s="30"/>
      <c r="AK744" s="3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customFormat="false" ht="12" hidden="false" customHeight="false" outlineLevel="0" collapsed="false">
      <c r="A745" s="9" t="s">
        <v>80</v>
      </c>
      <c r="B745" s="4" t="n">
        <v>71</v>
      </c>
      <c r="C745" s="9" t="n">
        <v>90</v>
      </c>
      <c r="D745" s="9"/>
      <c r="E745" s="35"/>
      <c r="F745" s="0"/>
      <c r="G745" s="75"/>
      <c r="H745" s="0"/>
      <c r="I745" s="22" t="s">
        <v>1066</v>
      </c>
      <c r="J745" s="26" t="s">
        <v>1067</v>
      </c>
      <c r="K745" s="90" t="s">
        <v>1684</v>
      </c>
      <c r="L745" s="9"/>
      <c r="M745" s="88"/>
      <c r="N745" s="22" t="s">
        <v>1660</v>
      </c>
      <c r="O745" s="91" t="s">
        <v>1663</v>
      </c>
      <c r="P745" s="89" t="n">
        <v>21071</v>
      </c>
      <c r="Q745" s="89" t="n">
        <v>1071</v>
      </c>
      <c r="R745" s="9" t="s">
        <v>53</v>
      </c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30"/>
      <c r="AD745" s="30"/>
      <c r="AE745" s="30"/>
      <c r="AF745" s="30"/>
      <c r="AG745" s="30"/>
      <c r="AH745" s="30"/>
      <c r="AI745" s="30"/>
      <c r="AJ745" s="30"/>
      <c r="AK745" s="3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  <c r="IW745" s="0"/>
      <c r="IX745" s="0"/>
      <c r="IY745" s="0"/>
      <c r="IZ745" s="0"/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0"/>
      <c r="KJ745" s="0"/>
      <c r="KK745" s="0"/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  <c r="LX745" s="0"/>
      <c r="LY745" s="0"/>
      <c r="LZ745" s="0"/>
      <c r="MA745" s="0"/>
      <c r="MB745" s="0"/>
      <c r="MC745" s="0"/>
      <c r="MD745" s="0"/>
      <c r="ME745" s="0"/>
      <c r="MF745" s="0"/>
      <c r="MG745" s="0"/>
      <c r="MH745" s="0"/>
      <c r="MI745" s="0"/>
      <c r="MJ745" s="0"/>
      <c r="MK745" s="0"/>
      <c r="ML745" s="0"/>
      <c r="MM745" s="0"/>
      <c r="MN745" s="0"/>
      <c r="MO745" s="0"/>
      <c r="MP745" s="0"/>
      <c r="MQ745" s="0"/>
      <c r="MR745" s="0"/>
      <c r="MS745" s="0"/>
      <c r="MT745" s="0"/>
      <c r="MU745" s="0"/>
      <c r="MV745" s="0"/>
      <c r="MW745" s="0"/>
      <c r="MX745" s="0"/>
      <c r="MY745" s="0"/>
      <c r="MZ745" s="0"/>
      <c r="NA745" s="0"/>
      <c r="NB745" s="0"/>
      <c r="NC745" s="0"/>
      <c r="ND745" s="0"/>
      <c r="NE745" s="0"/>
      <c r="NF745" s="0"/>
      <c r="NG745" s="0"/>
      <c r="NH745" s="0"/>
      <c r="NI745" s="0"/>
      <c r="NJ745" s="0"/>
      <c r="NK745" s="0"/>
      <c r="NL745" s="0"/>
      <c r="NM745" s="0"/>
      <c r="NN745" s="0"/>
      <c r="NO745" s="0"/>
      <c r="NP745" s="0"/>
      <c r="NQ745" s="0"/>
      <c r="NR745" s="0"/>
      <c r="NS745" s="0"/>
      <c r="NT745" s="0"/>
      <c r="NU745" s="0"/>
      <c r="NV745" s="0"/>
      <c r="NW745" s="0"/>
      <c r="NX745" s="0"/>
      <c r="NY745" s="0"/>
      <c r="NZ745" s="0"/>
      <c r="OA745" s="0"/>
      <c r="OB745" s="0"/>
      <c r="OC745" s="0"/>
      <c r="OD745" s="0"/>
      <c r="OE745" s="0"/>
      <c r="OF745" s="0"/>
      <c r="OG745" s="0"/>
      <c r="OH745" s="0"/>
      <c r="OI745" s="0"/>
      <c r="OJ745" s="0"/>
      <c r="OK745" s="0"/>
      <c r="OL745" s="0"/>
      <c r="OM745" s="0"/>
      <c r="ON745" s="0"/>
      <c r="OO745" s="0"/>
      <c r="OP745" s="0"/>
      <c r="OQ745" s="0"/>
      <c r="OR745" s="0"/>
      <c r="OS745" s="0"/>
      <c r="OT745" s="0"/>
      <c r="OU745" s="0"/>
      <c r="OV745" s="0"/>
      <c r="OW745" s="0"/>
      <c r="OX745" s="0"/>
      <c r="OY745" s="0"/>
      <c r="OZ745" s="0"/>
      <c r="PA745" s="0"/>
      <c r="PB745" s="0"/>
      <c r="PC745" s="0"/>
      <c r="PD745" s="0"/>
      <c r="PE745" s="0"/>
      <c r="PF745" s="0"/>
      <c r="PG745" s="0"/>
      <c r="PH745" s="0"/>
      <c r="PI745" s="0"/>
      <c r="PJ745" s="0"/>
      <c r="PK745" s="0"/>
      <c r="PL745" s="0"/>
      <c r="PM745" s="0"/>
      <c r="PN745" s="0"/>
      <c r="PO745" s="0"/>
      <c r="PP745" s="0"/>
      <c r="PQ745" s="0"/>
      <c r="PR745" s="0"/>
      <c r="PS745" s="0"/>
      <c r="PT745" s="0"/>
      <c r="PU745" s="0"/>
      <c r="PV745" s="0"/>
      <c r="PW745" s="0"/>
      <c r="PX745" s="0"/>
      <c r="PY745" s="0"/>
      <c r="PZ745" s="0"/>
      <c r="QA745" s="0"/>
      <c r="QB745" s="0"/>
      <c r="QC745" s="0"/>
      <c r="QD745" s="0"/>
      <c r="QE745" s="0"/>
      <c r="QF745" s="0"/>
      <c r="QG745" s="0"/>
      <c r="QH745" s="0"/>
      <c r="QI745" s="0"/>
      <c r="QJ745" s="0"/>
      <c r="QK745" s="0"/>
      <c r="QL745" s="0"/>
      <c r="QM745" s="0"/>
      <c r="QN745" s="0"/>
      <c r="QO745" s="0"/>
      <c r="QP745" s="0"/>
      <c r="QQ745" s="0"/>
      <c r="QR745" s="0"/>
      <c r="QS745" s="0"/>
      <c r="QT745" s="0"/>
      <c r="QU745" s="0"/>
      <c r="QV745" s="0"/>
      <c r="QW745" s="0"/>
      <c r="QX745" s="0"/>
      <c r="QY745" s="0"/>
      <c r="QZ745" s="0"/>
      <c r="RA745" s="0"/>
      <c r="RB745" s="0"/>
      <c r="RC745" s="0"/>
      <c r="RD745" s="0"/>
      <c r="RE745" s="0"/>
      <c r="RF745" s="0"/>
      <c r="RG745" s="0"/>
      <c r="RH745" s="0"/>
      <c r="RI745" s="0"/>
      <c r="RJ745" s="0"/>
      <c r="RK745" s="0"/>
      <c r="RL745" s="0"/>
      <c r="RM745" s="0"/>
      <c r="RN745" s="0"/>
      <c r="RO745" s="0"/>
      <c r="RP745" s="0"/>
      <c r="RQ745" s="0"/>
      <c r="RR745" s="0"/>
      <c r="RS745" s="0"/>
      <c r="RT745" s="0"/>
      <c r="RU745" s="0"/>
      <c r="RV745" s="0"/>
      <c r="RW745" s="0"/>
      <c r="RX745" s="0"/>
      <c r="RY745" s="0"/>
      <c r="RZ745" s="0"/>
      <c r="SA745" s="0"/>
      <c r="SB745" s="0"/>
      <c r="SC745" s="0"/>
      <c r="SD745" s="0"/>
      <c r="SE745" s="0"/>
      <c r="SF745" s="0"/>
      <c r="SG745" s="0"/>
      <c r="SH745" s="0"/>
      <c r="SI745" s="0"/>
      <c r="SJ745" s="0"/>
      <c r="SK745" s="0"/>
      <c r="SL745" s="0"/>
      <c r="SM745" s="0"/>
      <c r="SN745" s="0"/>
      <c r="SO745" s="0"/>
      <c r="SP745" s="0"/>
      <c r="SQ745" s="0"/>
      <c r="SR745" s="0"/>
      <c r="SS745" s="0"/>
      <c r="ST745" s="0"/>
      <c r="SU745" s="0"/>
      <c r="SV745" s="0"/>
      <c r="SW745" s="0"/>
      <c r="SX745" s="0"/>
      <c r="SY745" s="0"/>
      <c r="SZ745" s="0"/>
      <c r="TA745" s="0"/>
      <c r="TB745" s="0"/>
      <c r="TC745" s="0"/>
      <c r="TD745" s="0"/>
      <c r="TE745" s="0"/>
      <c r="TF745" s="0"/>
      <c r="TG745" s="0"/>
      <c r="TH745" s="0"/>
      <c r="TI745" s="0"/>
      <c r="TJ745" s="0"/>
      <c r="TK745" s="0"/>
      <c r="TL745" s="0"/>
      <c r="TM745" s="0"/>
      <c r="TN745" s="0"/>
      <c r="TO745" s="0"/>
      <c r="TP745" s="0"/>
      <c r="TQ745" s="0"/>
      <c r="TR745" s="0"/>
      <c r="TS745" s="0"/>
      <c r="TT745" s="0"/>
      <c r="TU745" s="0"/>
      <c r="TV745" s="0"/>
      <c r="TW745" s="0"/>
      <c r="TX745" s="0"/>
      <c r="TY745" s="0"/>
      <c r="TZ745" s="0"/>
      <c r="UA745" s="0"/>
      <c r="UB745" s="0"/>
      <c r="UC745" s="0"/>
      <c r="UD745" s="0"/>
      <c r="UE745" s="0"/>
      <c r="UF745" s="0"/>
      <c r="UG745" s="0"/>
      <c r="UH745" s="0"/>
      <c r="UI745" s="0"/>
      <c r="UJ745" s="0"/>
      <c r="UK745" s="0"/>
      <c r="UL745" s="0"/>
      <c r="UM745" s="0"/>
      <c r="UN745" s="0"/>
      <c r="UO745" s="0"/>
      <c r="UP745" s="0"/>
      <c r="UQ745" s="0"/>
      <c r="UR745" s="0"/>
      <c r="US745" s="0"/>
      <c r="UT745" s="0"/>
      <c r="UU745" s="0"/>
      <c r="UV745" s="0"/>
      <c r="UW745" s="0"/>
      <c r="UX745" s="0"/>
      <c r="UY745" s="0"/>
      <c r="UZ745" s="0"/>
      <c r="VA745" s="0"/>
      <c r="VB745" s="0"/>
      <c r="VC745" s="0"/>
      <c r="VD745" s="0"/>
      <c r="VE745" s="0"/>
      <c r="VF745" s="0"/>
      <c r="VG745" s="0"/>
      <c r="VH745" s="0"/>
      <c r="VI745" s="0"/>
      <c r="VJ745" s="0"/>
      <c r="VK745" s="0"/>
      <c r="VL745" s="0"/>
      <c r="VM745" s="0"/>
      <c r="VN745" s="0"/>
      <c r="VO745" s="0"/>
      <c r="VP745" s="0"/>
      <c r="VQ745" s="0"/>
      <c r="VR745" s="0"/>
      <c r="VS745" s="0"/>
      <c r="VT745" s="0"/>
      <c r="VU745" s="0"/>
      <c r="VV745" s="0"/>
      <c r="VW745" s="0"/>
      <c r="VX745" s="0"/>
      <c r="VY745" s="0"/>
      <c r="VZ745" s="0"/>
      <c r="WA745" s="0"/>
      <c r="WB745" s="0"/>
      <c r="WC745" s="0"/>
      <c r="WD745" s="0"/>
      <c r="WE745" s="0"/>
      <c r="WF745" s="0"/>
      <c r="WG745" s="0"/>
      <c r="WH745" s="0"/>
      <c r="WI745" s="0"/>
      <c r="WJ745" s="0"/>
      <c r="WK745" s="0"/>
      <c r="WL745" s="0"/>
      <c r="WM745" s="0"/>
      <c r="WN745" s="0"/>
      <c r="WO745" s="0"/>
      <c r="WP745" s="0"/>
      <c r="WQ745" s="0"/>
      <c r="WR745" s="0"/>
      <c r="WS745" s="0"/>
      <c r="WT745" s="0"/>
      <c r="WU745" s="0"/>
      <c r="WV745" s="0"/>
      <c r="WW745" s="0"/>
      <c r="WX745" s="0"/>
      <c r="WY745" s="0"/>
      <c r="WZ745" s="0"/>
      <c r="XA745" s="0"/>
      <c r="XB745" s="0"/>
      <c r="XC745" s="0"/>
      <c r="XD745" s="0"/>
      <c r="XE745" s="0"/>
      <c r="XF745" s="0"/>
      <c r="XG745" s="0"/>
      <c r="XH745" s="0"/>
      <c r="XI745" s="0"/>
      <c r="XJ745" s="0"/>
      <c r="XK745" s="0"/>
      <c r="XL745" s="0"/>
      <c r="XM745" s="0"/>
      <c r="XN745" s="0"/>
      <c r="XO745" s="0"/>
      <c r="XP745" s="0"/>
      <c r="XQ745" s="0"/>
      <c r="XR745" s="0"/>
      <c r="XS745" s="0"/>
      <c r="XT745" s="0"/>
      <c r="XU745" s="0"/>
      <c r="XV745" s="0"/>
      <c r="XW745" s="0"/>
      <c r="XX745" s="0"/>
      <c r="XY745" s="0"/>
      <c r="XZ745" s="0"/>
      <c r="YA745" s="0"/>
      <c r="YB745" s="0"/>
      <c r="YC745" s="0"/>
      <c r="YD745" s="0"/>
      <c r="YE745" s="0"/>
      <c r="YF745" s="0"/>
      <c r="YG745" s="0"/>
      <c r="YH745" s="0"/>
      <c r="YI745" s="0"/>
      <c r="YJ745" s="0"/>
      <c r="YK745" s="0"/>
      <c r="YL745" s="0"/>
      <c r="YM745" s="0"/>
      <c r="YN745" s="0"/>
      <c r="YO745" s="0"/>
      <c r="YP745" s="0"/>
      <c r="YQ745" s="0"/>
      <c r="YR745" s="0"/>
      <c r="YS745" s="0"/>
      <c r="YT745" s="0"/>
      <c r="YU745" s="0"/>
      <c r="YV745" s="0"/>
      <c r="YW745" s="0"/>
      <c r="YX745" s="0"/>
      <c r="YY745" s="0"/>
      <c r="YZ745" s="0"/>
      <c r="ZA745" s="0"/>
      <c r="ZB745" s="0"/>
      <c r="ZC745" s="0"/>
      <c r="ZD745" s="0"/>
      <c r="ZE745" s="0"/>
      <c r="ZF745" s="0"/>
      <c r="ZG745" s="0"/>
      <c r="ZH745" s="0"/>
      <c r="ZI745" s="0"/>
      <c r="ZJ745" s="0"/>
      <c r="ZK745" s="0"/>
      <c r="ZL745" s="0"/>
      <c r="ZM745" s="0"/>
      <c r="ZN745" s="0"/>
      <c r="ZO745" s="0"/>
      <c r="ZP745" s="0"/>
      <c r="ZQ745" s="0"/>
      <c r="ZR745" s="0"/>
      <c r="ZS745" s="0"/>
      <c r="ZT745" s="0"/>
      <c r="ZU745" s="0"/>
      <c r="ZV745" s="0"/>
      <c r="ZW745" s="0"/>
      <c r="ZX745" s="0"/>
      <c r="ZY745" s="0"/>
      <c r="ZZ745" s="0"/>
      <c r="AAA745" s="0"/>
      <c r="AAB745" s="0"/>
      <c r="AAC745" s="0"/>
      <c r="AAD745" s="0"/>
      <c r="AAE745" s="0"/>
      <c r="AAF745" s="0"/>
      <c r="AAG745" s="0"/>
      <c r="AAH745" s="0"/>
      <c r="AAI745" s="0"/>
      <c r="AAJ745" s="0"/>
      <c r="AAK745" s="0"/>
      <c r="AAL745" s="0"/>
      <c r="AAM745" s="0"/>
      <c r="AAN745" s="0"/>
      <c r="AAO745" s="0"/>
      <c r="AAP745" s="0"/>
      <c r="AAQ745" s="0"/>
      <c r="AAR745" s="0"/>
      <c r="AAS745" s="0"/>
      <c r="AAT745" s="0"/>
      <c r="AAU745" s="0"/>
      <c r="AAV745" s="0"/>
      <c r="AAW745" s="0"/>
      <c r="AAX745" s="0"/>
      <c r="AAY745" s="0"/>
      <c r="AAZ745" s="0"/>
      <c r="ABA745" s="0"/>
      <c r="ABB745" s="0"/>
      <c r="ABC745" s="0"/>
      <c r="ABD745" s="0"/>
      <c r="ABE745" s="0"/>
      <c r="ABF745" s="0"/>
      <c r="ABG745" s="0"/>
      <c r="ABH745" s="0"/>
      <c r="ABI745" s="0"/>
      <c r="ABJ745" s="0"/>
      <c r="ABK745" s="0"/>
      <c r="ABL745" s="0"/>
      <c r="ABM745" s="0"/>
      <c r="ABN745" s="0"/>
      <c r="ABO745" s="0"/>
      <c r="ABP745" s="0"/>
      <c r="ABQ745" s="0"/>
      <c r="ABR745" s="0"/>
      <c r="ABS745" s="0"/>
      <c r="ABT745" s="0"/>
      <c r="ABU745" s="0"/>
      <c r="ABV745" s="0"/>
      <c r="ABW745" s="0"/>
      <c r="ABX745" s="0"/>
      <c r="ABY745" s="0"/>
      <c r="ABZ745" s="0"/>
      <c r="ACA745" s="0"/>
      <c r="ACB745" s="0"/>
      <c r="ACC745" s="0"/>
      <c r="ACD745" s="0"/>
      <c r="ACE745" s="0"/>
      <c r="ACF745" s="0"/>
      <c r="ACG745" s="0"/>
      <c r="ACH745" s="0"/>
      <c r="ACI745" s="0"/>
      <c r="ACJ745" s="0"/>
      <c r="ACK745" s="0"/>
      <c r="ACL745" s="0"/>
      <c r="ACM745" s="0"/>
      <c r="ACN745" s="0"/>
      <c r="ACO745" s="0"/>
      <c r="ACP745" s="0"/>
      <c r="ACQ745" s="0"/>
      <c r="ACR745" s="0"/>
      <c r="ACS745" s="0"/>
      <c r="ACT745" s="0"/>
      <c r="ACU745" s="0"/>
      <c r="ACV745" s="0"/>
      <c r="ACW745" s="0"/>
      <c r="ACX745" s="0"/>
      <c r="ACY745" s="0"/>
      <c r="ACZ745" s="0"/>
      <c r="ADA745" s="0"/>
      <c r="ADB745" s="0"/>
      <c r="ADC745" s="0"/>
      <c r="ADD745" s="0"/>
      <c r="ADE745" s="0"/>
      <c r="ADF745" s="0"/>
      <c r="ADG745" s="0"/>
      <c r="ADH745" s="0"/>
      <c r="ADI745" s="0"/>
      <c r="ADJ745" s="0"/>
      <c r="ADK745" s="0"/>
      <c r="ADL745" s="0"/>
      <c r="ADM745" s="0"/>
      <c r="ADN745" s="0"/>
      <c r="ADO745" s="0"/>
      <c r="ADP745" s="0"/>
      <c r="ADQ745" s="0"/>
      <c r="ADR745" s="0"/>
      <c r="ADS745" s="0"/>
      <c r="ADT745" s="0"/>
      <c r="ADU745" s="0"/>
      <c r="ADV745" s="0"/>
      <c r="ADW745" s="0"/>
      <c r="ADX745" s="0"/>
      <c r="ADY745" s="0"/>
      <c r="ADZ745" s="0"/>
      <c r="AEA745" s="0"/>
      <c r="AEB745" s="0"/>
      <c r="AEC745" s="0"/>
      <c r="AED745" s="0"/>
      <c r="AEE745" s="0"/>
      <c r="AEF745" s="0"/>
      <c r="AEG745" s="0"/>
      <c r="AEH745" s="0"/>
      <c r="AEI745" s="0"/>
      <c r="AEJ745" s="0"/>
      <c r="AEK745" s="0"/>
      <c r="AEL745" s="0"/>
      <c r="AEM745" s="0"/>
      <c r="AEN745" s="0"/>
      <c r="AEO745" s="0"/>
      <c r="AEP745" s="0"/>
      <c r="AEQ745" s="0"/>
      <c r="AER745" s="0"/>
      <c r="AES745" s="0"/>
      <c r="AET745" s="0"/>
      <c r="AEU745" s="0"/>
      <c r="AEV745" s="0"/>
      <c r="AEW745" s="0"/>
      <c r="AEX745" s="0"/>
      <c r="AEY745" s="0"/>
      <c r="AEZ745" s="0"/>
      <c r="AFA745" s="0"/>
      <c r="AFB745" s="0"/>
      <c r="AFC745" s="0"/>
      <c r="AFD745" s="0"/>
      <c r="AFE745" s="0"/>
      <c r="AFF745" s="0"/>
      <c r="AFG745" s="0"/>
      <c r="AFH745" s="0"/>
      <c r="AFI745" s="0"/>
      <c r="AFJ745" s="0"/>
      <c r="AFK745" s="0"/>
      <c r="AFL745" s="0"/>
      <c r="AFM745" s="0"/>
      <c r="AFN745" s="0"/>
      <c r="AFO745" s="0"/>
      <c r="AFP745" s="0"/>
      <c r="AFQ745" s="0"/>
      <c r="AFR745" s="0"/>
      <c r="AFS745" s="0"/>
      <c r="AFT745" s="0"/>
      <c r="AFU745" s="0"/>
      <c r="AFV745" s="0"/>
      <c r="AFW745" s="0"/>
      <c r="AFX745" s="0"/>
      <c r="AFY745" s="0"/>
      <c r="AFZ745" s="0"/>
      <c r="AGA745" s="0"/>
      <c r="AGB745" s="0"/>
      <c r="AGC745" s="0"/>
      <c r="AGD745" s="0"/>
      <c r="AGE745" s="0"/>
      <c r="AGF745" s="0"/>
      <c r="AGG745" s="0"/>
      <c r="AGH745" s="0"/>
      <c r="AGI745" s="0"/>
      <c r="AGJ745" s="0"/>
      <c r="AGK745" s="0"/>
      <c r="AGL745" s="0"/>
      <c r="AGM745" s="0"/>
      <c r="AGN745" s="0"/>
      <c r="AGO745" s="0"/>
      <c r="AGP745" s="0"/>
      <c r="AGQ745" s="0"/>
      <c r="AGR745" s="0"/>
      <c r="AGS745" s="0"/>
      <c r="AGT745" s="0"/>
      <c r="AGU745" s="0"/>
      <c r="AGV745" s="0"/>
      <c r="AGW745" s="0"/>
      <c r="AGX745" s="0"/>
      <c r="AGY745" s="0"/>
      <c r="AGZ745" s="0"/>
      <c r="AHA745" s="0"/>
      <c r="AHB745" s="0"/>
      <c r="AHC745" s="0"/>
      <c r="AHD745" s="0"/>
      <c r="AHE745" s="0"/>
      <c r="AHF745" s="0"/>
      <c r="AHG745" s="0"/>
      <c r="AHH745" s="0"/>
      <c r="AHI745" s="0"/>
      <c r="AHJ745" s="0"/>
      <c r="AHK745" s="0"/>
      <c r="AHL745" s="0"/>
      <c r="AHM745" s="0"/>
      <c r="AHN745" s="0"/>
      <c r="AHO745" s="0"/>
      <c r="AHP745" s="0"/>
      <c r="AHQ745" s="0"/>
      <c r="AHR745" s="0"/>
      <c r="AHS745" s="0"/>
      <c r="AHT745" s="0"/>
      <c r="AHU745" s="0"/>
      <c r="AHV745" s="0"/>
      <c r="AHW745" s="0"/>
      <c r="AHX745" s="0"/>
      <c r="AHY745" s="0"/>
      <c r="AHZ745" s="0"/>
      <c r="AIA745" s="0"/>
      <c r="AIB745" s="0"/>
      <c r="AIC745" s="0"/>
      <c r="AID745" s="0"/>
      <c r="AIE745" s="0"/>
      <c r="AIF745" s="0"/>
      <c r="AIG745" s="0"/>
      <c r="AIH745" s="0"/>
      <c r="AII745" s="0"/>
      <c r="AIJ745" s="0"/>
      <c r="AIK745" s="0"/>
      <c r="AIL745" s="0"/>
      <c r="AIM745" s="0"/>
      <c r="AIN745" s="0"/>
      <c r="AIO745" s="0"/>
      <c r="AIP745" s="0"/>
      <c r="AIQ745" s="0"/>
      <c r="AIR745" s="0"/>
      <c r="AIS745" s="0"/>
      <c r="AIT745" s="0"/>
      <c r="AIU745" s="0"/>
      <c r="AIV745" s="0"/>
      <c r="AIW745" s="0"/>
      <c r="AIX745" s="0"/>
      <c r="AIY745" s="0"/>
      <c r="AIZ745" s="0"/>
      <c r="AJA745" s="0"/>
      <c r="AJB745" s="0"/>
      <c r="AJC745" s="0"/>
      <c r="AJD745" s="0"/>
      <c r="AJE745" s="0"/>
      <c r="AJF745" s="0"/>
      <c r="AJG745" s="0"/>
      <c r="AJH745" s="0"/>
      <c r="AJI745" s="0"/>
      <c r="AJJ745" s="0"/>
      <c r="AJK745" s="0"/>
      <c r="AJL745" s="0"/>
      <c r="AJM745" s="0"/>
      <c r="AJN745" s="0"/>
      <c r="AJO745" s="0"/>
      <c r="AJP745" s="0"/>
      <c r="AJQ745" s="0"/>
      <c r="AJR745" s="0"/>
      <c r="AJS745" s="0"/>
      <c r="AJT745" s="0"/>
      <c r="AJU745" s="0"/>
      <c r="AJV745" s="0"/>
      <c r="AJW745" s="0"/>
      <c r="AJX745" s="0"/>
      <c r="AJY745" s="0"/>
      <c r="AJZ745" s="0"/>
      <c r="AKA745" s="0"/>
      <c r="AKB745" s="0"/>
      <c r="AKC745" s="0"/>
      <c r="AKD745" s="0"/>
      <c r="AKE745" s="0"/>
      <c r="AKF745" s="0"/>
      <c r="AKG745" s="0"/>
      <c r="AKH745" s="0"/>
      <c r="AKI745" s="0"/>
      <c r="AKJ745" s="0"/>
      <c r="AKK745" s="0"/>
      <c r="AKL745" s="0"/>
      <c r="AKM745" s="0"/>
      <c r="AKN745" s="0"/>
      <c r="AKO745" s="0"/>
      <c r="AKP745" s="0"/>
      <c r="AKQ745" s="0"/>
      <c r="AKR745" s="0"/>
      <c r="AKS745" s="0"/>
      <c r="AKT745" s="0"/>
      <c r="AKU745" s="0"/>
      <c r="AKV745" s="0"/>
      <c r="AKW745" s="0"/>
      <c r="AKX745" s="0"/>
      <c r="AKY745" s="0"/>
      <c r="AKZ745" s="0"/>
      <c r="ALA745" s="0"/>
      <c r="ALB745" s="0"/>
      <c r="ALC745" s="0"/>
      <c r="ALD745" s="0"/>
      <c r="ALE745" s="0"/>
      <c r="ALF745" s="0"/>
      <c r="ALG745" s="0"/>
      <c r="ALH745" s="0"/>
      <c r="ALI745" s="0"/>
      <c r="ALJ745" s="0"/>
      <c r="ALK745" s="0"/>
      <c r="ALL745" s="0"/>
      <c r="ALM745" s="0"/>
      <c r="ALN745" s="0"/>
      <c r="ALO745" s="0"/>
      <c r="ALP745" s="0"/>
      <c r="ALQ745" s="0"/>
      <c r="ALR745" s="0"/>
      <c r="ALS745" s="0"/>
      <c r="ALT745" s="0"/>
      <c r="ALU745" s="0"/>
      <c r="ALV745" s="0"/>
      <c r="ALW745" s="0"/>
      <c r="ALX745" s="0"/>
      <c r="ALY745" s="0"/>
      <c r="ALZ745" s="0"/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customFormat="false" ht="12" hidden="false" customHeight="false" outlineLevel="0" collapsed="false">
      <c r="A746" s="9" t="s">
        <v>46</v>
      </c>
      <c r="B746" s="4" t="n">
        <v>74</v>
      </c>
      <c r="C746" s="9" t="n">
        <v>95</v>
      </c>
      <c r="D746" s="9"/>
      <c r="E746" s="35"/>
      <c r="F746" s="0"/>
      <c r="G746" s="9"/>
      <c r="H746" s="9"/>
      <c r="I746" s="22" t="s">
        <v>1066</v>
      </c>
      <c r="J746" s="26" t="s">
        <v>1067</v>
      </c>
      <c r="K746" s="35" t="s">
        <v>1685</v>
      </c>
      <c r="L746" s="9"/>
      <c r="M746" s="88"/>
      <c r="N746" s="22" t="s">
        <v>1660</v>
      </c>
      <c r="O746" s="4" t="s">
        <v>1661</v>
      </c>
      <c r="P746" s="89" t="n">
        <v>21074</v>
      </c>
      <c r="Q746" s="89" t="n">
        <v>1074</v>
      </c>
      <c r="R746" s="9" t="s">
        <v>53</v>
      </c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30"/>
      <c r="AD746" s="30"/>
      <c r="AE746" s="30"/>
      <c r="AF746" s="30"/>
      <c r="AG746" s="30"/>
      <c r="AH746" s="30"/>
      <c r="AI746" s="30"/>
      <c r="AJ746" s="30"/>
      <c r="AK746" s="3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/>
      <c r="QF746" s="0"/>
      <c r="QG746" s="0"/>
      <c r="QH746" s="0"/>
      <c r="QI746" s="0"/>
      <c r="QJ746" s="0"/>
      <c r="QK746" s="0"/>
      <c r="QL746" s="0"/>
      <c r="QM746" s="0"/>
      <c r="QN746" s="0"/>
      <c r="QO746" s="0"/>
      <c r="QP746" s="0"/>
      <c r="QQ746" s="0"/>
      <c r="QR746" s="0"/>
      <c r="QS746" s="0"/>
      <c r="QT746" s="0"/>
      <c r="QU746" s="0"/>
      <c r="QV746" s="0"/>
      <c r="QW746" s="0"/>
      <c r="QX746" s="0"/>
      <c r="QY746" s="0"/>
      <c r="QZ746" s="0"/>
      <c r="RA746" s="0"/>
      <c r="RB746" s="0"/>
      <c r="RC746" s="0"/>
      <c r="RD746" s="0"/>
      <c r="RE746" s="0"/>
      <c r="RF746" s="0"/>
      <c r="RG746" s="0"/>
      <c r="RH746" s="0"/>
      <c r="RI746" s="0"/>
      <c r="RJ746" s="0"/>
      <c r="RK746" s="0"/>
      <c r="RL746" s="0"/>
      <c r="RM746" s="0"/>
      <c r="RN746" s="0"/>
      <c r="RO746" s="0"/>
      <c r="RP746" s="0"/>
      <c r="RQ746" s="0"/>
      <c r="RR746" s="0"/>
      <c r="RS746" s="0"/>
      <c r="RT746" s="0"/>
      <c r="RU746" s="0"/>
      <c r="RV746" s="0"/>
      <c r="RW746" s="0"/>
      <c r="RX746" s="0"/>
      <c r="RY746" s="0"/>
      <c r="RZ746" s="0"/>
      <c r="SA746" s="0"/>
      <c r="SB746" s="0"/>
      <c r="SC746" s="0"/>
      <c r="SD746" s="0"/>
      <c r="SE746" s="0"/>
      <c r="SF746" s="0"/>
      <c r="SG746" s="0"/>
      <c r="SH746" s="0"/>
      <c r="SI746" s="0"/>
      <c r="SJ746" s="0"/>
      <c r="SK746" s="0"/>
      <c r="SL746" s="0"/>
      <c r="SM746" s="0"/>
      <c r="SN746" s="0"/>
      <c r="SO746" s="0"/>
      <c r="SP746" s="0"/>
      <c r="SQ746" s="0"/>
      <c r="SR746" s="0"/>
      <c r="SS746" s="0"/>
      <c r="ST746" s="0"/>
      <c r="SU746" s="0"/>
      <c r="SV746" s="0"/>
      <c r="SW746" s="0"/>
      <c r="SX746" s="0"/>
      <c r="SY746" s="0"/>
      <c r="SZ746" s="0"/>
      <c r="TA746" s="0"/>
      <c r="TB746" s="0"/>
      <c r="TC746" s="0"/>
      <c r="TD746" s="0"/>
      <c r="TE746" s="0"/>
      <c r="TF746" s="0"/>
      <c r="TG746" s="0"/>
      <c r="TH746" s="0"/>
      <c r="TI746" s="0"/>
      <c r="TJ746" s="0"/>
      <c r="TK746" s="0"/>
      <c r="TL746" s="0"/>
      <c r="TM746" s="0"/>
      <c r="TN746" s="0"/>
      <c r="TO746" s="0"/>
      <c r="TP746" s="0"/>
      <c r="TQ746" s="0"/>
      <c r="TR746" s="0"/>
      <c r="TS746" s="0"/>
      <c r="TT746" s="0"/>
      <c r="TU746" s="0"/>
      <c r="TV746" s="0"/>
      <c r="TW746" s="0"/>
      <c r="TX746" s="0"/>
      <c r="TY746" s="0"/>
      <c r="TZ746" s="0"/>
      <c r="UA746" s="0"/>
      <c r="UB746" s="0"/>
      <c r="UC746" s="0"/>
      <c r="UD746" s="0"/>
      <c r="UE746" s="0"/>
      <c r="UF746" s="0"/>
      <c r="UG746" s="0"/>
      <c r="UH746" s="0"/>
      <c r="UI746" s="0"/>
      <c r="UJ746" s="0"/>
      <c r="UK746" s="0"/>
      <c r="UL746" s="0"/>
      <c r="UM746" s="0"/>
      <c r="UN746" s="0"/>
      <c r="UO746" s="0"/>
      <c r="UP746" s="0"/>
      <c r="UQ746" s="0"/>
      <c r="UR746" s="0"/>
      <c r="US746" s="0"/>
      <c r="UT746" s="0"/>
      <c r="UU746" s="0"/>
      <c r="UV746" s="0"/>
      <c r="UW746" s="0"/>
      <c r="UX746" s="0"/>
      <c r="UY746" s="0"/>
      <c r="UZ746" s="0"/>
      <c r="VA746" s="0"/>
      <c r="VB746" s="0"/>
      <c r="VC746" s="0"/>
      <c r="VD746" s="0"/>
      <c r="VE746" s="0"/>
      <c r="VF746" s="0"/>
      <c r="VG746" s="0"/>
      <c r="VH746" s="0"/>
      <c r="VI746" s="0"/>
      <c r="VJ746" s="0"/>
      <c r="VK746" s="0"/>
      <c r="VL746" s="0"/>
      <c r="VM746" s="0"/>
      <c r="VN746" s="0"/>
      <c r="VO746" s="0"/>
      <c r="VP746" s="0"/>
      <c r="VQ746" s="0"/>
      <c r="VR746" s="0"/>
      <c r="VS746" s="0"/>
      <c r="VT746" s="0"/>
      <c r="VU746" s="0"/>
      <c r="VV746" s="0"/>
      <c r="VW746" s="0"/>
      <c r="VX746" s="0"/>
      <c r="VY746" s="0"/>
      <c r="VZ746" s="0"/>
      <c r="WA746" s="0"/>
      <c r="WB746" s="0"/>
      <c r="WC746" s="0"/>
      <c r="WD746" s="0"/>
      <c r="WE746" s="0"/>
      <c r="WF746" s="0"/>
      <c r="WG746" s="0"/>
      <c r="WH746" s="0"/>
      <c r="WI746" s="0"/>
      <c r="WJ746" s="0"/>
      <c r="WK746" s="0"/>
      <c r="WL746" s="0"/>
      <c r="WM746" s="0"/>
      <c r="WN746" s="0"/>
      <c r="WO746" s="0"/>
      <c r="WP746" s="0"/>
      <c r="WQ746" s="0"/>
      <c r="WR746" s="0"/>
      <c r="WS746" s="0"/>
      <c r="WT746" s="0"/>
      <c r="WU746" s="0"/>
      <c r="WV746" s="0"/>
      <c r="WW746" s="0"/>
      <c r="WX746" s="0"/>
      <c r="WY746" s="0"/>
      <c r="WZ746" s="0"/>
      <c r="XA746" s="0"/>
      <c r="XB746" s="0"/>
      <c r="XC746" s="0"/>
      <c r="XD746" s="0"/>
      <c r="XE746" s="0"/>
      <c r="XF746" s="0"/>
      <c r="XG746" s="0"/>
      <c r="XH746" s="0"/>
      <c r="XI746" s="0"/>
      <c r="XJ746" s="0"/>
      <c r="XK746" s="0"/>
      <c r="XL746" s="0"/>
      <c r="XM746" s="0"/>
      <c r="XN746" s="0"/>
      <c r="XO746" s="0"/>
      <c r="XP746" s="0"/>
      <c r="XQ746" s="0"/>
      <c r="XR746" s="0"/>
      <c r="XS746" s="0"/>
      <c r="XT746" s="0"/>
      <c r="XU746" s="0"/>
      <c r="XV746" s="0"/>
      <c r="XW746" s="0"/>
      <c r="XX746" s="0"/>
      <c r="XY746" s="0"/>
      <c r="XZ746" s="0"/>
      <c r="YA746" s="0"/>
      <c r="YB746" s="0"/>
      <c r="YC746" s="0"/>
      <c r="YD746" s="0"/>
      <c r="YE746" s="0"/>
      <c r="YF746" s="0"/>
      <c r="YG746" s="0"/>
      <c r="YH746" s="0"/>
      <c r="YI746" s="0"/>
      <c r="YJ746" s="0"/>
      <c r="YK746" s="0"/>
      <c r="YL746" s="0"/>
      <c r="YM746" s="0"/>
      <c r="YN746" s="0"/>
      <c r="YO746" s="0"/>
      <c r="YP746" s="0"/>
      <c r="YQ746" s="0"/>
      <c r="YR746" s="0"/>
      <c r="YS746" s="0"/>
      <c r="YT746" s="0"/>
      <c r="YU746" s="0"/>
      <c r="YV746" s="0"/>
      <c r="YW746" s="0"/>
      <c r="YX746" s="0"/>
      <c r="YY746" s="0"/>
      <c r="YZ746" s="0"/>
      <c r="ZA746" s="0"/>
      <c r="ZB746" s="0"/>
      <c r="ZC746" s="0"/>
      <c r="ZD746" s="0"/>
      <c r="ZE746" s="0"/>
      <c r="ZF746" s="0"/>
      <c r="ZG746" s="0"/>
      <c r="ZH746" s="0"/>
      <c r="ZI746" s="0"/>
      <c r="ZJ746" s="0"/>
      <c r="ZK746" s="0"/>
      <c r="ZL746" s="0"/>
      <c r="ZM746" s="0"/>
      <c r="ZN746" s="0"/>
      <c r="ZO746" s="0"/>
      <c r="ZP746" s="0"/>
      <c r="ZQ746" s="0"/>
      <c r="ZR746" s="0"/>
      <c r="ZS746" s="0"/>
      <c r="ZT746" s="0"/>
      <c r="ZU746" s="0"/>
      <c r="ZV746" s="0"/>
      <c r="ZW746" s="0"/>
      <c r="ZX746" s="0"/>
      <c r="ZY746" s="0"/>
      <c r="ZZ746" s="0"/>
      <c r="AAA746" s="0"/>
      <c r="AAB746" s="0"/>
      <c r="AAC746" s="0"/>
      <c r="AAD746" s="0"/>
      <c r="AAE746" s="0"/>
      <c r="AAF746" s="0"/>
      <c r="AAG746" s="0"/>
      <c r="AAH746" s="0"/>
      <c r="AAI746" s="0"/>
      <c r="AAJ746" s="0"/>
      <c r="AAK746" s="0"/>
      <c r="AAL746" s="0"/>
      <c r="AAM746" s="0"/>
      <c r="AAN746" s="0"/>
      <c r="AAO746" s="0"/>
      <c r="AAP746" s="0"/>
      <c r="AAQ746" s="0"/>
      <c r="AAR746" s="0"/>
      <c r="AAS746" s="0"/>
      <c r="AAT746" s="0"/>
      <c r="AAU746" s="0"/>
      <c r="AAV746" s="0"/>
      <c r="AAW746" s="0"/>
      <c r="AAX746" s="0"/>
      <c r="AAY746" s="0"/>
      <c r="AAZ746" s="0"/>
      <c r="ABA746" s="0"/>
      <c r="ABB746" s="0"/>
      <c r="ABC746" s="0"/>
      <c r="ABD746" s="0"/>
      <c r="ABE746" s="0"/>
      <c r="ABF746" s="0"/>
      <c r="ABG746" s="0"/>
      <c r="ABH746" s="0"/>
      <c r="ABI746" s="0"/>
      <c r="ABJ746" s="0"/>
      <c r="ABK746" s="0"/>
      <c r="ABL746" s="0"/>
      <c r="ABM746" s="0"/>
      <c r="ABN746" s="0"/>
      <c r="ABO746" s="0"/>
      <c r="ABP746" s="0"/>
      <c r="ABQ746" s="0"/>
      <c r="ABR746" s="0"/>
      <c r="ABS746" s="0"/>
      <c r="ABT746" s="0"/>
      <c r="ABU746" s="0"/>
      <c r="ABV746" s="0"/>
      <c r="ABW746" s="0"/>
      <c r="ABX746" s="0"/>
      <c r="ABY746" s="0"/>
      <c r="ABZ746" s="0"/>
      <c r="ACA746" s="0"/>
      <c r="ACB746" s="0"/>
      <c r="ACC746" s="0"/>
      <c r="ACD746" s="0"/>
      <c r="ACE746" s="0"/>
      <c r="ACF746" s="0"/>
      <c r="ACG746" s="0"/>
      <c r="ACH746" s="0"/>
      <c r="ACI746" s="0"/>
      <c r="ACJ746" s="0"/>
      <c r="ACK746" s="0"/>
      <c r="ACL746" s="0"/>
      <c r="ACM746" s="0"/>
      <c r="ACN746" s="0"/>
      <c r="ACO746" s="0"/>
      <c r="ACP746" s="0"/>
      <c r="ACQ746" s="0"/>
      <c r="ACR746" s="0"/>
      <c r="ACS746" s="0"/>
      <c r="ACT746" s="0"/>
      <c r="ACU746" s="0"/>
      <c r="ACV746" s="0"/>
      <c r="ACW746" s="0"/>
      <c r="ACX746" s="0"/>
      <c r="ACY746" s="0"/>
      <c r="ACZ746" s="0"/>
      <c r="ADA746" s="0"/>
      <c r="ADB746" s="0"/>
      <c r="ADC746" s="0"/>
      <c r="ADD746" s="0"/>
      <c r="ADE746" s="0"/>
      <c r="ADF746" s="0"/>
      <c r="ADG746" s="0"/>
      <c r="ADH746" s="0"/>
      <c r="ADI746" s="0"/>
      <c r="ADJ746" s="0"/>
      <c r="ADK746" s="0"/>
      <c r="ADL746" s="0"/>
      <c r="ADM746" s="0"/>
      <c r="ADN746" s="0"/>
      <c r="ADO746" s="0"/>
      <c r="ADP746" s="0"/>
      <c r="ADQ746" s="0"/>
      <c r="ADR746" s="0"/>
      <c r="ADS746" s="0"/>
      <c r="ADT746" s="0"/>
      <c r="ADU746" s="0"/>
      <c r="ADV746" s="0"/>
      <c r="ADW746" s="0"/>
      <c r="ADX746" s="0"/>
      <c r="ADY746" s="0"/>
      <c r="ADZ746" s="0"/>
      <c r="AEA746" s="0"/>
      <c r="AEB746" s="0"/>
      <c r="AEC746" s="0"/>
      <c r="AED746" s="0"/>
      <c r="AEE746" s="0"/>
      <c r="AEF746" s="0"/>
      <c r="AEG746" s="0"/>
      <c r="AEH746" s="0"/>
      <c r="AEI746" s="0"/>
      <c r="AEJ746" s="0"/>
      <c r="AEK746" s="0"/>
      <c r="AEL746" s="0"/>
      <c r="AEM746" s="0"/>
      <c r="AEN746" s="0"/>
      <c r="AEO746" s="0"/>
      <c r="AEP746" s="0"/>
      <c r="AEQ746" s="0"/>
      <c r="AER746" s="0"/>
      <c r="AES746" s="0"/>
      <c r="AET746" s="0"/>
      <c r="AEU746" s="0"/>
      <c r="AEV746" s="0"/>
      <c r="AEW746" s="0"/>
      <c r="AEX746" s="0"/>
      <c r="AEY746" s="0"/>
      <c r="AEZ746" s="0"/>
      <c r="AFA746" s="0"/>
      <c r="AFB746" s="0"/>
      <c r="AFC746" s="0"/>
      <c r="AFD746" s="0"/>
      <c r="AFE746" s="0"/>
      <c r="AFF746" s="0"/>
      <c r="AFG746" s="0"/>
      <c r="AFH746" s="0"/>
      <c r="AFI746" s="0"/>
      <c r="AFJ746" s="0"/>
      <c r="AFK746" s="0"/>
      <c r="AFL746" s="0"/>
      <c r="AFM746" s="0"/>
      <c r="AFN746" s="0"/>
      <c r="AFO746" s="0"/>
      <c r="AFP746" s="0"/>
      <c r="AFQ746" s="0"/>
      <c r="AFR746" s="0"/>
      <c r="AFS746" s="0"/>
      <c r="AFT746" s="0"/>
      <c r="AFU746" s="0"/>
      <c r="AFV746" s="0"/>
      <c r="AFW746" s="0"/>
      <c r="AFX746" s="0"/>
      <c r="AFY746" s="0"/>
      <c r="AFZ746" s="0"/>
      <c r="AGA746" s="0"/>
      <c r="AGB746" s="0"/>
      <c r="AGC746" s="0"/>
      <c r="AGD746" s="0"/>
      <c r="AGE746" s="0"/>
      <c r="AGF746" s="0"/>
      <c r="AGG746" s="0"/>
      <c r="AGH746" s="0"/>
      <c r="AGI746" s="0"/>
      <c r="AGJ746" s="0"/>
      <c r="AGK746" s="0"/>
      <c r="AGL746" s="0"/>
      <c r="AGM746" s="0"/>
      <c r="AGN746" s="0"/>
      <c r="AGO746" s="0"/>
      <c r="AGP746" s="0"/>
      <c r="AGQ746" s="0"/>
      <c r="AGR746" s="0"/>
      <c r="AGS746" s="0"/>
      <c r="AGT746" s="0"/>
      <c r="AGU746" s="0"/>
      <c r="AGV746" s="0"/>
      <c r="AGW746" s="0"/>
      <c r="AGX746" s="0"/>
      <c r="AGY746" s="0"/>
      <c r="AGZ746" s="0"/>
      <c r="AHA746" s="0"/>
      <c r="AHB746" s="0"/>
      <c r="AHC746" s="0"/>
      <c r="AHD746" s="0"/>
      <c r="AHE746" s="0"/>
      <c r="AHF746" s="0"/>
      <c r="AHG746" s="0"/>
      <c r="AHH746" s="0"/>
      <c r="AHI746" s="0"/>
      <c r="AHJ746" s="0"/>
      <c r="AHK746" s="0"/>
      <c r="AHL746" s="0"/>
      <c r="AHM746" s="0"/>
      <c r="AHN746" s="0"/>
      <c r="AHO746" s="0"/>
      <c r="AHP746" s="0"/>
      <c r="AHQ746" s="0"/>
      <c r="AHR746" s="0"/>
      <c r="AHS746" s="0"/>
      <c r="AHT746" s="0"/>
      <c r="AHU746" s="0"/>
      <c r="AHV746" s="0"/>
      <c r="AHW746" s="0"/>
      <c r="AHX746" s="0"/>
      <c r="AHY746" s="0"/>
      <c r="AHZ746" s="0"/>
      <c r="AIA746" s="0"/>
      <c r="AIB746" s="0"/>
      <c r="AIC746" s="0"/>
      <c r="AID746" s="0"/>
      <c r="AIE746" s="0"/>
      <c r="AIF746" s="0"/>
      <c r="AIG746" s="0"/>
      <c r="AIH746" s="0"/>
      <c r="AII746" s="0"/>
      <c r="AIJ746" s="0"/>
      <c r="AIK746" s="0"/>
      <c r="AIL746" s="0"/>
      <c r="AIM746" s="0"/>
      <c r="AIN746" s="0"/>
      <c r="AIO746" s="0"/>
      <c r="AIP746" s="0"/>
      <c r="AIQ746" s="0"/>
      <c r="AIR746" s="0"/>
      <c r="AIS746" s="0"/>
      <c r="AIT746" s="0"/>
      <c r="AIU746" s="0"/>
      <c r="AIV746" s="0"/>
      <c r="AIW746" s="0"/>
      <c r="AIX746" s="0"/>
      <c r="AIY746" s="0"/>
      <c r="AIZ746" s="0"/>
      <c r="AJA746" s="0"/>
      <c r="AJB746" s="0"/>
      <c r="AJC746" s="0"/>
      <c r="AJD746" s="0"/>
      <c r="AJE746" s="0"/>
      <c r="AJF746" s="0"/>
      <c r="AJG746" s="0"/>
      <c r="AJH746" s="0"/>
      <c r="AJI746" s="0"/>
      <c r="AJJ746" s="0"/>
      <c r="AJK746" s="0"/>
      <c r="AJL746" s="0"/>
      <c r="AJM746" s="0"/>
      <c r="AJN746" s="0"/>
      <c r="AJO746" s="0"/>
      <c r="AJP746" s="0"/>
      <c r="AJQ746" s="0"/>
      <c r="AJR746" s="0"/>
      <c r="AJS746" s="0"/>
      <c r="AJT746" s="0"/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customFormat="false" ht="12" hidden="false" customHeight="false" outlineLevel="0" collapsed="false">
      <c r="A747" s="9" t="s">
        <v>66</v>
      </c>
      <c r="B747" s="4" t="n">
        <v>92</v>
      </c>
      <c r="C747" s="9" t="n">
        <v>117</v>
      </c>
      <c r="D747" s="9"/>
      <c r="E747" s="35"/>
      <c r="F747" s="0"/>
      <c r="G747" s="33"/>
      <c r="H747" s="0"/>
      <c r="I747" s="22" t="s">
        <v>1066</v>
      </c>
      <c r="J747" s="26" t="s">
        <v>1067</v>
      </c>
      <c r="K747" s="35" t="s">
        <v>1686</v>
      </c>
      <c r="L747" s="9"/>
      <c r="M747" s="88"/>
      <c r="N747" s="22" t="s">
        <v>1660</v>
      </c>
      <c r="O747" s="4" t="s">
        <v>1661</v>
      </c>
      <c r="P747" s="89" t="n">
        <v>21092</v>
      </c>
      <c r="Q747" s="89" t="n">
        <v>1092</v>
      </c>
      <c r="R747" s="9" t="s">
        <v>236</v>
      </c>
      <c r="S747" s="0"/>
      <c r="T747" s="0"/>
      <c r="U747" s="0"/>
      <c r="V747" s="0"/>
      <c r="W747" s="0"/>
      <c r="X747" s="0"/>
      <c r="Y747" s="0"/>
      <c r="Z747" s="0"/>
      <c r="AA747" s="0"/>
      <c r="AB747" s="0"/>
      <c r="AC747" s="30"/>
      <c r="AD747" s="30"/>
      <c r="AE747" s="30"/>
      <c r="AF747" s="30"/>
      <c r="AG747" s="30"/>
      <c r="AH747" s="30"/>
      <c r="AI747" s="30"/>
      <c r="AJ747" s="30"/>
      <c r="AK747" s="3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  <c r="IV747" s="0"/>
      <c r="IW747" s="0"/>
      <c r="IX747" s="0"/>
      <c r="IY747" s="0"/>
      <c r="IZ747" s="0"/>
      <c r="JA747" s="0"/>
      <c r="JB747" s="0"/>
      <c r="JC747" s="0"/>
      <c r="JD747" s="0"/>
      <c r="JE747" s="0"/>
      <c r="JF747" s="0"/>
      <c r="JG747" s="0"/>
      <c r="JH747" s="0"/>
      <c r="JI747" s="0"/>
      <c r="JJ747" s="0"/>
      <c r="JK747" s="0"/>
      <c r="JL747" s="0"/>
      <c r="JM747" s="0"/>
      <c r="JN747" s="0"/>
      <c r="JO747" s="0"/>
      <c r="JP747" s="0"/>
      <c r="JQ747" s="0"/>
      <c r="JR747" s="0"/>
      <c r="JS747" s="0"/>
      <c r="JT747" s="0"/>
      <c r="JU747" s="0"/>
      <c r="JV747" s="0"/>
      <c r="JW747" s="0"/>
      <c r="JX747" s="0"/>
      <c r="JY747" s="0"/>
      <c r="JZ747" s="0"/>
      <c r="KA747" s="0"/>
      <c r="KB747" s="0"/>
      <c r="KC747" s="0"/>
      <c r="KD747" s="0"/>
      <c r="KE747" s="0"/>
      <c r="KF747" s="0"/>
      <c r="KG747" s="0"/>
      <c r="KH747" s="0"/>
      <c r="KI747" s="0"/>
      <c r="KJ747" s="0"/>
      <c r="KK747" s="0"/>
      <c r="KL747" s="0"/>
      <c r="KM747" s="0"/>
      <c r="KN747" s="0"/>
      <c r="KO747" s="0"/>
      <c r="KP747" s="0"/>
      <c r="KQ747" s="0"/>
      <c r="KR747" s="0"/>
      <c r="KS747" s="0"/>
      <c r="KT747" s="0"/>
      <c r="KU747" s="0"/>
      <c r="KV747" s="0"/>
      <c r="KW747" s="0"/>
      <c r="KX747" s="0"/>
      <c r="KY747" s="0"/>
      <c r="KZ747" s="0"/>
      <c r="LA747" s="0"/>
      <c r="LB747" s="0"/>
      <c r="LC747" s="0"/>
      <c r="LD747" s="0"/>
      <c r="LE747" s="0"/>
      <c r="LF747" s="0"/>
      <c r="LG747" s="0"/>
      <c r="LH747" s="0"/>
      <c r="LI747" s="0"/>
      <c r="LJ747" s="0"/>
      <c r="LK747" s="0"/>
      <c r="LL747" s="0"/>
      <c r="LM747" s="0"/>
      <c r="LN747" s="0"/>
      <c r="LO747" s="0"/>
      <c r="LP747" s="0"/>
      <c r="LQ747" s="0"/>
      <c r="LR747" s="0"/>
      <c r="LS747" s="0"/>
      <c r="LT747" s="0"/>
      <c r="LU747" s="0"/>
      <c r="LV747" s="0"/>
      <c r="LW747" s="0"/>
      <c r="LX747" s="0"/>
      <c r="LY747" s="0"/>
      <c r="LZ747" s="0"/>
      <c r="MA747" s="0"/>
      <c r="MB747" s="0"/>
      <c r="MC747" s="0"/>
      <c r="MD747" s="0"/>
      <c r="ME747" s="0"/>
      <c r="MF747" s="0"/>
      <c r="MG747" s="0"/>
      <c r="MH747" s="0"/>
      <c r="MI747" s="0"/>
      <c r="MJ747" s="0"/>
      <c r="MK747" s="0"/>
      <c r="ML747" s="0"/>
      <c r="MM747" s="0"/>
      <c r="MN747" s="0"/>
      <c r="MO747" s="0"/>
      <c r="MP747" s="0"/>
      <c r="MQ747" s="0"/>
      <c r="MR747" s="0"/>
      <c r="MS747" s="0"/>
      <c r="MT747" s="0"/>
      <c r="MU747" s="0"/>
      <c r="MV747" s="0"/>
      <c r="MW747" s="0"/>
      <c r="MX747" s="0"/>
      <c r="MY747" s="0"/>
      <c r="MZ747" s="0"/>
      <c r="NA747" s="0"/>
      <c r="NB747" s="0"/>
      <c r="NC747" s="0"/>
      <c r="ND747" s="0"/>
      <c r="NE747" s="0"/>
      <c r="NF747" s="0"/>
      <c r="NG747" s="0"/>
      <c r="NH747" s="0"/>
      <c r="NI747" s="0"/>
      <c r="NJ747" s="0"/>
      <c r="NK747" s="0"/>
      <c r="NL747" s="0"/>
      <c r="NM747" s="0"/>
      <c r="NN747" s="0"/>
      <c r="NO747" s="0"/>
      <c r="NP747" s="0"/>
      <c r="NQ747" s="0"/>
      <c r="NR747" s="0"/>
      <c r="NS747" s="0"/>
      <c r="NT747" s="0"/>
      <c r="NU747" s="0"/>
      <c r="NV747" s="0"/>
      <c r="NW747" s="0"/>
      <c r="NX747" s="0"/>
      <c r="NY747" s="0"/>
      <c r="NZ747" s="0"/>
      <c r="OA747" s="0"/>
      <c r="OB747" s="0"/>
      <c r="OC747" s="0"/>
      <c r="OD747" s="0"/>
      <c r="OE747" s="0"/>
      <c r="OF747" s="0"/>
      <c r="OG747" s="0"/>
      <c r="OH747" s="0"/>
      <c r="OI747" s="0"/>
      <c r="OJ747" s="0"/>
      <c r="OK747" s="0"/>
      <c r="OL747" s="0"/>
      <c r="OM747" s="0"/>
      <c r="ON747" s="0"/>
      <c r="OO747" s="0"/>
      <c r="OP747" s="0"/>
      <c r="OQ747" s="0"/>
      <c r="OR747" s="0"/>
      <c r="OS747" s="0"/>
      <c r="OT747" s="0"/>
      <c r="OU747" s="0"/>
      <c r="OV747" s="0"/>
      <c r="OW747" s="0"/>
      <c r="OX747" s="0"/>
      <c r="OY747" s="0"/>
      <c r="OZ747" s="0"/>
      <c r="PA747" s="0"/>
      <c r="PB747" s="0"/>
      <c r="PC747" s="0"/>
      <c r="PD747" s="0"/>
      <c r="PE747" s="0"/>
      <c r="PF747" s="0"/>
      <c r="PG747" s="0"/>
      <c r="PH747" s="0"/>
      <c r="PI747" s="0"/>
      <c r="PJ747" s="0"/>
      <c r="PK747" s="0"/>
      <c r="PL747" s="0"/>
      <c r="PM747" s="0"/>
      <c r="PN747" s="0"/>
      <c r="PO747" s="0"/>
      <c r="PP747" s="0"/>
      <c r="PQ747" s="0"/>
      <c r="PR747" s="0"/>
      <c r="PS747" s="0"/>
      <c r="PT747" s="0"/>
      <c r="PU747" s="0"/>
      <c r="PV747" s="0"/>
      <c r="PW747" s="0"/>
      <c r="PX747" s="0"/>
      <c r="PY747" s="0"/>
      <c r="PZ747" s="0"/>
      <c r="QA747" s="0"/>
      <c r="QB747" s="0"/>
      <c r="QC747" s="0"/>
      <c r="QD747" s="0"/>
      <c r="QE747" s="0"/>
      <c r="QF747" s="0"/>
      <c r="QG747" s="0"/>
      <c r="QH747" s="0"/>
      <c r="QI747" s="0"/>
      <c r="QJ747" s="0"/>
      <c r="QK747" s="0"/>
      <c r="QL747" s="0"/>
      <c r="QM747" s="0"/>
      <c r="QN747" s="0"/>
      <c r="QO747" s="0"/>
      <c r="QP747" s="0"/>
      <c r="QQ747" s="0"/>
      <c r="QR747" s="0"/>
      <c r="QS747" s="0"/>
      <c r="QT747" s="0"/>
      <c r="QU747" s="0"/>
      <c r="QV747" s="0"/>
      <c r="QW747" s="0"/>
      <c r="QX747" s="0"/>
      <c r="QY747" s="0"/>
      <c r="QZ747" s="0"/>
      <c r="RA747" s="0"/>
      <c r="RB747" s="0"/>
      <c r="RC747" s="0"/>
      <c r="RD747" s="0"/>
      <c r="RE747" s="0"/>
      <c r="RF747" s="0"/>
      <c r="RG747" s="0"/>
      <c r="RH747" s="0"/>
      <c r="RI747" s="0"/>
      <c r="RJ747" s="0"/>
      <c r="RK747" s="0"/>
      <c r="RL747" s="0"/>
      <c r="RM747" s="0"/>
      <c r="RN747" s="0"/>
      <c r="RO747" s="0"/>
      <c r="RP747" s="0"/>
      <c r="RQ747" s="0"/>
      <c r="RR747" s="0"/>
      <c r="RS747" s="0"/>
      <c r="RT747" s="0"/>
      <c r="RU747" s="0"/>
      <c r="RV747" s="0"/>
      <c r="RW747" s="0"/>
      <c r="RX747" s="0"/>
      <c r="RY747" s="0"/>
      <c r="RZ747" s="0"/>
      <c r="SA747" s="0"/>
      <c r="SB747" s="0"/>
      <c r="SC747" s="0"/>
      <c r="SD747" s="0"/>
      <c r="SE747" s="0"/>
      <c r="SF747" s="0"/>
      <c r="SG747" s="0"/>
      <c r="SH747" s="0"/>
      <c r="SI747" s="0"/>
      <c r="SJ747" s="0"/>
      <c r="SK747" s="0"/>
      <c r="SL747" s="0"/>
      <c r="SM747" s="0"/>
      <c r="SN747" s="0"/>
      <c r="SO747" s="0"/>
      <c r="SP747" s="0"/>
      <c r="SQ747" s="0"/>
      <c r="SR747" s="0"/>
      <c r="SS747" s="0"/>
      <c r="ST747" s="0"/>
      <c r="SU747" s="0"/>
      <c r="SV747" s="0"/>
      <c r="SW747" s="0"/>
      <c r="SX747" s="0"/>
      <c r="SY747" s="0"/>
      <c r="SZ747" s="0"/>
      <c r="TA747" s="0"/>
      <c r="TB747" s="0"/>
      <c r="TC747" s="0"/>
      <c r="TD747" s="0"/>
      <c r="TE747" s="0"/>
      <c r="TF747" s="0"/>
      <c r="TG747" s="0"/>
      <c r="TH747" s="0"/>
      <c r="TI747" s="0"/>
      <c r="TJ747" s="0"/>
      <c r="TK747" s="0"/>
      <c r="TL747" s="0"/>
      <c r="TM747" s="0"/>
      <c r="TN747" s="0"/>
      <c r="TO747" s="0"/>
      <c r="TP747" s="0"/>
      <c r="TQ747" s="0"/>
      <c r="TR747" s="0"/>
      <c r="TS747" s="0"/>
      <c r="TT747" s="0"/>
      <c r="TU747" s="0"/>
      <c r="TV747" s="0"/>
      <c r="TW747" s="0"/>
      <c r="TX747" s="0"/>
      <c r="TY747" s="0"/>
      <c r="TZ747" s="0"/>
      <c r="UA747" s="0"/>
      <c r="UB747" s="0"/>
      <c r="UC747" s="0"/>
      <c r="UD747" s="0"/>
      <c r="UE747" s="0"/>
      <c r="UF747" s="0"/>
      <c r="UG747" s="0"/>
      <c r="UH747" s="0"/>
      <c r="UI747" s="0"/>
      <c r="UJ747" s="0"/>
      <c r="UK747" s="0"/>
      <c r="UL747" s="0"/>
      <c r="UM747" s="0"/>
      <c r="UN747" s="0"/>
      <c r="UO747" s="0"/>
      <c r="UP747" s="0"/>
      <c r="UQ747" s="0"/>
      <c r="UR747" s="0"/>
      <c r="US747" s="0"/>
      <c r="UT747" s="0"/>
      <c r="UU747" s="0"/>
      <c r="UV747" s="0"/>
      <c r="UW747" s="0"/>
      <c r="UX747" s="0"/>
      <c r="UY747" s="0"/>
      <c r="UZ747" s="0"/>
      <c r="VA747" s="0"/>
      <c r="VB747" s="0"/>
      <c r="VC747" s="0"/>
      <c r="VD747" s="0"/>
      <c r="VE747" s="0"/>
      <c r="VF747" s="0"/>
      <c r="VG747" s="0"/>
      <c r="VH747" s="0"/>
      <c r="VI747" s="0"/>
      <c r="VJ747" s="0"/>
      <c r="VK747" s="0"/>
      <c r="VL747" s="0"/>
      <c r="VM747" s="0"/>
      <c r="VN747" s="0"/>
      <c r="VO747" s="0"/>
      <c r="VP747" s="0"/>
      <c r="VQ747" s="0"/>
      <c r="VR747" s="0"/>
      <c r="VS747" s="0"/>
      <c r="VT747" s="0"/>
      <c r="VU747" s="0"/>
      <c r="VV747" s="0"/>
      <c r="VW747" s="0"/>
      <c r="VX747" s="0"/>
      <c r="VY747" s="0"/>
      <c r="VZ747" s="0"/>
      <c r="WA747" s="0"/>
      <c r="WB747" s="0"/>
      <c r="WC747" s="0"/>
      <c r="WD747" s="0"/>
      <c r="WE747" s="0"/>
      <c r="WF747" s="0"/>
      <c r="WG747" s="0"/>
      <c r="WH747" s="0"/>
      <c r="WI747" s="0"/>
      <c r="WJ747" s="0"/>
      <c r="WK747" s="0"/>
      <c r="WL747" s="0"/>
      <c r="WM747" s="0"/>
      <c r="WN747" s="0"/>
      <c r="WO747" s="0"/>
      <c r="WP747" s="0"/>
      <c r="WQ747" s="0"/>
      <c r="WR747" s="0"/>
      <c r="WS747" s="0"/>
      <c r="WT747" s="0"/>
      <c r="WU747" s="0"/>
      <c r="WV747" s="0"/>
      <c r="WW747" s="0"/>
      <c r="WX747" s="0"/>
      <c r="WY747" s="0"/>
      <c r="WZ747" s="0"/>
      <c r="XA747" s="0"/>
      <c r="XB747" s="0"/>
      <c r="XC747" s="0"/>
      <c r="XD747" s="0"/>
      <c r="XE747" s="0"/>
      <c r="XF747" s="0"/>
      <c r="XG747" s="0"/>
      <c r="XH747" s="0"/>
      <c r="XI747" s="0"/>
      <c r="XJ747" s="0"/>
      <c r="XK747" s="0"/>
      <c r="XL747" s="0"/>
      <c r="XM747" s="0"/>
      <c r="XN747" s="0"/>
      <c r="XO747" s="0"/>
      <c r="XP747" s="0"/>
      <c r="XQ747" s="0"/>
      <c r="XR747" s="0"/>
      <c r="XS747" s="0"/>
      <c r="XT747" s="0"/>
      <c r="XU747" s="0"/>
      <c r="XV747" s="0"/>
      <c r="XW747" s="0"/>
      <c r="XX747" s="0"/>
      <c r="XY747" s="0"/>
      <c r="XZ747" s="0"/>
      <c r="YA747" s="0"/>
      <c r="YB747" s="0"/>
      <c r="YC747" s="0"/>
      <c r="YD747" s="0"/>
      <c r="YE747" s="0"/>
      <c r="YF747" s="0"/>
      <c r="YG747" s="0"/>
      <c r="YH747" s="0"/>
      <c r="YI747" s="0"/>
      <c r="YJ747" s="0"/>
      <c r="YK747" s="0"/>
      <c r="YL747" s="0"/>
      <c r="YM747" s="0"/>
      <c r="YN747" s="0"/>
      <c r="YO747" s="0"/>
      <c r="YP747" s="0"/>
      <c r="YQ747" s="0"/>
      <c r="YR747" s="0"/>
      <c r="YS747" s="0"/>
      <c r="YT747" s="0"/>
      <c r="YU747" s="0"/>
      <c r="YV747" s="0"/>
      <c r="YW747" s="0"/>
      <c r="YX747" s="0"/>
      <c r="YY747" s="0"/>
      <c r="YZ747" s="0"/>
      <c r="ZA747" s="0"/>
      <c r="ZB747" s="0"/>
      <c r="ZC747" s="0"/>
      <c r="ZD747" s="0"/>
      <c r="ZE747" s="0"/>
      <c r="ZF747" s="0"/>
      <c r="ZG747" s="0"/>
      <c r="ZH747" s="0"/>
      <c r="ZI747" s="0"/>
      <c r="ZJ747" s="0"/>
      <c r="ZK747" s="0"/>
      <c r="ZL747" s="0"/>
      <c r="ZM747" s="0"/>
      <c r="ZN747" s="0"/>
      <c r="ZO747" s="0"/>
      <c r="ZP747" s="0"/>
      <c r="ZQ747" s="0"/>
      <c r="ZR747" s="0"/>
      <c r="ZS747" s="0"/>
      <c r="ZT747" s="0"/>
      <c r="ZU747" s="0"/>
      <c r="ZV747" s="0"/>
      <c r="ZW747" s="0"/>
      <c r="ZX747" s="0"/>
      <c r="ZY747" s="0"/>
      <c r="ZZ747" s="0"/>
      <c r="AAA747" s="0"/>
      <c r="AAB747" s="0"/>
      <c r="AAC747" s="0"/>
      <c r="AAD747" s="0"/>
      <c r="AAE747" s="0"/>
      <c r="AAF747" s="0"/>
      <c r="AAG747" s="0"/>
      <c r="AAH747" s="0"/>
      <c r="AAI747" s="0"/>
      <c r="AAJ747" s="0"/>
      <c r="AAK747" s="0"/>
      <c r="AAL747" s="0"/>
      <c r="AAM747" s="0"/>
      <c r="AAN747" s="0"/>
      <c r="AAO747" s="0"/>
      <c r="AAP747" s="0"/>
      <c r="AAQ747" s="0"/>
      <c r="AAR747" s="0"/>
      <c r="AAS747" s="0"/>
      <c r="AAT747" s="0"/>
      <c r="AAU747" s="0"/>
      <c r="AAV747" s="0"/>
      <c r="AAW747" s="0"/>
      <c r="AAX747" s="0"/>
      <c r="AAY747" s="0"/>
      <c r="AAZ747" s="0"/>
      <c r="ABA747" s="0"/>
      <c r="ABB747" s="0"/>
      <c r="ABC747" s="0"/>
      <c r="ABD747" s="0"/>
      <c r="ABE747" s="0"/>
      <c r="ABF747" s="0"/>
      <c r="ABG747" s="0"/>
      <c r="ABH747" s="0"/>
      <c r="ABI747" s="0"/>
      <c r="ABJ747" s="0"/>
      <c r="ABK747" s="0"/>
      <c r="ABL747" s="0"/>
      <c r="ABM747" s="0"/>
      <c r="ABN747" s="0"/>
      <c r="ABO747" s="0"/>
      <c r="ABP747" s="0"/>
      <c r="ABQ747" s="0"/>
      <c r="ABR747" s="0"/>
      <c r="ABS747" s="0"/>
      <c r="ABT747" s="0"/>
      <c r="ABU747" s="0"/>
      <c r="ABV747" s="0"/>
      <c r="ABW747" s="0"/>
      <c r="ABX747" s="0"/>
      <c r="ABY747" s="0"/>
      <c r="ABZ747" s="0"/>
      <c r="ACA747" s="0"/>
      <c r="ACB747" s="0"/>
      <c r="ACC747" s="0"/>
      <c r="ACD747" s="0"/>
      <c r="ACE747" s="0"/>
      <c r="ACF747" s="0"/>
      <c r="ACG747" s="0"/>
      <c r="ACH747" s="0"/>
      <c r="ACI747" s="0"/>
      <c r="ACJ747" s="0"/>
      <c r="ACK747" s="0"/>
      <c r="ACL747" s="0"/>
      <c r="ACM747" s="0"/>
      <c r="ACN747" s="0"/>
      <c r="ACO747" s="0"/>
      <c r="ACP747" s="0"/>
      <c r="ACQ747" s="0"/>
      <c r="ACR747" s="0"/>
      <c r="ACS747" s="0"/>
      <c r="ACT747" s="0"/>
      <c r="ACU747" s="0"/>
      <c r="ACV747" s="0"/>
      <c r="ACW747" s="0"/>
      <c r="ACX747" s="0"/>
      <c r="ACY747" s="0"/>
      <c r="ACZ747" s="0"/>
      <c r="ADA747" s="0"/>
      <c r="ADB747" s="0"/>
      <c r="ADC747" s="0"/>
      <c r="ADD747" s="0"/>
      <c r="ADE747" s="0"/>
      <c r="ADF747" s="0"/>
      <c r="ADG747" s="0"/>
      <c r="ADH747" s="0"/>
      <c r="ADI747" s="0"/>
      <c r="ADJ747" s="0"/>
      <c r="ADK747" s="0"/>
      <c r="ADL747" s="0"/>
      <c r="ADM747" s="0"/>
      <c r="ADN747" s="0"/>
      <c r="ADO747" s="0"/>
      <c r="ADP747" s="0"/>
      <c r="ADQ747" s="0"/>
      <c r="ADR747" s="0"/>
      <c r="ADS747" s="0"/>
      <c r="ADT747" s="0"/>
      <c r="ADU747" s="0"/>
      <c r="ADV747" s="0"/>
      <c r="ADW747" s="0"/>
      <c r="ADX747" s="0"/>
      <c r="ADY747" s="0"/>
      <c r="ADZ747" s="0"/>
      <c r="AEA747" s="0"/>
      <c r="AEB747" s="0"/>
      <c r="AEC747" s="0"/>
      <c r="AED747" s="0"/>
      <c r="AEE747" s="0"/>
      <c r="AEF747" s="0"/>
      <c r="AEG747" s="0"/>
      <c r="AEH747" s="0"/>
      <c r="AEI747" s="0"/>
      <c r="AEJ747" s="0"/>
      <c r="AEK747" s="0"/>
      <c r="AEL747" s="0"/>
      <c r="AEM747" s="0"/>
      <c r="AEN747" s="0"/>
      <c r="AEO747" s="0"/>
      <c r="AEP747" s="0"/>
      <c r="AEQ747" s="0"/>
      <c r="AER747" s="0"/>
      <c r="AES747" s="0"/>
      <c r="AET747" s="0"/>
      <c r="AEU747" s="0"/>
      <c r="AEV747" s="0"/>
      <c r="AEW747" s="0"/>
      <c r="AEX747" s="0"/>
      <c r="AEY747" s="0"/>
      <c r="AEZ747" s="0"/>
      <c r="AFA747" s="0"/>
      <c r="AFB747" s="0"/>
      <c r="AFC747" s="0"/>
      <c r="AFD747" s="0"/>
      <c r="AFE747" s="0"/>
      <c r="AFF747" s="0"/>
      <c r="AFG747" s="0"/>
      <c r="AFH747" s="0"/>
      <c r="AFI747" s="0"/>
      <c r="AFJ747" s="0"/>
      <c r="AFK747" s="0"/>
      <c r="AFL747" s="0"/>
      <c r="AFM747" s="0"/>
      <c r="AFN747" s="0"/>
      <c r="AFO747" s="0"/>
      <c r="AFP747" s="0"/>
      <c r="AFQ747" s="0"/>
      <c r="AFR747" s="0"/>
      <c r="AFS747" s="0"/>
      <c r="AFT747" s="0"/>
      <c r="AFU747" s="0"/>
      <c r="AFV747" s="0"/>
      <c r="AFW747" s="0"/>
      <c r="AFX747" s="0"/>
      <c r="AFY747" s="0"/>
      <c r="AFZ747" s="0"/>
      <c r="AGA747" s="0"/>
      <c r="AGB747" s="0"/>
      <c r="AGC747" s="0"/>
      <c r="AGD747" s="0"/>
      <c r="AGE747" s="0"/>
      <c r="AGF747" s="0"/>
      <c r="AGG747" s="0"/>
      <c r="AGH747" s="0"/>
      <c r="AGI747" s="0"/>
      <c r="AGJ747" s="0"/>
      <c r="AGK747" s="0"/>
      <c r="AGL747" s="0"/>
      <c r="AGM747" s="0"/>
      <c r="AGN747" s="0"/>
      <c r="AGO747" s="0"/>
      <c r="AGP747" s="0"/>
      <c r="AGQ747" s="0"/>
      <c r="AGR747" s="0"/>
      <c r="AGS747" s="0"/>
      <c r="AGT747" s="0"/>
      <c r="AGU747" s="0"/>
      <c r="AGV747" s="0"/>
      <c r="AGW747" s="0"/>
      <c r="AGX747" s="0"/>
      <c r="AGY747" s="0"/>
      <c r="AGZ747" s="0"/>
      <c r="AHA747" s="0"/>
      <c r="AHB747" s="0"/>
      <c r="AHC747" s="0"/>
      <c r="AHD747" s="0"/>
      <c r="AHE747" s="0"/>
      <c r="AHF747" s="0"/>
      <c r="AHG747" s="0"/>
      <c r="AHH747" s="0"/>
      <c r="AHI747" s="0"/>
      <c r="AHJ747" s="0"/>
      <c r="AHK747" s="0"/>
      <c r="AHL747" s="0"/>
      <c r="AHM747" s="0"/>
      <c r="AHN747" s="0"/>
      <c r="AHO747" s="0"/>
      <c r="AHP747" s="0"/>
      <c r="AHQ747" s="0"/>
      <c r="AHR747" s="0"/>
      <c r="AHS747" s="0"/>
      <c r="AHT747" s="0"/>
      <c r="AHU747" s="0"/>
      <c r="AHV747" s="0"/>
      <c r="AHW747" s="0"/>
      <c r="AHX747" s="0"/>
      <c r="AHY747" s="0"/>
      <c r="AHZ747" s="0"/>
      <c r="AIA747" s="0"/>
      <c r="AIB747" s="0"/>
      <c r="AIC747" s="0"/>
      <c r="AID747" s="0"/>
      <c r="AIE747" s="0"/>
      <c r="AIF747" s="0"/>
      <c r="AIG747" s="0"/>
      <c r="AIH747" s="0"/>
      <c r="AII747" s="0"/>
      <c r="AIJ747" s="0"/>
      <c r="AIK747" s="0"/>
      <c r="AIL747" s="0"/>
      <c r="AIM747" s="0"/>
      <c r="AIN747" s="0"/>
      <c r="AIO747" s="0"/>
      <c r="AIP747" s="0"/>
      <c r="AIQ747" s="0"/>
      <c r="AIR747" s="0"/>
      <c r="AIS747" s="0"/>
      <c r="AIT747" s="0"/>
      <c r="AIU747" s="0"/>
      <c r="AIV747" s="0"/>
      <c r="AIW747" s="0"/>
      <c r="AIX747" s="0"/>
      <c r="AIY747" s="0"/>
      <c r="AIZ747" s="0"/>
      <c r="AJA747" s="0"/>
      <c r="AJB747" s="0"/>
      <c r="AJC747" s="0"/>
      <c r="AJD747" s="0"/>
      <c r="AJE747" s="0"/>
      <c r="AJF747" s="0"/>
      <c r="AJG747" s="0"/>
      <c r="AJH747" s="0"/>
      <c r="AJI747" s="0"/>
      <c r="AJJ747" s="0"/>
      <c r="AJK747" s="0"/>
      <c r="AJL747" s="0"/>
      <c r="AJM747" s="0"/>
      <c r="AJN747" s="0"/>
      <c r="AJO747" s="0"/>
      <c r="AJP747" s="0"/>
      <c r="AJQ747" s="0"/>
      <c r="AJR747" s="0"/>
      <c r="AJS747" s="0"/>
      <c r="AJT747" s="0"/>
      <c r="AJU747" s="0"/>
      <c r="AJV747" s="0"/>
      <c r="AJW747" s="0"/>
      <c r="AJX747" s="0"/>
      <c r="AJY747" s="0"/>
      <c r="AJZ747" s="0"/>
      <c r="AKA747" s="0"/>
      <c r="AKB747" s="0"/>
      <c r="AKC747" s="0"/>
      <c r="AKD747" s="0"/>
      <c r="AKE747" s="0"/>
      <c r="AKF747" s="0"/>
      <c r="AKG747" s="0"/>
      <c r="AKH747" s="0"/>
      <c r="AKI747" s="0"/>
      <c r="AKJ747" s="0"/>
      <c r="AKK747" s="0"/>
      <c r="AKL747" s="0"/>
      <c r="AKM747" s="0"/>
      <c r="AKN747" s="0"/>
      <c r="AKO747" s="0"/>
      <c r="AKP747" s="0"/>
      <c r="AKQ747" s="0"/>
      <c r="AKR747" s="0"/>
      <c r="AKS747" s="0"/>
      <c r="AKT747" s="0"/>
      <c r="AKU747" s="0"/>
      <c r="AKV747" s="0"/>
      <c r="AKW747" s="0"/>
      <c r="AKX747" s="0"/>
      <c r="AKY747" s="0"/>
      <c r="AKZ747" s="0"/>
      <c r="ALA747" s="0"/>
      <c r="ALB747" s="0"/>
      <c r="ALC747" s="0"/>
      <c r="ALD747" s="0"/>
      <c r="ALE747" s="0"/>
      <c r="ALF747" s="0"/>
      <c r="ALG747" s="0"/>
      <c r="ALH747" s="0"/>
      <c r="ALI747" s="0"/>
      <c r="ALJ747" s="0"/>
      <c r="ALK747" s="0"/>
      <c r="ALL747" s="0"/>
      <c r="ALM747" s="0"/>
      <c r="ALN747" s="0"/>
      <c r="ALO747" s="0"/>
      <c r="ALP747" s="0"/>
      <c r="ALQ747" s="0"/>
      <c r="ALR747" s="0"/>
      <c r="ALS747" s="0"/>
      <c r="ALT747" s="0"/>
      <c r="ALU747" s="0"/>
      <c r="ALV747" s="0"/>
      <c r="ALW747" s="0"/>
      <c r="ALX747" s="0"/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customFormat="false" ht="12" hidden="false" customHeight="false" outlineLevel="0" collapsed="false">
      <c r="A748" s="1" t="s">
        <v>46</v>
      </c>
      <c r="B748" s="4" t="n">
        <v>96</v>
      </c>
      <c r="C748" s="9" t="n">
        <v>122</v>
      </c>
      <c r="D748" s="9"/>
      <c r="E748" s="35"/>
      <c r="F748" s="0"/>
      <c r="G748" s="33"/>
      <c r="H748" s="0"/>
      <c r="I748" s="22" t="s">
        <v>1066</v>
      </c>
      <c r="J748" s="26" t="s">
        <v>1067</v>
      </c>
      <c r="K748" s="35" t="s">
        <v>1687</v>
      </c>
      <c r="L748" s="9"/>
      <c r="M748" s="88"/>
      <c r="N748" s="22" t="s">
        <v>1660</v>
      </c>
      <c r="O748" s="4" t="s">
        <v>1661</v>
      </c>
      <c r="P748" s="89" t="n">
        <v>21096</v>
      </c>
      <c r="Q748" s="89" t="n">
        <v>1096</v>
      </c>
      <c r="R748" s="9" t="s">
        <v>236</v>
      </c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30"/>
      <c r="AD748" s="30"/>
      <c r="AE748" s="30"/>
      <c r="AF748" s="30"/>
      <c r="AG748" s="30"/>
      <c r="AH748" s="30"/>
      <c r="AI748" s="30"/>
      <c r="AJ748" s="30"/>
      <c r="AK748" s="3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0"/>
      <c r="MG748" s="0"/>
      <c r="MH748" s="0"/>
      <c r="MI748" s="0"/>
      <c r="MJ748" s="0"/>
      <c r="MK748" s="0"/>
      <c r="ML748" s="0"/>
      <c r="MM748" s="0"/>
      <c r="MN748" s="0"/>
      <c r="MO748" s="0"/>
      <c r="MP748" s="0"/>
      <c r="MQ748" s="0"/>
      <c r="MR748" s="0"/>
      <c r="MS748" s="0"/>
      <c r="MT748" s="0"/>
      <c r="MU748" s="0"/>
      <c r="MV748" s="0"/>
      <c r="MW748" s="0"/>
      <c r="MX748" s="0"/>
      <c r="MY748" s="0"/>
      <c r="MZ748" s="0"/>
      <c r="NA748" s="0"/>
      <c r="NB748" s="0"/>
      <c r="NC748" s="0"/>
      <c r="ND748" s="0"/>
      <c r="NE748" s="0"/>
      <c r="NF748" s="0"/>
      <c r="NG748" s="0"/>
      <c r="NH748" s="0"/>
      <c r="NI748" s="0"/>
      <c r="NJ748" s="0"/>
      <c r="NK748" s="0"/>
      <c r="NL748" s="0"/>
      <c r="NM748" s="0"/>
      <c r="NN748" s="0"/>
      <c r="NO748" s="0"/>
      <c r="NP748" s="0"/>
      <c r="NQ748" s="0"/>
      <c r="NR748" s="0"/>
      <c r="NS748" s="0"/>
      <c r="NT748" s="0"/>
      <c r="NU748" s="0"/>
      <c r="NV748" s="0"/>
      <c r="NW748" s="0"/>
      <c r="NX748" s="0"/>
      <c r="NY748" s="0"/>
      <c r="NZ748" s="0"/>
      <c r="OA748" s="0"/>
      <c r="OB748" s="0"/>
      <c r="OC748" s="0"/>
      <c r="OD748" s="0"/>
      <c r="OE748" s="0"/>
      <c r="OF748" s="0"/>
      <c r="OG748" s="0"/>
      <c r="OH748" s="0"/>
      <c r="OI748" s="0"/>
      <c r="OJ748" s="0"/>
      <c r="OK748" s="0"/>
      <c r="OL748" s="0"/>
      <c r="OM748" s="0"/>
      <c r="ON748" s="0"/>
      <c r="OO748" s="0"/>
      <c r="OP748" s="0"/>
      <c r="OQ748" s="0"/>
      <c r="OR748" s="0"/>
      <c r="OS748" s="0"/>
      <c r="OT748" s="0"/>
      <c r="OU748" s="0"/>
      <c r="OV748" s="0"/>
      <c r="OW748" s="0"/>
      <c r="OX748" s="0"/>
      <c r="OY748" s="0"/>
      <c r="OZ748" s="0"/>
      <c r="PA748" s="0"/>
      <c r="PB748" s="0"/>
      <c r="PC748" s="0"/>
      <c r="PD748" s="0"/>
      <c r="PE748" s="0"/>
      <c r="PF748" s="0"/>
      <c r="PG748" s="0"/>
      <c r="PH748" s="0"/>
      <c r="PI748" s="0"/>
      <c r="PJ748" s="0"/>
      <c r="PK748" s="0"/>
      <c r="PL748" s="0"/>
      <c r="PM748" s="0"/>
      <c r="PN748" s="0"/>
      <c r="PO748" s="0"/>
      <c r="PP748" s="0"/>
      <c r="PQ748" s="0"/>
      <c r="PR748" s="0"/>
      <c r="PS748" s="0"/>
      <c r="PT748" s="0"/>
      <c r="PU748" s="0"/>
      <c r="PV748" s="0"/>
      <c r="PW748" s="0"/>
      <c r="PX748" s="0"/>
      <c r="PY748" s="0"/>
      <c r="PZ748" s="0"/>
      <c r="QA748" s="0"/>
      <c r="QB748" s="0"/>
      <c r="QC748" s="0"/>
      <c r="QD748" s="0"/>
      <c r="QE748" s="0"/>
      <c r="QF748" s="0"/>
      <c r="QG748" s="0"/>
      <c r="QH748" s="0"/>
      <c r="QI748" s="0"/>
      <c r="QJ748" s="0"/>
      <c r="QK748" s="0"/>
      <c r="QL748" s="0"/>
      <c r="QM748" s="0"/>
      <c r="QN748" s="0"/>
      <c r="QO748" s="0"/>
      <c r="QP748" s="0"/>
      <c r="QQ748" s="0"/>
      <c r="QR748" s="0"/>
      <c r="QS748" s="0"/>
      <c r="QT748" s="0"/>
      <c r="QU748" s="0"/>
      <c r="QV748" s="0"/>
      <c r="QW748" s="0"/>
      <c r="QX748" s="0"/>
      <c r="QY748" s="0"/>
      <c r="QZ748" s="0"/>
      <c r="RA748" s="0"/>
      <c r="RB748" s="0"/>
      <c r="RC748" s="0"/>
      <c r="RD748" s="0"/>
      <c r="RE748" s="0"/>
      <c r="RF748" s="0"/>
      <c r="RG748" s="0"/>
      <c r="RH748" s="0"/>
      <c r="RI748" s="0"/>
      <c r="RJ748" s="0"/>
      <c r="RK748" s="0"/>
      <c r="RL748" s="0"/>
      <c r="RM748" s="0"/>
      <c r="RN748" s="0"/>
      <c r="RO748" s="0"/>
      <c r="RP748" s="0"/>
      <c r="RQ748" s="0"/>
      <c r="RR748" s="0"/>
      <c r="RS748" s="0"/>
      <c r="RT748" s="0"/>
      <c r="RU748" s="0"/>
      <c r="RV748" s="0"/>
      <c r="RW748" s="0"/>
      <c r="RX748" s="0"/>
      <c r="RY748" s="0"/>
      <c r="RZ748" s="0"/>
      <c r="SA748" s="0"/>
      <c r="SB748" s="0"/>
      <c r="SC748" s="0"/>
      <c r="SD748" s="0"/>
      <c r="SE748" s="0"/>
      <c r="SF748" s="0"/>
      <c r="SG748" s="0"/>
      <c r="SH748" s="0"/>
      <c r="SI748" s="0"/>
      <c r="SJ748" s="0"/>
      <c r="SK748" s="0"/>
      <c r="SL748" s="0"/>
      <c r="SM748" s="0"/>
      <c r="SN748" s="0"/>
      <c r="SO748" s="0"/>
      <c r="SP748" s="0"/>
      <c r="SQ748" s="0"/>
      <c r="SR748" s="0"/>
      <c r="SS748" s="0"/>
      <c r="ST748" s="0"/>
      <c r="SU748" s="0"/>
      <c r="SV748" s="0"/>
      <c r="SW748" s="0"/>
      <c r="SX748" s="0"/>
      <c r="SY748" s="0"/>
      <c r="SZ748" s="0"/>
      <c r="TA748" s="0"/>
      <c r="TB748" s="0"/>
      <c r="TC748" s="0"/>
      <c r="TD748" s="0"/>
      <c r="TE748" s="0"/>
      <c r="TF748" s="0"/>
      <c r="TG748" s="0"/>
      <c r="TH748" s="0"/>
      <c r="TI748" s="0"/>
      <c r="TJ748" s="0"/>
      <c r="TK748" s="0"/>
      <c r="TL748" s="0"/>
      <c r="TM748" s="0"/>
      <c r="TN748" s="0"/>
      <c r="TO748" s="0"/>
      <c r="TP748" s="0"/>
      <c r="TQ748" s="0"/>
      <c r="TR748" s="0"/>
      <c r="TS748" s="0"/>
      <c r="TT748" s="0"/>
      <c r="TU748" s="0"/>
      <c r="TV748" s="0"/>
      <c r="TW748" s="0"/>
      <c r="TX748" s="0"/>
      <c r="TY748" s="0"/>
      <c r="TZ748" s="0"/>
      <c r="UA748" s="0"/>
      <c r="UB748" s="0"/>
      <c r="UC748" s="0"/>
      <c r="UD748" s="0"/>
      <c r="UE748" s="0"/>
      <c r="UF748" s="0"/>
      <c r="UG748" s="0"/>
      <c r="UH748" s="0"/>
      <c r="UI748" s="0"/>
      <c r="UJ748" s="0"/>
      <c r="UK748" s="0"/>
      <c r="UL748" s="0"/>
      <c r="UM748" s="0"/>
      <c r="UN748" s="0"/>
      <c r="UO748" s="0"/>
      <c r="UP748" s="0"/>
      <c r="UQ748" s="0"/>
      <c r="UR748" s="0"/>
      <c r="US748" s="0"/>
      <c r="UT748" s="0"/>
      <c r="UU748" s="0"/>
      <c r="UV748" s="0"/>
      <c r="UW748" s="0"/>
      <c r="UX748" s="0"/>
      <c r="UY748" s="0"/>
      <c r="UZ748" s="0"/>
      <c r="VA748" s="0"/>
      <c r="VB748" s="0"/>
      <c r="VC748" s="0"/>
      <c r="VD748" s="0"/>
      <c r="VE748" s="0"/>
      <c r="VF748" s="0"/>
      <c r="VG748" s="0"/>
      <c r="VH748" s="0"/>
      <c r="VI748" s="0"/>
      <c r="VJ748" s="0"/>
      <c r="VK748" s="0"/>
      <c r="VL748" s="0"/>
      <c r="VM748" s="0"/>
      <c r="VN748" s="0"/>
      <c r="VO748" s="0"/>
      <c r="VP748" s="0"/>
      <c r="VQ748" s="0"/>
      <c r="VR748" s="0"/>
      <c r="VS748" s="0"/>
      <c r="VT748" s="0"/>
      <c r="VU748" s="0"/>
      <c r="VV748" s="0"/>
      <c r="VW748" s="0"/>
      <c r="VX748" s="0"/>
      <c r="VY748" s="0"/>
      <c r="VZ748" s="0"/>
      <c r="WA748" s="0"/>
      <c r="WB748" s="0"/>
      <c r="WC748" s="0"/>
      <c r="WD748" s="0"/>
      <c r="WE748" s="0"/>
      <c r="WF748" s="0"/>
      <c r="WG748" s="0"/>
      <c r="WH748" s="0"/>
      <c r="WI748" s="0"/>
      <c r="WJ748" s="0"/>
      <c r="WK748" s="0"/>
      <c r="WL748" s="0"/>
      <c r="WM748" s="0"/>
      <c r="WN748" s="0"/>
      <c r="WO748" s="0"/>
      <c r="WP748" s="0"/>
      <c r="WQ748" s="0"/>
      <c r="WR748" s="0"/>
      <c r="WS748" s="0"/>
      <c r="WT748" s="0"/>
      <c r="WU748" s="0"/>
      <c r="WV748" s="0"/>
      <c r="WW748" s="0"/>
      <c r="WX748" s="0"/>
      <c r="WY748" s="0"/>
      <c r="WZ748" s="0"/>
      <c r="XA748" s="0"/>
      <c r="XB748" s="0"/>
      <c r="XC748" s="0"/>
      <c r="XD748" s="0"/>
      <c r="XE748" s="0"/>
      <c r="XF748" s="0"/>
      <c r="XG748" s="0"/>
      <c r="XH748" s="0"/>
      <c r="XI748" s="0"/>
      <c r="XJ748" s="0"/>
      <c r="XK748" s="0"/>
      <c r="XL748" s="0"/>
      <c r="XM748" s="0"/>
      <c r="XN748" s="0"/>
      <c r="XO748" s="0"/>
      <c r="XP748" s="0"/>
      <c r="XQ748" s="0"/>
      <c r="XR748" s="0"/>
      <c r="XS748" s="0"/>
      <c r="XT748" s="0"/>
      <c r="XU748" s="0"/>
      <c r="XV748" s="0"/>
      <c r="XW748" s="0"/>
      <c r="XX748" s="0"/>
      <c r="XY748" s="0"/>
      <c r="XZ748" s="0"/>
      <c r="YA748" s="0"/>
      <c r="YB748" s="0"/>
      <c r="YC748" s="0"/>
      <c r="YD748" s="0"/>
      <c r="YE748" s="0"/>
      <c r="YF748" s="0"/>
      <c r="YG748" s="0"/>
      <c r="YH748" s="0"/>
      <c r="YI748" s="0"/>
      <c r="YJ748" s="0"/>
      <c r="YK748" s="0"/>
      <c r="YL748" s="0"/>
      <c r="YM748" s="0"/>
      <c r="YN748" s="0"/>
      <c r="YO748" s="0"/>
      <c r="YP748" s="0"/>
      <c r="YQ748" s="0"/>
      <c r="YR748" s="0"/>
      <c r="YS748" s="0"/>
      <c r="YT748" s="0"/>
      <c r="YU748" s="0"/>
      <c r="YV748" s="0"/>
      <c r="YW748" s="0"/>
      <c r="YX748" s="0"/>
      <c r="YY748" s="0"/>
      <c r="YZ748" s="0"/>
      <c r="ZA748" s="0"/>
      <c r="ZB748" s="0"/>
      <c r="ZC748" s="0"/>
      <c r="ZD748" s="0"/>
      <c r="ZE748" s="0"/>
      <c r="ZF748" s="0"/>
      <c r="ZG748" s="0"/>
      <c r="ZH748" s="0"/>
      <c r="ZI748" s="0"/>
      <c r="ZJ748" s="0"/>
      <c r="ZK748" s="0"/>
      <c r="ZL748" s="0"/>
      <c r="ZM748" s="0"/>
      <c r="ZN748" s="0"/>
      <c r="ZO748" s="0"/>
      <c r="ZP748" s="0"/>
      <c r="ZQ748" s="0"/>
      <c r="ZR748" s="0"/>
      <c r="ZS748" s="0"/>
      <c r="ZT748" s="0"/>
      <c r="ZU748" s="0"/>
      <c r="ZV748" s="0"/>
      <c r="ZW748" s="0"/>
      <c r="ZX748" s="0"/>
      <c r="ZY748" s="0"/>
      <c r="ZZ748" s="0"/>
      <c r="AAA748" s="0"/>
      <c r="AAB748" s="0"/>
      <c r="AAC748" s="0"/>
      <c r="AAD748" s="0"/>
      <c r="AAE748" s="0"/>
      <c r="AAF748" s="0"/>
      <c r="AAG748" s="0"/>
      <c r="AAH748" s="0"/>
      <c r="AAI748" s="0"/>
      <c r="AAJ748" s="0"/>
      <c r="AAK748" s="0"/>
      <c r="AAL748" s="0"/>
      <c r="AAM748" s="0"/>
      <c r="AAN748" s="0"/>
      <c r="AAO748" s="0"/>
      <c r="AAP748" s="0"/>
      <c r="AAQ748" s="0"/>
      <c r="AAR748" s="0"/>
      <c r="AAS748" s="0"/>
      <c r="AAT748" s="0"/>
      <c r="AAU748" s="0"/>
      <c r="AAV748" s="0"/>
      <c r="AAW748" s="0"/>
      <c r="AAX748" s="0"/>
      <c r="AAY748" s="0"/>
      <c r="AAZ748" s="0"/>
      <c r="ABA748" s="0"/>
      <c r="ABB748" s="0"/>
      <c r="ABC748" s="0"/>
      <c r="ABD748" s="0"/>
      <c r="ABE748" s="0"/>
      <c r="ABF748" s="0"/>
      <c r="ABG748" s="0"/>
      <c r="ABH748" s="0"/>
      <c r="ABI748" s="0"/>
      <c r="ABJ748" s="0"/>
      <c r="ABK748" s="0"/>
      <c r="ABL748" s="0"/>
      <c r="ABM748" s="0"/>
      <c r="ABN748" s="0"/>
      <c r="ABO748" s="0"/>
      <c r="ABP748" s="0"/>
      <c r="ABQ748" s="0"/>
      <c r="ABR748" s="0"/>
      <c r="ABS748" s="0"/>
      <c r="ABT748" s="0"/>
      <c r="ABU748" s="0"/>
      <c r="ABV748" s="0"/>
      <c r="ABW748" s="0"/>
      <c r="ABX748" s="0"/>
      <c r="ABY748" s="0"/>
      <c r="ABZ748" s="0"/>
      <c r="ACA748" s="0"/>
      <c r="ACB748" s="0"/>
      <c r="ACC748" s="0"/>
      <c r="ACD748" s="0"/>
      <c r="ACE748" s="0"/>
      <c r="ACF748" s="0"/>
      <c r="ACG748" s="0"/>
      <c r="ACH748" s="0"/>
      <c r="ACI748" s="0"/>
      <c r="ACJ748" s="0"/>
      <c r="ACK748" s="0"/>
      <c r="ACL748" s="0"/>
      <c r="ACM748" s="0"/>
      <c r="ACN748" s="0"/>
      <c r="ACO748" s="0"/>
      <c r="ACP748" s="0"/>
      <c r="ACQ748" s="0"/>
      <c r="ACR748" s="0"/>
      <c r="ACS748" s="0"/>
      <c r="ACT748" s="0"/>
      <c r="ACU748" s="0"/>
      <c r="ACV748" s="0"/>
      <c r="ACW748" s="0"/>
      <c r="ACX748" s="0"/>
      <c r="ACY748" s="0"/>
      <c r="ACZ748" s="0"/>
      <c r="ADA748" s="0"/>
      <c r="ADB748" s="0"/>
      <c r="ADC748" s="0"/>
      <c r="ADD748" s="0"/>
      <c r="ADE748" s="0"/>
      <c r="ADF748" s="0"/>
      <c r="ADG748" s="0"/>
      <c r="ADH748" s="0"/>
      <c r="ADI748" s="0"/>
      <c r="ADJ748" s="0"/>
      <c r="ADK748" s="0"/>
      <c r="ADL748" s="0"/>
      <c r="ADM748" s="0"/>
      <c r="ADN748" s="0"/>
      <c r="ADO748" s="0"/>
      <c r="ADP748" s="0"/>
      <c r="ADQ748" s="0"/>
      <c r="ADR748" s="0"/>
      <c r="ADS748" s="0"/>
      <c r="ADT748" s="0"/>
      <c r="ADU748" s="0"/>
      <c r="ADV748" s="0"/>
      <c r="ADW748" s="0"/>
      <c r="ADX748" s="0"/>
      <c r="ADY748" s="0"/>
      <c r="ADZ748" s="0"/>
      <c r="AEA748" s="0"/>
      <c r="AEB748" s="0"/>
      <c r="AEC748" s="0"/>
      <c r="AED748" s="0"/>
      <c r="AEE748" s="0"/>
      <c r="AEF748" s="0"/>
      <c r="AEG748" s="0"/>
      <c r="AEH748" s="0"/>
      <c r="AEI748" s="0"/>
      <c r="AEJ748" s="0"/>
      <c r="AEK748" s="0"/>
      <c r="AEL748" s="0"/>
      <c r="AEM748" s="0"/>
      <c r="AEN748" s="0"/>
      <c r="AEO748" s="0"/>
      <c r="AEP748" s="0"/>
      <c r="AEQ748" s="0"/>
      <c r="AER748" s="0"/>
      <c r="AES748" s="0"/>
      <c r="AET748" s="0"/>
      <c r="AEU748" s="0"/>
      <c r="AEV748" s="0"/>
      <c r="AEW748" s="0"/>
      <c r="AEX748" s="0"/>
      <c r="AEY748" s="0"/>
      <c r="AEZ748" s="0"/>
      <c r="AFA748" s="0"/>
      <c r="AFB748" s="0"/>
      <c r="AFC748" s="0"/>
      <c r="AFD748" s="0"/>
      <c r="AFE748" s="0"/>
      <c r="AFF748" s="0"/>
      <c r="AFG748" s="0"/>
      <c r="AFH748" s="0"/>
      <c r="AFI748" s="0"/>
      <c r="AFJ748" s="0"/>
      <c r="AFK748" s="0"/>
      <c r="AFL748" s="0"/>
      <c r="AFM748" s="0"/>
      <c r="AFN748" s="0"/>
      <c r="AFO748" s="0"/>
      <c r="AFP748" s="0"/>
      <c r="AFQ748" s="0"/>
      <c r="AFR748" s="0"/>
      <c r="AFS748" s="0"/>
      <c r="AFT748" s="0"/>
      <c r="AFU748" s="0"/>
      <c r="AFV748" s="0"/>
      <c r="AFW748" s="0"/>
      <c r="AFX748" s="0"/>
      <c r="AFY748" s="0"/>
      <c r="AFZ748" s="0"/>
      <c r="AGA748" s="0"/>
      <c r="AGB748" s="0"/>
      <c r="AGC748" s="0"/>
      <c r="AGD748" s="0"/>
      <c r="AGE748" s="0"/>
      <c r="AGF748" s="0"/>
      <c r="AGG748" s="0"/>
      <c r="AGH748" s="0"/>
      <c r="AGI748" s="0"/>
      <c r="AGJ748" s="0"/>
      <c r="AGK748" s="0"/>
      <c r="AGL748" s="0"/>
      <c r="AGM748" s="0"/>
      <c r="AGN748" s="0"/>
      <c r="AGO748" s="0"/>
      <c r="AGP748" s="0"/>
      <c r="AGQ748" s="0"/>
      <c r="AGR748" s="0"/>
      <c r="AGS748" s="0"/>
      <c r="AGT748" s="0"/>
      <c r="AGU748" s="0"/>
      <c r="AGV748" s="0"/>
      <c r="AGW748" s="0"/>
      <c r="AGX748" s="0"/>
      <c r="AGY748" s="0"/>
      <c r="AGZ748" s="0"/>
      <c r="AHA748" s="0"/>
      <c r="AHB748" s="0"/>
      <c r="AHC748" s="0"/>
      <c r="AHD748" s="0"/>
      <c r="AHE748" s="0"/>
      <c r="AHF748" s="0"/>
      <c r="AHG748" s="0"/>
      <c r="AHH748" s="0"/>
      <c r="AHI748" s="0"/>
      <c r="AHJ748" s="0"/>
      <c r="AHK748" s="0"/>
      <c r="AHL748" s="0"/>
      <c r="AHM748" s="0"/>
      <c r="AHN748" s="0"/>
      <c r="AHO748" s="0"/>
      <c r="AHP748" s="0"/>
      <c r="AHQ748" s="0"/>
      <c r="AHR748" s="0"/>
      <c r="AHS748" s="0"/>
      <c r="AHT748" s="0"/>
      <c r="AHU748" s="0"/>
      <c r="AHV748" s="0"/>
      <c r="AHW748" s="0"/>
      <c r="AHX748" s="0"/>
      <c r="AHY748" s="0"/>
      <c r="AHZ748" s="0"/>
      <c r="AIA748" s="0"/>
      <c r="AIB748" s="0"/>
      <c r="AIC748" s="0"/>
      <c r="AID748" s="0"/>
      <c r="AIE748" s="0"/>
      <c r="AIF748" s="0"/>
      <c r="AIG748" s="0"/>
      <c r="AIH748" s="0"/>
      <c r="AII748" s="0"/>
      <c r="AIJ748" s="0"/>
      <c r="AIK748" s="0"/>
      <c r="AIL748" s="0"/>
      <c r="AIM748" s="0"/>
      <c r="AIN748" s="0"/>
      <c r="AIO748" s="0"/>
      <c r="AIP748" s="0"/>
      <c r="AIQ748" s="0"/>
      <c r="AIR748" s="0"/>
      <c r="AIS748" s="0"/>
      <c r="AIT748" s="0"/>
      <c r="AIU748" s="0"/>
      <c r="AIV748" s="0"/>
      <c r="AIW748" s="0"/>
      <c r="AIX748" s="0"/>
      <c r="AIY748" s="0"/>
      <c r="AIZ748" s="0"/>
      <c r="AJA748" s="0"/>
      <c r="AJB748" s="0"/>
      <c r="AJC748" s="0"/>
      <c r="AJD748" s="0"/>
      <c r="AJE748" s="0"/>
      <c r="AJF748" s="0"/>
      <c r="AJG748" s="0"/>
      <c r="AJH748" s="0"/>
      <c r="AJI748" s="0"/>
      <c r="AJJ748" s="0"/>
      <c r="AJK748" s="0"/>
      <c r="AJL748" s="0"/>
      <c r="AJM748" s="0"/>
      <c r="AJN748" s="0"/>
      <c r="AJO748" s="0"/>
      <c r="AJP748" s="0"/>
      <c r="AJQ748" s="0"/>
      <c r="AJR748" s="0"/>
      <c r="AJS748" s="0"/>
      <c r="AJT748" s="0"/>
      <c r="AJU748" s="0"/>
      <c r="AJV748" s="0"/>
      <c r="AJW748" s="0"/>
      <c r="AJX748" s="0"/>
      <c r="AJY748" s="0"/>
      <c r="AJZ748" s="0"/>
      <c r="AKA748" s="0"/>
      <c r="AKB748" s="0"/>
      <c r="AKC748" s="0"/>
      <c r="AKD748" s="0"/>
      <c r="AKE748" s="0"/>
      <c r="AKF748" s="0"/>
      <c r="AKG748" s="0"/>
      <c r="AKH748" s="0"/>
      <c r="AKI748" s="0"/>
      <c r="AKJ748" s="0"/>
      <c r="AKK748" s="0"/>
      <c r="AKL748" s="0"/>
      <c r="AKM748" s="0"/>
      <c r="AKN748" s="0"/>
      <c r="AKO748" s="0"/>
      <c r="AKP748" s="0"/>
      <c r="AKQ748" s="0"/>
      <c r="AKR748" s="0"/>
      <c r="AKS748" s="0"/>
      <c r="AKT748" s="0"/>
      <c r="AKU748" s="0"/>
      <c r="AKV748" s="0"/>
      <c r="AKW748" s="0"/>
      <c r="AKX748" s="0"/>
      <c r="AKY748" s="0"/>
      <c r="AKZ748" s="0"/>
      <c r="ALA748" s="0"/>
      <c r="ALB748" s="0"/>
      <c r="ALC748" s="0"/>
      <c r="ALD748" s="0"/>
      <c r="ALE748" s="0"/>
      <c r="ALF748" s="0"/>
      <c r="ALG748" s="0"/>
      <c r="ALH748" s="0"/>
      <c r="ALI748" s="0"/>
      <c r="ALJ748" s="0"/>
      <c r="ALK748" s="0"/>
      <c r="ALL748" s="0"/>
      <c r="ALM748" s="0"/>
      <c r="ALN748" s="0"/>
      <c r="ALO748" s="0"/>
      <c r="ALP748" s="0"/>
      <c r="ALQ748" s="0"/>
      <c r="ALR748" s="0"/>
      <c r="ALS748" s="0"/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customFormat="false" ht="12" hidden="false" customHeight="false" outlineLevel="0" collapsed="false">
      <c r="A749" s="1" t="s">
        <v>56</v>
      </c>
      <c r="B749" s="9" t="n">
        <v>101</v>
      </c>
      <c r="C749" s="9" t="n">
        <v>127</v>
      </c>
      <c r="D749" s="9"/>
      <c r="E749" s="23"/>
      <c r="F749" s="0"/>
      <c r="G749" s="75"/>
      <c r="H749" s="0"/>
      <c r="I749" s="22" t="s">
        <v>1066</v>
      </c>
      <c r="J749" s="26" t="s">
        <v>1067</v>
      </c>
      <c r="K749" s="24" t="s">
        <v>1688</v>
      </c>
      <c r="L749" s="2"/>
      <c r="M749" s="2"/>
      <c r="N749" s="22" t="s">
        <v>1660</v>
      </c>
      <c r="O749" s="1" t="s">
        <v>1661</v>
      </c>
      <c r="P749" s="89" t="n">
        <v>21101</v>
      </c>
      <c r="Q749" s="89" t="n">
        <v>1101</v>
      </c>
      <c r="R749" s="9" t="s">
        <v>236</v>
      </c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30"/>
      <c r="AD749" s="30"/>
      <c r="AE749" s="30"/>
      <c r="AF749" s="30"/>
      <c r="AG749" s="30"/>
      <c r="AH749" s="30"/>
      <c r="AI749" s="30"/>
      <c r="AJ749" s="30"/>
      <c r="AK749" s="3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0"/>
      <c r="MG749" s="0"/>
      <c r="MH749" s="0"/>
      <c r="MI749" s="0"/>
      <c r="MJ749" s="0"/>
      <c r="MK749" s="0"/>
      <c r="ML749" s="0"/>
      <c r="MM749" s="0"/>
      <c r="MN749" s="0"/>
      <c r="MO749" s="0"/>
      <c r="MP749" s="0"/>
      <c r="MQ749" s="0"/>
      <c r="MR749" s="0"/>
      <c r="MS749" s="0"/>
      <c r="MT749" s="0"/>
      <c r="MU749" s="0"/>
      <c r="MV749" s="0"/>
      <c r="MW749" s="0"/>
      <c r="MX749" s="0"/>
      <c r="MY749" s="0"/>
      <c r="MZ749" s="0"/>
      <c r="NA749" s="0"/>
      <c r="NB749" s="0"/>
      <c r="NC749" s="0"/>
      <c r="ND749" s="0"/>
      <c r="NE749" s="0"/>
      <c r="NF749" s="0"/>
      <c r="NG749" s="0"/>
      <c r="NH749" s="0"/>
      <c r="NI749" s="0"/>
      <c r="NJ749" s="0"/>
      <c r="NK749" s="0"/>
      <c r="NL749" s="0"/>
      <c r="NM749" s="0"/>
      <c r="NN749" s="0"/>
      <c r="NO749" s="0"/>
      <c r="NP749" s="0"/>
      <c r="NQ749" s="0"/>
      <c r="NR749" s="0"/>
      <c r="NS749" s="0"/>
      <c r="NT749" s="0"/>
      <c r="NU749" s="0"/>
      <c r="NV749" s="0"/>
      <c r="NW749" s="0"/>
      <c r="NX749" s="0"/>
      <c r="NY749" s="0"/>
      <c r="NZ749" s="0"/>
      <c r="OA749" s="0"/>
      <c r="OB749" s="0"/>
      <c r="OC749" s="0"/>
      <c r="OD749" s="0"/>
      <c r="OE749" s="0"/>
      <c r="OF749" s="0"/>
      <c r="OG749" s="0"/>
      <c r="OH749" s="0"/>
      <c r="OI749" s="0"/>
      <c r="OJ749" s="0"/>
      <c r="OK749" s="0"/>
      <c r="OL749" s="0"/>
      <c r="OM749" s="0"/>
      <c r="ON749" s="0"/>
      <c r="OO749" s="0"/>
      <c r="OP749" s="0"/>
      <c r="OQ749" s="0"/>
      <c r="OR749" s="0"/>
      <c r="OS749" s="0"/>
      <c r="OT749" s="0"/>
      <c r="OU749" s="0"/>
      <c r="OV749" s="0"/>
      <c r="OW749" s="0"/>
      <c r="OX749" s="0"/>
      <c r="OY749" s="0"/>
      <c r="OZ749" s="0"/>
      <c r="PA749" s="0"/>
      <c r="PB749" s="0"/>
      <c r="PC749" s="0"/>
      <c r="PD749" s="0"/>
      <c r="PE749" s="0"/>
      <c r="PF749" s="0"/>
      <c r="PG749" s="0"/>
      <c r="PH749" s="0"/>
      <c r="PI749" s="0"/>
      <c r="PJ749" s="0"/>
      <c r="PK749" s="0"/>
      <c r="PL749" s="0"/>
      <c r="PM749" s="0"/>
      <c r="PN749" s="0"/>
      <c r="PO749" s="0"/>
      <c r="PP749" s="0"/>
      <c r="PQ749" s="0"/>
      <c r="PR749" s="0"/>
      <c r="PS749" s="0"/>
      <c r="PT749" s="0"/>
      <c r="PU749" s="0"/>
      <c r="PV749" s="0"/>
      <c r="PW749" s="0"/>
      <c r="PX749" s="0"/>
      <c r="PY749" s="0"/>
      <c r="PZ749" s="0"/>
      <c r="QA749" s="0"/>
      <c r="QB749" s="0"/>
      <c r="QC749" s="0"/>
      <c r="QD749" s="0"/>
      <c r="QE749" s="0"/>
      <c r="QF749" s="0"/>
      <c r="QG749" s="0"/>
      <c r="QH749" s="0"/>
      <c r="QI749" s="0"/>
      <c r="QJ749" s="0"/>
      <c r="QK749" s="0"/>
      <c r="QL749" s="0"/>
      <c r="QM749" s="0"/>
      <c r="QN749" s="0"/>
      <c r="QO749" s="0"/>
      <c r="QP749" s="0"/>
      <c r="QQ749" s="0"/>
      <c r="QR749" s="0"/>
      <c r="QS749" s="0"/>
      <c r="QT749" s="0"/>
      <c r="QU749" s="0"/>
      <c r="QV749" s="0"/>
      <c r="QW749" s="0"/>
      <c r="QX749" s="0"/>
      <c r="QY749" s="0"/>
      <c r="QZ749" s="0"/>
      <c r="RA749" s="0"/>
      <c r="RB749" s="0"/>
      <c r="RC749" s="0"/>
      <c r="RD749" s="0"/>
      <c r="RE749" s="0"/>
      <c r="RF749" s="0"/>
      <c r="RG749" s="0"/>
      <c r="RH749" s="0"/>
      <c r="RI749" s="0"/>
      <c r="RJ749" s="0"/>
      <c r="RK749" s="0"/>
      <c r="RL749" s="0"/>
      <c r="RM749" s="0"/>
      <c r="RN749" s="0"/>
      <c r="RO749" s="0"/>
      <c r="RP749" s="0"/>
      <c r="RQ749" s="0"/>
      <c r="RR749" s="0"/>
      <c r="RS749" s="0"/>
      <c r="RT749" s="0"/>
      <c r="RU749" s="0"/>
      <c r="RV749" s="0"/>
      <c r="RW749" s="0"/>
      <c r="RX749" s="0"/>
      <c r="RY749" s="0"/>
      <c r="RZ749" s="0"/>
      <c r="SA749" s="0"/>
      <c r="SB749" s="0"/>
      <c r="SC749" s="0"/>
      <c r="SD749" s="0"/>
      <c r="SE749" s="0"/>
      <c r="SF749" s="0"/>
      <c r="SG749" s="0"/>
      <c r="SH749" s="0"/>
      <c r="SI749" s="0"/>
      <c r="SJ749" s="0"/>
      <c r="SK749" s="0"/>
      <c r="SL749" s="0"/>
      <c r="SM749" s="0"/>
      <c r="SN749" s="0"/>
      <c r="SO749" s="0"/>
      <c r="SP749" s="0"/>
      <c r="SQ749" s="0"/>
      <c r="SR749" s="0"/>
      <c r="SS749" s="0"/>
      <c r="ST749" s="0"/>
      <c r="SU749" s="0"/>
      <c r="SV749" s="0"/>
      <c r="SW749" s="0"/>
      <c r="SX749" s="0"/>
      <c r="SY749" s="0"/>
      <c r="SZ749" s="0"/>
      <c r="TA749" s="0"/>
      <c r="TB749" s="0"/>
      <c r="TC749" s="0"/>
      <c r="TD749" s="0"/>
      <c r="TE749" s="0"/>
      <c r="TF749" s="0"/>
      <c r="TG749" s="0"/>
      <c r="TH749" s="0"/>
      <c r="TI749" s="0"/>
      <c r="TJ749" s="0"/>
      <c r="TK749" s="0"/>
      <c r="TL749" s="0"/>
      <c r="TM749" s="0"/>
      <c r="TN749" s="0"/>
      <c r="TO749" s="0"/>
      <c r="TP749" s="0"/>
      <c r="TQ749" s="0"/>
      <c r="TR749" s="0"/>
      <c r="TS749" s="0"/>
      <c r="TT749" s="0"/>
      <c r="TU749" s="0"/>
      <c r="TV749" s="0"/>
      <c r="TW749" s="0"/>
      <c r="TX749" s="0"/>
      <c r="TY749" s="0"/>
      <c r="TZ749" s="0"/>
      <c r="UA749" s="0"/>
      <c r="UB749" s="0"/>
      <c r="UC749" s="0"/>
      <c r="UD749" s="0"/>
      <c r="UE749" s="0"/>
      <c r="UF749" s="0"/>
      <c r="UG749" s="0"/>
      <c r="UH749" s="0"/>
      <c r="UI749" s="0"/>
      <c r="UJ749" s="0"/>
      <c r="UK749" s="0"/>
      <c r="UL749" s="0"/>
      <c r="UM749" s="0"/>
      <c r="UN749" s="0"/>
      <c r="UO749" s="0"/>
      <c r="UP749" s="0"/>
      <c r="UQ749" s="0"/>
      <c r="UR749" s="0"/>
      <c r="US749" s="0"/>
      <c r="UT749" s="0"/>
      <c r="UU749" s="0"/>
      <c r="UV749" s="0"/>
      <c r="UW749" s="0"/>
      <c r="UX749" s="0"/>
      <c r="UY749" s="0"/>
      <c r="UZ749" s="0"/>
      <c r="VA749" s="0"/>
      <c r="VB749" s="0"/>
      <c r="VC749" s="0"/>
      <c r="VD749" s="0"/>
      <c r="VE749" s="0"/>
      <c r="VF749" s="0"/>
      <c r="VG749" s="0"/>
      <c r="VH749" s="0"/>
      <c r="VI749" s="0"/>
      <c r="VJ749" s="0"/>
      <c r="VK749" s="0"/>
      <c r="VL749" s="0"/>
      <c r="VM749" s="0"/>
      <c r="VN749" s="0"/>
      <c r="VO749" s="0"/>
      <c r="VP749" s="0"/>
      <c r="VQ749" s="0"/>
      <c r="VR749" s="0"/>
      <c r="VS749" s="0"/>
      <c r="VT749" s="0"/>
      <c r="VU749" s="0"/>
      <c r="VV749" s="0"/>
      <c r="VW749" s="0"/>
      <c r="VX749" s="0"/>
      <c r="VY749" s="0"/>
      <c r="VZ749" s="0"/>
      <c r="WA749" s="0"/>
      <c r="WB749" s="0"/>
      <c r="WC749" s="0"/>
      <c r="WD749" s="0"/>
      <c r="WE749" s="0"/>
      <c r="WF749" s="0"/>
      <c r="WG749" s="0"/>
      <c r="WH749" s="0"/>
      <c r="WI749" s="0"/>
      <c r="WJ749" s="0"/>
      <c r="WK749" s="0"/>
      <c r="WL749" s="0"/>
      <c r="WM749" s="0"/>
      <c r="WN749" s="0"/>
      <c r="WO749" s="0"/>
      <c r="WP749" s="0"/>
      <c r="WQ749" s="0"/>
      <c r="WR749" s="0"/>
      <c r="WS749" s="0"/>
      <c r="WT749" s="0"/>
      <c r="WU749" s="0"/>
      <c r="WV749" s="0"/>
      <c r="WW749" s="0"/>
      <c r="WX749" s="0"/>
      <c r="WY749" s="0"/>
      <c r="WZ749" s="0"/>
      <c r="XA749" s="0"/>
      <c r="XB749" s="0"/>
      <c r="XC749" s="0"/>
      <c r="XD749" s="0"/>
      <c r="XE749" s="0"/>
      <c r="XF749" s="0"/>
      <c r="XG749" s="0"/>
      <c r="XH749" s="0"/>
      <c r="XI749" s="0"/>
      <c r="XJ749" s="0"/>
      <c r="XK749" s="0"/>
      <c r="XL749" s="0"/>
      <c r="XM749" s="0"/>
      <c r="XN749" s="0"/>
      <c r="XO749" s="0"/>
      <c r="XP749" s="0"/>
      <c r="XQ749" s="0"/>
      <c r="XR749" s="0"/>
      <c r="XS749" s="0"/>
      <c r="XT749" s="0"/>
      <c r="XU749" s="0"/>
      <c r="XV749" s="0"/>
      <c r="XW749" s="0"/>
      <c r="XX749" s="0"/>
      <c r="XY749" s="0"/>
      <c r="XZ749" s="0"/>
      <c r="YA749" s="0"/>
      <c r="YB749" s="0"/>
      <c r="YC749" s="0"/>
      <c r="YD749" s="0"/>
      <c r="YE749" s="0"/>
      <c r="YF749" s="0"/>
      <c r="YG749" s="0"/>
      <c r="YH749" s="0"/>
      <c r="YI749" s="0"/>
      <c r="YJ749" s="0"/>
      <c r="YK749" s="0"/>
      <c r="YL749" s="0"/>
      <c r="YM749" s="0"/>
      <c r="YN749" s="0"/>
      <c r="YO749" s="0"/>
      <c r="YP749" s="0"/>
      <c r="YQ749" s="0"/>
      <c r="YR749" s="0"/>
      <c r="YS749" s="0"/>
      <c r="YT749" s="0"/>
      <c r="YU749" s="0"/>
      <c r="YV749" s="0"/>
      <c r="YW749" s="0"/>
      <c r="YX749" s="0"/>
      <c r="YY749" s="0"/>
      <c r="YZ749" s="0"/>
      <c r="ZA749" s="0"/>
      <c r="ZB749" s="0"/>
      <c r="ZC749" s="0"/>
      <c r="ZD749" s="0"/>
      <c r="ZE749" s="0"/>
      <c r="ZF749" s="0"/>
      <c r="ZG749" s="0"/>
      <c r="ZH749" s="0"/>
      <c r="ZI749" s="0"/>
      <c r="ZJ749" s="0"/>
      <c r="ZK749" s="0"/>
      <c r="ZL749" s="0"/>
      <c r="ZM749" s="0"/>
      <c r="ZN749" s="0"/>
      <c r="ZO749" s="0"/>
      <c r="ZP749" s="0"/>
      <c r="ZQ749" s="0"/>
      <c r="ZR749" s="0"/>
      <c r="ZS749" s="0"/>
      <c r="ZT749" s="0"/>
      <c r="ZU749" s="0"/>
      <c r="ZV749" s="0"/>
      <c r="ZW749" s="0"/>
      <c r="ZX749" s="0"/>
      <c r="ZY749" s="0"/>
      <c r="ZZ749" s="0"/>
      <c r="AAA749" s="0"/>
      <c r="AAB749" s="0"/>
      <c r="AAC749" s="0"/>
      <c r="AAD749" s="0"/>
      <c r="AAE749" s="0"/>
      <c r="AAF749" s="0"/>
      <c r="AAG749" s="0"/>
      <c r="AAH749" s="0"/>
      <c r="AAI749" s="0"/>
      <c r="AAJ749" s="0"/>
      <c r="AAK749" s="0"/>
      <c r="AAL749" s="0"/>
      <c r="AAM749" s="0"/>
      <c r="AAN749" s="0"/>
      <c r="AAO749" s="0"/>
      <c r="AAP749" s="0"/>
      <c r="AAQ749" s="0"/>
      <c r="AAR749" s="0"/>
      <c r="AAS749" s="0"/>
      <c r="AAT749" s="0"/>
      <c r="AAU749" s="0"/>
      <c r="AAV749" s="0"/>
      <c r="AAW749" s="0"/>
      <c r="AAX749" s="0"/>
      <c r="AAY749" s="0"/>
      <c r="AAZ749" s="0"/>
      <c r="ABA749" s="0"/>
      <c r="ABB749" s="0"/>
      <c r="ABC749" s="0"/>
      <c r="ABD749" s="0"/>
      <c r="ABE749" s="0"/>
      <c r="ABF749" s="0"/>
      <c r="ABG749" s="0"/>
      <c r="ABH749" s="0"/>
      <c r="ABI749" s="0"/>
      <c r="ABJ749" s="0"/>
      <c r="ABK749" s="0"/>
      <c r="ABL749" s="0"/>
      <c r="ABM749" s="0"/>
      <c r="ABN749" s="0"/>
      <c r="ABO749" s="0"/>
      <c r="ABP749" s="0"/>
      <c r="ABQ749" s="0"/>
      <c r="ABR749" s="0"/>
      <c r="ABS749" s="0"/>
      <c r="ABT749" s="0"/>
      <c r="ABU749" s="0"/>
      <c r="ABV749" s="0"/>
      <c r="ABW749" s="0"/>
      <c r="ABX749" s="0"/>
      <c r="ABY749" s="0"/>
      <c r="ABZ749" s="0"/>
      <c r="ACA749" s="0"/>
      <c r="ACB749" s="0"/>
      <c r="ACC749" s="0"/>
      <c r="ACD749" s="0"/>
      <c r="ACE749" s="0"/>
      <c r="ACF749" s="0"/>
      <c r="ACG749" s="0"/>
      <c r="ACH749" s="0"/>
      <c r="ACI749" s="0"/>
      <c r="ACJ749" s="0"/>
      <c r="ACK749" s="0"/>
      <c r="ACL749" s="0"/>
      <c r="ACM749" s="0"/>
      <c r="ACN749" s="0"/>
      <c r="ACO749" s="0"/>
      <c r="ACP749" s="0"/>
      <c r="ACQ749" s="0"/>
      <c r="ACR749" s="0"/>
      <c r="ACS749" s="0"/>
      <c r="ACT749" s="0"/>
      <c r="ACU749" s="0"/>
      <c r="ACV749" s="0"/>
      <c r="ACW749" s="0"/>
      <c r="ACX749" s="0"/>
      <c r="ACY749" s="0"/>
      <c r="ACZ749" s="0"/>
      <c r="ADA749" s="0"/>
      <c r="ADB749" s="0"/>
      <c r="ADC749" s="0"/>
      <c r="ADD749" s="0"/>
      <c r="ADE749" s="0"/>
      <c r="ADF749" s="0"/>
      <c r="ADG749" s="0"/>
      <c r="ADH749" s="0"/>
      <c r="ADI749" s="0"/>
      <c r="ADJ749" s="0"/>
      <c r="ADK749" s="0"/>
      <c r="ADL749" s="0"/>
      <c r="ADM749" s="0"/>
      <c r="ADN749" s="0"/>
      <c r="ADO749" s="0"/>
      <c r="ADP749" s="0"/>
      <c r="ADQ749" s="0"/>
      <c r="ADR749" s="0"/>
      <c r="ADS749" s="0"/>
      <c r="ADT749" s="0"/>
      <c r="ADU749" s="0"/>
      <c r="ADV749" s="0"/>
      <c r="ADW749" s="0"/>
      <c r="ADX749" s="0"/>
      <c r="ADY749" s="0"/>
      <c r="ADZ749" s="0"/>
      <c r="AEA749" s="0"/>
      <c r="AEB749" s="0"/>
      <c r="AEC749" s="0"/>
      <c r="AED749" s="0"/>
      <c r="AEE749" s="0"/>
      <c r="AEF749" s="0"/>
      <c r="AEG749" s="0"/>
      <c r="AEH749" s="0"/>
      <c r="AEI749" s="0"/>
      <c r="AEJ749" s="0"/>
      <c r="AEK749" s="0"/>
      <c r="AEL749" s="0"/>
      <c r="AEM749" s="0"/>
      <c r="AEN749" s="0"/>
      <c r="AEO749" s="0"/>
      <c r="AEP749" s="0"/>
      <c r="AEQ749" s="0"/>
      <c r="AER749" s="0"/>
      <c r="AES749" s="0"/>
      <c r="AET749" s="0"/>
      <c r="AEU749" s="0"/>
      <c r="AEV749" s="0"/>
      <c r="AEW749" s="0"/>
      <c r="AEX749" s="0"/>
      <c r="AEY749" s="0"/>
      <c r="AEZ749" s="0"/>
      <c r="AFA749" s="0"/>
      <c r="AFB749" s="0"/>
      <c r="AFC749" s="0"/>
      <c r="AFD749" s="0"/>
      <c r="AFE749" s="0"/>
      <c r="AFF749" s="0"/>
      <c r="AFG749" s="0"/>
      <c r="AFH749" s="0"/>
      <c r="AFI749" s="0"/>
      <c r="AFJ749" s="0"/>
      <c r="AFK749" s="0"/>
      <c r="AFL749" s="0"/>
      <c r="AFM749" s="0"/>
      <c r="AFN749" s="0"/>
      <c r="AFO749" s="0"/>
      <c r="AFP749" s="0"/>
      <c r="AFQ749" s="0"/>
      <c r="AFR749" s="0"/>
      <c r="AFS749" s="0"/>
      <c r="AFT749" s="0"/>
      <c r="AFU749" s="0"/>
      <c r="AFV749" s="0"/>
      <c r="AFW749" s="0"/>
      <c r="AFX749" s="0"/>
      <c r="AFY749" s="0"/>
      <c r="AFZ749" s="0"/>
      <c r="AGA749" s="0"/>
      <c r="AGB749" s="0"/>
      <c r="AGC749" s="0"/>
      <c r="AGD749" s="0"/>
      <c r="AGE749" s="0"/>
      <c r="AGF749" s="0"/>
      <c r="AGG749" s="0"/>
      <c r="AGH749" s="0"/>
      <c r="AGI749" s="0"/>
      <c r="AGJ749" s="0"/>
      <c r="AGK749" s="0"/>
      <c r="AGL749" s="0"/>
      <c r="AGM749" s="0"/>
      <c r="AGN749" s="0"/>
      <c r="AGO749" s="0"/>
      <c r="AGP749" s="0"/>
      <c r="AGQ749" s="0"/>
      <c r="AGR749" s="0"/>
      <c r="AGS749" s="0"/>
      <c r="AGT749" s="0"/>
      <c r="AGU749" s="0"/>
      <c r="AGV749" s="0"/>
      <c r="AGW749" s="0"/>
      <c r="AGX749" s="0"/>
      <c r="AGY749" s="0"/>
      <c r="AGZ749" s="0"/>
      <c r="AHA749" s="0"/>
      <c r="AHB749" s="0"/>
      <c r="AHC749" s="0"/>
      <c r="AHD749" s="0"/>
      <c r="AHE749" s="0"/>
      <c r="AHF749" s="0"/>
      <c r="AHG749" s="0"/>
      <c r="AHH749" s="0"/>
      <c r="AHI749" s="0"/>
      <c r="AHJ749" s="0"/>
      <c r="AHK749" s="0"/>
      <c r="AHL749" s="0"/>
      <c r="AHM749" s="0"/>
      <c r="AHN749" s="0"/>
      <c r="AHO749" s="0"/>
      <c r="AHP749" s="0"/>
      <c r="AHQ749" s="0"/>
      <c r="AHR749" s="0"/>
      <c r="AHS749" s="0"/>
      <c r="AHT749" s="0"/>
      <c r="AHU749" s="0"/>
      <c r="AHV749" s="0"/>
      <c r="AHW749" s="0"/>
      <c r="AHX749" s="0"/>
      <c r="AHY749" s="0"/>
      <c r="AHZ749" s="0"/>
      <c r="AIA749" s="0"/>
      <c r="AIB749" s="0"/>
      <c r="AIC749" s="0"/>
      <c r="AID749" s="0"/>
      <c r="AIE749" s="0"/>
      <c r="AIF749" s="0"/>
      <c r="AIG749" s="0"/>
      <c r="AIH749" s="0"/>
      <c r="AII749" s="0"/>
      <c r="AIJ749" s="0"/>
      <c r="AIK749" s="0"/>
      <c r="AIL749" s="0"/>
      <c r="AIM749" s="0"/>
      <c r="AIN749" s="0"/>
      <c r="AIO749" s="0"/>
      <c r="AIP749" s="0"/>
      <c r="AIQ749" s="0"/>
      <c r="AIR749" s="0"/>
      <c r="AIS749" s="0"/>
      <c r="AIT749" s="0"/>
      <c r="AIU749" s="0"/>
      <c r="AIV749" s="0"/>
      <c r="AIW749" s="0"/>
      <c r="AIX749" s="0"/>
      <c r="AIY749" s="0"/>
      <c r="AIZ749" s="0"/>
      <c r="AJA749" s="0"/>
      <c r="AJB749" s="0"/>
      <c r="AJC749" s="0"/>
      <c r="AJD749" s="0"/>
      <c r="AJE749" s="0"/>
      <c r="AJF749" s="0"/>
      <c r="AJG749" s="0"/>
      <c r="AJH749" s="0"/>
      <c r="AJI749" s="0"/>
      <c r="AJJ749" s="0"/>
      <c r="AJK749" s="0"/>
      <c r="AJL749" s="0"/>
      <c r="AJM749" s="0"/>
      <c r="AJN749" s="0"/>
      <c r="AJO749" s="0"/>
      <c r="AJP749" s="0"/>
      <c r="AJQ749" s="0"/>
      <c r="AJR749" s="0"/>
      <c r="AJS749" s="0"/>
      <c r="AJT749" s="0"/>
      <c r="AJU749" s="0"/>
      <c r="AJV749" s="0"/>
      <c r="AJW749" s="0"/>
      <c r="AJX749" s="0"/>
      <c r="AJY749" s="0"/>
      <c r="AJZ749" s="0"/>
      <c r="AKA749" s="0"/>
      <c r="AKB749" s="0"/>
      <c r="AKC749" s="0"/>
      <c r="AKD749" s="0"/>
      <c r="AKE749" s="0"/>
      <c r="AKF749" s="0"/>
      <c r="AKG749" s="0"/>
      <c r="AKH749" s="0"/>
      <c r="AKI749" s="0"/>
      <c r="AKJ749" s="0"/>
      <c r="AKK749" s="0"/>
      <c r="AKL749" s="0"/>
      <c r="AKM749" s="0"/>
      <c r="AKN749" s="0"/>
      <c r="AKO749" s="0"/>
      <c r="AKP749" s="0"/>
      <c r="AKQ749" s="0"/>
      <c r="AKR749" s="0"/>
      <c r="AKS749" s="0"/>
      <c r="AKT749" s="0"/>
      <c r="AKU749" s="0"/>
      <c r="AKV749" s="0"/>
      <c r="AKW749" s="0"/>
      <c r="AKX749" s="0"/>
      <c r="AKY749" s="0"/>
      <c r="AKZ749" s="0"/>
      <c r="ALA749" s="0"/>
      <c r="ALB749" s="0"/>
      <c r="ALC749" s="0"/>
      <c r="ALD749" s="0"/>
      <c r="ALE749" s="0"/>
      <c r="ALF749" s="0"/>
      <c r="ALG749" s="0"/>
      <c r="ALH749" s="0"/>
      <c r="ALI749" s="0"/>
      <c r="ALJ749" s="0"/>
      <c r="ALK749" s="0"/>
      <c r="ALL749" s="0"/>
      <c r="ALM749" s="0"/>
      <c r="ALN749" s="0"/>
      <c r="ALO749" s="0"/>
      <c r="ALP749" s="0"/>
      <c r="ALQ749" s="0"/>
      <c r="ALR749" s="0"/>
      <c r="ALS749" s="0"/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customFormat="false" ht="12" hidden="false" customHeight="false" outlineLevel="0" collapsed="false">
      <c r="A750" s="9" t="s">
        <v>66</v>
      </c>
      <c r="B750" s="4" t="n">
        <v>106</v>
      </c>
      <c r="C750" s="9" t="n">
        <v>132</v>
      </c>
      <c r="D750" s="9"/>
      <c r="E750" s="35"/>
      <c r="F750" s="0"/>
      <c r="G750" s="25"/>
      <c r="H750" s="0"/>
      <c r="I750" s="22" t="s">
        <v>1066</v>
      </c>
      <c r="J750" s="26" t="s">
        <v>1067</v>
      </c>
      <c r="K750" s="35" t="s">
        <v>1689</v>
      </c>
      <c r="L750" s="9"/>
      <c r="M750" s="88"/>
      <c r="N750" s="22" t="s">
        <v>1660</v>
      </c>
      <c r="O750" s="4" t="s">
        <v>1663</v>
      </c>
      <c r="P750" s="89" t="n">
        <v>21106</v>
      </c>
      <c r="Q750" s="89" t="n">
        <v>1106</v>
      </c>
      <c r="R750" s="9" t="s">
        <v>236</v>
      </c>
      <c r="S750" s="0"/>
      <c r="T750" s="0"/>
      <c r="U750" s="0"/>
      <c r="V750" s="0"/>
      <c r="W750" s="0"/>
      <c r="X750" s="0"/>
      <c r="Y750" s="0"/>
      <c r="Z750" s="0"/>
      <c r="AA750" s="0"/>
      <c r="AB750" s="0"/>
      <c r="AC750" s="30"/>
      <c r="AD750" s="30"/>
      <c r="AE750" s="30"/>
      <c r="AF750" s="30"/>
      <c r="AG750" s="30"/>
      <c r="AH750" s="30"/>
      <c r="AI750" s="30"/>
      <c r="AJ750" s="30"/>
      <c r="AK750" s="3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0"/>
      <c r="GT750" s="0"/>
      <c r="GU750" s="0"/>
      <c r="GV750" s="0"/>
      <c r="GW750" s="0"/>
      <c r="GX750" s="0"/>
      <c r="GY750" s="0"/>
      <c r="GZ750" s="0"/>
      <c r="HA750" s="0"/>
      <c r="HB750" s="0"/>
      <c r="HC750" s="0"/>
      <c r="HD750" s="0"/>
      <c r="HE750" s="0"/>
      <c r="HF750" s="0"/>
      <c r="HG750" s="0"/>
      <c r="HH750" s="0"/>
      <c r="HI750" s="0"/>
      <c r="HJ750" s="0"/>
      <c r="HK750" s="0"/>
      <c r="HL750" s="0"/>
      <c r="HM750" s="0"/>
      <c r="HN750" s="0"/>
      <c r="HO750" s="0"/>
      <c r="HP750" s="0"/>
      <c r="HQ750" s="0"/>
      <c r="HR750" s="0"/>
      <c r="HS750" s="0"/>
      <c r="HT750" s="0"/>
      <c r="HU750" s="0"/>
      <c r="HV750" s="0"/>
      <c r="HW750" s="0"/>
      <c r="HX750" s="0"/>
      <c r="HY750" s="0"/>
      <c r="HZ750" s="0"/>
      <c r="IA750" s="0"/>
      <c r="IB750" s="0"/>
      <c r="IC750" s="0"/>
      <c r="ID750" s="0"/>
      <c r="IE750" s="0"/>
      <c r="IF750" s="0"/>
      <c r="IG750" s="0"/>
      <c r="IH750" s="0"/>
      <c r="II750" s="0"/>
      <c r="IJ750" s="0"/>
      <c r="IK750" s="0"/>
      <c r="IL750" s="0"/>
      <c r="IM750" s="0"/>
      <c r="IN750" s="0"/>
      <c r="IO750" s="0"/>
      <c r="IP750" s="0"/>
      <c r="IQ750" s="0"/>
      <c r="IR750" s="0"/>
      <c r="IS750" s="0"/>
      <c r="IT750" s="0"/>
      <c r="IU750" s="0"/>
      <c r="IV750" s="0"/>
      <c r="IW750" s="0"/>
      <c r="IX750" s="0"/>
      <c r="IY750" s="0"/>
      <c r="IZ750" s="0"/>
      <c r="JA750" s="0"/>
      <c r="JB750" s="0"/>
      <c r="JC750" s="0"/>
      <c r="JD750" s="0"/>
      <c r="JE750" s="0"/>
      <c r="JF750" s="0"/>
      <c r="JG750" s="0"/>
      <c r="JH750" s="0"/>
      <c r="JI750" s="0"/>
      <c r="JJ750" s="0"/>
      <c r="JK750" s="0"/>
      <c r="JL750" s="0"/>
      <c r="JM750" s="0"/>
      <c r="JN750" s="0"/>
      <c r="JO750" s="0"/>
      <c r="JP750" s="0"/>
      <c r="JQ750" s="0"/>
      <c r="JR750" s="0"/>
      <c r="JS750" s="0"/>
      <c r="JT750" s="0"/>
      <c r="JU750" s="0"/>
      <c r="JV750" s="0"/>
      <c r="JW750" s="0"/>
      <c r="JX750" s="0"/>
      <c r="JY750" s="0"/>
      <c r="JZ750" s="0"/>
      <c r="KA750" s="0"/>
      <c r="KB750" s="0"/>
      <c r="KC750" s="0"/>
      <c r="KD750" s="0"/>
      <c r="KE750" s="0"/>
      <c r="KF750" s="0"/>
      <c r="KG750" s="0"/>
      <c r="KH750" s="0"/>
      <c r="KI750" s="0"/>
      <c r="KJ750" s="0"/>
      <c r="KK750" s="0"/>
      <c r="KL750" s="0"/>
      <c r="KM750" s="0"/>
      <c r="KN750" s="0"/>
      <c r="KO750" s="0"/>
      <c r="KP750" s="0"/>
      <c r="KQ750" s="0"/>
      <c r="KR750" s="0"/>
      <c r="KS750" s="0"/>
      <c r="KT750" s="0"/>
      <c r="KU750" s="0"/>
      <c r="KV750" s="0"/>
      <c r="KW750" s="0"/>
      <c r="KX750" s="0"/>
      <c r="KY750" s="0"/>
      <c r="KZ750" s="0"/>
      <c r="LA750" s="0"/>
      <c r="LB750" s="0"/>
      <c r="LC750" s="0"/>
      <c r="LD750" s="0"/>
      <c r="LE750" s="0"/>
      <c r="LF750" s="0"/>
      <c r="LG750" s="0"/>
      <c r="LH750" s="0"/>
      <c r="LI750" s="0"/>
      <c r="LJ750" s="0"/>
      <c r="LK750" s="0"/>
      <c r="LL750" s="0"/>
      <c r="LM750" s="0"/>
      <c r="LN750" s="0"/>
      <c r="LO750" s="0"/>
      <c r="LP750" s="0"/>
      <c r="LQ750" s="0"/>
      <c r="LR750" s="0"/>
      <c r="LS750" s="0"/>
      <c r="LT750" s="0"/>
      <c r="LU750" s="0"/>
      <c r="LV750" s="0"/>
      <c r="LW750" s="0"/>
      <c r="LX750" s="0"/>
      <c r="LY750" s="0"/>
      <c r="LZ750" s="0"/>
      <c r="MA750" s="0"/>
      <c r="MB750" s="0"/>
      <c r="MC750" s="0"/>
      <c r="MD750" s="0"/>
      <c r="ME750" s="0"/>
      <c r="MF750" s="0"/>
      <c r="MG750" s="0"/>
      <c r="MH750" s="0"/>
      <c r="MI750" s="0"/>
      <c r="MJ750" s="0"/>
      <c r="MK750" s="0"/>
      <c r="ML750" s="0"/>
      <c r="MM750" s="0"/>
      <c r="MN750" s="0"/>
      <c r="MO750" s="0"/>
      <c r="MP750" s="0"/>
      <c r="MQ750" s="0"/>
      <c r="MR750" s="0"/>
      <c r="MS750" s="0"/>
      <c r="MT750" s="0"/>
      <c r="MU750" s="0"/>
      <c r="MV750" s="0"/>
      <c r="MW750" s="0"/>
      <c r="MX750" s="0"/>
      <c r="MY750" s="0"/>
      <c r="MZ750" s="0"/>
      <c r="NA750" s="0"/>
      <c r="NB750" s="0"/>
      <c r="NC750" s="0"/>
      <c r="ND750" s="0"/>
      <c r="NE750" s="0"/>
      <c r="NF750" s="0"/>
      <c r="NG750" s="0"/>
      <c r="NH750" s="0"/>
      <c r="NI750" s="0"/>
      <c r="NJ750" s="0"/>
      <c r="NK750" s="0"/>
      <c r="NL750" s="0"/>
      <c r="NM750" s="0"/>
      <c r="NN750" s="0"/>
      <c r="NO750" s="0"/>
      <c r="NP750" s="0"/>
      <c r="NQ750" s="0"/>
      <c r="NR750" s="0"/>
      <c r="NS750" s="0"/>
      <c r="NT750" s="0"/>
      <c r="NU750" s="0"/>
      <c r="NV750" s="0"/>
      <c r="NW750" s="0"/>
      <c r="NX750" s="0"/>
      <c r="NY750" s="0"/>
      <c r="NZ750" s="0"/>
      <c r="OA750" s="0"/>
      <c r="OB750" s="0"/>
      <c r="OC750" s="0"/>
      <c r="OD750" s="0"/>
      <c r="OE750" s="0"/>
      <c r="OF750" s="0"/>
      <c r="OG750" s="0"/>
      <c r="OH750" s="0"/>
      <c r="OI750" s="0"/>
      <c r="OJ750" s="0"/>
      <c r="OK750" s="0"/>
      <c r="OL750" s="0"/>
      <c r="OM750" s="0"/>
      <c r="ON750" s="0"/>
      <c r="OO750" s="0"/>
      <c r="OP750" s="0"/>
      <c r="OQ750" s="0"/>
      <c r="OR750" s="0"/>
      <c r="OS750" s="0"/>
      <c r="OT750" s="0"/>
      <c r="OU750" s="0"/>
      <c r="OV750" s="0"/>
      <c r="OW750" s="0"/>
      <c r="OX750" s="0"/>
      <c r="OY750" s="0"/>
      <c r="OZ750" s="0"/>
      <c r="PA750" s="0"/>
      <c r="PB750" s="0"/>
      <c r="PC750" s="0"/>
      <c r="PD750" s="0"/>
      <c r="PE750" s="0"/>
      <c r="PF750" s="0"/>
      <c r="PG750" s="0"/>
      <c r="PH750" s="0"/>
      <c r="PI750" s="0"/>
      <c r="PJ750" s="0"/>
      <c r="PK750" s="0"/>
      <c r="PL750" s="0"/>
      <c r="PM750" s="0"/>
      <c r="PN750" s="0"/>
      <c r="PO750" s="0"/>
      <c r="PP750" s="0"/>
      <c r="PQ750" s="0"/>
      <c r="PR750" s="0"/>
      <c r="PS750" s="0"/>
      <c r="PT750" s="0"/>
      <c r="PU750" s="0"/>
      <c r="PV750" s="0"/>
      <c r="PW750" s="0"/>
      <c r="PX750" s="0"/>
      <c r="PY750" s="0"/>
      <c r="PZ750" s="0"/>
      <c r="QA750" s="0"/>
      <c r="QB750" s="0"/>
      <c r="QC750" s="0"/>
      <c r="QD750" s="0"/>
      <c r="QE750" s="0"/>
      <c r="QF750" s="0"/>
      <c r="QG750" s="0"/>
      <c r="QH750" s="0"/>
      <c r="QI750" s="0"/>
      <c r="QJ750" s="0"/>
      <c r="QK750" s="0"/>
      <c r="QL750" s="0"/>
      <c r="QM750" s="0"/>
      <c r="QN750" s="0"/>
      <c r="QO750" s="0"/>
      <c r="QP750" s="0"/>
      <c r="QQ750" s="0"/>
      <c r="QR750" s="0"/>
      <c r="QS750" s="0"/>
      <c r="QT750" s="0"/>
      <c r="QU750" s="0"/>
      <c r="QV750" s="0"/>
      <c r="QW750" s="0"/>
      <c r="QX750" s="0"/>
      <c r="QY750" s="0"/>
      <c r="QZ750" s="0"/>
      <c r="RA750" s="0"/>
      <c r="RB750" s="0"/>
      <c r="RC750" s="0"/>
      <c r="RD750" s="0"/>
      <c r="RE750" s="0"/>
      <c r="RF750" s="0"/>
      <c r="RG750" s="0"/>
      <c r="RH750" s="0"/>
      <c r="RI750" s="0"/>
      <c r="RJ750" s="0"/>
      <c r="RK750" s="0"/>
      <c r="RL750" s="0"/>
      <c r="RM750" s="0"/>
      <c r="RN750" s="0"/>
      <c r="RO750" s="0"/>
      <c r="RP750" s="0"/>
      <c r="RQ750" s="0"/>
      <c r="RR750" s="0"/>
      <c r="RS750" s="0"/>
      <c r="RT750" s="0"/>
      <c r="RU750" s="0"/>
      <c r="RV750" s="0"/>
      <c r="RW750" s="0"/>
      <c r="RX750" s="0"/>
      <c r="RY750" s="0"/>
      <c r="RZ750" s="0"/>
      <c r="SA750" s="0"/>
      <c r="SB750" s="0"/>
      <c r="SC750" s="0"/>
      <c r="SD750" s="0"/>
      <c r="SE750" s="0"/>
      <c r="SF750" s="0"/>
      <c r="SG750" s="0"/>
      <c r="SH750" s="0"/>
      <c r="SI750" s="0"/>
      <c r="SJ750" s="0"/>
      <c r="SK750" s="0"/>
      <c r="SL750" s="0"/>
      <c r="SM750" s="0"/>
      <c r="SN750" s="0"/>
      <c r="SO750" s="0"/>
      <c r="SP750" s="0"/>
      <c r="SQ750" s="0"/>
      <c r="SR750" s="0"/>
      <c r="SS750" s="0"/>
      <c r="ST750" s="0"/>
      <c r="SU750" s="0"/>
      <c r="SV750" s="0"/>
      <c r="SW750" s="0"/>
      <c r="SX750" s="0"/>
      <c r="SY750" s="0"/>
      <c r="SZ750" s="0"/>
      <c r="TA750" s="0"/>
      <c r="TB750" s="0"/>
      <c r="TC750" s="0"/>
      <c r="TD750" s="0"/>
      <c r="TE750" s="0"/>
      <c r="TF750" s="0"/>
      <c r="TG750" s="0"/>
      <c r="TH750" s="0"/>
      <c r="TI750" s="0"/>
      <c r="TJ750" s="0"/>
      <c r="TK750" s="0"/>
      <c r="TL750" s="0"/>
      <c r="TM750" s="0"/>
      <c r="TN750" s="0"/>
      <c r="TO750" s="0"/>
      <c r="TP750" s="0"/>
      <c r="TQ750" s="0"/>
      <c r="TR750" s="0"/>
      <c r="TS750" s="0"/>
      <c r="TT750" s="0"/>
      <c r="TU750" s="0"/>
      <c r="TV750" s="0"/>
      <c r="TW750" s="0"/>
      <c r="TX750" s="0"/>
      <c r="TY750" s="0"/>
      <c r="TZ750" s="0"/>
      <c r="UA750" s="0"/>
      <c r="UB750" s="0"/>
      <c r="UC750" s="0"/>
      <c r="UD750" s="0"/>
      <c r="UE750" s="0"/>
      <c r="UF750" s="0"/>
      <c r="UG750" s="0"/>
      <c r="UH750" s="0"/>
      <c r="UI750" s="0"/>
      <c r="UJ750" s="0"/>
      <c r="UK750" s="0"/>
      <c r="UL750" s="0"/>
      <c r="UM750" s="0"/>
      <c r="UN750" s="0"/>
      <c r="UO750" s="0"/>
      <c r="UP750" s="0"/>
      <c r="UQ750" s="0"/>
      <c r="UR750" s="0"/>
      <c r="US750" s="0"/>
      <c r="UT750" s="0"/>
      <c r="UU750" s="0"/>
      <c r="UV750" s="0"/>
      <c r="UW750" s="0"/>
      <c r="UX750" s="0"/>
      <c r="UY750" s="0"/>
      <c r="UZ750" s="0"/>
      <c r="VA750" s="0"/>
      <c r="VB750" s="0"/>
      <c r="VC750" s="0"/>
      <c r="VD750" s="0"/>
      <c r="VE750" s="0"/>
      <c r="VF750" s="0"/>
      <c r="VG750" s="0"/>
      <c r="VH750" s="0"/>
      <c r="VI750" s="0"/>
      <c r="VJ750" s="0"/>
      <c r="VK750" s="0"/>
      <c r="VL750" s="0"/>
      <c r="VM750" s="0"/>
      <c r="VN750" s="0"/>
      <c r="VO750" s="0"/>
      <c r="VP750" s="0"/>
      <c r="VQ750" s="0"/>
      <c r="VR750" s="0"/>
      <c r="VS750" s="0"/>
      <c r="VT750" s="0"/>
      <c r="VU750" s="0"/>
      <c r="VV750" s="0"/>
      <c r="VW750" s="0"/>
      <c r="VX750" s="0"/>
      <c r="VY750" s="0"/>
      <c r="VZ750" s="0"/>
      <c r="WA750" s="0"/>
      <c r="WB750" s="0"/>
      <c r="WC750" s="0"/>
      <c r="WD750" s="0"/>
      <c r="WE750" s="0"/>
      <c r="WF750" s="0"/>
      <c r="WG750" s="0"/>
      <c r="WH750" s="0"/>
      <c r="WI750" s="0"/>
      <c r="WJ750" s="0"/>
      <c r="WK750" s="0"/>
      <c r="WL750" s="0"/>
      <c r="WM750" s="0"/>
      <c r="WN750" s="0"/>
      <c r="WO750" s="0"/>
      <c r="WP750" s="0"/>
      <c r="WQ750" s="0"/>
      <c r="WR750" s="0"/>
      <c r="WS750" s="0"/>
      <c r="WT750" s="0"/>
      <c r="WU750" s="0"/>
      <c r="WV750" s="0"/>
      <c r="WW750" s="0"/>
      <c r="WX750" s="0"/>
      <c r="WY750" s="0"/>
      <c r="WZ750" s="0"/>
      <c r="XA750" s="0"/>
      <c r="XB750" s="0"/>
      <c r="XC750" s="0"/>
      <c r="XD750" s="0"/>
      <c r="XE750" s="0"/>
      <c r="XF750" s="0"/>
      <c r="XG750" s="0"/>
      <c r="XH750" s="0"/>
      <c r="XI750" s="0"/>
      <c r="XJ750" s="0"/>
      <c r="XK750" s="0"/>
      <c r="XL750" s="0"/>
      <c r="XM750" s="0"/>
      <c r="XN750" s="0"/>
      <c r="XO750" s="0"/>
      <c r="XP750" s="0"/>
      <c r="XQ750" s="0"/>
      <c r="XR750" s="0"/>
      <c r="XS750" s="0"/>
      <c r="XT750" s="0"/>
      <c r="XU750" s="0"/>
      <c r="XV750" s="0"/>
      <c r="XW750" s="0"/>
      <c r="XX750" s="0"/>
      <c r="XY750" s="0"/>
      <c r="XZ750" s="0"/>
      <c r="YA750" s="0"/>
      <c r="YB750" s="0"/>
      <c r="YC750" s="0"/>
      <c r="YD750" s="0"/>
      <c r="YE750" s="0"/>
      <c r="YF750" s="0"/>
      <c r="YG750" s="0"/>
      <c r="YH750" s="0"/>
      <c r="YI750" s="0"/>
      <c r="YJ750" s="0"/>
      <c r="YK750" s="0"/>
      <c r="YL750" s="0"/>
      <c r="YM750" s="0"/>
      <c r="YN750" s="0"/>
      <c r="YO750" s="0"/>
      <c r="YP750" s="0"/>
      <c r="YQ750" s="0"/>
      <c r="YR750" s="0"/>
      <c r="YS750" s="0"/>
      <c r="YT750" s="0"/>
      <c r="YU750" s="0"/>
      <c r="YV750" s="0"/>
      <c r="YW750" s="0"/>
      <c r="YX750" s="0"/>
      <c r="YY750" s="0"/>
      <c r="YZ750" s="0"/>
      <c r="ZA750" s="0"/>
      <c r="ZB750" s="0"/>
      <c r="ZC750" s="0"/>
      <c r="ZD750" s="0"/>
      <c r="ZE750" s="0"/>
      <c r="ZF750" s="0"/>
      <c r="ZG750" s="0"/>
      <c r="ZH750" s="0"/>
      <c r="ZI750" s="0"/>
      <c r="ZJ750" s="0"/>
      <c r="ZK750" s="0"/>
      <c r="ZL750" s="0"/>
      <c r="ZM750" s="0"/>
      <c r="ZN750" s="0"/>
      <c r="ZO750" s="0"/>
      <c r="ZP750" s="0"/>
      <c r="ZQ750" s="0"/>
      <c r="ZR750" s="0"/>
      <c r="ZS750" s="0"/>
      <c r="ZT750" s="0"/>
      <c r="ZU750" s="0"/>
      <c r="ZV750" s="0"/>
      <c r="ZW750" s="0"/>
      <c r="ZX750" s="0"/>
      <c r="ZY750" s="0"/>
      <c r="ZZ750" s="0"/>
      <c r="AAA750" s="0"/>
      <c r="AAB750" s="0"/>
      <c r="AAC750" s="0"/>
      <c r="AAD750" s="0"/>
      <c r="AAE750" s="0"/>
      <c r="AAF750" s="0"/>
      <c r="AAG750" s="0"/>
      <c r="AAH750" s="0"/>
      <c r="AAI750" s="0"/>
      <c r="AAJ750" s="0"/>
      <c r="AAK750" s="0"/>
      <c r="AAL750" s="0"/>
      <c r="AAM750" s="0"/>
      <c r="AAN750" s="0"/>
      <c r="AAO750" s="0"/>
      <c r="AAP750" s="0"/>
      <c r="AAQ750" s="0"/>
      <c r="AAR750" s="0"/>
      <c r="AAS750" s="0"/>
      <c r="AAT750" s="0"/>
      <c r="AAU750" s="0"/>
      <c r="AAV750" s="0"/>
      <c r="AAW750" s="0"/>
      <c r="AAX750" s="0"/>
      <c r="AAY750" s="0"/>
      <c r="AAZ750" s="0"/>
      <c r="ABA750" s="0"/>
      <c r="ABB750" s="0"/>
      <c r="ABC750" s="0"/>
      <c r="ABD750" s="0"/>
      <c r="ABE750" s="0"/>
      <c r="ABF750" s="0"/>
      <c r="ABG750" s="0"/>
      <c r="ABH750" s="0"/>
      <c r="ABI750" s="0"/>
      <c r="ABJ750" s="0"/>
      <c r="ABK750" s="0"/>
      <c r="ABL750" s="0"/>
      <c r="ABM750" s="0"/>
      <c r="ABN750" s="0"/>
      <c r="ABO750" s="0"/>
      <c r="ABP750" s="0"/>
      <c r="ABQ750" s="0"/>
      <c r="ABR750" s="0"/>
      <c r="ABS750" s="0"/>
      <c r="ABT750" s="0"/>
      <c r="ABU750" s="0"/>
      <c r="ABV750" s="0"/>
      <c r="ABW750" s="0"/>
      <c r="ABX750" s="0"/>
      <c r="ABY750" s="0"/>
      <c r="ABZ750" s="0"/>
      <c r="ACA750" s="0"/>
      <c r="ACB750" s="0"/>
      <c r="ACC750" s="0"/>
      <c r="ACD750" s="0"/>
      <c r="ACE750" s="0"/>
      <c r="ACF750" s="0"/>
      <c r="ACG750" s="0"/>
      <c r="ACH750" s="0"/>
      <c r="ACI750" s="0"/>
      <c r="ACJ750" s="0"/>
      <c r="ACK750" s="0"/>
      <c r="ACL750" s="0"/>
      <c r="ACM750" s="0"/>
      <c r="ACN750" s="0"/>
      <c r="ACO750" s="0"/>
      <c r="ACP750" s="0"/>
      <c r="ACQ750" s="0"/>
      <c r="ACR750" s="0"/>
      <c r="ACS750" s="0"/>
      <c r="ACT750" s="0"/>
      <c r="ACU750" s="0"/>
      <c r="ACV750" s="0"/>
      <c r="ACW750" s="0"/>
      <c r="ACX750" s="0"/>
      <c r="ACY750" s="0"/>
      <c r="ACZ750" s="0"/>
      <c r="ADA750" s="0"/>
      <c r="ADB750" s="0"/>
      <c r="ADC750" s="0"/>
      <c r="ADD750" s="0"/>
      <c r="ADE750" s="0"/>
      <c r="ADF750" s="0"/>
      <c r="ADG750" s="0"/>
      <c r="ADH750" s="0"/>
      <c r="ADI750" s="0"/>
      <c r="ADJ750" s="0"/>
      <c r="ADK750" s="0"/>
      <c r="ADL750" s="0"/>
      <c r="ADM750" s="0"/>
      <c r="ADN750" s="0"/>
      <c r="ADO750" s="0"/>
      <c r="ADP750" s="0"/>
      <c r="ADQ750" s="0"/>
      <c r="ADR750" s="0"/>
      <c r="ADS750" s="0"/>
      <c r="ADT750" s="0"/>
      <c r="ADU750" s="0"/>
      <c r="ADV750" s="0"/>
      <c r="ADW750" s="0"/>
      <c r="ADX750" s="0"/>
      <c r="ADY750" s="0"/>
      <c r="ADZ750" s="0"/>
      <c r="AEA750" s="0"/>
      <c r="AEB750" s="0"/>
      <c r="AEC750" s="0"/>
      <c r="AED750" s="0"/>
      <c r="AEE750" s="0"/>
      <c r="AEF750" s="0"/>
      <c r="AEG750" s="0"/>
      <c r="AEH750" s="0"/>
      <c r="AEI750" s="0"/>
      <c r="AEJ750" s="0"/>
      <c r="AEK750" s="0"/>
      <c r="AEL750" s="0"/>
      <c r="AEM750" s="0"/>
      <c r="AEN750" s="0"/>
      <c r="AEO750" s="0"/>
      <c r="AEP750" s="0"/>
      <c r="AEQ750" s="0"/>
      <c r="AER750" s="0"/>
      <c r="AES750" s="0"/>
      <c r="AET750" s="0"/>
      <c r="AEU750" s="0"/>
      <c r="AEV750" s="0"/>
      <c r="AEW750" s="0"/>
      <c r="AEX750" s="0"/>
      <c r="AEY750" s="0"/>
      <c r="AEZ750" s="0"/>
      <c r="AFA750" s="0"/>
      <c r="AFB750" s="0"/>
      <c r="AFC750" s="0"/>
      <c r="AFD750" s="0"/>
      <c r="AFE750" s="0"/>
      <c r="AFF750" s="0"/>
      <c r="AFG750" s="0"/>
      <c r="AFH750" s="0"/>
      <c r="AFI750" s="0"/>
      <c r="AFJ750" s="0"/>
      <c r="AFK750" s="0"/>
      <c r="AFL750" s="0"/>
      <c r="AFM750" s="0"/>
      <c r="AFN750" s="0"/>
      <c r="AFO750" s="0"/>
      <c r="AFP750" s="0"/>
      <c r="AFQ750" s="0"/>
      <c r="AFR750" s="0"/>
      <c r="AFS750" s="0"/>
      <c r="AFT750" s="0"/>
      <c r="AFU750" s="0"/>
      <c r="AFV750" s="0"/>
      <c r="AFW750" s="0"/>
      <c r="AFX750" s="0"/>
      <c r="AFY750" s="0"/>
      <c r="AFZ750" s="0"/>
      <c r="AGA750" s="0"/>
      <c r="AGB750" s="0"/>
      <c r="AGC750" s="0"/>
      <c r="AGD750" s="0"/>
      <c r="AGE750" s="0"/>
      <c r="AGF750" s="0"/>
      <c r="AGG750" s="0"/>
      <c r="AGH750" s="0"/>
      <c r="AGI750" s="0"/>
      <c r="AGJ750" s="0"/>
      <c r="AGK750" s="0"/>
      <c r="AGL750" s="0"/>
      <c r="AGM750" s="0"/>
      <c r="AGN750" s="0"/>
      <c r="AGO750" s="0"/>
      <c r="AGP750" s="0"/>
      <c r="AGQ750" s="0"/>
      <c r="AGR750" s="0"/>
      <c r="AGS750" s="0"/>
      <c r="AGT750" s="0"/>
      <c r="AGU750" s="0"/>
      <c r="AGV750" s="0"/>
      <c r="AGW750" s="0"/>
      <c r="AGX750" s="0"/>
      <c r="AGY750" s="0"/>
      <c r="AGZ750" s="0"/>
      <c r="AHA750" s="0"/>
      <c r="AHB750" s="0"/>
      <c r="AHC750" s="0"/>
      <c r="AHD750" s="0"/>
      <c r="AHE750" s="0"/>
      <c r="AHF750" s="0"/>
      <c r="AHG750" s="0"/>
      <c r="AHH750" s="0"/>
      <c r="AHI750" s="0"/>
      <c r="AHJ750" s="0"/>
      <c r="AHK750" s="0"/>
      <c r="AHL750" s="0"/>
      <c r="AHM750" s="0"/>
      <c r="AHN750" s="0"/>
      <c r="AHO750" s="0"/>
      <c r="AHP750" s="0"/>
      <c r="AHQ750" s="0"/>
      <c r="AHR750" s="0"/>
      <c r="AHS750" s="0"/>
      <c r="AHT750" s="0"/>
      <c r="AHU750" s="0"/>
      <c r="AHV750" s="0"/>
      <c r="AHW750" s="0"/>
      <c r="AHX750" s="0"/>
      <c r="AHY750" s="0"/>
      <c r="AHZ750" s="0"/>
      <c r="AIA750" s="0"/>
      <c r="AIB750" s="0"/>
      <c r="AIC750" s="0"/>
      <c r="AID750" s="0"/>
      <c r="AIE750" s="0"/>
      <c r="AIF750" s="0"/>
      <c r="AIG750" s="0"/>
      <c r="AIH750" s="0"/>
      <c r="AII750" s="0"/>
      <c r="AIJ750" s="0"/>
      <c r="AIK750" s="0"/>
      <c r="AIL750" s="0"/>
      <c r="AIM750" s="0"/>
      <c r="AIN750" s="0"/>
      <c r="AIO750" s="0"/>
      <c r="AIP750" s="0"/>
      <c r="AIQ750" s="0"/>
      <c r="AIR750" s="0"/>
      <c r="AIS750" s="0"/>
      <c r="AIT750" s="0"/>
      <c r="AIU750" s="0"/>
      <c r="AIV750" s="0"/>
      <c r="AIW750" s="0"/>
      <c r="AIX750" s="0"/>
      <c r="AIY750" s="0"/>
      <c r="AIZ750" s="0"/>
      <c r="AJA750" s="0"/>
      <c r="AJB750" s="0"/>
      <c r="AJC750" s="0"/>
      <c r="AJD750" s="0"/>
      <c r="AJE750" s="0"/>
      <c r="AJF750" s="0"/>
      <c r="AJG750" s="0"/>
      <c r="AJH750" s="0"/>
      <c r="AJI750" s="0"/>
      <c r="AJJ750" s="0"/>
      <c r="AJK750" s="0"/>
      <c r="AJL750" s="0"/>
      <c r="AJM750" s="0"/>
      <c r="AJN750" s="0"/>
      <c r="AJO750" s="0"/>
      <c r="AJP750" s="0"/>
      <c r="AJQ750" s="0"/>
      <c r="AJR750" s="0"/>
      <c r="AJS750" s="0"/>
      <c r="AJT750" s="0"/>
      <c r="AJU750" s="0"/>
      <c r="AJV750" s="0"/>
      <c r="AJW750" s="0"/>
      <c r="AJX750" s="0"/>
      <c r="AJY750" s="0"/>
      <c r="AJZ750" s="0"/>
      <c r="AKA750" s="0"/>
      <c r="AKB750" s="0"/>
      <c r="AKC750" s="0"/>
      <c r="AKD750" s="0"/>
      <c r="AKE750" s="0"/>
      <c r="AKF750" s="0"/>
      <c r="AKG750" s="0"/>
      <c r="AKH750" s="0"/>
      <c r="AKI750" s="0"/>
      <c r="AKJ750" s="0"/>
      <c r="AKK750" s="0"/>
      <c r="AKL750" s="0"/>
      <c r="AKM750" s="0"/>
      <c r="AKN750" s="0"/>
      <c r="AKO750" s="0"/>
      <c r="AKP750" s="0"/>
      <c r="AKQ750" s="0"/>
      <c r="AKR750" s="0"/>
      <c r="AKS750" s="0"/>
      <c r="AKT750" s="0"/>
      <c r="AKU750" s="0"/>
      <c r="AKV750" s="0"/>
      <c r="AKW750" s="0"/>
      <c r="AKX750" s="0"/>
      <c r="AKY750" s="0"/>
      <c r="AKZ750" s="0"/>
      <c r="ALA750" s="0"/>
      <c r="ALB750" s="0"/>
      <c r="ALC750" s="0"/>
      <c r="ALD750" s="0"/>
      <c r="ALE750" s="0"/>
      <c r="ALF750" s="0"/>
      <c r="ALG750" s="0"/>
      <c r="ALH750" s="0"/>
      <c r="ALI750" s="0"/>
      <c r="ALJ750" s="0"/>
      <c r="ALK750" s="0"/>
      <c r="ALL750" s="0"/>
      <c r="ALM750" s="0"/>
      <c r="ALN750" s="0"/>
      <c r="ALO750" s="0"/>
      <c r="ALP750" s="0"/>
      <c r="ALQ750" s="0"/>
      <c r="ALR750" s="0"/>
      <c r="ALS750" s="0"/>
      <c r="ALT750" s="0"/>
      <c r="ALU750" s="0"/>
      <c r="ALV750" s="0"/>
      <c r="ALW750" s="0"/>
      <c r="ALX750" s="0"/>
      <c r="ALY750" s="0"/>
      <c r="ALZ750" s="0"/>
      <c r="AMA750" s="0"/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customFormat="false" ht="12" hidden="false" customHeight="false" outlineLevel="0" collapsed="false">
      <c r="A751" s="1" t="s">
        <v>80</v>
      </c>
      <c r="B751" s="4" t="n">
        <v>114</v>
      </c>
      <c r="C751" s="9" t="n">
        <v>141</v>
      </c>
      <c r="D751" s="9"/>
      <c r="E751" s="35"/>
      <c r="F751" s="0"/>
      <c r="G751" s="33"/>
      <c r="H751" s="0"/>
      <c r="I751" s="22" t="s">
        <v>1066</v>
      </c>
      <c r="J751" s="26" t="s">
        <v>1067</v>
      </c>
      <c r="K751" s="35" t="s">
        <v>1690</v>
      </c>
      <c r="L751" s="9"/>
      <c r="M751" s="88"/>
      <c r="N751" s="22" t="s">
        <v>1660</v>
      </c>
      <c r="O751" s="4" t="s">
        <v>1663</v>
      </c>
      <c r="P751" s="89" t="n">
        <v>21114</v>
      </c>
      <c r="Q751" s="89" t="n">
        <v>1114</v>
      </c>
      <c r="R751" s="9" t="s">
        <v>236</v>
      </c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30"/>
      <c r="AD751" s="30"/>
      <c r="AE751" s="30"/>
      <c r="AF751" s="30"/>
      <c r="AG751" s="30"/>
      <c r="AH751" s="30"/>
      <c r="AI751" s="30"/>
      <c r="AJ751" s="30"/>
      <c r="AK751" s="3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customFormat="false" ht="12" hidden="false" customHeight="false" outlineLevel="0" collapsed="false">
      <c r="A752" s="9" t="s">
        <v>46</v>
      </c>
      <c r="B752" s="4" t="n">
        <v>116</v>
      </c>
      <c r="C752" s="9" t="n">
        <v>144</v>
      </c>
      <c r="D752" s="9"/>
      <c r="E752" s="35"/>
      <c r="F752" s="0"/>
      <c r="G752" s="33"/>
      <c r="H752" s="0"/>
      <c r="I752" s="22" t="s">
        <v>1066</v>
      </c>
      <c r="J752" s="26" t="s">
        <v>1067</v>
      </c>
      <c r="K752" s="35" t="s">
        <v>1691</v>
      </c>
      <c r="L752" s="9"/>
      <c r="M752" s="88"/>
      <c r="N752" s="22" t="s">
        <v>1660</v>
      </c>
      <c r="O752" s="4" t="s">
        <v>1663</v>
      </c>
      <c r="P752" s="89" t="n">
        <v>21116</v>
      </c>
      <c r="Q752" s="89" t="n">
        <v>1116</v>
      </c>
      <c r="R752" s="9" t="s">
        <v>236</v>
      </c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30"/>
      <c r="AD752" s="30"/>
      <c r="AE752" s="30"/>
      <c r="AF752" s="30"/>
      <c r="AG752" s="30"/>
      <c r="AH752" s="30"/>
      <c r="AI752" s="30"/>
      <c r="AJ752" s="30"/>
      <c r="AK752" s="3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  <c r="HR752" s="0"/>
      <c r="HS752" s="0"/>
      <c r="HT752" s="0"/>
      <c r="HU752" s="0"/>
      <c r="HV752" s="0"/>
      <c r="HW752" s="0"/>
      <c r="HX752" s="0"/>
      <c r="HY752" s="0"/>
      <c r="HZ752" s="0"/>
      <c r="IA752" s="0"/>
      <c r="IB752" s="0"/>
      <c r="IC752" s="0"/>
      <c r="ID752" s="0"/>
      <c r="IE752" s="0"/>
      <c r="IF752" s="0"/>
      <c r="IG752" s="0"/>
      <c r="IH752" s="0"/>
      <c r="II752" s="0"/>
      <c r="IJ752" s="0"/>
      <c r="IK752" s="0"/>
      <c r="IL752" s="0"/>
      <c r="IM752" s="0"/>
      <c r="IN752" s="0"/>
      <c r="IO752" s="0"/>
      <c r="IP752" s="0"/>
      <c r="IQ752" s="0"/>
      <c r="IR752" s="0"/>
      <c r="IS752" s="0"/>
      <c r="IT752" s="0"/>
      <c r="IU752" s="0"/>
      <c r="IV752" s="0"/>
      <c r="IW752" s="0"/>
      <c r="IX752" s="0"/>
      <c r="IY752" s="0"/>
      <c r="IZ752" s="0"/>
      <c r="JA752" s="0"/>
      <c r="JB752" s="0"/>
      <c r="JC752" s="0"/>
      <c r="JD752" s="0"/>
      <c r="JE752" s="0"/>
      <c r="JF752" s="0"/>
      <c r="JG752" s="0"/>
      <c r="JH752" s="0"/>
      <c r="JI752" s="0"/>
      <c r="JJ752" s="0"/>
      <c r="JK752" s="0"/>
      <c r="JL752" s="0"/>
      <c r="JM752" s="0"/>
      <c r="JN752" s="0"/>
      <c r="JO752" s="0"/>
      <c r="JP752" s="0"/>
      <c r="JQ752" s="0"/>
      <c r="JR752" s="0"/>
      <c r="JS752" s="0"/>
      <c r="JT752" s="0"/>
      <c r="JU752" s="0"/>
      <c r="JV752" s="0"/>
      <c r="JW752" s="0"/>
      <c r="JX752" s="0"/>
      <c r="JY752" s="0"/>
      <c r="JZ752" s="0"/>
      <c r="KA752" s="0"/>
      <c r="KB752" s="0"/>
      <c r="KC752" s="0"/>
      <c r="KD752" s="0"/>
      <c r="KE752" s="0"/>
      <c r="KF752" s="0"/>
      <c r="KG752" s="0"/>
      <c r="KH752" s="0"/>
      <c r="KI752" s="0"/>
      <c r="KJ752" s="0"/>
      <c r="KK752" s="0"/>
      <c r="KL752" s="0"/>
      <c r="KM752" s="0"/>
      <c r="KN752" s="0"/>
      <c r="KO752" s="0"/>
      <c r="KP752" s="0"/>
      <c r="KQ752" s="0"/>
      <c r="KR752" s="0"/>
      <c r="KS752" s="0"/>
      <c r="KT752" s="0"/>
      <c r="KU752" s="0"/>
      <c r="KV752" s="0"/>
      <c r="KW752" s="0"/>
      <c r="KX752" s="0"/>
      <c r="KY752" s="0"/>
      <c r="KZ752" s="0"/>
      <c r="LA752" s="0"/>
      <c r="LB752" s="0"/>
      <c r="LC752" s="0"/>
      <c r="LD752" s="0"/>
      <c r="LE752" s="0"/>
      <c r="LF752" s="0"/>
      <c r="LG752" s="0"/>
      <c r="LH752" s="0"/>
      <c r="LI752" s="0"/>
      <c r="LJ752" s="0"/>
      <c r="LK752" s="0"/>
      <c r="LL752" s="0"/>
      <c r="LM752" s="0"/>
      <c r="LN752" s="0"/>
      <c r="LO752" s="0"/>
      <c r="LP752" s="0"/>
      <c r="LQ752" s="0"/>
      <c r="LR752" s="0"/>
      <c r="LS752" s="0"/>
      <c r="LT752" s="0"/>
      <c r="LU752" s="0"/>
      <c r="LV752" s="0"/>
      <c r="LW752" s="0"/>
      <c r="LX752" s="0"/>
      <c r="LY752" s="0"/>
      <c r="LZ752" s="0"/>
      <c r="MA752" s="0"/>
      <c r="MB752" s="0"/>
      <c r="MC752" s="0"/>
      <c r="MD752" s="0"/>
      <c r="ME752" s="0"/>
      <c r="MF752" s="0"/>
      <c r="MG752" s="0"/>
      <c r="MH752" s="0"/>
      <c r="MI752" s="0"/>
      <c r="MJ752" s="0"/>
      <c r="MK752" s="0"/>
      <c r="ML752" s="0"/>
      <c r="MM752" s="0"/>
      <c r="MN752" s="0"/>
      <c r="MO752" s="0"/>
      <c r="MP752" s="0"/>
      <c r="MQ752" s="0"/>
      <c r="MR752" s="0"/>
      <c r="MS752" s="0"/>
      <c r="MT752" s="0"/>
      <c r="MU752" s="0"/>
      <c r="MV752" s="0"/>
      <c r="MW752" s="0"/>
      <c r="MX752" s="0"/>
      <c r="MY752" s="0"/>
      <c r="MZ752" s="0"/>
      <c r="NA752" s="0"/>
      <c r="NB752" s="0"/>
      <c r="NC752" s="0"/>
      <c r="ND752" s="0"/>
      <c r="NE752" s="0"/>
      <c r="NF752" s="0"/>
      <c r="NG752" s="0"/>
      <c r="NH752" s="0"/>
      <c r="NI752" s="0"/>
      <c r="NJ752" s="0"/>
      <c r="NK752" s="0"/>
      <c r="NL752" s="0"/>
      <c r="NM752" s="0"/>
      <c r="NN752" s="0"/>
      <c r="NO752" s="0"/>
      <c r="NP752" s="0"/>
      <c r="NQ752" s="0"/>
      <c r="NR752" s="0"/>
      <c r="NS752" s="0"/>
      <c r="NT752" s="0"/>
      <c r="NU752" s="0"/>
      <c r="NV752" s="0"/>
      <c r="NW752" s="0"/>
      <c r="NX752" s="0"/>
      <c r="NY752" s="0"/>
      <c r="NZ752" s="0"/>
      <c r="OA752" s="0"/>
      <c r="OB752" s="0"/>
      <c r="OC752" s="0"/>
      <c r="OD752" s="0"/>
      <c r="OE752" s="0"/>
      <c r="OF752" s="0"/>
      <c r="OG752" s="0"/>
      <c r="OH752" s="0"/>
      <c r="OI752" s="0"/>
      <c r="OJ752" s="0"/>
      <c r="OK752" s="0"/>
      <c r="OL752" s="0"/>
      <c r="OM752" s="0"/>
      <c r="ON752" s="0"/>
      <c r="OO752" s="0"/>
      <c r="OP752" s="0"/>
      <c r="OQ752" s="0"/>
      <c r="OR752" s="0"/>
      <c r="OS752" s="0"/>
      <c r="OT752" s="0"/>
      <c r="OU752" s="0"/>
      <c r="OV752" s="0"/>
      <c r="OW752" s="0"/>
      <c r="OX752" s="0"/>
      <c r="OY752" s="0"/>
      <c r="OZ752" s="0"/>
      <c r="PA752" s="0"/>
      <c r="PB752" s="0"/>
      <c r="PC752" s="0"/>
      <c r="PD752" s="0"/>
      <c r="PE752" s="0"/>
      <c r="PF752" s="0"/>
      <c r="PG752" s="0"/>
      <c r="PH752" s="0"/>
      <c r="PI752" s="0"/>
      <c r="PJ752" s="0"/>
      <c r="PK752" s="0"/>
      <c r="PL752" s="0"/>
      <c r="PM752" s="0"/>
      <c r="PN752" s="0"/>
      <c r="PO752" s="0"/>
      <c r="PP752" s="0"/>
      <c r="PQ752" s="0"/>
      <c r="PR752" s="0"/>
      <c r="PS752" s="0"/>
      <c r="PT752" s="0"/>
      <c r="PU752" s="0"/>
      <c r="PV752" s="0"/>
      <c r="PW752" s="0"/>
      <c r="PX752" s="0"/>
      <c r="PY752" s="0"/>
      <c r="PZ752" s="0"/>
      <c r="QA752" s="0"/>
      <c r="QB752" s="0"/>
      <c r="QC752" s="0"/>
      <c r="QD752" s="0"/>
      <c r="QE752" s="0"/>
      <c r="QF752" s="0"/>
      <c r="QG752" s="0"/>
      <c r="QH752" s="0"/>
      <c r="QI752" s="0"/>
      <c r="QJ752" s="0"/>
      <c r="QK752" s="0"/>
      <c r="QL752" s="0"/>
      <c r="QM752" s="0"/>
      <c r="QN752" s="0"/>
      <c r="QO752" s="0"/>
      <c r="QP752" s="0"/>
      <c r="QQ752" s="0"/>
      <c r="QR752" s="0"/>
      <c r="QS752" s="0"/>
      <c r="QT752" s="0"/>
      <c r="QU752" s="0"/>
      <c r="QV752" s="0"/>
      <c r="QW752" s="0"/>
      <c r="QX752" s="0"/>
      <c r="QY752" s="0"/>
      <c r="QZ752" s="0"/>
      <c r="RA752" s="0"/>
      <c r="RB752" s="0"/>
      <c r="RC752" s="0"/>
      <c r="RD752" s="0"/>
      <c r="RE752" s="0"/>
      <c r="RF752" s="0"/>
      <c r="RG752" s="0"/>
      <c r="RH752" s="0"/>
      <c r="RI752" s="0"/>
      <c r="RJ752" s="0"/>
      <c r="RK752" s="0"/>
      <c r="RL752" s="0"/>
      <c r="RM752" s="0"/>
      <c r="RN752" s="0"/>
      <c r="RO752" s="0"/>
      <c r="RP752" s="0"/>
      <c r="RQ752" s="0"/>
      <c r="RR752" s="0"/>
      <c r="RS752" s="0"/>
      <c r="RT752" s="0"/>
      <c r="RU752" s="0"/>
      <c r="RV752" s="0"/>
      <c r="RW752" s="0"/>
      <c r="RX752" s="0"/>
      <c r="RY752" s="0"/>
      <c r="RZ752" s="0"/>
      <c r="SA752" s="0"/>
      <c r="SB752" s="0"/>
      <c r="SC752" s="0"/>
      <c r="SD752" s="0"/>
      <c r="SE752" s="0"/>
      <c r="SF752" s="0"/>
      <c r="SG752" s="0"/>
      <c r="SH752" s="0"/>
      <c r="SI752" s="0"/>
      <c r="SJ752" s="0"/>
      <c r="SK752" s="0"/>
      <c r="SL752" s="0"/>
      <c r="SM752" s="0"/>
      <c r="SN752" s="0"/>
      <c r="SO752" s="0"/>
      <c r="SP752" s="0"/>
      <c r="SQ752" s="0"/>
      <c r="SR752" s="0"/>
      <c r="SS752" s="0"/>
      <c r="ST752" s="0"/>
      <c r="SU752" s="0"/>
      <c r="SV752" s="0"/>
      <c r="SW752" s="0"/>
      <c r="SX752" s="0"/>
      <c r="SY752" s="0"/>
      <c r="SZ752" s="0"/>
      <c r="TA752" s="0"/>
      <c r="TB752" s="0"/>
      <c r="TC752" s="0"/>
      <c r="TD752" s="0"/>
      <c r="TE752" s="0"/>
      <c r="TF752" s="0"/>
      <c r="TG752" s="0"/>
      <c r="TH752" s="0"/>
      <c r="TI752" s="0"/>
      <c r="TJ752" s="0"/>
      <c r="TK752" s="0"/>
      <c r="TL752" s="0"/>
      <c r="TM752" s="0"/>
      <c r="TN752" s="0"/>
      <c r="TO752" s="0"/>
      <c r="TP752" s="0"/>
      <c r="TQ752" s="0"/>
      <c r="TR752" s="0"/>
      <c r="TS752" s="0"/>
      <c r="TT752" s="0"/>
      <c r="TU752" s="0"/>
      <c r="TV752" s="0"/>
      <c r="TW752" s="0"/>
      <c r="TX752" s="0"/>
      <c r="TY752" s="0"/>
      <c r="TZ752" s="0"/>
      <c r="UA752" s="0"/>
      <c r="UB752" s="0"/>
      <c r="UC752" s="0"/>
      <c r="UD752" s="0"/>
      <c r="UE752" s="0"/>
      <c r="UF752" s="0"/>
      <c r="UG752" s="0"/>
      <c r="UH752" s="0"/>
      <c r="UI752" s="0"/>
      <c r="UJ752" s="0"/>
      <c r="UK752" s="0"/>
      <c r="UL752" s="0"/>
      <c r="UM752" s="0"/>
      <c r="UN752" s="0"/>
      <c r="UO752" s="0"/>
      <c r="UP752" s="0"/>
      <c r="UQ752" s="0"/>
      <c r="UR752" s="0"/>
      <c r="US752" s="0"/>
      <c r="UT752" s="0"/>
      <c r="UU752" s="0"/>
      <c r="UV752" s="0"/>
      <c r="UW752" s="0"/>
      <c r="UX752" s="0"/>
      <c r="UY752" s="0"/>
      <c r="UZ752" s="0"/>
      <c r="VA752" s="0"/>
      <c r="VB752" s="0"/>
      <c r="VC752" s="0"/>
      <c r="VD752" s="0"/>
      <c r="VE752" s="0"/>
      <c r="VF752" s="0"/>
      <c r="VG752" s="0"/>
      <c r="VH752" s="0"/>
      <c r="VI752" s="0"/>
      <c r="VJ752" s="0"/>
      <c r="VK752" s="0"/>
      <c r="VL752" s="0"/>
      <c r="VM752" s="0"/>
      <c r="VN752" s="0"/>
      <c r="VO752" s="0"/>
      <c r="VP752" s="0"/>
      <c r="VQ752" s="0"/>
      <c r="VR752" s="0"/>
      <c r="VS752" s="0"/>
      <c r="VT752" s="0"/>
      <c r="VU752" s="0"/>
      <c r="VV752" s="0"/>
      <c r="VW752" s="0"/>
      <c r="VX752" s="0"/>
      <c r="VY752" s="0"/>
      <c r="VZ752" s="0"/>
      <c r="WA752" s="0"/>
      <c r="WB752" s="0"/>
      <c r="WC752" s="0"/>
      <c r="WD752" s="0"/>
      <c r="WE752" s="0"/>
      <c r="WF752" s="0"/>
      <c r="WG752" s="0"/>
      <c r="WH752" s="0"/>
      <c r="WI752" s="0"/>
      <c r="WJ752" s="0"/>
      <c r="WK752" s="0"/>
      <c r="WL752" s="0"/>
      <c r="WM752" s="0"/>
      <c r="WN752" s="0"/>
      <c r="WO752" s="0"/>
      <c r="WP752" s="0"/>
      <c r="WQ752" s="0"/>
      <c r="WR752" s="0"/>
      <c r="WS752" s="0"/>
      <c r="WT752" s="0"/>
      <c r="WU752" s="0"/>
      <c r="WV752" s="0"/>
      <c r="WW752" s="0"/>
      <c r="WX752" s="0"/>
      <c r="WY752" s="0"/>
      <c r="WZ752" s="0"/>
      <c r="XA752" s="0"/>
      <c r="XB752" s="0"/>
      <c r="XC752" s="0"/>
      <c r="XD752" s="0"/>
      <c r="XE752" s="0"/>
      <c r="XF752" s="0"/>
      <c r="XG752" s="0"/>
      <c r="XH752" s="0"/>
      <c r="XI752" s="0"/>
      <c r="XJ752" s="0"/>
      <c r="XK752" s="0"/>
      <c r="XL752" s="0"/>
      <c r="XM752" s="0"/>
      <c r="XN752" s="0"/>
      <c r="XO752" s="0"/>
      <c r="XP752" s="0"/>
      <c r="XQ752" s="0"/>
      <c r="XR752" s="0"/>
      <c r="XS752" s="0"/>
      <c r="XT752" s="0"/>
      <c r="XU752" s="0"/>
      <c r="XV752" s="0"/>
      <c r="XW752" s="0"/>
      <c r="XX752" s="0"/>
      <c r="XY752" s="0"/>
      <c r="XZ752" s="0"/>
      <c r="YA752" s="0"/>
      <c r="YB752" s="0"/>
      <c r="YC752" s="0"/>
      <c r="YD752" s="0"/>
      <c r="YE752" s="0"/>
      <c r="YF752" s="0"/>
      <c r="YG752" s="0"/>
      <c r="YH752" s="0"/>
      <c r="YI752" s="0"/>
      <c r="YJ752" s="0"/>
      <c r="YK752" s="0"/>
      <c r="YL752" s="0"/>
      <c r="YM752" s="0"/>
      <c r="YN752" s="0"/>
      <c r="YO752" s="0"/>
      <c r="YP752" s="0"/>
      <c r="YQ752" s="0"/>
      <c r="YR752" s="0"/>
      <c r="YS752" s="0"/>
      <c r="YT752" s="0"/>
      <c r="YU752" s="0"/>
      <c r="YV752" s="0"/>
      <c r="YW752" s="0"/>
      <c r="YX752" s="0"/>
      <c r="YY752" s="0"/>
      <c r="YZ752" s="0"/>
      <c r="ZA752" s="0"/>
      <c r="ZB752" s="0"/>
      <c r="ZC752" s="0"/>
      <c r="ZD752" s="0"/>
      <c r="ZE752" s="0"/>
      <c r="ZF752" s="0"/>
      <c r="ZG752" s="0"/>
      <c r="ZH752" s="0"/>
      <c r="ZI752" s="0"/>
      <c r="ZJ752" s="0"/>
      <c r="ZK752" s="0"/>
      <c r="ZL752" s="0"/>
      <c r="ZM752" s="0"/>
      <c r="ZN752" s="0"/>
      <c r="ZO752" s="0"/>
      <c r="ZP752" s="0"/>
      <c r="ZQ752" s="0"/>
      <c r="ZR752" s="0"/>
      <c r="ZS752" s="0"/>
      <c r="ZT752" s="0"/>
      <c r="ZU752" s="0"/>
      <c r="ZV752" s="0"/>
      <c r="ZW752" s="0"/>
      <c r="ZX752" s="0"/>
      <c r="ZY752" s="0"/>
      <c r="ZZ752" s="0"/>
      <c r="AAA752" s="0"/>
      <c r="AAB752" s="0"/>
      <c r="AAC752" s="0"/>
      <c r="AAD752" s="0"/>
      <c r="AAE752" s="0"/>
      <c r="AAF752" s="0"/>
      <c r="AAG752" s="0"/>
      <c r="AAH752" s="0"/>
      <c r="AAI752" s="0"/>
      <c r="AAJ752" s="0"/>
      <c r="AAK752" s="0"/>
      <c r="AAL752" s="0"/>
      <c r="AAM752" s="0"/>
      <c r="AAN752" s="0"/>
      <c r="AAO752" s="0"/>
      <c r="AAP752" s="0"/>
      <c r="AAQ752" s="0"/>
      <c r="AAR752" s="0"/>
      <c r="AAS752" s="0"/>
      <c r="AAT752" s="0"/>
      <c r="AAU752" s="0"/>
      <c r="AAV752" s="0"/>
      <c r="AAW752" s="0"/>
      <c r="AAX752" s="0"/>
      <c r="AAY752" s="0"/>
      <c r="AAZ752" s="0"/>
      <c r="ABA752" s="0"/>
      <c r="ABB752" s="0"/>
      <c r="ABC752" s="0"/>
      <c r="ABD752" s="0"/>
      <c r="ABE752" s="0"/>
      <c r="ABF752" s="0"/>
      <c r="ABG752" s="0"/>
      <c r="ABH752" s="0"/>
      <c r="ABI752" s="0"/>
      <c r="ABJ752" s="0"/>
      <c r="ABK752" s="0"/>
      <c r="ABL752" s="0"/>
      <c r="ABM752" s="0"/>
      <c r="ABN752" s="0"/>
      <c r="ABO752" s="0"/>
      <c r="ABP752" s="0"/>
      <c r="ABQ752" s="0"/>
      <c r="ABR752" s="0"/>
      <c r="ABS752" s="0"/>
      <c r="ABT752" s="0"/>
      <c r="ABU752" s="0"/>
      <c r="ABV752" s="0"/>
      <c r="ABW752" s="0"/>
      <c r="ABX752" s="0"/>
      <c r="ABY752" s="0"/>
      <c r="ABZ752" s="0"/>
      <c r="ACA752" s="0"/>
      <c r="ACB752" s="0"/>
      <c r="ACC752" s="0"/>
      <c r="ACD752" s="0"/>
      <c r="ACE752" s="0"/>
      <c r="ACF752" s="0"/>
      <c r="ACG752" s="0"/>
      <c r="ACH752" s="0"/>
      <c r="ACI752" s="0"/>
      <c r="ACJ752" s="0"/>
      <c r="ACK752" s="0"/>
      <c r="ACL752" s="0"/>
      <c r="ACM752" s="0"/>
      <c r="ACN752" s="0"/>
      <c r="ACO752" s="0"/>
      <c r="ACP752" s="0"/>
      <c r="ACQ752" s="0"/>
      <c r="ACR752" s="0"/>
      <c r="ACS752" s="0"/>
      <c r="ACT752" s="0"/>
      <c r="ACU752" s="0"/>
      <c r="ACV752" s="0"/>
      <c r="ACW752" s="0"/>
      <c r="ACX752" s="0"/>
      <c r="ACY752" s="0"/>
      <c r="ACZ752" s="0"/>
      <c r="ADA752" s="0"/>
      <c r="ADB752" s="0"/>
      <c r="ADC752" s="0"/>
      <c r="ADD752" s="0"/>
      <c r="ADE752" s="0"/>
      <c r="ADF752" s="0"/>
      <c r="ADG752" s="0"/>
      <c r="ADH752" s="0"/>
      <c r="ADI752" s="0"/>
      <c r="ADJ752" s="0"/>
      <c r="ADK752" s="0"/>
      <c r="ADL752" s="0"/>
      <c r="ADM752" s="0"/>
      <c r="ADN752" s="0"/>
      <c r="ADO752" s="0"/>
      <c r="ADP752" s="0"/>
      <c r="ADQ752" s="0"/>
      <c r="ADR752" s="0"/>
      <c r="ADS752" s="0"/>
      <c r="ADT752" s="0"/>
      <c r="ADU752" s="0"/>
      <c r="ADV752" s="0"/>
      <c r="ADW752" s="0"/>
      <c r="ADX752" s="0"/>
      <c r="ADY752" s="0"/>
      <c r="ADZ752" s="0"/>
      <c r="AEA752" s="0"/>
      <c r="AEB752" s="0"/>
      <c r="AEC752" s="0"/>
      <c r="AED752" s="0"/>
      <c r="AEE752" s="0"/>
      <c r="AEF752" s="0"/>
      <c r="AEG752" s="0"/>
      <c r="AEH752" s="0"/>
      <c r="AEI752" s="0"/>
      <c r="AEJ752" s="0"/>
      <c r="AEK752" s="0"/>
      <c r="AEL752" s="0"/>
      <c r="AEM752" s="0"/>
      <c r="AEN752" s="0"/>
      <c r="AEO752" s="0"/>
      <c r="AEP752" s="0"/>
      <c r="AEQ752" s="0"/>
      <c r="AER752" s="0"/>
      <c r="AES752" s="0"/>
      <c r="AET752" s="0"/>
      <c r="AEU752" s="0"/>
      <c r="AEV752" s="0"/>
      <c r="AEW752" s="0"/>
      <c r="AEX752" s="0"/>
      <c r="AEY752" s="0"/>
      <c r="AEZ752" s="0"/>
      <c r="AFA752" s="0"/>
      <c r="AFB752" s="0"/>
      <c r="AFC752" s="0"/>
      <c r="AFD752" s="0"/>
      <c r="AFE752" s="0"/>
      <c r="AFF752" s="0"/>
      <c r="AFG752" s="0"/>
      <c r="AFH752" s="0"/>
      <c r="AFI752" s="0"/>
      <c r="AFJ752" s="0"/>
      <c r="AFK752" s="0"/>
      <c r="AFL752" s="0"/>
      <c r="AFM752" s="0"/>
      <c r="AFN752" s="0"/>
      <c r="AFO752" s="0"/>
      <c r="AFP752" s="0"/>
      <c r="AFQ752" s="0"/>
      <c r="AFR752" s="0"/>
      <c r="AFS752" s="0"/>
      <c r="AFT752" s="0"/>
      <c r="AFU752" s="0"/>
      <c r="AFV752" s="0"/>
      <c r="AFW752" s="0"/>
      <c r="AFX752" s="0"/>
      <c r="AFY752" s="0"/>
      <c r="AFZ752" s="0"/>
      <c r="AGA752" s="0"/>
      <c r="AGB752" s="0"/>
      <c r="AGC752" s="0"/>
      <c r="AGD752" s="0"/>
      <c r="AGE752" s="0"/>
      <c r="AGF752" s="0"/>
      <c r="AGG752" s="0"/>
      <c r="AGH752" s="0"/>
      <c r="AGI752" s="0"/>
      <c r="AGJ752" s="0"/>
      <c r="AGK752" s="0"/>
      <c r="AGL752" s="0"/>
      <c r="AGM752" s="0"/>
      <c r="AGN752" s="0"/>
      <c r="AGO752" s="0"/>
      <c r="AGP752" s="0"/>
      <c r="AGQ752" s="0"/>
      <c r="AGR752" s="0"/>
      <c r="AGS752" s="0"/>
      <c r="AGT752" s="0"/>
      <c r="AGU752" s="0"/>
      <c r="AGV752" s="0"/>
      <c r="AGW752" s="0"/>
      <c r="AGX752" s="0"/>
      <c r="AGY752" s="0"/>
      <c r="AGZ752" s="0"/>
      <c r="AHA752" s="0"/>
      <c r="AHB752" s="0"/>
      <c r="AHC752" s="0"/>
      <c r="AHD752" s="0"/>
      <c r="AHE752" s="0"/>
      <c r="AHF752" s="0"/>
      <c r="AHG752" s="0"/>
      <c r="AHH752" s="0"/>
      <c r="AHI752" s="0"/>
      <c r="AHJ752" s="0"/>
      <c r="AHK752" s="0"/>
      <c r="AHL752" s="0"/>
      <c r="AHM752" s="0"/>
      <c r="AHN752" s="0"/>
      <c r="AHO752" s="0"/>
      <c r="AHP752" s="0"/>
      <c r="AHQ752" s="0"/>
      <c r="AHR752" s="0"/>
      <c r="AHS752" s="0"/>
      <c r="AHT752" s="0"/>
      <c r="AHU752" s="0"/>
      <c r="AHV752" s="0"/>
      <c r="AHW752" s="0"/>
      <c r="AHX752" s="0"/>
      <c r="AHY752" s="0"/>
      <c r="AHZ752" s="0"/>
      <c r="AIA752" s="0"/>
      <c r="AIB752" s="0"/>
      <c r="AIC752" s="0"/>
      <c r="AID752" s="0"/>
      <c r="AIE752" s="0"/>
      <c r="AIF752" s="0"/>
      <c r="AIG752" s="0"/>
      <c r="AIH752" s="0"/>
      <c r="AII752" s="0"/>
      <c r="AIJ752" s="0"/>
      <c r="AIK752" s="0"/>
      <c r="AIL752" s="0"/>
      <c r="AIM752" s="0"/>
      <c r="AIN752" s="0"/>
      <c r="AIO752" s="0"/>
      <c r="AIP752" s="0"/>
      <c r="AIQ752" s="0"/>
      <c r="AIR752" s="0"/>
      <c r="AIS752" s="0"/>
      <c r="AIT752" s="0"/>
      <c r="AIU752" s="0"/>
      <c r="AIV752" s="0"/>
      <c r="AIW752" s="0"/>
      <c r="AIX752" s="0"/>
      <c r="AIY752" s="0"/>
      <c r="AIZ752" s="0"/>
      <c r="AJA752" s="0"/>
      <c r="AJB752" s="0"/>
      <c r="AJC752" s="0"/>
      <c r="AJD752" s="0"/>
      <c r="AJE752" s="0"/>
      <c r="AJF752" s="0"/>
      <c r="AJG752" s="0"/>
      <c r="AJH752" s="0"/>
      <c r="AJI752" s="0"/>
      <c r="AJJ752" s="0"/>
      <c r="AJK752" s="0"/>
      <c r="AJL752" s="0"/>
      <c r="AJM752" s="0"/>
      <c r="AJN752" s="0"/>
      <c r="AJO752" s="0"/>
      <c r="AJP752" s="0"/>
      <c r="AJQ752" s="0"/>
      <c r="AJR752" s="0"/>
      <c r="AJS752" s="0"/>
      <c r="AJT752" s="0"/>
      <c r="AJU752" s="0"/>
      <c r="AJV752" s="0"/>
      <c r="AJW752" s="0"/>
      <c r="AJX752" s="0"/>
      <c r="AJY752" s="0"/>
      <c r="AJZ752" s="0"/>
      <c r="AKA752" s="0"/>
      <c r="AKB752" s="0"/>
      <c r="AKC752" s="0"/>
      <c r="AKD752" s="0"/>
      <c r="AKE752" s="0"/>
      <c r="AKF752" s="0"/>
      <c r="AKG752" s="0"/>
      <c r="AKH752" s="0"/>
      <c r="AKI752" s="0"/>
      <c r="AKJ752" s="0"/>
      <c r="AKK752" s="0"/>
      <c r="AKL752" s="0"/>
      <c r="AKM752" s="0"/>
      <c r="AKN752" s="0"/>
      <c r="AKO752" s="0"/>
      <c r="AKP752" s="0"/>
      <c r="AKQ752" s="0"/>
      <c r="AKR752" s="0"/>
      <c r="AKS752" s="0"/>
      <c r="AKT752" s="0"/>
      <c r="AKU752" s="0"/>
      <c r="AKV752" s="0"/>
      <c r="AKW752" s="0"/>
      <c r="AKX752" s="0"/>
      <c r="AKY752" s="0"/>
      <c r="AKZ752" s="0"/>
      <c r="ALA752" s="0"/>
      <c r="ALB752" s="0"/>
      <c r="ALC752" s="0"/>
      <c r="ALD752" s="0"/>
      <c r="ALE752" s="0"/>
      <c r="ALF752" s="0"/>
      <c r="ALG752" s="0"/>
      <c r="ALH752" s="0"/>
      <c r="ALI752" s="0"/>
      <c r="ALJ752" s="0"/>
      <c r="ALK752" s="0"/>
      <c r="ALL752" s="0"/>
      <c r="ALM752" s="0"/>
      <c r="ALN752" s="0"/>
      <c r="ALO752" s="0"/>
      <c r="ALP752" s="0"/>
      <c r="ALQ752" s="0"/>
      <c r="ALR752" s="0"/>
      <c r="ALS752" s="0"/>
      <c r="ALT752" s="0"/>
      <c r="ALU752" s="0"/>
      <c r="ALV752" s="0"/>
      <c r="ALW752" s="0"/>
      <c r="ALX752" s="0"/>
      <c r="ALY752" s="0"/>
      <c r="ALZ752" s="0"/>
      <c r="AMA752" s="0"/>
      <c r="AMB752" s="0"/>
      <c r="AMC752" s="0"/>
      <c r="AMD752" s="0"/>
      <c r="AME752" s="0"/>
      <c r="AMF752" s="0"/>
      <c r="AMG752" s="0"/>
      <c r="AMH752" s="0"/>
      <c r="AMI752" s="0"/>
      <c r="AMJ752" s="0"/>
    </row>
    <row r="753" customFormat="false" ht="12" hidden="false" customHeight="false" outlineLevel="0" collapsed="false">
      <c r="A753" s="1" t="s">
        <v>46</v>
      </c>
      <c r="B753" s="4" t="n">
        <v>123</v>
      </c>
      <c r="C753" s="9" t="n">
        <v>151</v>
      </c>
      <c r="D753" s="9"/>
      <c r="E753" s="35"/>
      <c r="F753" s="0"/>
      <c r="G753" s="33"/>
      <c r="H753" s="0"/>
      <c r="I753" s="22" t="s">
        <v>1066</v>
      </c>
      <c r="J753" s="26" t="s">
        <v>1067</v>
      </c>
      <c r="K753" s="35" t="s">
        <v>1692</v>
      </c>
      <c r="L753" s="9"/>
      <c r="M753" s="88"/>
      <c r="N753" s="22" t="s">
        <v>1660</v>
      </c>
      <c r="O753" s="4" t="s">
        <v>1661</v>
      </c>
      <c r="P753" s="89" t="n">
        <v>21123</v>
      </c>
      <c r="Q753" s="89" t="n">
        <v>1123</v>
      </c>
      <c r="R753" s="9" t="s">
        <v>409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  <c r="IW753" s="0"/>
      <c r="IX753" s="0"/>
      <c r="IY753" s="0"/>
      <c r="IZ753" s="0"/>
      <c r="JA753" s="0"/>
      <c r="JB753" s="0"/>
      <c r="JC753" s="0"/>
      <c r="JD753" s="0"/>
      <c r="JE753" s="0"/>
      <c r="JF753" s="0"/>
      <c r="JG753" s="0"/>
      <c r="JH753" s="0"/>
      <c r="JI753" s="0"/>
      <c r="JJ753" s="0"/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0"/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/>
      <c r="LY753" s="0"/>
      <c r="LZ753" s="0"/>
      <c r="MA753" s="0"/>
      <c r="MB753" s="0"/>
      <c r="MC753" s="0"/>
      <c r="MD753" s="0"/>
      <c r="ME753" s="0"/>
      <c r="MF753" s="0"/>
      <c r="MG753" s="0"/>
      <c r="MH753" s="0"/>
      <c r="MI753" s="0"/>
      <c r="MJ753" s="0"/>
      <c r="MK753" s="0"/>
      <c r="ML753" s="0"/>
      <c r="MM753" s="0"/>
      <c r="MN753" s="0"/>
      <c r="MO753" s="0"/>
      <c r="MP753" s="0"/>
      <c r="MQ753" s="0"/>
      <c r="MR753" s="0"/>
      <c r="MS753" s="0"/>
      <c r="MT753" s="0"/>
      <c r="MU753" s="0"/>
      <c r="MV753" s="0"/>
      <c r="MW753" s="0"/>
      <c r="MX753" s="0"/>
      <c r="MY753" s="0"/>
      <c r="MZ753" s="0"/>
      <c r="NA753" s="0"/>
      <c r="NB753" s="0"/>
      <c r="NC753" s="0"/>
      <c r="ND753" s="0"/>
      <c r="NE753" s="0"/>
      <c r="NF753" s="0"/>
      <c r="NG753" s="0"/>
      <c r="NH753" s="0"/>
      <c r="NI753" s="0"/>
      <c r="NJ753" s="0"/>
      <c r="NK753" s="0"/>
      <c r="NL753" s="0"/>
      <c r="NM753" s="0"/>
      <c r="NN753" s="0"/>
      <c r="NO753" s="0"/>
      <c r="NP753" s="0"/>
      <c r="NQ753" s="0"/>
      <c r="NR753" s="0"/>
      <c r="NS753" s="0"/>
      <c r="NT753" s="0"/>
      <c r="NU753" s="0"/>
      <c r="NV753" s="0"/>
      <c r="NW753" s="0"/>
      <c r="NX753" s="0"/>
      <c r="NY753" s="0"/>
      <c r="NZ753" s="0"/>
      <c r="OA753" s="0"/>
      <c r="OB753" s="0"/>
      <c r="OC753" s="0"/>
      <c r="OD753" s="0"/>
      <c r="OE753" s="0"/>
      <c r="OF753" s="0"/>
      <c r="OG753" s="0"/>
      <c r="OH753" s="0"/>
      <c r="OI753" s="0"/>
      <c r="OJ753" s="0"/>
      <c r="OK753" s="0"/>
      <c r="OL753" s="0"/>
      <c r="OM753" s="0"/>
      <c r="ON753" s="0"/>
      <c r="OO753" s="0"/>
      <c r="OP753" s="0"/>
      <c r="OQ753" s="0"/>
      <c r="OR753" s="0"/>
      <c r="OS753" s="0"/>
      <c r="OT753" s="0"/>
      <c r="OU753" s="0"/>
      <c r="OV753" s="0"/>
      <c r="OW753" s="0"/>
      <c r="OX753" s="0"/>
      <c r="OY753" s="0"/>
      <c r="OZ753" s="0"/>
      <c r="PA753" s="0"/>
      <c r="PB753" s="0"/>
      <c r="PC753" s="0"/>
      <c r="PD753" s="0"/>
      <c r="PE753" s="0"/>
      <c r="PF753" s="0"/>
      <c r="PG753" s="0"/>
      <c r="PH753" s="0"/>
      <c r="PI753" s="0"/>
      <c r="PJ753" s="0"/>
      <c r="PK753" s="0"/>
      <c r="PL753" s="0"/>
      <c r="PM753" s="0"/>
      <c r="PN753" s="0"/>
      <c r="PO753" s="0"/>
      <c r="PP753" s="0"/>
      <c r="PQ753" s="0"/>
      <c r="PR753" s="0"/>
      <c r="PS753" s="0"/>
      <c r="PT753" s="0"/>
      <c r="PU753" s="0"/>
      <c r="PV753" s="0"/>
      <c r="PW753" s="0"/>
      <c r="PX753" s="0"/>
      <c r="PY753" s="0"/>
      <c r="PZ753" s="0"/>
      <c r="QA753" s="0"/>
      <c r="QB753" s="0"/>
      <c r="QC753" s="0"/>
      <c r="QD753" s="0"/>
      <c r="QE753" s="0"/>
      <c r="QF753" s="0"/>
      <c r="QG753" s="0"/>
      <c r="QH753" s="0"/>
      <c r="QI753" s="0"/>
      <c r="QJ753" s="0"/>
      <c r="QK753" s="0"/>
      <c r="QL753" s="0"/>
      <c r="QM753" s="0"/>
      <c r="QN753" s="0"/>
      <c r="QO753" s="0"/>
      <c r="QP753" s="0"/>
      <c r="QQ753" s="0"/>
      <c r="QR753" s="0"/>
      <c r="QS753" s="0"/>
      <c r="QT753" s="0"/>
      <c r="QU753" s="0"/>
      <c r="QV753" s="0"/>
      <c r="QW753" s="0"/>
      <c r="QX753" s="0"/>
      <c r="QY753" s="0"/>
      <c r="QZ753" s="0"/>
      <c r="RA753" s="0"/>
      <c r="RB753" s="0"/>
      <c r="RC753" s="0"/>
      <c r="RD753" s="0"/>
      <c r="RE753" s="0"/>
      <c r="RF753" s="0"/>
      <c r="RG753" s="0"/>
      <c r="RH753" s="0"/>
      <c r="RI753" s="0"/>
      <c r="RJ753" s="0"/>
      <c r="RK753" s="0"/>
      <c r="RL753" s="0"/>
      <c r="RM753" s="0"/>
      <c r="RN753" s="0"/>
      <c r="RO753" s="0"/>
      <c r="RP753" s="0"/>
      <c r="RQ753" s="0"/>
      <c r="RR753" s="0"/>
      <c r="RS753" s="0"/>
      <c r="RT753" s="0"/>
      <c r="RU753" s="0"/>
      <c r="RV753" s="0"/>
      <c r="RW753" s="0"/>
      <c r="RX753" s="0"/>
      <c r="RY753" s="0"/>
      <c r="RZ753" s="0"/>
      <c r="SA753" s="0"/>
      <c r="SB753" s="0"/>
      <c r="SC753" s="0"/>
      <c r="SD753" s="0"/>
      <c r="SE753" s="0"/>
      <c r="SF753" s="0"/>
      <c r="SG753" s="0"/>
      <c r="SH753" s="0"/>
      <c r="SI753" s="0"/>
      <c r="SJ753" s="0"/>
      <c r="SK753" s="0"/>
      <c r="SL753" s="0"/>
      <c r="SM753" s="0"/>
      <c r="SN753" s="0"/>
      <c r="SO753" s="0"/>
      <c r="SP753" s="0"/>
      <c r="SQ753" s="0"/>
      <c r="SR753" s="0"/>
      <c r="SS753" s="0"/>
      <c r="ST753" s="0"/>
      <c r="SU753" s="0"/>
      <c r="SV753" s="0"/>
      <c r="SW753" s="0"/>
      <c r="SX753" s="0"/>
      <c r="SY753" s="0"/>
      <c r="SZ753" s="0"/>
      <c r="TA753" s="0"/>
      <c r="TB753" s="0"/>
      <c r="TC753" s="0"/>
      <c r="TD753" s="0"/>
      <c r="TE753" s="0"/>
      <c r="TF753" s="0"/>
      <c r="TG753" s="0"/>
      <c r="TH753" s="0"/>
      <c r="TI753" s="0"/>
      <c r="TJ753" s="0"/>
      <c r="TK753" s="0"/>
      <c r="TL753" s="0"/>
      <c r="TM753" s="0"/>
      <c r="TN753" s="0"/>
      <c r="TO753" s="0"/>
      <c r="TP753" s="0"/>
      <c r="TQ753" s="0"/>
      <c r="TR753" s="0"/>
      <c r="TS753" s="0"/>
      <c r="TT753" s="0"/>
      <c r="TU753" s="0"/>
      <c r="TV753" s="0"/>
      <c r="TW753" s="0"/>
      <c r="TX753" s="0"/>
      <c r="TY753" s="0"/>
      <c r="TZ753" s="0"/>
      <c r="UA753" s="0"/>
      <c r="UB753" s="0"/>
      <c r="UC753" s="0"/>
      <c r="UD753" s="0"/>
      <c r="UE753" s="0"/>
      <c r="UF753" s="0"/>
      <c r="UG753" s="0"/>
      <c r="UH753" s="0"/>
      <c r="UI753" s="0"/>
      <c r="UJ753" s="0"/>
      <c r="UK753" s="0"/>
      <c r="UL753" s="0"/>
      <c r="UM753" s="0"/>
      <c r="UN753" s="0"/>
      <c r="UO753" s="0"/>
      <c r="UP753" s="0"/>
      <c r="UQ753" s="0"/>
      <c r="UR753" s="0"/>
      <c r="US753" s="0"/>
      <c r="UT753" s="0"/>
      <c r="UU753" s="0"/>
      <c r="UV753" s="0"/>
      <c r="UW753" s="0"/>
      <c r="UX753" s="0"/>
      <c r="UY753" s="0"/>
      <c r="UZ753" s="0"/>
      <c r="VA753" s="0"/>
      <c r="VB753" s="0"/>
      <c r="VC753" s="0"/>
      <c r="VD753" s="0"/>
      <c r="VE753" s="0"/>
      <c r="VF753" s="0"/>
      <c r="VG753" s="0"/>
      <c r="VH753" s="0"/>
      <c r="VI753" s="0"/>
      <c r="VJ753" s="0"/>
      <c r="VK753" s="0"/>
      <c r="VL753" s="0"/>
      <c r="VM753" s="0"/>
      <c r="VN753" s="0"/>
      <c r="VO753" s="0"/>
      <c r="VP753" s="0"/>
      <c r="VQ753" s="0"/>
      <c r="VR753" s="0"/>
      <c r="VS753" s="0"/>
      <c r="VT753" s="0"/>
      <c r="VU753" s="0"/>
      <c r="VV753" s="0"/>
      <c r="VW753" s="0"/>
      <c r="VX753" s="0"/>
      <c r="VY753" s="0"/>
      <c r="VZ753" s="0"/>
      <c r="WA753" s="0"/>
      <c r="WB753" s="0"/>
      <c r="WC753" s="0"/>
      <c r="WD753" s="0"/>
      <c r="WE753" s="0"/>
      <c r="WF753" s="0"/>
      <c r="WG753" s="0"/>
      <c r="WH753" s="0"/>
      <c r="WI753" s="0"/>
      <c r="WJ753" s="0"/>
      <c r="WK753" s="0"/>
      <c r="WL753" s="0"/>
      <c r="WM753" s="0"/>
      <c r="WN753" s="0"/>
      <c r="WO753" s="0"/>
      <c r="WP753" s="0"/>
      <c r="WQ753" s="0"/>
      <c r="WR753" s="0"/>
      <c r="WS753" s="0"/>
      <c r="WT753" s="0"/>
      <c r="WU753" s="0"/>
      <c r="WV753" s="0"/>
      <c r="WW753" s="0"/>
      <c r="WX753" s="0"/>
      <c r="WY753" s="0"/>
      <c r="WZ753" s="0"/>
      <c r="XA753" s="0"/>
      <c r="XB753" s="0"/>
      <c r="XC753" s="0"/>
      <c r="XD753" s="0"/>
      <c r="XE753" s="0"/>
      <c r="XF753" s="0"/>
      <c r="XG753" s="0"/>
      <c r="XH753" s="0"/>
      <c r="XI753" s="0"/>
      <c r="XJ753" s="0"/>
      <c r="XK753" s="0"/>
      <c r="XL753" s="0"/>
      <c r="XM753" s="0"/>
      <c r="XN753" s="0"/>
      <c r="XO753" s="0"/>
      <c r="XP753" s="0"/>
      <c r="XQ753" s="0"/>
      <c r="XR753" s="0"/>
      <c r="XS753" s="0"/>
      <c r="XT753" s="0"/>
      <c r="XU753" s="0"/>
      <c r="XV753" s="0"/>
      <c r="XW753" s="0"/>
      <c r="XX753" s="0"/>
      <c r="XY753" s="0"/>
      <c r="XZ753" s="0"/>
      <c r="YA753" s="0"/>
      <c r="YB753" s="0"/>
      <c r="YC753" s="0"/>
      <c r="YD753" s="0"/>
      <c r="YE753" s="0"/>
      <c r="YF753" s="0"/>
      <c r="YG753" s="0"/>
      <c r="YH753" s="0"/>
      <c r="YI753" s="0"/>
      <c r="YJ753" s="0"/>
      <c r="YK753" s="0"/>
      <c r="YL753" s="0"/>
      <c r="YM753" s="0"/>
      <c r="YN753" s="0"/>
      <c r="YO753" s="0"/>
      <c r="YP753" s="0"/>
      <c r="YQ753" s="0"/>
      <c r="YR753" s="0"/>
      <c r="YS753" s="0"/>
      <c r="YT753" s="0"/>
      <c r="YU753" s="0"/>
      <c r="YV753" s="0"/>
      <c r="YW753" s="0"/>
      <c r="YX753" s="0"/>
      <c r="YY753" s="0"/>
      <c r="YZ753" s="0"/>
      <c r="ZA753" s="0"/>
      <c r="ZB753" s="0"/>
      <c r="ZC753" s="0"/>
      <c r="ZD753" s="0"/>
      <c r="ZE753" s="0"/>
      <c r="ZF753" s="0"/>
      <c r="ZG753" s="0"/>
      <c r="ZH753" s="0"/>
      <c r="ZI753" s="0"/>
      <c r="ZJ753" s="0"/>
      <c r="ZK753" s="0"/>
      <c r="ZL753" s="0"/>
      <c r="ZM753" s="0"/>
      <c r="ZN753" s="0"/>
      <c r="ZO753" s="0"/>
      <c r="ZP753" s="0"/>
      <c r="ZQ753" s="0"/>
      <c r="ZR753" s="0"/>
      <c r="ZS753" s="0"/>
      <c r="ZT753" s="0"/>
      <c r="ZU753" s="0"/>
      <c r="ZV753" s="0"/>
      <c r="ZW753" s="0"/>
      <c r="ZX753" s="0"/>
      <c r="ZY753" s="0"/>
      <c r="ZZ753" s="0"/>
      <c r="AAA753" s="0"/>
      <c r="AAB753" s="0"/>
      <c r="AAC753" s="0"/>
      <c r="AAD753" s="0"/>
      <c r="AAE753" s="0"/>
      <c r="AAF753" s="0"/>
      <c r="AAG753" s="0"/>
      <c r="AAH753" s="0"/>
      <c r="AAI753" s="0"/>
      <c r="AAJ753" s="0"/>
      <c r="AAK753" s="0"/>
      <c r="AAL753" s="0"/>
      <c r="AAM753" s="0"/>
      <c r="AAN753" s="0"/>
      <c r="AAO753" s="0"/>
      <c r="AAP753" s="0"/>
      <c r="AAQ753" s="0"/>
      <c r="AAR753" s="0"/>
      <c r="AAS753" s="0"/>
      <c r="AAT753" s="0"/>
      <c r="AAU753" s="0"/>
      <c r="AAV753" s="0"/>
      <c r="AAW753" s="0"/>
      <c r="AAX753" s="0"/>
      <c r="AAY753" s="0"/>
      <c r="AAZ753" s="0"/>
      <c r="ABA753" s="0"/>
      <c r="ABB753" s="0"/>
      <c r="ABC753" s="0"/>
      <c r="ABD753" s="0"/>
      <c r="ABE753" s="0"/>
      <c r="ABF753" s="0"/>
      <c r="ABG753" s="0"/>
      <c r="ABH753" s="0"/>
      <c r="ABI753" s="0"/>
      <c r="ABJ753" s="0"/>
      <c r="ABK753" s="0"/>
      <c r="ABL753" s="0"/>
      <c r="ABM753" s="0"/>
      <c r="ABN753" s="0"/>
      <c r="ABO753" s="0"/>
      <c r="ABP753" s="0"/>
      <c r="ABQ753" s="0"/>
      <c r="ABR753" s="0"/>
      <c r="ABS753" s="0"/>
      <c r="ABT753" s="0"/>
      <c r="ABU753" s="0"/>
      <c r="ABV753" s="0"/>
      <c r="ABW753" s="0"/>
      <c r="ABX753" s="0"/>
      <c r="ABY753" s="0"/>
      <c r="ABZ753" s="0"/>
      <c r="ACA753" s="0"/>
      <c r="ACB753" s="0"/>
      <c r="ACC753" s="0"/>
      <c r="ACD753" s="0"/>
      <c r="ACE753" s="0"/>
      <c r="ACF753" s="0"/>
      <c r="ACG753" s="0"/>
      <c r="ACH753" s="0"/>
      <c r="ACI753" s="0"/>
      <c r="ACJ753" s="0"/>
      <c r="ACK753" s="0"/>
      <c r="ACL753" s="0"/>
      <c r="ACM753" s="0"/>
      <c r="ACN753" s="0"/>
      <c r="ACO753" s="0"/>
      <c r="ACP753" s="0"/>
      <c r="ACQ753" s="0"/>
      <c r="ACR753" s="0"/>
      <c r="ACS753" s="0"/>
      <c r="ACT753" s="0"/>
      <c r="ACU753" s="0"/>
      <c r="ACV753" s="0"/>
      <c r="ACW753" s="0"/>
      <c r="ACX753" s="0"/>
      <c r="ACY753" s="0"/>
      <c r="ACZ753" s="0"/>
      <c r="ADA753" s="0"/>
      <c r="ADB753" s="0"/>
      <c r="ADC753" s="0"/>
      <c r="ADD753" s="0"/>
      <c r="ADE753" s="0"/>
      <c r="ADF753" s="0"/>
      <c r="ADG753" s="0"/>
      <c r="ADH753" s="0"/>
      <c r="ADI753" s="0"/>
      <c r="ADJ753" s="0"/>
      <c r="ADK753" s="0"/>
      <c r="ADL753" s="0"/>
      <c r="ADM753" s="0"/>
      <c r="ADN753" s="0"/>
      <c r="ADO753" s="0"/>
      <c r="ADP753" s="0"/>
      <c r="ADQ753" s="0"/>
      <c r="ADR753" s="0"/>
      <c r="ADS753" s="0"/>
      <c r="ADT753" s="0"/>
      <c r="ADU753" s="0"/>
      <c r="ADV753" s="0"/>
      <c r="ADW753" s="0"/>
      <c r="ADX753" s="0"/>
      <c r="ADY753" s="0"/>
      <c r="ADZ753" s="0"/>
      <c r="AEA753" s="0"/>
      <c r="AEB753" s="0"/>
      <c r="AEC753" s="0"/>
      <c r="AED753" s="0"/>
      <c r="AEE753" s="0"/>
      <c r="AEF753" s="0"/>
      <c r="AEG753" s="0"/>
      <c r="AEH753" s="0"/>
      <c r="AEI753" s="0"/>
      <c r="AEJ753" s="0"/>
      <c r="AEK753" s="0"/>
      <c r="AEL753" s="0"/>
      <c r="AEM753" s="0"/>
      <c r="AEN753" s="0"/>
      <c r="AEO753" s="0"/>
      <c r="AEP753" s="0"/>
      <c r="AEQ753" s="0"/>
      <c r="AER753" s="0"/>
      <c r="AES753" s="0"/>
      <c r="AET753" s="0"/>
      <c r="AEU753" s="0"/>
      <c r="AEV753" s="0"/>
      <c r="AEW753" s="0"/>
      <c r="AEX753" s="0"/>
      <c r="AEY753" s="0"/>
      <c r="AEZ753" s="0"/>
      <c r="AFA753" s="0"/>
      <c r="AFB753" s="0"/>
      <c r="AFC753" s="0"/>
      <c r="AFD753" s="0"/>
      <c r="AFE753" s="0"/>
      <c r="AFF753" s="0"/>
      <c r="AFG753" s="0"/>
      <c r="AFH753" s="0"/>
      <c r="AFI753" s="0"/>
      <c r="AFJ753" s="0"/>
      <c r="AFK753" s="0"/>
      <c r="AFL753" s="0"/>
      <c r="AFM753" s="0"/>
      <c r="AFN753" s="0"/>
      <c r="AFO753" s="0"/>
      <c r="AFP753" s="0"/>
      <c r="AFQ753" s="0"/>
      <c r="AFR753" s="0"/>
      <c r="AFS753" s="0"/>
      <c r="AFT753" s="0"/>
      <c r="AFU753" s="0"/>
      <c r="AFV753" s="0"/>
      <c r="AFW753" s="0"/>
      <c r="AFX753" s="0"/>
      <c r="AFY753" s="0"/>
      <c r="AFZ753" s="0"/>
      <c r="AGA753" s="0"/>
      <c r="AGB753" s="0"/>
      <c r="AGC753" s="0"/>
      <c r="AGD753" s="0"/>
      <c r="AGE753" s="0"/>
      <c r="AGF753" s="0"/>
      <c r="AGG753" s="0"/>
      <c r="AGH753" s="0"/>
      <c r="AGI753" s="0"/>
      <c r="AGJ753" s="0"/>
      <c r="AGK753" s="0"/>
      <c r="AGL753" s="0"/>
      <c r="AGM753" s="0"/>
      <c r="AGN753" s="0"/>
      <c r="AGO753" s="0"/>
      <c r="AGP753" s="0"/>
      <c r="AGQ753" s="0"/>
      <c r="AGR753" s="0"/>
      <c r="AGS753" s="0"/>
      <c r="AGT753" s="0"/>
      <c r="AGU753" s="0"/>
      <c r="AGV753" s="0"/>
      <c r="AGW753" s="0"/>
      <c r="AGX753" s="0"/>
      <c r="AGY753" s="0"/>
      <c r="AGZ753" s="0"/>
      <c r="AHA753" s="0"/>
      <c r="AHB753" s="0"/>
      <c r="AHC753" s="0"/>
      <c r="AHD753" s="0"/>
      <c r="AHE753" s="0"/>
      <c r="AHF753" s="0"/>
      <c r="AHG753" s="0"/>
      <c r="AHH753" s="0"/>
      <c r="AHI753" s="0"/>
      <c r="AHJ753" s="0"/>
      <c r="AHK753" s="0"/>
      <c r="AHL753" s="0"/>
      <c r="AHM753" s="0"/>
      <c r="AHN753" s="0"/>
      <c r="AHO753" s="0"/>
      <c r="AHP753" s="0"/>
      <c r="AHQ753" s="0"/>
      <c r="AHR753" s="0"/>
      <c r="AHS753" s="0"/>
      <c r="AHT753" s="0"/>
      <c r="AHU753" s="0"/>
      <c r="AHV753" s="0"/>
      <c r="AHW753" s="0"/>
      <c r="AHX753" s="0"/>
      <c r="AHY753" s="0"/>
      <c r="AHZ753" s="0"/>
      <c r="AIA753" s="0"/>
      <c r="AIB753" s="0"/>
      <c r="AIC753" s="0"/>
      <c r="AID753" s="0"/>
      <c r="AIE753" s="0"/>
      <c r="AIF753" s="0"/>
      <c r="AIG753" s="0"/>
      <c r="AIH753" s="0"/>
      <c r="AII753" s="0"/>
      <c r="AIJ753" s="0"/>
      <c r="AIK753" s="0"/>
      <c r="AIL753" s="0"/>
      <c r="AIM753" s="0"/>
      <c r="AIN753" s="0"/>
      <c r="AIO753" s="0"/>
      <c r="AIP753" s="0"/>
      <c r="AIQ753" s="0"/>
      <c r="AIR753" s="0"/>
      <c r="AIS753" s="0"/>
      <c r="AIT753" s="0"/>
      <c r="AIU753" s="0"/>
      <c r="AIV753" s="0"/>
      <c r="AIW753" s="0"/>
      <c r="AIX753" s="0"/>
      <c r="AIY753" s="0"/>
      <c r="AIZ753" s="0"/>
      <c r="AJA753" s="0"/>
      <c r="AJB753" s="0"/>
      <c r="AJC753" s="0"/>
      <c r="AJD753" s="0"/>
      <c r="AJE753" s="0"/>
      <c r="AJF753" s="0"/>
      <c r="AJG753" s="0"/>
      <c r="AJH753" s="0"/>
      <c r="AJI753" s="0"/>
      <c r="AJJ753" s="0"/>
      <c r="AJK753" s="0"/>
      <c r="AJL753" s="0"/>
      <c r="AJM753" s="0"/>
      <c r="AJN753" s="0"/>
      <c r="AJO753" s="0"/>
      <c r="AJP753" s="0"/>
      <c r="AJQ753" s="0"/>
      <c r="AJR753" s="0"/>
      <c r="AJS753" s="0"/>
      <c r="AJT753" s="0"/>
      <c r="AJU753" s="0"/>
      <c r="AJV753" s="0"/>
      <c r="AJW753" s="0"/>
      <c r="AJX753" s="0"/>
      <c r="AJY753" s="0"/>
      <c r="AJZ753" s="0"/>
      <c r="AKA753" s="0"/>
      <c r="AKB753" s="0"/>
      <c r="AKC753" s="0"/>
      <c r="AKD753" s="0"/>
      <c r="AKE753" s="0"/>
      <c r="AKF753" s="0"/>
      <c r="AKG753" s="0"/>
      <c r="AKH753" s="0"/>
      <c r="AKI753" s="0"/>
      <c r="AKJ753" s="0"/>
      <c r="AKK753" s="0"/>
      <c r="AKL753" s="0"/>
      <c r="AKM753" s="0"/>
      <c r="AKN753" s="0"/>
      <c r="AKO753" s="0"/>
      <c r="AKP753" s="0"/>
      <c r="AKQ753" s="0"/>
      <c r="AKR753" s="0"/>
      <c r="AKS753" s="0"/>
      <c r="AKT753" s="0"/>
      <c r="AKU753" s="0"/>
      <c r="AKV753" s="0"/>
      <c r="AKW753" s="0"/>
      <c r="AKX753" s="0"/>
      <c r="AKY753" s="0"/>
      <c r="AKZ753" s="0"/>
      <c r="ALA753" s="0"/>
      <c r="ALB753" s="0"/>
      <c r="ALC753" s="0"/>
      <c r="ALD753" s="0"/>
      <c r="ALE753" s="0"/>
      <c r="ALF753" s="0"/>
      <c r="ALG753" s="0"/>
      <c r="ALH753" s="0"/>
      <c r="ALI753" s="0"/>
      <c r="ALJ753" s="0"/>
      <c r="ALK753" s="0"/>
      <c r="ALL753" s="0"/>
      <c r="ALM753" s="0"/>
      <c r="ALN753" s="0"/>
      <c r="ALO753" s="0"/>
      <c r="ALP753" s="0"/>
      <c r="ALQ753" s="0"/>
      <c r="ALR753" s="0"/>
      <c r="ALS753" s="0"/>
      <c r="ALT753" s="0"/>
      <c r="ALU753" s="0"/>
      <c r="ALV753" s="0"/>
      <c r="ALW753" s="0"/>
      <c r="ALX753" s="0"/>
      <c r="ALY753" s="0"/>
      <c r="ALZ753" s="0"/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customFormat="false" ht="12" hidden="false" customHeight="false" outlineLevel="0" collapsed="false">
      <c r="A754" s="1" t="s">
        <v>56</v>
      </c>
      <c r="B754" s="4" t="n">
        <v>125</v>
      </c>
      <c r="C754" s="9" t="n">
        <v>153</v>
      </c>
      <c r="D754" s="9"/>
      <c r="E754" s="35"/>
      <c r="F754" s="0"/>
      <c r="G754" s="33"/>
      <c r="H754" s="0"/>
      <c r="I754" s="22" t="s">
        <v>1066</v>
      </c>
      <c r="J754" s="26" t="s">
        <v>1067</v>
      </c>
      <c r="K754" s="35" t="s">
        <v>1693</v>
      </c>
      <c r="L754" s="9"/>
      <c r="M754" s="88"/>
      <c r="N754" s="22" t="s">
        <v>1660</v>
      </c>
      <c r="O754" s="4" t="s">
        <v>1663</v>
      </c>
      <c r="P754" s="89" t="n">
        <v>21125</v>
      </c>
      <c r="Q754" s="89" t="n">
        <v>1125</v>
      </c>
      <c r="R754" s="9" t="s">
        <v>409</v>
      </c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30"/>
      <c r="AD754" s="30"/>
      <c r="AE754" s="30"/>
      <c r="AF754" s="30"/>
      <c r="AG754" s="30"/>
      <c r="AH754" s="30"/>
      <c r="AI754" s="30"/>
      <c r="AJ754" s="30"/>
      <c r="AK754" s="3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  <c r="IW754" s="0"/>
      <c r="IX754" s="0"/>
      <c r="IY754" s="0"/>
      <c r="IZ754" s="0"/>
      <c r="JA754" s="0"/>
      <c r="JB754" s="0"/>
      <c r="JC754" s="0"/>
      <c r="JD754" s="0"/>
      <c r="JE754" s="0"/>
      <c r="JF754" s="0"/>
      <c r="JG754" s="0"/>
      <c r="JH754" s="0"/>
      <c r="JI754" s="0"/>
      <c r="JJ754" s="0"/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0"/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/>
      <c r="LY754" s="0"/>
      <c r="LZ754" s="0"/>
      <c r="MA754" s="0"/>
      <c r="MB754" s="0"/>
      <c r="MC754" s="0"/>
      <c r="MD754" s="0"/>
      <c r="ME754" s="0"/>
      <c r="MF754" s="0"/>
      <c r="MG754" s="0"/>
      <c r="MH754" s="0"/>
      <c r="MI754" s="0"/>
      <c r="MJ754" s="0"/>
      <c r="MK754" s="0"/>
      <c r="ML754" s="0"/>
      <c r="MM754" s="0"/>
      <c r="MN754" s="0"/>
      <c r="MO754" s="0"/>
      <c r="MP754" s="0"/>
      <c r="MQ754" s="0"/>
      <c r="MR754" s="0"/>
      <c r="MS754" s="0"/>
      <c r="MT754" s="0"/>
      <c r="MU754" s="0"/>
      <c r="MV754" s="0"/>
      <c r="MW754" s="0"/>
      <c r="MX754" s="0"/>
      <c r="MY754" s="0"/>
      <c r="MZ754" s="0"/>
      <c r="NA754" s="0"/>
      <c r="NB754" s="0"/>
      <c r="NC754" s="0"/>
      <c r="ND754" s="0"/>
      <c r="NE754" s="0"/>
      <c r="NF754" s="0"/>
      <c r="NG754" s="0"/>
      <c r="NH754" s="0"/>
      <c r="NI754" s="0"/>
      <c r="NJ754" s="0"/>
      <c r="NK754" s="0"/>
      <c r="NL754" s="0"/>
      <c r="NM754" s="0"/>
      <c r="NN754" s="0"/>
      <c r="NO754" s="0"/>
      <c r="NP754" s="0"/>
      <c r="NQ754" s="0"/>
      <c r="NR754" s="0"/>
      <c r="NS754" s="0"/>
      <c r="NT754" s="0"/>
      <c r="NU754" s="0"/>
      <c r="NV754" s="0"/>
      <c r="NW754" s="0"/>
      <c r="NX754" s="0"/>
      <c r="NY754" s="0"/>
      <c r="NZ754" s="0"/>
      <c r="OA754" s="0"/>
      <c r="OB754" s="0"/>
      <c r="OC754" s="0"/>
      <c r="OD754" s="0"/>
      <c r="OE754" s="0"/>
      <c r="OF754" s="0"/>
      <c r="OG754" s="0"/>
      <c r="OH754" s="0"/>
      <c r="OI754" s="0"/>
      <c r="OJ754" s="0"/>
      <c r="OK754" s="0"/>
      <c r="OL754" s="0"/>
      <c r="OM754" s="0"/>
      <c r="ON754" s="0"/>
      <c r="OO754" s="0"/>
      <c r="OP754" s="0"/>
      <c r="OQ754" s="0"/>
      <c r="OR754" s="0"/>
      <c r="OS754" s="0"/>
      <c r="OT754" s="0"/>
      <c r="OU754" s="0"/>
      <c r="OV754" s="0"/>
      <c r="OW754" s="0"/>
      <c r="OX754" s="0"/>
      <c r="OY754" s="0"/>
      <c r="OZ754" s="0"/>
      <c r="PA754" s="0"/>
      <c r="PB754" s="0"/>
      <c r="PC754" s="0"/>
      <c r="PD754" s="0"/>
      <c r="PE754" s="0"/>
      <c r="PF754" s="0"/>
      <c r="PG754" s="0"/>
      <c r="PH754" s="0"/>
      <c r="PI754" s="0"/>
      <c r="PJ754" s="0"/>
      <c r="PK754" s="0"/>
      <c r="PL754" s="0"/>
      <c r="PM754" s="0"/>
      <c r="PN754" s="0"/>
      <c r="PO754" s="0"/>
      <c r="PP754" s="0"/>
      <c r="PQ754" s="0"/>
      <c r="PR754" s="0"/>
      <c r="PS754" s="0"/>
      <c r="PT754" s="0"/>
      <c r="PU754" s="0"/>
      <c r="PV754" s="0"/>
      <c r="PW754" s="0"/>
      <c r="PX754" s="0"/>
      <c r="PY754" s="0"/>
      <c r="PZ754" s="0"/>
      <c r="QA754" s="0"/>
      <c r="QB754" s="0"/>
      <c r="QC754" s="0"/>
      <c r="QD754" s="0"/>
      <c r="QE754" s="0"/>
      <c r="QF754" s="0"/>
      <c r="QG754" s="0"/>
      <c r="QH754" s="0"/>
      <c r="QI754" s="0"/>
      <c r="QJ754" s="0"/>
      <c r="QK754" s="0"/>
      <c r="QL754" s="0"/>
      <c r="QM754" s="0"/>
      <c r="QN754" s="0"/>
      <c r="QO754" s="0"/>
      <c r="QP754" s="0"/>
      <c r="QQ754" s="0"/>
      <c r="QR754" s="0"/>
      <c r="QS754" s="0"/>
      <c r="QT754" s="0"/>
      <c r="QU754" s="0"/>
      <c r="QV754" s="0"/>
      <c r="QW754" s="0"/>
      <c r="QX754" s="0"/>
      <c r="QY754" s="0"/>
      <c r="QZ754" s="0"/>
      <c r="RA754" s="0"/>
      <c r="RB754" s="0"/>
      <c r="RC754" s="0"/>
      <c r="RD754" s="0"/>
      <c r="RE754" s="0"/>
      <c r="RF754" s="0"/>
      <c r="RG754" s="0"/>
      <c r="RH754" s="0"/>
      <c r="RI754" s="0"/>
      <c r="RJ754" s="0"/>
      <c r="RK754" s="0"/>
      <c r="RL754" s="0"/>
      <c r="RM754" s="0"/>
      <c r="RN754" s="0"/>
      <c r="RO754" s="0"/>
      <c r="RP754" s="0"/>
      <c r="RQ754" s="0"/>
      <c r="RR754" s="0"/>
      <c r="RS754" s="0"/>
      <c r="RT754" s="0"/>
      <c r="RU754" s="0"/>
      <c r="RV754" s="0"/>
      <c r="RW754" s="0"/>
      <c r="RX754" s="0"/>
      <c r="RY754" s="0"/>
      <c r="RZ754" s="0"/>
      <c r="SA754" s="0"/>
      <c r="SB754" s="0"/>
      <c r="SC754" s="0"/>
      <c r="SD754" s="0"/>
      <c r="SE754" s="0"/>
      <c r="SF754" s="0"/>
      <c r="SG754" s="0"/>
      <c r="SH754" s="0"/>
      <c r="SI754" s="0"/>
      <c r="SJ754" s="0"/>
      <c r="SK754" s="0"/>
      <c r="SL754" s="0"/>
      <c r="SM754" s="0"/>
      <c r="SN754" s="0"/>
      <c r="SO754" s="0"/>
      <c r="SP754" s="0"/>
      <c r="SQ754" s="0"/>
      <c r="SR754" s="0"/>
      <c r="SS754" s="0"/>
      <c r="ST754" s="0"/>
      <c r="SU754" s="0"/>
      <c r="SV754" s="0"/>
      <c r="SW754" s="0"/>
      <c r="SX754" s="0"/>
      <c r="SY754" s="0"/>
      <c r="SZ754" s="0"/>
      <c r="TA754" s="0"/>
      <c r="TB754" s="0"/>
      <c r="TC754" s="0"/>
      <c r="TD754" s="0"/>
      <c r="TE754" s="0"/>
      <c r="TF754" s="0"/>
      <c r="TG754" s="0"/>
      <c r="TH754" s="0"/>
      <c r="TI754" s="0"/>
      <c r="TJ754" s="0"/>
      <c r="TK754" s="0"/>
      <c r="TL754" s="0"/>
      <c r="TM754" s="0"/>
      <c r="TN754" s="0"/>
      <c r="TO754" s="0"/>
      <c r="TP754" s="0"/>
      <c r="TQ754" s="0"/>
      <c r="TR754" s="0"/>
      <c r="TS754" s="0"/>
      <c r="TT754" s="0"/>
      <c r="TU754" s="0"/>
      <c r="TV754" s="0"/>
      <c r="TW754" s="0"/>
      <c r="TX754" s="0"/>
      <c r="TY754" s="0"/>
      <c r="TZ754" s="0"/>
      <c r="UA754" s="0"/>
      <c r="UB754" s="0"/>
      <c r="UC754" s="0"/>
      <c r="UD754" s="0"/>
      <c r="UE754" s="0"/>
      <c r="UF754" s="0"/>
      <c r="UG754" s="0"/>
      <c r="UH754" s="0"/>
      <c r="UI754" s="0"/>
      <c r="UJ754" s="0"/>
      <c r="UK754" s="0"/>
      <c r="UL754" s="0"/>
      <c r="UM754" s="0"/>
      <c r="UN754" s="0"/>
      <c r="UO754" s="0"/>
      <c r="UP754" s="0"/>
      <c r="UQ754" s="0"/>
      <c r="UR754" s="0"/>
      <c r="US754" s="0"/>
      <c r="UT754" s="0"/>
      <c r="UU754" s="0"/>
      <c r="UV754" s="0"/>
      <c r="UW754" s="0"/>
      <c r="UX754" s="0"/>
      <c r="UY754" s="0"/>
      <c r="UZ754" s="0"/>
      <c r="VA754" s="0"/>
      <c r="VB754" s="0"/>
      <c r="VC754" s="0"/>
      <c r="VD754" s="0"/>
      <c r="VE754" s="0"/>
      <c r="VF754" s="0"/>
      <c r="VG754" s="0"/>
      <c r="VH754" s="0"/>
      <c r="VI754" s="0"/>
      <c r="VJ754" s="0"/>
      <c r="VK754" s="0"/>
      <c r="VL754" s="0"/>
      <c r="VM754" s="0"/>
      <c r="VN754" s="0"/>
      <c r="VO754" s="0"/>
      <c r="VP754" s="0"/>
      <c r="VQ754" s="0"/>
      <c r="VR754" s="0"/>
      <c r="VS754" s="0"/>
      <c r="VT754" s="0"/>
      <c r="VU754" s="0"/>
      <c r="VV754" s="0"/>
      <c r="VW754" s="0"/>
      <c r="VX754" s="0"/>
      <c r="VY754" s="0"/>
      <c r="VZ754" s="0"/>
      <c r="WA754" s="0"/>
      <c r="WB754" s="0"/>
      <c r="WC754" s="0"/>
      <c r="WD754" s="0"/>
      <c r="WE754" s="0"/>
      <c r="WF754" s="0"/>
      <c r="WG754" s="0"/>
      <c r="WH754" s="0"/>
      <c r="WI754" s="0"/>
      <c r="WJ754" s="0"/>
      <c r="WK754" s="0"/>
      <c r="WL754" s="0"/>
      <c r="WM754" s="0"/>
      <c r="WN754" s="0"/>
      <c r="WO754" s="0"/>
      <c r="WP754" s="0"/>
      <c r="WQ754" s="0"/>
      <c r="WR754" s="0"/>
      <c r="WS754" s="0"/>
      <c r="WT754" s="0"/>
      <c r="WU754" s="0"/>
      <c r="WV754" s="0"/>
      <c r="WW754" s="0"/>
      <c r="WX754" s="0"/>
      <c r="WY754" s="0"/>
      <c r="WZ754" s="0"/>
      <c r="XA754" s="0"/>
      <c r="XB754" s="0"/>
      <c r="XC754" s="0"/>
      <c r="XD754" s="0"/>
      <c r="XE754" s="0"/>
      <c r="XF754" s="0"/>
      <c r="XG754" s="0"/>
      <c r="XH754" s="0"/>
      <c r="XI754" s="0"/>
      <c r="XJ754" s="0"/>
      <c r="XK754" s="0"/>
      <c r="XL754" s="0"/>
      <c r="XM754" s="0"/>
      <c r="XN754" s="0"/>
      <c r="XO754" s="0"/>
      <c r="XP754" s="0"/>
      <c r="XQ754" s="0"/>
      <c r="XR754" s="0"/>
      <c r="XS754" s="0"/>
      <c r="XT754" s="0"/>
      <c r="XU754" s="0"/>
      <c r="XV754" s="0"/>
      <c r="XW754" s="0"/>
      <c r="XX754" s="0"/>
      <c r="XY754" s="0"/>
      <c r="XZ754" s="0"/>
      <c r="YA754" s="0"/>
      <c r="YB754" s="0"/>
      <c r="YC754" s="0"/>
      <c r="YD754" s="0"/>
      <c r="YE754" s="0"/>
      <c r="YF754" s="0"/>
      <c r="YG754" s="0"/>
      <c r="YH754" s="0"/>
      <c r="YI754" s="0"/>
      <c r="YJ754" s="0"/>
      <c r="YK754" s="0"/>
      <c r="YL754" s="0"/>
      <c r="YM754" s="0"/>
      <c r="YN754" s="0"/>
      <c r="YO754" s="0"/>
      <c r="YP754" s="0"/>
      <c r="YQ754" s="0"/>
      <c r="YR754" s="0"/>
      <c r="YS754" s="0"/>
      <c r="YT754" s="0"/>
      <c r="YU754" s="0"/>
      <c r="YV754" s="0"/>
      <c r="YW754" s="0"/>
      <c r="YX754" s="0"/>
      <c r="YY754" s="0"/>
      <c r="YZ754" s="0"/>
      <c r="ZA754" s="0"/>
      <c r="ZB754" s="0"/>
      <c r="ZC754" s="0"/>
      <c r="ZD754" s="0"/>
      <c r="ZE754" s="0"/>
      <c r="ZF754" s="0"/>
      <c r="ZG754" s="0"/>
      <c r="ZH754" s="0"/>
      <c r="ZI754" s="0"/>
      <c r="ZJ754" s="0"/>
      <c r="ZK754" s="0"/>
      <c r="ZL754" s="0"/>
      <c r="ZM754" s="0"/>
      <c r="ZN754" s="0"/>
      <c r="ZO754" s="0"/>
      <c r="ZP754" s="0"/>
      <c r="ZQ754" s="0"/>
      <c r="ZR754" s="0"/>
      <c r="ZS754" s="0"/>
      <c r="ZT754" s="0"/>
      <c r="ZU754" s="0"/>
      <c r="ZV754" s="0"/>
      <c r="ZW754" s="0"/>
      <c r="ZX754" s="0"/>
      <c r="ZY754" s="0"/>
      <c r="ZZ754" s="0"/>
      <c r="AAA754" s="0"/>
      <c r="AAB754" s="0"/>
      <c r="AAC754" s="0"/>
      <c r="AAD754" s="0"/>
      <c r="AAE754" s="0"/>
      <c r="AAF754" s="0"/>
      <c r="AAG754" s="0"/>
      <c r="AAH754" s="0"/>
      <c r="AAI754" s="0"/>
      <c r="AAJ754" s="0"/>
      <c r="AAK754" s="0"/>
      <c r="AAL754" s="0"/>
      <c r="AAM754" s="0"/>
      <c r="AAN754" s="0"/>
      <c r="AAO754" s="0"/>
      <c r="AAP754" s="0"/>
      <c r="AAQ754" s="0"/>
      <c r="AAR754" s="0"/>
      <c r="AAS754" s="0"/>
      <c r="AAT754" s="0"/>
      <c r="AAU754" s="0"/>
      <c r="AAV754" s="0"/>
      <c r="AAW754" s="0"/>
      <c r="AAX754" s="0"/>
      <c r="AAY754" s="0"/>
      <c r="AAZ754" s="0"/>
      <c r="ABA754" s="0"/>
      <c r="ABB754" s="0"/>
      <c r="ABC754" s="0"/>
      <c r="ABD754" s="0"/>
      <c r="ABE754" s="0"/>
      <c r="ABF754" s="0"/>
      <c r="ABG754" s="0"/>
      <c r="ABH754" s="0"/>
      <c r="ABI754" s="0"/>
      <c r="ABJ754" s="0"/>
      <c r="ABK754" s="0"/>
      <c r="ABL754" s="0"/>
      <c r="ABM754" s="0"/>
      <c r="ABN754" s="0"/>
      <c r="ABO754" s="0"/>
      <c r="ABP754" s="0"/>
      <c r="ABQ754" s="0"/>
      <c r="ABR754" s="0"/>
      <c r="ABS754" s="0"/>
      <c r="ABT754" s="0"/>
      <c r="ABU754" s="0"/>
      <c r="ABV754" s="0"/>
      <c r="ABW754" s="0"/>
      <c r="ABX754" s="0"/>
      <c r="ABY754" s="0"/>
      <c r="ABZ754" s="0"/>
      <c r="ACA754" s="0"/>
      <c r="ACB754" s="0"/>
      <c r="ACC754" s="0"/>
      <c r="ACD754" s="0"/>
      <c r="ACE754" s="0"/>
      <c r="ACF754" s="0"/>
      <c r="ACG754" s="0"/>
      <c r="ACH754" s="0"/>
      <c r="ACI754" s="0"/>
      <c r="ACJ754" s="0"/>
      <c r="ACK754" s="0"/>
      <c r="ACL754" s="0"/>
      <c r="ACM754" s="0"/>
      <c r="ACN754" s="0"/>
      <c r="ACO754" s="0"/>
      <c r="ACP754" s="0"/>
      <c r="ACQ754" s="0"/>
      <c r="ACR754" s="0"/>
      <c r="ACS754" s="0"/>
      <c r="ACT754" s="0"/>
      <c r="ACU754" s="0"/>
      <c r="ACV754" s="0"/>
      <c r="ACW754" s="0"/>
      <c r="ACX754" s="0"/>
      <c r="ACY754" s="0"/>
      <c r="ACZ754" s="0"/>
      <c r="ADA754" s="0"/>
      <c r="ADB754" s="0"/>
      <c r="ADC754" s="0"/>
      <c r="ADD754" s="0"/>
      <c r="ADE754" s="0"/>
      <c r="ADF754" s="0"/>
      <c r="ADG754" s="0"/>
      <c r="ADH754" s="0"/>
      <c r="ADI754" s="0"/>
      <c r="ADJ754" s="0"/>
      <c r="ADK754" s="0"/>
      <c r="ADL754" s="0"/>
      <c r="ADM754" s="0"/>
      <c r="ADN754" s="0"/>
      <c r="ADO754" s="0"/>
      <c r="ADP754" s="0"/>
      <c r="ADQ754" s="0"/>
      <c r="ADR754" s="0"/>
      <c r="ADS754" s="0"/>
      <c r="ADT754" s="0"/>
      <c r="ADU754" s="0"/>
      <c r="ADV754" s="0"/>
      <c r="ADW754" s="0"/>
      <c r="ADX754" s="0"/>
      <c r="ADY754" s="0"/>
      <c r="ADZ754" s="0"/>
      <c r="AEA754" s="0"/>
      <c r="AEB754" s="0"/>
      <c r="AEC754" s="0"/>
      <c r="AED754" s="0"/>
      <c r="AEE754" s="0"/>
      <c r="AEF754" s="0"/>
      <c r="AEG754" s="0"/>
      <c r="AEH754" s="0"/>
      <c r="AEI754" s="0"/>
      <c r="AEJ754" s="0"/>
      <c r="AEK754" s="0"/>
      <c r="AEL754" s="0"/>
      <c r="AEM754" s="0"/>
      <c r="AEN754" s="0"/>
      <c r="AEO754" s="0"/>
      <c r="AEP754" s="0"/>
      <c r="AEQ754" s="0"/>
      <c r="AER754" s="0"/>
      <c r="AES754" s="0"/>
      <c r="AET754" s="0"/>
      <c r="AEU754" s="0"/>
      <c r="AEV754" s="0"/>
      <c r="AEW754" s="0"/>
      <c r="AEX754" s="0"/>
      <c r="AEY754" s="0"/>
      <c r="AEZ754" s="0"/>
      <c r="AFA754" s="0"/>
      <c r="AFB754" s="0"/>
      <c r="AFC754" s="0"/>
      <c r="AFD754" s="0"/>
      <c r="AFE754" s="0"/>
      <c r="AFF754" s="0"/>
      <c r="AFG754" s="0"/>
      <c r="AFH754" s="0"/>
      <c r="AFI754" s="0"/>
      <c r="AFJ754" s="0"/>
      <c r="AFK754" s="0"/>
      <c r="AFL754" s="0"/>
      <c r="AFM754" s="0"/>
      <c r="AFN754" s="0"/>
      <c r="AFO754" s="0"/>
      <c r="AFP754" s="0"/>
      <c r="AFQ754" s="0"/>
      <c r="AFR754" s="0"/>
      <c r="AFS754" s="0"/>
      <c r="AFT754" s="0"/>
      <c r="AFU754" s="0"/>
      <c r="AFV754" s="0"/>
      <c r="AFW754" s="0"/>
      <c r="AFX754" s="0"/>
      <c r="AFY754" s="0"/>
      <c r="AFZ754" s="0"/>
      <c r="AGA754" s="0"/>
      <c r="AGB754" s="0"/>
      <c r="AGC754" s="0"/>
      <c r="AGD754" s="0"/>
      <c r="AGE754" s="0"/>
      <c r="AGF754" s="0"/>
      <c r="AGG754" s="0"/>
      <c r="AGH754" s="0"/>
      <c r="AGI754" s="0"/>
      <c r="AGJ754" s="0"/>
      <c r="AGK754" s="0"/>
      <c r="AGL754" s="0"/>
      <c r="AGM754" s="0"/>
      <c r="AGN754" s="0"/>
      <c r="AGO754" s="0"/>
      <c r="AGP754" s="0"/>
      <c r="AGQ754" s="0"/>
      <c r="AGR754" s="0"/>
      <c r="AGS754" s="0"/>
      <c r="AGT754" s="0"/>
      <c r="AGU754" s="0"/>
      <c r="AGV754" s="0"/>
      <c r="AGW754" s="0"/>
      <c r="AGX754" s="0"/>
      <c r="AGY754" s="0"/>
      <c r="AGZ754" s="0"/>
      <c r="AHA754" s="0"/>
      <c r="AHB754" s="0"/>
      <c r="AHC754" s="0"/>
      <c r="AHD754" s="0"/>
      <c r="AHE754" s="0"/>
      <c r="AHF754" s="0"/>
      <c r="AHG754" s="0"/>
      <c r="AHH754" s="0"/>
      <c r="AHI754" s="0"/>
      <c r="AHJ754" s="0"/>
      <c r="AHK754" s="0"/>
      <c r="AHL754" s="0"/>
      <c r="AHM754" s="0"/>
      <c r="AHN754" s="0"/>
      <c r="AHO754" s="0"/>
      <c r="AHP754" s="0"/>
      <c r="AHQ754" s="0"/>
      <c r="AHR754" s="0"/>
      <c r="AHS754" s="0"/>
      <c r="AHT754" s="0"/>
      <c r="AHU754" s="0"/>
      <c r="AHV754" s="0"/>
      <c r="AHW754" s="0"/>
      <c r="AHX754" s="0"/>
      <c r="AHY754" s="0"/>
      <c r="AHZ754" s="0"/>
      <c r="AIA754" s="0"/>
      <c r="AIB754" s="0"/>
      <c r="AIC754" s="0"/>
      <c r="AID754" s="0"/>
      <c r="AIE754" s="0"/>
      <c r="AIF754" s="0"/>
      <c r="AIG754" s="0"/>
      <c r="AIH754" s="0"/>
      <c r="AII754" s="0"/>
      <c r="AIJ754" s="0"/>
      <c r="AIK754" s="0"/>
      <c r="AIL754" s="0"/>
      <c r="AIM754" s="0"/>
      <c r="AIN754" s="0"/>
      <c r="AIO754" s="0"/>
      <c r="AIP754" s="0"/>
      <c r="AIQ754" s="0"/>
      <c r="AIR754" s="0"/>
      <c r="AIS754" s="0"/>
      <c r="AIT754" s="0"/>
      <c r="AIU754" s="0"/>
      <c r="AIV754" s="0"/>
      <c r="AIW754" s="0"/>
      <c r="AIX754" s="0"/>
      <c r="AIY754" s="0"/>
      <c r="AIZ754" s="0"/>
      <c r="AJA754" s="0"/>
      <c r="AJB754" s="0"/>
      <c r="AJC754" s="0"/>
      <c r="AJD754" s="0"/>
      <c r="AJE754" s="0"/>
      <c r="AJF754" s="0"/>
      <c r="AJG754" s="0"/>
      <c r="AJH754" s="0"/>
      <c r="AJI754" s="0"/>
      <c r="AJJ754" s="0"/>
      <c r="AJK754" s="0"/>
      <c r="AJL754" s="0"/>
      <c r="AJM754" s="0"/>
      <c r="AJN754" s="0"/>
      <c r="AJO754" s="0"/>
      <c r="AJP754" s="0"/>
      <c r="AJQ754" s="0"/>
      <c r="AJR754" s="0"/>
      <c r="AJS754" s="0"/>
      <c r="AJT754" s="0"/>
      <c r="AJU754" s="0"/>
      <c r="AJV754" s="0"/>
      <c r="AJW754" s="0"/>
      <c r="AJX754" s="0"/>
      <c r="AJY754" s="0"/>
      <c r="AJZ754" s="0"/>
      <c r="AKA754" s="0"/>
      <c r="AKB754" s="0"/>
      <c r="AKC754" s="0"/>
      <c r="AKD754" s="0"/>
      <c r="AKE754" s="0"/>
      <c r="AKF754" s="0"/>
      <c r="AKG754" s="0"/>
      <c r="AKH754" s="0"/>
      <c r="AKI754" s="0"/>
      <c r="AKJ754" s="0"/>
      <c r="AKK754" s="0"/>
      <c r="AKL754" s="0"/>
      <c r="AKM754" s="0"/>
      <c r="AKN754" s="0"/>
      <c r="AKO754" s="0"/>
      <c r="AKP754" s="0"/>
      <c r="AKQ754" s="0"/>
      <c r="AKR754" s="0"/>
      <c r="AKS754" s="0"/>
      <c r="AKT754" s="0"/>
      <c r="AKU754" s="0"/>
      <c r="AKV754" s="0"/>
      <c r="AKW754" s="0"/>
      <c r="AKX754" s="0"/>
      <c r="AKY754" s="0"/>
      <c r="AKZ754" s="0"/>
      <c r="ALA754" s="0"/>
      <c r="ALB754" s="0"/>
      <c r="ALC754" s="0"/>
      <c r="ALD754" s="0"/>
      <c r="ALE754" s="0"/>
      <c r="ALF754" s="0"/>
      <c r="ALG754" s="0"/>
      <c r="ALH754" s="0"/>
      <c r="ALI754" s="0"/>
      <c r="ALJ754" s="0"/>
      <c r="ALK754" s="0"/>
      <c r="ALL754" s="0"/>
      <c r="ALM754" s="0"/>
      <c r="ALN754" s="0"/>
      <c r="ALO754" s="0"/>
      <c r="ALP754" s="0"/>
      <c r="ALQ754" s="0"/>
      <c r="ALR754" s="0"/>
      <c r="ALS754" s="0"/>
      <c r="ALT754" s="0"/>
      <c r="ALU754" s="0"/>
      <c r="ALV754" s="0"/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customFormat="false" ht="12" hidden="false" customHeight="false" outlineLevel="0" collapsed="false">
      <c r="A755" s="9" t="s">
        <v>56</v>
      </c>
      <c r="B755" s="4" t="n">
        <v>132</v>
      </c>
      <c r="C755" s="9" t="n">
        <v>162</v>
      </c>
      <c r="D755" s="9"/>
      <c r="E755" s="35"/>
      <c r="F755" s="0"/>
      <c r="G755" s="25"/>
      <c r="H755" s="0"/>
      <c r="I755" s="22" t="s">
        <v>1066</v>
      </c>
      <c r="J755" s="26" t="s">
        <v>1067</v>
      </c>
      <c r="K755" s="87" t="s">
        <v>1694</v>
      </c>
      <c r="L755" s="9"/>
      <c r="M755" s="88"/>
      <c r="N755" s="22" t="s">
        <v>1660</v>
      </c>
      <c r="O755" s="4" t="s">
        <v>1661</v>
      </c>
      <c r="P755" s="89" t="n">
        <v>21132</v>
      </c>
      <c r="Q755" s="89" t="n">
        <v>1132</v>
      </c>
      <c r="R755" s="9" t="s">
        <v>409</v>
      </c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30"/>
      <c r="AD755" s="30"/>
      <c r="AE755" s="30"/>
      <c r="AF755" s="30"/>
      <c r="AG755" s="30"/>
      <c r="AH755" s="30"/>
      <c r="AI755" s="30"/>
      <c r="AJ755" s="30"/>
      <c r="AK755" s="3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  <c r="LX755" s="0"/>
      <c r="LY755" s="0"/>
      <c r="LZ755" s="0"/>
      <c r="MA755" s="0"/>
      <c r="MB755" s="0"/>
      <c r="MC755" s="0"/>
      <c r="MD755" s="0"/>
      <c r="ME755" s="0"/>
      <c r="MF755" s="0"/>
      <c r="MG755" s="0"/>
      <c r="MH755" s="0"/>
      <c r="MI755" s="0"/>
      <c r="MJ755" s="0"/>
      <c r="MK755" s="0"/>
      <c r="ML755" s="0"/>
      <c r="MM755" s="0"/>
      <c r="MN755" s="0"/>
      <c r="MO755" s="0"/>
      <c r="MP755" s="0"/>
      <c r="MQ755" s="0"/>
      <c r="MR755" s="0"/>
      <c r="MS755" s="0"/>
      <c r="MT755" s="0"/>
      <c r="MU755" s="0"/>
      <c r="MV755" s="0"/>
      <c r="MW755" s="0"/>
      <c r="MX755" s="0"/>
      <c r="MY755" s="0"/>
      <c r="MZ755" s="0"/>
      <c r="NA755" s="0"/>
      <c r="NB755" s="0"/>
      <c r="NC755" s="0"/>
      <c r="ND755" s="0"/>
      <c r="NE755" s="0"/>
      <c r="NF755" s="0"/>
      <c r="NG755" s="0"/>
      <c r="NH755" s="0"/>
      <c r="NI755" s="0"/>
      <c r="NJ755" s="0"/>
      <c r="NK755" s="0"/>
      <c r="NL755" s="0"/>
      <c r="NM755" s="0"/>
      <c r="NN755" s="0"/>
      <c r="NO755" s="0"/>
      <c r="NP755" s="0"/>
      <c r="NQ755" s="0"/>
      <c r="NR755" s="0"/>
      <c r="NS755" s="0"/>
      <c r="NT755" s="0"/>
      <c r="NU755" s="0"/>
      <c r="NV755" s="0"/>
      <c r="NW755" s="0"/>
      <c r="NX755" s="0"/>
      <c r="NY755" s="0"/>
      <c r="NZ755" s="0"/>
      <c r="OA755" s="0"/>
      <c r="OB755" s="0"/>
      <c r="OC755" s="0"/>
      <c r="OD755" s="0"/>
      <c r="OE755" s="0"/>
      <c r="OF755" s="0"/>
      <c r="OG755" s="0"/>
      <c r="OH755" s="0"/>
      <c r="OI755" s="0"/>
      <c r="OJ755" s="0"/>
      <c r="OK755" s="0"/>
      <c r="OL755" s="0"/>
      <c r="OM755" s="0"/>
      <c r="ON755" s="0"/>
      <c r="OO755" s="0"/>
      <c r="OP755" s="0"/>
      <c r="OQ755" s="0"/>
      <c r="OR755" s="0"/>
      <c r="OS755" s="0"/>
      <c r="OT755" s="0"/>
      <c r="OU755" s="0"/>
      <c r="OV755" s="0"/>
      <c r="OW755" s="0"/>
      <c r="OX755" s="0"/>
      <c r="OY755" s="0"/>
      <c r="OZ755" s="0"/>
      <c r="PA755" s="0"/>
      <c r="PB755" s="0"/>
      <c r="PC755" s="0"/>
      <c r="PD755" s="0"/>
      <c r="PE755" s="0"/>
      <c r="PF755" s="0"/>
      <c r="PG755" s="0"/>
      <c r="PH755" s="0"/>
      <c r="PI755" s="0"/>
      <c r="PJ755" s="0"/>
      <c r="PK755" s="0"/>
      <c r="PL755" s="0"/>
      <c r="PM755" s="0"/>
      <c r="PN755" s="0"/>
      <c r="PO755" s="0"/>
      <c r="PP755" s="0"/>
      <c r="PQ755" s="0"/>
      <c r="PR755" s="0"/>
      <c r="PS755" s="0"/>
      <c r="PT755" s="0"/>
      <c r="PU755" s="0"/>
      <c r="PV755" s="0"/>
      <c r="PW755" s="0"/>
      <c r="PX755" s="0"/>
      <c r="PY755" s="0"/>
      <c r="PZ755" s="0"/>
      <c r="QA755" s="0"/>
      <c r="QB755" s="0"/>
      <c r="QC755" s="0"/>
      <c r="QD755" s="0"/>
      <c r="QE755" s="0"/>
      <c r="QF755" s="0"/>
      <c r="QG755" s="0"/>
      <c r="QH755" s="0"/>
      <c r="QI755" s="0"/>
      <c r="QJ755" s="0"/>
      <c r="QK755" s="0"/>
      <c r="QL755" s="0"/>
      <c r="QM755" s="0"/>
      <c r="QN755" s="0"/>
      <c r="QO755" s="0"/>
      <c r="QP755" s="0"/>
      <c r="QQ755" s="0"/>
      <c r="QR755" s="0"/>
      <c r="QS755" s="0"/>
      <c r="QT755" s="0"/>
      <c r="QU755" s="0"/>
      <c r="QV755" s="0"/>
      <c r="QW755" s="0"/>
      <c r="QX755" s="0"/>
      <c r="QY755" s="0"/>
      <c r="QZ755" s="0"/>
      <c r="RA755" s="0"/>
      <c r="RB755" s="0"/>
      <c r="RC755" s="0"/>
      <c r="RD755" s="0"/>
      <c r="RE755" s="0"/>
      <c r="RF755" s="0"/>
      <c r="RG755" s="0"/>
      <c r="RH755" s="0"/>
      <c r="RI755" s="0"/>
      <c r="RJ755" s="0"/>
      <c r="RK755" s="0"/>
      <c r="RL755" s="0"/>
      <c r="RM755" s="0"/>
      <c r="RN755" s="0"/>
      <c r="RO755" s="0"/>
      <c r="RP755" s="0"/>
      <c r="RQ755" s="0"/>
      <c r="RR755" s="0"/>
      <c r="RS755" s="0"/>
      <c r="RT755" s="0"/>
      <c r="RU755" s="0"/>
      <c r="RV755" s="0"/>
      <c r="RW755" s="0"/>
      <c r="RX755" s="0"/>
      <c r="RY755" s="0"/>
      <c r="RZ755" s="0"/>
      <c r="SA755" s="0"/>
      <c r="SB755" s="0"/>
      <c r="SC755" s="0"/>
      <c r="SD755" s="0"/>
      <c r="SE755" s="0"/>
      <c r="SF755" s="0"/>
      <c r="SG755" s="0"/>
      <c r="SH755" s="0"/>
      <c r="SI755" s="0"/>
      <c r="SJ755" s="0"/>
      <c r="SK755" s="0"/>
      <c r="SL755" s="0"/>
      <c r="SM755" s="0"/>
      <c r="SN755" s="0"/>
      <c r="SO755" s="0"/>
      <c r="SP755" s="0"/>
      <c r="SQ755" s="0"/>
      <c r="SR755" s="0"/>
      <c r="SS755" s="0"/>
      <c r="ST755" s="0"/>
      <c r="SU755" s="0"/>
      <c r="SV755" s="0"/>
      <c r="SW755" s="0"/>
      <c r="SX755" s="0"/>
      <c r="SY755" s="0"/>
      <c r="SZ755" s="0"/>
      <c r="TA755" s="0"/>
      <c r="TB755" s="0"/>
      <c r="TC755" s="0"/>
      <c r="TD755" s="0"/>
      <c r="TE755" s="0"/>
      <c r="TF755" s="0"/>
      <c r="TG755" s="0"/>
      <c r="TH755" s="0"/>
      <c r="TI755" s="0"/>
      <c r="TJ755" s="0"/>
      <c r="TK755" s="0"/>
      <c r="TL755" s="0"/>
      <c r="TM755" s="0"/>
      <c r="TN755" s="0"/>
      <c r="TO755" s="0"/>
      <c r="TP755" s="0"/>
      <c r="TQ755" s="0"/>
      <c r="TR755" s="0"/>
      <c r="TS755" s="0"/>
      <c r="TT755" s="0"/>
      <c r="TU755" s="0"/>
      <c r="TV755" s="0"/>
      <c r="TW755" s="0"/>
      <c r="TX755" s="0"/>
      <c r="TY755" s="0"/>
      <c r="TZ755" s="0"/>
      <c r="UA755" s="0"/>
      <c r="UB755" s="0"/>
      <c r="UC755" s="0"/>
      <c r="UD755" s="0"/>
      <c r="UE755" s="0"/>
      <c r="UF755" s="0"/>
      <c r="UG755" s="0"/>
      <c r="UH755" s="0"/>
      <c r="UI755" s="0"/>
      <c r="UJ755" s="0"/>
      <c r="UK755" s="0"/>
      <c r="UL755" s="0"/>
      <c r="UM755" s="0"/>
      <c r="UN755" s="0"/>
      <c r="UO755" s="0"/>
      <c r="UP755" s="0"/>
      <c r="UQ755" s="0"/>
      <c r="UR755" s="0"/>
      <c r="US755" s="0"/>
      <c r="UT755" s="0"/>
      <c r="UU755" s="0"/>
      <c r="UV755" s="0"/>
      <c r="UW755" s="0"/>
      <c r="UX755" s="0"/>
      <c r="UY755" s="0"/>
      <c r="UZ755" s="0"/>
      <c r="VA755" s="0"/>
      <c r="VB755" s="0"/>
      <c r="VC755" s="0"/>
      <c r="VD755" s="0"/>
      <c r="VE755" s="0"/>
      <c r="VF755" s="0"/>
      <c r="VG755" s="0"/>
      <c r="VH755" s="0"/>
      <c r="VI755" s="0"/>
      <c r="VJ755" s="0"/>
      <c r="VK755" s="0"/>
      <c r="VL755" s="0"/>
      <c r="VM755" s="0"/>
      <c r="VN755" s="0"/>
      <c r="VO755" s="0"/>
      <c r="VP755" s="0"/>
      <c r="VQ755" s="0"/>
      <c r="VR755" s="0"/>
      <c r="VS755" s="0"/>
      <c r="VT755" s="0"/>
      <c r="VU755" s="0"/>
      <c r="VV755" s="0"/>
      <c r="VW755" s="0"/>
      <c r="VX755" s="0"/>
      <c r="VY755" s="0"/>
      <c r="VZ755" s="0"/>
      <c r="WA755" s="0"/>
      <c r="WB755" s="0"/>
      <c r="WC755" s="0"/>
      <c r="WD755" s="0"/>
      <c r="WE755" s="0"/>
      <c r="WF755" s="0"/>
      <c r="WG755" s="0"/>
      <c r="WH755" s="0"/>
      <c r="WI755" s="0"/>
      <c r="WJ755" s="0"/>
      <c r="WK755" s="0"/>
      <c r="WL755" s="0"/>
      <c r="WM755" s="0"/>
      <c r="WN755" s="0"/>
      <c r="WO755" s="0"/>
      <c r="WP755" s="0"/>
      <c r="WQ755" s="0"/>
      <c r="WR755" s="0"/>
      <c r="WS755" s="0"/>
      <c r="WT755" s="0"/>
      <c r="WU755" s="0"/>
      <c r="WV755" s="0"/>
      <c r="WW755" s="0"/>
      <c r="WX755" s="0"/>
      <c r="WY755" s="0"/>
      <c r="WZ755" s="0"/>
      <c r="XA755" s="0"/>
      <c r="XB755" s="0"/>
      <c r="XC755" s="0"/>
      <c r="XD755" s="0"/>
      <c r="XE755" s="0"/>
      <c r="XF755" s="0"/>
      <c r="XG755" s="0"/>
      <c r="XH755" s="0"/>
      <c r="XI755" s="0"/>
      <c r="XJ755" s="0"/>
      <c r="XK755" s="0"/>
      <c r="XL755" s="0"/>
      <c r="XM755" s="0"/>
      <c r="XN755" s="0"/>
      <c r="XO755" s="0"/>
      <c r="XP755" s="0"/>
      <c r="XQ755" s="0"/>
      <c r="XR755" s="0"/>
      <c r="XS755" s="0"/>
      <c r="XT755" s="0"/>
      <c r="XU755" s="0"/>
      <c r="XV755" s="0"/>
      <c r="XW755" s="0"/>
      <c r="XX755" s="0"/>
      <c r="XY755" s="0"/>
      <c r="XZ755" s="0"/>
      <c r="YA755" s="0"/>
      <c r="YB755" s="0"/>
      <c r="YC755" s="0"/>
      <c r="YD755" s="0"/>
      <c r="YE755" s="0"/>
      <c r="YF755" s="0"/>
      <c r="YG755" s="0"/>
      <c r="YH755" s="0"/>
      <c r="YI755" s="0"/>
      <c r="YJ755" s="0"/>
      <c r="YK755" s="0"/>
      <c r="YL755" s="0"/>
      <c r="YM755" s="0"/>
      <c r="YN755" s="0"/>
      <c r="YO755" s="0"/>
      <c r="YP755" s="0"/>
      <c r="YQ755" s="0"/>
      <c r="YR755" s="0"/>
      <c r="YS755" s="0"/>
      <c r="YT755" s="0"/>
      <c r="YU755" s="0"/>
      <c r="YV755" s="0"/>
      <c r="YW755" s="0"/>
      <c r="YX755" s="0"/>
      <c r="YY755" s="0"/>
      <c r="YZ755" s="0"/>
      <c r="ZA755" s="0"/>
      <c r="ZB755" s="0"/>
      <c r="ZC755" s="0"/>
      <c r="ZD755" s="0"/>
      <c r="ZE755" s="0"/>
      <c r="ZF755" s="0"/>
      <c r="ZG755" s="0"/>
      <c r="ZH755" s="0"/>
      <c r="ZI755" s="0"/>
      <c r="ZJ755" s="0"/>
      <c r="ZK755" s="0"/>
      <c r="ZL755" s="0"/>
      <c r="ZM755" s="0"/>
      <c r="ZN755" s="0"/>
      <c r="ZO755" s="0"/>
      <c r="ZP755" s="0"/>
      <c r="ZQ755" s="0"/>
      <c r="ZR755" s="0"/>
      <c r="ZS755" s="0"/>
      <c r="ZT755" s="0"/>
      <c r="ZU755" s="0"/>
      <c r="ZV755" s="0"/>
      <c r="ZW755" s="0"/>
      <c r="ZX755" s="0"/>
      <c r="ZY755" s="0"/>
      <c r="ZZ755" s="0"/>
      <c r="AAA755" s="0"/>
      <c r="AAB755" s="0"/>
      <c r="AAC755" s="0"/>
      <c r="AAD755" s="0"/>
      <c r="AAE755" s="0"/>
      <c r="AAF755" s="0"/>
      <c r="AAG755" s="0"/>
      <c r="AAH755" s="0"/>
      <c r="AAI755" s="0"/>
      <c r="AAJ755" s="0"/>
      <c r="AAK755" s="0"/>
      <c r="AAL755" s="0"/>
      <c r="AAM755" s="0"/>
      <c r="AAN755" s="0"/>
      <c r="AAO755" s="0"/>
      <c r="AAP755" s="0"/>
      <c r="AAQ755" s="0"/>
      <c r="AAR755" s="0"/>
      <c r="AAS755" s="0"/>
      <c r="AAT755" s="0"/>
      <c r="AAU755" s="0"/>
      <c r="AAV755" s="0"/>
      <c r="AAW755" s="0"/>
      <c r="AAX755" s="0"/>
      <c r="AAY755" s="0"/>
      <c r="AAZ755" s="0"/>
      <c r="ABA755" s="0"/>
      <c r="ABB755" s="0"/>
      <c r="ABC755" s="0"/>
      <c r="ABD755" s="0"/>
      <c r="ABE755" s="0"/>
      <c r="ABF755" s="0"/>
      <c r="ABG755" s="0"/>
      <c r="ABH755" s="0"/>
      <c r="ABI755" s="0"/>
      <c r="ABJ755" s="0"/>
      <c r="ABK755" s="0"/>
      <c r="ABL755" s="0"/>
      <c r="ABM755" s="0"/>
      <c r="ABN755" s="0"/>
      <c r="ABO755" s="0"/>
      <c r="ABP755" s="0"/>
      <c r="ABQ755" s="0"/>
      <c r="ABR755" s="0"/>
      <c r="ABS755" s="0"/>
      <c r="ABT755" s="0"/>
      <c r="ABU755" s="0"/>
      <c r="ABV755" s="0"/>
      <c r="ABW755" s="0"/>
      <c r="ABX755" s="0"/>
      <c r="ABY755" s="0"/>
      <c r="ABZ755" s="0"/>
      <c r="ACA755" s="0"/>
      <c r="ACB755" s="0"/>
      <c r="ACC755" s="0"/>
      <c r="ACD755" s="0"/>
      <c r="ACE755" s="0"/>
      <c r="ACF755" s="0"/>
      <c r="ACG755" s="0"/>
      <c r="ACH755" s="0"/>
      <c r="ACI755" s="0"/>
      <c r="ACJ755" s="0"/>
      <c r="ACK755" s="0"/>
      <c r="ACL755" s="0"/>
      <c r="ACM755" s="0"/>
      <c r="ACN755" s="0"/>
      <c r="ACO755" s="0"/>
      <c r="ACP755" s="0"/>
      <c r="ACQ755" s="0"/>
      <c r="ACR755" s="0"/>
      <c r="ACS755" s="0"/>
      <c r="ACT755" s="0"/>
      <c r="ACU755" s="0"/>
      <c r="ACV755" s="0"/>
      <c r="ACW755" s="0"/>
      <c r="ACX755" s="0"/>
      <c r="ACY755" s="0"/>
      <c r="ACZ755" s="0"/>
      <c r="ADA755" s="0"/>
      <c r="ADB755" s="0"/>
      <c r="ADC755" s="0"/>
      <c r="ADD755" s="0"/>
      <c r="ADE755" s="0"/>
      <c r="ADF755" s="0"/>
      <c r="ADG755" s="0"/>
      <c r="ADH755" s="0"/>
      <c r="ADI755" s="0"/>
      <c r="ADJ755" s="0"/>
      <c r="ADK755" s="0"/>
      <c r="ADL755" s="0"/>
      <c r="ADM755" s="0"/>
      <c r="ADN755" s="0"/>
      <c r="ADO755" s="0"/>
      <c r="ADP755" s="0"/>
      <c r="ADQ755" s="0"/>
      <c r="ADR755" s="0"/>
      <c r="ADS755" s="0"/>
      <c r="ADT755" s="0"/>
      <c r="ADU755" s="0"/>
      <c r="ADV755" s="0"/>
      <c r="ADW755" s="0"/>
      <c r="ADX755" s="0"/>
      <c r="ADY755" s="0"/>
      <c r="ADZ755" s="0"/>
      <c r="AEA755" s="0"/>
      <c r="AEB755" s="0"/>
      <c r="AEC755" s="0"/>
      <c r="AED755" s="0"/>
      <c r="AEE755" s="0"/>
      <c r="AEF755" s="0"/>
      <c r="AEG755" s="0"/>
      <c r="AEH755" s="0"/>
      <c r="AEI755" s="0"/>
      <c r="AEJ755" s="0"/>
      <c r="AEK755" s="0"/>
      <c r="AEL755" s="0"/>
      <c r="AEM755" s="0"/>
      <c r="AEN755" s="0"/>
      <c r="AEO755" s="0"/>
      <c r="AEP755" s="0"/>
      <c r="AEQ755" s="0"/>
      <c r="AER755" s="0"/>
      <c r="AES755" s="0"/>
      <c r="AET755" s="0"/>
      <c r="AEU755" s="0"/>
      <c r="AEV755" s="0"/>
      <c r="AEW755" s="0"/>
      <c r="AEX755" s="0"/>
      <c r="AEY755" s="0"/>
      <c r="AEZ755" s="0"/>
      <c r="AFA755" s="0"/>
      <c r="AFB755" s="0"/>
      <c r="AFC755" s="0"/>
      <c r="AFD755" s="0"/>
      <c r="AFE755" s="0"/>
      <c r="AFF755" s="0"/>
      <c r="AFG755" s="0"/>
      <c r="AFH755" s="0"/>
      <c r="AFI755" s="0"/>
      <c r="AFJ755" s="0"/>
      <c r="AFK755" s="0"/>
      <c r="AFL755" s="0"/>
      <c r="AFM755" s="0"/>
      <c r="AFN755" s="0"/>
      <c r="AFO755" s="0"/>
      <c r="AFP755" s="0"/>
      <c r="AFQ755" s="0"/>
      <c r="AFR755" s="0"/>
      <c r="AFS755" s="0"/>
      <c r="AFT755" s="0"/>
      <c r="AFU755" s="0"/>
      <c r="AFV755" s="0"/>
      <c r="AFW755" s="0"/>
      <c r="AFX755" s="0"/>
      <c r="AFY755" s="0"/>
      <c r="AFZ755" s="0"/>
      <c r="AGA755" s="0"/>
      <c r="AGB755" s="0"/>
      <c r="AGC755" s="0"/>
      <c r="AGD755" s="0"/>
      <c r="AGE755" s="0"/>
      <c r="AGF755" s="0"/>
      <c r="AGG755" s="0"/>
      <c r="AGH755" s="0"/>
      <c r="AGI755" s="0"/>
      <c r="AGJ755" s="0"/>
      <c r="AGK755" s="0"/>
      <c r="AGL755" s="0"/>
      <c r="AGM755" s="0"/>
      <c r="AGN755" s="0"/>
      <c r="AGO755" s="0"/>
      <c r="AGP755" s="0"/>
      <c r="AGQ755" s="0"/>
      <c r="AGR755" s="0"/>
      <c r="AGS755" s="0"/>
      <c r="AGT755" s="0"/>
      <c r="AGU755" s="0"/>
      <c r="AGV755" s="0"/>
      <c r="AGW755" s="0"/>
      <c r="AGX755" s="0"/>
      <c r="AGY755" s="0"/>
      <c r="AGZ755" s="0"/>
      <c r="AHA755" s="0"/>
      <c r="AHB755" s="0"/>
      <c r="AHC755" s="0"/>
      <c r="AHD755" s="0"/>
      <c r="AHE755" s="0"/>
      <c r="AHF755" s="0"/>
      <c r="AHG755" s="0"/>
      <c r="AHH755" s="0"/>
      <c r="AHI755" s="0"/>
      <c r="AHJ755" s="0"/>
      <c r="AHK755" s="0"/>
      <c r="AHL755" s="0"/>
      <c r="AHM755" s="0"/>
      <c r="AHN755" s="0"/>
      <c r="AHO755" s="0"/>
      <c r="AHP755" s="0"/>
      <c r="AHQ755" s="0"/>
      <c r="AHR755" s="0"/>
      <c r="AHS755" s="0"/>
      <c r="AHT755" s="0"/>
      <c r="AHU755" s="0"/>
      <c r="AHV755" s="0"/>
      <c r="AHW755" s="0"/>
      <c r="AHX755" s="0"/>
      <c r="AHY755" s="0"/>
      <c r="AHZ755" s="0"/>
      <c r="AIA755" s="0"/>
      <c r="AIB755" s="0"/>
      <c r="AIC755" s="0"/>
      <c r="AID755" s="0"/>
      <c r="AIE755" s="0"/>
      <c r="AIF755" s="0"/>
      <c r="AIG755" s="0"/>
      <c r="AIH755" s="0"/>
      <c r="AII755" s="0"/>
      <c r="AIJ755" s="0"/>
      <c r="AIK755" s="0"/>
      <c r="AIL755" s="0"/>
      <c r="AIM755" s="0"/>
      <c r="AIN755" s="0"/>
      <c r="AIO755" s="0"/>
      <c r="AIP755" s="0"/>
      <c r="AIQ755" s="0"/>
      <c r="AIR755" s="0"/>
      <c r="AIS755" s="0"/>
      <c r="AIT755" s="0"/>
      <c r="AIU755" s="0"/>
      <c r="AIV755" s="0"/>
      <c r="AIW755" s="0"/>
      <c r="AIX755" s="0"/>
      <c r="AIY755" s="0"/>
      <c r="AIZ755" s="0"/>
      <c r="AJA755" s="0"/>
      <c r="AJB755" s="0"/>
      <c r="AJC755" s="0"/>
      <c r="AJD755" s="0"/>
      <c r="AJE755" s="0"/>
      <c r="AJF755" s="0"/>
      <c r="AJG755" s="0"/>
      <c r="AJH755" s="0"/>
      <c r="AJI755" s="0"/>
      <c r="AJJ755" s="0"/>
      <c r="AJK755" s="0"/>
      <c r="AJL755" s="0"/>
      <c r="AJM755" s="0"/>
      <c r="AJN755" s="0"/>
      <c r="AJO755" s="0"/>
      <c r="AJP755" s="0"/>
      <c r="AJQ755" s="0"/>
      <c r="AJR755" s="0"/>
      <c r="AJS755" s="0"/>
      <c r="AJT755" s="0"/>
      <c r="AJU755" s="0"/>
      <c r="AJV755" s="0"/>
      <c r="AJW755" s="0"/>
      <c r="AJX755" s="0"/>
      <c r="AJY755" s="0"/>
      <c r="AJZ755" s="0"/>
      <c r="AKA755" s="0"/>
      <c r="AKB755" s="0"/>
      <c r="AKC755" s="0"/>
      <c r="AKD755" s="0"/>
      <c r="AKE755" s="0"/>
      <c r="AKF755" s="0"/>
      <c r="AKG755" s="0"/>
      <c r="AKH755" s="0"/>
      <c r="AKI755" s="0"/>
      <c r="AKJ755" s="0"/>
      <c r="AKK755" s="0"/>
      <c r="AKL755" s="0"/>
      <c r="AKM755" s="0"/>
      <c r="AKN755" s="0"/>
      <c r="AKO755" s="0"/>
      <c r="AKP755" s="0"/>
      <c r="AKQ755" s="0"/>
      <c r="AKR755" s="0"/>
      <c r="AKS755" s="0"/>
      <c r="AKT755" s="0"/>
      <c r="AKU755" s="0"/>
      <c r="AKV755" s="0"/>
      <c r="AKW755" s="0"/>
      <c r="AKX755" s="0"/>
      <c r="AKY755" s="0"/>
      <c r="AKZ755" s="0"/>
      <c r="ALA755" s="0"/>
      <c r="ALB755" s="0"/>
      <c r="ALC755" s="0"/>
      <c r="ALD755" s="0"/>
      <c r="ALE755" s="0"/>
      <c r="ALF755" s="0"/>
      <c r="ALG755" s="0"/>
      <c r="ALH755" s="0"/>
      <c r="ALI755" s="0"/>
      <c r="ALJ755" s="0"/>
      <c r="ALK755" s="0"/>
      <c r="ALL755" s="0"/>
      <c r="ALM755" s="0"/>
      <c r="ALN755" s="0"/>
      <c r="ALO755" s="0"/>
      <c r="ALP755" s="0"/>
      <c r="ALQ755" s="0"/>
      <c r="ALR755" s="0"/>
      <c r="ALS755" s="0"/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customFormat="false" ht="12" hidden="false" customHeight="false" outlineLevel="0" collapsed="false">
      <c r="A756" s="1" t="s">
        <v>46</v>
      </c>
      <c r="B756" s="4" t="n">
        <v>133</v>
      </c>
      <c r="C756" s="9" t="n">
        <v>163</v>
      </c>
      <c r="D756" s="9"/>
      <c r="E756" s="35"/>
      <c r="F756" s="0"/>
      <c r="G756" s="33"/>
      <c r="H756" s="0"/>
      <c r="I756" s="22" t="s">
        <v>1066</v>
      </c>
      <c r="J756" s="26" t="s">
        <v>1067</v>
      </c>
      <c r="K756" s="35" t="s">
        <v>1695</v>
      </c>
      <c r="L756" s="9"/>
      <c r="M756" s="88"/>
      <c r="N756" s="22" t="s">
        <v>1660</v>
      </c>
      <c r="O756" s="4" t="s">
        <v>1663</v>
      </c>
      <c r="P756" s="89" t="n">
        <v>21133</v>
      </c>
      <c r="Q756" s="89" t="n">
        <v>1133</v>
      </c>
      <c r="R756" s="9" t="s">
        <v>409</v>
      </c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30"/>
      <c r="AD756" s="30"/>
      <c r="AE756" s="30"/>
      <c r="AF756" s="30"/>
      <c r="AG756" s="30"/>
      <c r="AH756" s="30"/>
      <c r="AI756" s="30"/>
      <c r="AJ756" s="30"/>
      <c r="AK756" s="3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  <c r="IW756" s="0"/>
      <c r="IX756" s="0"/>
      <c r="IY756" s="0"/>
      <c r="IZ756" s="0"/>
      <c r="JA756" s="0"/>
      <c r="JB756" s="0"/>
      <c r="JC756" s="0"/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0"/>
      <c r="JV756" s="0"/>
      <c r="JW756" s="0"/>
      <c r="JX756" s="0"/>
      <c r="JY756" s="0"/>
      <c r="JZ756" s="0"/>
      <c r="KA756" s="0"/>
      <c r="KB756" s="0"/>
      <c r="KC756" s="0"/>
      <c r="KD756" s="0"/>
      <c r="KE756" s="0"/>
      <c r="KF756" s="0"/>
      <c r="KG756" s="0"/>
      <c r="KH756" s="0"/>
      <c r="KI756" s="0"/>
      <c r="KJ756" s="0"/>
      <c r="KK756" s="0"/>
      <c r="KL756" s="0"/>
      <c r="KM756" s="0"/>
      <c r="KN756" s="0"/>
      <c r="KO756" s="0"/>
      <c r="KP756" s="0"/>
      <c r="KQ756" s="0"/>
      <c r="KR756" s="0"/>
      <c r="KS756" s="0"/>
      <c r="KT756" s="0"/>
      <c r="KU756" s="0"/>
      <c r="KV756" s="0"/>
      <c r="KW756" s="0"/>
      <c r="KX756" s="0"/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  <c r="LX756" s="0"/>
      <c r="LY756" s="0"/>
      <c r="LZ756" s="0"/>
      <c r="MA756" s="0"/>
      <c r="MB756" s="0"/>
      <c r="MC756" s="0"/>
      <c r="MD756" s="0"/>
      <c r="ME756" s="0"/>
      <c r="MF756" s="0"/>
      <c r="MG756" s="0"/>
      <c r="MH756" s="0"/>
      <c r="MI756" s="0"/>
      <c r="MJ756" s="0"/>
      <c r="MK756" s="0"/>
      <c r="ML756" s="0"/>
      <c r="MM756" s="0"/>
      <c r="MN756" s="0"/>
      <c r="MO756" s="0"/>
      <c r="MP756" s="0"/>
      <c r="MQ756" s="0"/>
      <c r="MR756" s="0"/>
      <c r="MS756" s="0"/>
      <c r="MT756" s="0"/>
      <c r="MU756" s="0"/>
      <c r="MV756" s="0"/>
      <c r="MW756" s="0"/>
      <c r="MX756" s="0"/>
      <c r="MY756" s="0"/>
      <c r="MZ756" s="0"/>
      <c r="NA756" s="0"/>
      <c r="NB756" s="0"/>
      <c r="NC756" s="0"/>
      <c r="ND756" s="0"/>
      <c r="NE756" s="0"/>
      <c r="NF756" s="0"/>
      <c r="NG756" s="0"/>
      <c r="NH756" s="0"/>
      <c r="NI756" s="0"/>
      <c r="NJ756" s="0"/>
      <c r="NK756" s="0"/>
      <c r="NL756" s="0"/>
      <c r="NM756" s="0"/>
      <c r="NN756" s="0"/>
      <c r="NO756" s="0"/>
      <c r="NP756" s="0"/>
      <c r="NQ756" s="0"/>
      <c r="NR756" s="0"/>
      <c r="NS756" s="0"/>
      <c r="NT756" s="0"/>
      <c r="NU756" s="0"/>
      <c r="NV756" s="0"/>
      <c r="NW756" s="0"/>
      <c r="NX756" s="0"/>
      <c r="NY756" s="0"/>
      <c r="NZ756" s="0"/>
      <c r="OA756" s="0"/>
      <c r="OB756" s="0"/>
      <c r="OC756" s="0"/>
      <c r="OD756" s="0"/>
      <c r="OE756" s="0"/>
      <c r="OF756" s="0"/>
      <c r="OG756" s="0"/>
      <c r="OH756" s="0"/>
      <c r="OI756" s="0"/>
      <c r="OJ756" s="0"/>
      <c r="OK756" s="0"/>
      <c r="OL756" s="0"/>
      <c r="OM756" s="0"/>
      <c r="ON756" s="0"/>
      <c r="OO756" s="0"/>
      <c r="OP756" s="0"/>
      <c r="OQ756" s="0"/>
      <c r="OR756" s="0"/>
      <c r="OS756" s="0"/>
      <c r="OT756" s="0"/>
      <c r="OU756" s="0"/>
      <c r="OV756" s="0"/>
      <c r="OW756" s="0"/>
      <c r="OX756" s="0"/>
      <c r="OY756" s="0"/>
      <c r="OZ756" s="0"/>
      <c r="PA756" s="0"/>
      <c r="PB756" s="0"/>
      <c r="PC756" s="0"/>
      <c r="PD756" s="0"/>
      <c r="PE756" s="0"/>
      <c r="PF756" s="0"/>
      <c r="PG756" s="0"/>
      <c r="PH756" s="0"/>
      <c r="PI756" s="0"/>
      <c r="PJ756" s="0"/>
      <c r="PK756" s="0"/>
      <c r="PL756" s="0"/>
      <c r="PM756" s="0"/>
      <c r="PN756" s="0"/>
      <c r="PO756" s="0"/>
      <c r="PP756" s="0"/>
      <c r="PQ756" s="0"/>
      <c r="PR756" s="0"/>
      <c r="PS756" s="0"/>
      <c r="PT756" s="0"/>
      <c r="PU756" s="0"/>
      <c r="PV756" s="0"/>
      <c r="PW756" s="0"/>
      <c r="PX756" s="0"/>
      <c r="PY756" s="0"/>
      <c r="PZ756" s="0"/>
      <c r="QA756" s="0"/>
      <c r="QB756" s="0"/>
      <c r="QC756" s="0"/>
      <c r="QD756" s="0"/>
      <c r="QE756" s="0"/>
      <c r="QF756" s="0"/>
      <c r="QG756" s="0"/>
      <c r="QH756" s="0"/>
      <c r="QI756" s="0"/>
      <c r="QJ756" s="0"/>
      <c r="QK756" s="0"/>
      <c r="QL756" s="0"/>
      <c r="QM756" s="0"/>
      <c r="QN756" s="0"/>
      <c r="QO756" s="0"/>
      <c r="QP756" s="0"/>
      <c r="QQ756" s="0"/>
      <c r="QR756" s="0"/>
      <c r="QS756" s="0"/>
      <c r="QT756" s="0"/>
      <c r="QU756" s="0"/>
      <c r="QV756" s="0"/>
      <c r="QW756" s="0"/>
      <c r="QX756" s="0"/>
      <c r="QY756" s="0"/>
      <c r="QZ756" s="0"/>
      <c r="RA756" s="0"/>
      <c r="RB756" s="0"/>
      <c r="RC756" s="0"/>
      <c r="RD756" s="0"/>
      <c r="RE756" s="0"/>
      <c r="RF756" s="0"/>
      <c r="RG756" s="0"/>
      <c r="RH756" s="0"/>
      <c r="RI756" s="0"/>
      <c r="RJ756" s="0"/>
      <c r="RK756" s="0"/>
      <c r="RL756" s="0"/>
      <c r="RM756" s="0"/>
      <c r="RN756" s="0"/>
      <c r="RO756" s="0"/>
      <c r="RP756" s="0"/>
      <c r="RQ756" s="0"/>
      <c r="RR756" s="0"/>
      <c r="RS756" s="0"/>
      <c r="RT756" s="0"/>
      <c r="RU756" s="0"/>
      <c r="RV756" s="0"/>
      <c r="RW756" s="0"/>
      <c r="RX756" s="0"/>
      <c r="RY756" s="0"/>
      <c r="RZ756" s="0"/>
      <c r="SA756" s="0"/>
      <c r="SB756" s="0"/>
      <c r="SC756" s="0"/>
      <c r="SD756" s="0"/>
      <c r="SE756" s="0"/>
      <c r="SF756" s="0"/>
      <c r="SG756" s="0"/>
      <c r="SH756" s="0"/>
      <c r="SI756" s="0"/>
      <c r="SJ756" s="0"/>
      <c r="SK756" s="0"/>
      <c r="SL756" s="0"/>
      <c r="SM756" s="0"/>
      <c r="SN756" s="0"/>
      <c r="SO756" s="0"/>
      <c r="SP756" s="0"/>
      <c r="SQ756" s="0"/>
      <c r="SR756" s="0"/>
      <c r="SS756" s="0"/>
      <c r="ST756" s="0"/>
      <c r="SU756" s="0"/>
      <c r="SV756" s="0"/>
      <c r="SW756" s="0"/>
      <c r="SX756" s="0"/>
      <c r="SY756" s="0"/>
      <c r="SZ756" s="0"/>
      <c r="TA756" s="0"/>
      <c r="TB756" s="0"/>
      <c r="TC756" s="0"/>
      <c r="TD756" s="0"/>
      <c r="TE756" s="0"/>
      <c r="TF756" s="0"/>
      <c r="TG756" s="0"/>
      <c r="TH756" s="0"/>
      <c r="TI756" s="0"/>
      <c r="TJ756" s="0"/>
      <c r="TK756" s="0"/>
      <c r="TL756" s="0"/>
      <c r="TM756" s="0"/>
      <c r="TN756" s="0"/>
      <c r="TO756" s="0"/>
      <c r="TP756" s="0"/>
      <c r="TQ756" s="0"/>
      <c r="TR756" s="0"/>
      <c r="TS756" s="0"/>
      <c r="TT756" s="0"/>
      <c r="TU756" s="0"/>
      <c r="TV756" s="0"/>
      <c r="TW756" s="0"/>
      <c r="TX756" s="0"/>
      <c r="TY756" s="0"/>
      <c r="TZ756" s="0"/>
      <c r="UA756" s="0"/>
      <c r="UB756" s="0"/>
      <c r="UC756" s="0"/>
      <c r="UD756" s="0"/>
      <c r="UE756" s="0"/>
      <c r="UF756" s="0"/>
      <c r="UG756" s="0"/>
      <c r="UH756" s="0"/>
      <c r="UI756" s="0"/>
      <c r="UJ756" s="0"/>
      <c r="UK756" s="0"/>
      <c r="UL756" s="0"/>
      <c r="UM756" s="0"/>
      <c r="UN756" s="0"/>
      <c r="UO756" s="0"/>
      <c r="UP756" s="0"/>
      <c r="UQ756" s="0"/>
      <c r="UR756" s="0"/>
      <c r="US756" s="0"/>
      <c r="UT756" s="0"/>
      <c r="UU756" s="0"/>
      <c r="UV756" s="0"/>
      <c r="UW756" s="0"/>
      <c r="UX756" s="0"/>
      <c r="UY756" s="0"/>
      <c r="UZ756" s="0"/>
      <c r="VA756" s="0"/>
      <c r="VB756" s="0"/>
      <c r="VC756" s="0"/>
      <c r="VD756" s="0"/>
      <c r="VE756" s="0"/>
      <c r="VF756" s="0"/>
      <c r="VG756" s="0"/>
      <c r="VH756" s="0"/>
      <c r="VI756" s="0"/>
      <c r="VJ756" s="0"/>
      <c r="VK756" s="0"/>
      <c r="VL756" s="0"/>
      <c r="VM756" s="0"/>
      <c r="VN756" s="0"/>
      <c r="VO756" s="0"/>
      <c r="VP756" s="0"/>
      <c r="VQ756" s="0"/>
      <c r="VR756" s="0"/>
      <c r="VS756" s="0"/>
      <c r="VT756" s="0"/>
      <c r="VU756" s="0"/>
      <c r="VV756" s="0"/>
      <c r="VW756" s="0"/>
      <c r="VX756" s="0"/>
      <c r="VY756" s="0"/>
      <c r="VZ756" s="0"/>
      <c r="WA756" s="0"/>
      <c r="WB756" s="0"/>
      <c r="WC756" s="0"/>
      <c r="WD756" s="0"/>
      <c r="WE756" s="0"/>
      <c r="WF756" s="0"/>
      <c r="WG756" s="0"/>
      <c r="WH756" s="0"/>
      <c r="WI756" s="0"/>
      <c r="WJ756" s="0"/>
      <c r="WK756" s="0"/>
      <c r="WL756" s="0"/>
      <c r="WM756" s="0"/>
      <c r="WN756" s="0"/>
      <c r="WO756" s="0"/>
      <c r="WP756" s="0"/>
      <c r="WQ756" s="0"/>
      <c r="WR756" s="0"/>
      <c r="WS756" s="0"/>
      <c r="WT756" s="0"/>
      <c r="WU756" s="0"/>
      <c r="WV756" s="0"/>
      <c r="WW756" s="0"/>
      <c r="WX756" s="0"/>
      <c r="WY756" s="0"/>
      <c r="WZ756" s="0"/>
      <c r="XA756" s="0"/>
      <c r="XB756" s="0"/>
      <c r="XC756" s="0"/>
      <c r="XD756" s="0"/>
      <c r="XE756" s="0"/>
      <c r="XF756" s="0"/>
      <c r="XG756" s="0"/>
      <c r="XH756" s="0"/>
      <c r="XI756" s="0"/>
      <c r="XJ756" s="0"/>
      <c r="XK756" s="0"/>
      <c r="XL756" s="0"/>
      <c r="XM756" s="0"/>
      <c r="XN756" s="0"/>
      <c r="XO756" s="0"/>
      <c r="XP756" s="0"/>
      <c r="XQ756" s="0"/>
      <c r="XR756" s="0"/>
      <c r="XS756" s="0"/>
      <c r="XT756" s="0"/>
      <c r="XU756" s="0"/>
      <c r="XV756" s="0"/>
      <c r="XW756" s="0"/>
      <c r="XX756" s="0"/>
      <c r="XY756" s="0"/>
      <c r="XZ756" s="0"/>
      <c r="YA756" s="0"/>
      <c r="YB756" s="0"/>
      <c r="YC756" s="0"/>
      <c r="YD756" s="0"/>
      <c r="YE756" s="0"/>
      <c r="YF756" s="0"/>
      <c r="YG756" s="0"/>
      <c r="YH756" s="0"/>
      <c r="YI756" s="0"/>
      <c r="YJ756" s="0"/>
      <c r="YK756" s="0"/>
      <c r="YL756" s="0"/>
      <c r="YM756" s="0"/>
      <c r="YN756" s="0"/>
      <c r="YO756" s="0"/>
      <c r="YP756" s="0"/>
      <c r="YQ756" s="0"/>
      <c r="YR756" s="0"/>
      <c r="YS756" s="0"/>
      <c r="YT756" s="0"/>
      <c r="YU756" s="0"/>
      <c r="YV756" s="0"/>
      <c r="YW756" s="0"/>
      <c r="YX756" s="0"/>
      <c r="YY756" s="0"/>
      <c r="YZ756" s="0"/>
      <c r="ZA756" s="0"/>
      <c r="ZB756" s="0"/>
      <c r="ZC756" s="0"/>
      <c r="ZD756" s="0"/>
      <c r="ZE756" s="0"/>
      <c r="ZF756" s="0"/>
      <c r="ZG756" s="0"/>
      <c r="ZH756" s="0"/>
      <c r="ZI756" s="0"/>
      <c r="ZJ756" s="0"/>
      <c r="ZK756" s="0"/>
      <c r="ZL756" s="0"/>
      <c r="ZM756" s="0"/>
      <c r="ZN756" s="0"/>
      <c r="ZO756" s="0"/>
      <c r="ZP756" s="0"/>
      <c r="ZQ756" s="0"/>
      <c r="ZR756" s="0"/>
      <c r="ZS756" s="0"/>
      <c r="ZT756" s="0"/>
      <c r="ZU756" s="0"/>
      <c r="ZV756" s="0"/>
      <c r="ZW756" s="0"/>
      <c r="ZX756" s="0"/>
      <c r="ZY756" s="0"/>
      <c r="ZZ756" s="0"/>
      <c r="AAA756" s="0"/>
      <c r="AAB756" s="0"/>
      <c r="AAC756" s="0"/>
      <c r="AAD756" s="0"/>
      <c r="AAE756" s="0"/>
      <c r="AAF756" s="0"/>
      <c r="AAG756" s="0"/>
      <c r="AAH756" s="0"/>
      <c r="AAI756" s="0"/>
      <c r="AAJ756" s="0"/>
      <c r="AAK756" s="0"/>
      <c r="AAL756" s="0"/>
      <c r="AAM756" s="0"/>
      <c r="AAN756" s="0"/>
      <c r="AAO756" s="0"/>
      <c r="AAP756" s="0"/>
      <c r="AAQ756" s="0"/>
      <c r="AAR756" s="0"/>
      <c r="AAS756" s="0"/>
      <c r="AAT756" s="0"/>
      <c r="AAU756" s="0"/>
      <c r="AAV756" s="0"/>
      <c r="AAW756" s="0"/>
      <c r="AAX756" s="0"/>
      <c r="AAY756" s="0"/>
      <c r="AAZ756" s="0"/>
      <c r="ABA756" s="0"/>
      <c r="ABB756" s="0"/>
      <c r="ABC756" s="0"/>
      <c r="ABD756" s="0"/>
      <c r="ABE756" s="0"/>
      <c r="ABF756" s="0"/>
      <c r="ABG756" s="0"/>
      <c r="ABH756" s="0"/>
      <c r="ABI756" s="0"/>
      <c r="ABJ756" s="0"/>
      <c r="ABK756" s="0"/>
      <c r="ABL756" s="0"/>
      <c r="ABM756" s="0"/>
      <c r="ABN756" s="0"/>
      <c r="ABO756" s="0"/>
      <c r="ABP756" s="0"/>
      <c r="ABQ756" s="0"/>
      <c r="ABR756" s="0"/>
      <c r="ABS756" s="0"/>
      <c r="ABT756" s="0"/>
      <c r="ABU756" s="0"/>
      <c r="ABV756" s="0"/>
      <c r="ABW756" s="0"/>
      <c r="ABX756" s="0"/>
      <c r="ABY756" s="0"/>
      <c r="ABZ756" s="0"/>
      <c r="ACA756" s="0"/>
      <c r="ACB756" s="0"/>
      <c r="ACC756" s="0"/>
      <c r="ACD756" s="0"/>
      <c r="ACE756" s="0"/>
      <c r="ACF756" s="0"/>
      <c r="ACG756" s="0"/>
      <c r="ACH756" s="0"/>
      <c r="ACI756" s="0"/>
      <c r="ACJ756" s="0"/>
      <c r="ACK756" s="0"/>
      <c r="ACL756" s="0"/>
      <c r="ACM756" s="0"/>
      <c r="ACN756" s="0"/>
      <c r="ACO756" s="0"/>
      <c r="ACP756" s="0"/>
      <c r="ACQ756" s="0"/>
      <c r="ACR756" s="0"/>
      <c r="ACS756" s="0"/>
      <c r="ACT756" s="0"/>
      <c r="ACU756" s="0"/>
      <c r="ACV756" s="0"/>
      <c r="ACW756" s="0"/>
      <c r="ACX756" s="0"/>
      <c r="ACY756" s="0"/>
      <c r="ACZ756" s="0"/>
      <c r="ADA756" s="0"/>
      <c r="ADB756" s="0"/>
      <c r="ADC756" s="0"/>
      <c r="ADD756" s="0"/>
      <c r="ADE756" s="0"/>
      <c r="ADF756" s="0"/>
      <c r="ADG756" s="0"/>
      <c r="ADH756" s="0"/>
      <c r="ADI756" s="0"/>
      <c r="ADJ756" s="0"/>
      <c r="ADK756" s="0"/>
      <c r="ADL756" s="0"/>
      <c r="ADM756" s="0"/>
      <c r="ADN756" s="0"/>
      <c r="ADO756" s="0"/>
      <c r="ADP756" s="0"/>
      <c r="ADQ756" s="0"/>
      <c r="ADR756" s="0"/>
      <c r="ADS756" s="0"/>
      <c r="ADT756" s="0"/>
      <c r="ADU756" s="0"/>
      <c r="ADV756" s="0"/>
      <c r="ADW756" s="0"/>
      <c r="ADX756" s="0"/>
      <c r="ADY756" s="0"/>
      <c r="ADZ756" s="0"/>
      <c r="AEA756" s="0"/>
      <c r="AEB756" s="0"/>
      <c r="AEC756" s="0"/>
      <c r="AED756" s="0"/>
      <c r="AEE756" s="0"/>
      <c r="AEF756" s="0"/>
      <c r="AEG756" s="0"/>
      <c r="AEH756" s="0"/>
      <c r="AEI756" s="0"/>
      <c r="AEJ756" s="0"/>
      <c r="AEK756" s="0"/>
      <c r="AEL756" s="0"/>
      <c r="AEM756" s="0"/>
      <c r="AEN756" s="0"/>
      <c r="AEO756" s="0"/>
      <c r="AEP756" s="0"/>
      <c r="AEQ756" s="0"/>
      <c r="AER756" s="0"/>
      <c r="AES756" s="0"/>
      <c r="AET756" s="0"/>
      <c r="AEU756" s="0"/>
      <c r="AEV756" s="0"/>
      <c r="AEW756" s="0"/>
      <c r="AEX756" s="0"/>
      <c r="AEY756" s="0"/>
      <c r="AEZ756" s="0"/>
      <c r="AFA756" s="0"/>
      <c r="AFB756" s="0"/>
      <c r="AFC756" s="0"/>
      <c r="AFD756" s="0"/>
      <c r="AFE756" s="0"/>
      <c r="AFF756" s="0"/>
      <c r="AFG756" s="0"/>
      <c r="AFH756" s="0"/>
      <c r="AFI756" s="0"/>
      <c r="AFJ756" s="0"/>
      <c r="AFK756" s="0"/>
      <c r="AFL756" s="0"/>
      <c r="AFM756" s="0"/>
      <c r="AFN756" s="0"/>
      <c r="AFO756" s="0"/>
      <c r="AFP756" s="0"/>
      <c r="AFQ756" s="0"/>
      <c r="AFR756" s="0"/>
      <c r="AFS756" s="0"/>
      <c r="AFT756" s="0"/>
      <c r="AFU756" s="0"/>
      <c r="AFV756" s="0"/>
      <c r="AFW756" s="0"/>
      <c r="AFX756" s="0"/>
      <c r="AFY756" s="0"/>
      <c r="AFZ756" s="0"/>
      <c r="AGA756" s="0"/>
      <c r="AGB756" s="0"/>
      <c r="AGC756" s="0"/>
      <c r="AGD756" s="0"/>
      <c r="AGE756" s="0"/>
      <c r="AGF756" s="0"/>
      <c r="AGG756" s="0"/>
      <c r="AGH756" s="0"/>
      <c r="AGI756" s="0"/>
      <c r="AGJ756" s="0"/>
      <c r="AGK756" s="0"/>
      <c r="AGL756" s="0"/>
      <c r="AGM756" s="0"/>
      <c r="AGN756" s="0"/>
      <c r="AGO756" s="0"/>
      <c r="AGP756" s="0"/>
      <c r="AGQ756" s="0"/>
      <c r="AGR756" s="0"/>
      <c r="AGS756" s="0"/>
      <c r="AGT756" s="0"/>
      <c r="AGU756" s="0"/>
      <c r="AGV756" s="0"/>
      <c r="AGW756" s="0"/>
      <c r="AGX756" s="0"/>
      <c r="AGY756" s="0"/>
      <c r="AGZ756" s="0"/>
      <c r="AHA756" s="0"/>
      <c r="AHB756" s="0"/>
      <c r="AHC756" s="0"/>
      <c r="AHD756" s="0"/>
      <c r="AHE756" s="0"/>
      <c r="AHF756" s="0"/>
      <c r="AHG756" s="0"/>
      <c r="AHH756" s="0"/>
      <c r="AHI756" s="0"/>
      <c r="AHJ756" s="0"/>
      <c r="AHK756" s="0"/>
      <c r="AHL756" s="0"/>
      <c r="AHM756" s="0"/>
      <c r="AHN756" s="0"/>
      <c r="AHO756" s="0"/>
      <c r="AHP756" s="0"/>
      <c r="AHQ756" s="0"/>
      <c r="AHR756" s="0"/>
      <c r="AHS756" s="0"/>
      <c r="AHT756" s="0"/>
      <c r="AHU756" s="0"/>
      <c r="AHV756" s="0"/>
      <c r="AHW756" s="0"/>
      <c r="AHX756" s="0"/>
      <c r="AHY756" s="0"/>
      <c r="AHZ756" s="0"/>
      <c r="AIA756" s="0"/>
      <c r="AIB756" s="0"/>
      <c r="AIC756" s="0"/>
      <c r="AID756" s="0"/>
      <c r="AIE756" s="0"/>
      <c r="AIF756" s="0"/>
      <c r="AIG756" s="0"/>
      <c r="AIH756" s="0"/>
      <c r="AII756" s="0"/>
      <c r="AIJ756" s="0"/>
      <c r="AIK756" s="0"/>
      <c r="AIL756" s="0"/>
      <c r="AIM756" s="0"/>
      <c r="AIN756" s="0"/>
      <c r="AIO756" s="0"/>
      <c r="AIP756" s="0"/>
      <c r="AIQ756" s="0"/>
      <c r="AIR756" s="0"/>
      <c r="AIS756" s="0"/>
      <c r="AIT756" s="0"/>
      <c r="AIU756" s="0"/>
      <c r="AIV756" s="0"/>
      <c r="AIW756" s="0"/>
      <c r="AIX756" s="0"/>
      <c r="AIY756" s="0"/>
      <c r="AIZ756" s="0"/>
      <c r="AJA756" s="0"/>
      <c r="AJB756" s="0"/>
      <c r="AJC756" s="0"/>
      <c r="AJD756" s="0"/>
      <c r="AJE756" s="0"/>
      <c r="AJF756" s="0"/>
      <c r="AJG756" s="0"/>
      <c r="AJH756" s="0"/>
      <c r="AJI756" s="0"/>
      <c r="AJJ756" s="0"/>
      <c r="AJK756" s="0"/>
      <c r="AJL756" s="0"/>
      <c r="AJM756" s="0"/>
      <c r="AJN756" s="0"/>
      <c r="AJO756" s="0"/>
      <c r="AJP756" s="0"/>
      <c r="AJQ756" s="0"/>
      <c r="AJR756" s="0"/>
      <c r="AJS756" s="0"/>
      <c r="AJT756" s="0"/>
      <c r="AJU756" s="0"/>
      <c r="AJV756" s="0"/>
      <c r="AJW756" s="0"/>
      <c r="AJX756" s="0"/>
      <c r="AJY756" s="0"/>
      <c r="AJZ756" s="0"/>
      <c r="AKA756" s="0"/>
      <c r="AKB756" s="0"/>
      <c r="AKC756" s="0"/>
      <c r="AKD756" s="0"/>
      <c r="AKE756" s="0"/>
      <c r="AKF756" s="0"/>
      <c r="AKG756" s="0"/>
      <c r="AKH756" s="0"/>
      <c r="AKI756" s="0"/>
      <c r="AKJ756" s="0"/>
      <c r="AKK756" s="0"/>
      <c r="AKL756" s="0"/>
      <c r="AKM756" s="0"/>
      <c r="AKN756" s="0"/>
      <c r="AKO756" s="0"/>
      <c r="AKP756" s="0"/>
      <c r="AKQ756" s="0"/>
      <c r="AKR756" s="0"/>
      <c r="AKS756" s="0"/>
      <c r="AKT756" s="0"/>
      <c r="AKU756" s="0"/>
      <c r="AKV756" s="0"/>
      <c r="AKW756" s="0"/>
      <c r="AKX756" s="0"/>
      <c r="AKY756" s="0"/>
      <c r="AKZ756" s="0"/>
      <c r="ALA756" s="0"/>
      <c r="ALB756" s="0"/>
      <c r="ALC756" s="0"/>
      <c r="ALD756" s="0"/>
      <c r="ALE756" s="0"/>
      <c r="ALF756" s="0"/>
      <c r="ALG756" s="0"/>
      <c r="ALH756" s="0"/>
      <c r="ALI756" s="0"/>
      <c r="ALJ756" s="0"/>
      <c r="ALK756" s="0"/>
      <c r="ALL756" s="0"/>
      <c r="ALM756" s="0"/>
      <c r="ALN756" s="0"/>
      <c r="ALO756" s="0"/>
      <c r="ALP756" s="0"/>
      <c r="ALQ756" s="0"/>
      <c r="ALR756" s="0"/>
      <c r="ALS756" s="0"/>
      <c r="ALT756" s="0"/>
      <c r="ALU756" s="0"/>
      <c r="ALV756" s="0"/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customFormat="false" ht="12" hidden="false" customHeight="false" outlineLevel="0" collapsed="false">
      <c r="A757" s="9" t="s">
        <v>66</v>
      </c>
      <c r="B757" s="4" t="n">
        <v>138</v>
      </c>
      <c r="C757" s="9" t="n">
        <v>168</v>
      </c>
      <c r="D757" s="9"/>
      <c r="E757" s="35"/>
      <c r="F757" s="0"/>
      <c r="G757" s="33"/>
      <c r="H757" s="0"/>
      <c r="I757" s="22" t="s">
        <v>1066</v>
      </c>
      <c r="J757" s="26" t="s">
        <v>1067</v>
      </c>
      <c r="K757" s="35" t="s">
        <v>1696</v>
      </c>
      <c r="L757" s="9"/>
      <c r="M757" s="88"/>
      <c r="N757" s="22" t="s">
        <v>1660</v>
      </c>
      <c r="O757" s="4" t="s">
        <v>1661</v>
      </c>
      <c r="P757" s="89" t="n">
        <v>21138</v>
      </c>
      <c r="Q757" s="89" t="n">
        <v>1138</v>
      </c>
      <c r="R757" s="9" t="s">
        <v>409</v>
      </c>
      <c r="S757" s="0"/>
      <c r="T757" s="0"/>
      <c r="U757" s="0"/>
      <c r="V757" s="0"/>
      <c r="W757" s="0"/>
      <c r="X757" s="0"/>
      <c r="Y757" s="0"/>
      <c r="Z757" s="0"/>
      <c r="AA757" s="0"/>
      <c r="AB757" s="0"/>
      <c r="AC757" s="30"/>
      <c r="AD757" s="30"/>
      <c r="AE757" s="30"/>
      <c r="AF757" s="30"/>
      <c r="AG757" s="30"/>
      <c r="AH757" s="30"/>
      <c r="AI757" s="30"/>
      <c r="AJ757" s="30"/>
      <c r="AK757" s="3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0"/>
      <c r="GU757" s="0"/>
      <c r="GV757" s="0"/>
      <c r="GW757" s="0"/>
      <c r="GX757" s="0"/>
      <c r="GY757" s="0"/>
      <c r="GZ757" s="0"/>
      <c r="HA757" s="0"/>
      <c r="HB757" s="0"/>
      <c r="HC757" s="0"/>
      <c r="HD757" s="0"/>
      <c r="HE757" s="0"/>
      <c r="HF757" s="0"/>
      <c r="HG757" s="0"/>
      <c r="HH757" s="0"/>
      <c r="HI757" s="0"/>
      <c r="HJ757" s="0"/>
      <c r="HK757" s="0"/>
      <c r="HL757" s="0"/>
      <c r="HM757" s="0"/>
      <c r="HN757" s="0"/>
      <c r="HO757" s="0"/>
      <c r="HP757" s="0"/>
      <c r="HQ757" s="0"/>
      <c r="HR757" s="0"/>
      <c r="HS757" s="0"/>
      <c r="HT757" s="0"/>
      <c r="HU757" s="0"/>
      <c r="HV757" s="0"/>
      <c r="HW757" s="0"/>
      <c r="HX757" s="0"/>
      <c r="HY757" s="0"/>
      <c r="HZ757" s="0"/>
      <c r="IA757" s="0"/>
      <c r="IB757" s="0"/>
      <c r="IC757" s="0"/>
      <c r="ID757" s="0"/>
      <c r="IE757" s="0"/>
      <c r="IF757" s="0"/>
      <c r="IG757" s="0"/>
      <c r="IH757" s="0"/>
      <c r="II757" s="0"/>
      <c r="IJ757" s="0"/>
      <c r="IK757" s="0"/>
      <c r="IL757" s="0"/>
      <c r="IM757" s="0"/>
      <c r="IN757" s="0"/>
      <c r="IO757" s="0"/>
      <c r="IP757" s="0"/>
      <c r="IQ757" s="0"/>
      <c r="IR757" s="0"/>
      <c r="IS757" s="0"/>
      <c r="IT757" s="0"/>
      <c r="IU757" s="0"/>
      <c r="IV757" s="0"/>
      <c r="IW757" s="0"/>
      <c r="IX757" s="0"/>
      <c r="IY757" s="0"/>
      <c r="IZ757" s="0"/>
      <c r="JA757" s="0"/>
      <c r="JB757" s="0"/>
      <c r="JC757" s="0"/>
      <c r="JD757" s="0"/>
      <c r="JE757" s="0"/>
      <c r="JF757" s="0"/>
      <c r="JG757" s="0"/>
      <c r="JH757" s="0"/>
      <c r="JI757" s="0"/>
      <c r="JJ757" s="0"/>
      <c r="JK757" s="0"/>
      <c r="JL757" s="0"/>
      <c r="JM757" s="0"/>
      <c r="JN757" s="0"/>
      <c r="JO757" s="0"/>
      <c r="JP757" s="0"/>
      <c r="JQ757" s="0"/>
      <c r="JR757" s="0"/>
      <c r="JS757" s="0"/>
      <c r="JT757" s="0"/>
      <c r="JU757" s="0"/>
      <c r="JV757" s="0"/>
      <c r="JW757" s="0"/>
      <c r="JX757" s="0"/>
      <c r="JY757" s="0"/>
      <c r="JZ757" s="0"/>
      <c r="KA757" s="0"/>
      <c r="KB757" s="0"/>
      <c r="KC757" s="0"/>
      <c r="KD757" s="0"/>
      <c r="KE757" s="0"/>
      <c r="KF757" s="0"/>
      <c r="KG757" s="0"/>
      <c r="KH757" s="0"/>
      <c r="KI757" s="0"/>
      <c r="KJ757" s="0"/>
      <c r="KK757" s="0"/>
      <c r="KL757" s="0"/>
      <c r="KM757" s="0"/>
      <c r="KN757" s="0"/>
      <c r="KO757" s="0"/>
      <c r="KP757" s="0"/>
      <c r="KQ757" s="0"/>
      <c r="KR757" s="0"/>
      <c r="KS757" s="0"/>
      <c r="KT757" s="0"/>
      <c r="KU757" s="0"/>
      <c r="KV757" s="0"/>
      <c r="KW757" s="0"/>
      <c r="KX757" s="0"/>
      <c r="KY757" s="0"/>
      <c r="KZ757" s="0"/>
      <c r="LA757" s="0"/>
      <c r="LB757" s="0"/>
      <c r="LC757" s="0"/>
      <c r="LD757" s="0"/>
      <c r="LE757" s="0"/>
      <c r="LF757" s="0"/>
      <c r="LG757" s="0"/>
      <c r="LH757" s="0"/>
      <c r="LI757" s="0"/>
      <c r="LJ757" s="0"/>
      <c r="LK757" s="0"/>
      <c r="LL757" s="0"/>
      <c r="LM757" s="0"/>
      <c r="LN757" s="0"/>
      <c r="LO757" s="0"/>
      <c r="LP757" s="0"/>
      <c r="LQ757" s="0"/>
      <c r="LR757" s="0"/>
      <c r="LS757" s="0"/>
      <c r="LT757" s="0"/>
      <c r="LU757" s="0"/>
      <c r="LV757" s="0"/>
      <c r="LW757" s="0"/>
      <c r="LX757" s="0"/>
      <c r="LY757" s="0"/>
      <c r="LZ757" s="0"/>
      <c r="MA757" s="0"/>
      <c r="MB757" s="0"/>
      <c r="MC757" s="0"/>
      <c r="MD757" s="0"/>
      <c r="ME757" s="0"/>
      <c r="MF757" s="0"/>
      <c r="MG757" s="0"/>
      <c r="MH757" s="0"/>
      <c r="MI757" s="0"/>
      <c r="MJ757" s="0"/>
      <c r="MK757" s="0"/>
      <c r="ML757" s="0"/>
      <c r="MM757" s="0"/>
      <c r="MN757" s="0"/>
      <c r="MO757" s="0"/>
      <c r="MP757" s="0"/>
      <c r="MQ757" s="0"/>
      <c r="MR757" s="0"/>
      <c r="MS757" s="0"/>
      <c r="MT757" s="0"/>
      <c r="MU757" s="0"/>
      <c r="MV757" s="0"/>
      <c r="MW757" s="0"/>
      <c r="MX757" s="0"/>
      <c r="MY757" s="0"/>
      <c r="MZ757" s="0"/>
      <c r="NA757" s="0"/>
      <c r="NB757" s="0"/>
      <c r="NC757" s="0"/>
      <c r="ND757" s="0"/>
      <c r="NE757" s="0"/>
      <c r="NF757" s="0"/>
      <c r="NG757" s="0"/>
      <c r="NH757" s="0"/>
      <c r="NI757" s="0"/>
      <c r="NJ757" s="0"/>
      <c r="NK757" s="0"/>
      <c r="NL757" s="0"/>
      <c r="NM757" s="0"/>
      <c r="NN757" s="0"/>
      <c r="NO757" s="0"/>
      <c r="NP757" s="0"/>
      <c r="NQ757" s="0"/>
      <c r="NR757" s="0"/>
      <c r="NS757" s="0"/>
      <c r="NT757" s="0"/>
      <c r="NU757" s="0"/>
      <c r="NV757" s="0"/>
      <c r="NW757" s="0"/>
      <c r="NX757" s="0"/>
      <c r="NY757" s="0"/>
      <c r="NZ757" s="0"/>
      <c r="OA757" s="0"/>
      <c r="OB757" s="0"/>
      <c r="OC757" s="0"/>
      <c r="OD757" s="0"/>
      <c r="OE757" s="0"/>
      <c r="OF757" s="0"/>
      <c r="OG757" s="0"/>
      <c r="OH757" s="0"/>
      <c r="OI757" s="0"/>
      <c r="OJ757" s="0"/>
      <c r="OK757" s="0"/>
      <c r="OL757" s="0"/>
      <c r="OM757" s="0"/>
      <c r="ON757" s="0"/>
      <c r="OO757" s="0"/>
      <c r="OP757" s="0"/>
      <c r="OQ757" s="0"/>
      <c r="OR757" s="0"/>
      <c r="OS757" s="0"/>
      <c r="OT757" s="0"/>
      <c r="OU757" s="0"/>
      <c r="OV757" s="0"/>
      <c r="OW757" s="0"/>
      <c r="OX757" s="0"/>
      <c r="OY757" s="0"/>
      <c r="OZ757" s="0"/>
      <c r="PA757" s="0"/>
      <c r="PB757" s="0"/>
      <c r="PC757" s="0"/>
      <c r="PD757" s="0"/>
      <c r="PE757" s="0"/>
      <c r="PF757" s="0"/>
      <c r="PG757" s="0"/>
      <c r="PH757" s="0"/>
      <c r="PI757" s="0"/>
      <c r="PJ757" s="0"/>
      <c r="PK757" s="0"/>
      <c r="PL757" s="0"/>
      <c r="PM757" s="0"/>
      <c r="PN757" s="0"/>
      <c r="PO757" s="0"/>
      <c r="PP757" s="0"/>
      <c r="PQ757" s="0"/>
      <c r="PR757" s="0"/>
      <c r="PS757" s="0"/>
      <c r="PT757" s="0"/>
      <c r="PU757" s="0"/>
      <c r="PV757" s="0"/>
      <c r="PW757" s="0"/>
      <c r="PX757" s="0"/>
      <c r="PY757" s="0"/>
      <c r="PZ757" s="0"/>
      <c r="QA757" s="0"/>
      <c r="QB757" s="0"/>
      <c r="QC757" s="0"/>
      <c r="QD757" s="0"/>
      <c r="QE757" s="0"/>
      <c r="QF757" s="0"/>
      <c r="QG757" s="0"/>
      <c r="QH757" s="0"/>
      <c r="QI757" s="0"/>
      <c r="QJ757" s="0"/>
      <c r="QK757" s="0"/>
      <c r="QL757" s="0"/>
      <c r="QM757" s="0"/>
      <c r="QN757" s="0"/>
      <c r="QO757" s="0"/>
      <c r="QP757" s="0"/>
      <c r="QQ757" s="0"/>
      <c r="QR757" s="0"/>
      <c r="QS757" s="0"/>
      <c r="QT757" s="0"/>
      <c r="QU757" s="0"/>
      <c r="QV757" s="0"/>
      <c r="QW757" s="0"/>
      <c r="QX757" s="0"/>
      <c r="QY757" s="0"/>
      <c r="QZ757" s="0"/>
      <c r="RA757" s="0"/>
      <c r="RB757" s="0"/>
      <c r="RC757" s="0"/>
      <c r="RD757" s="0"/>
      <c r="RE757" s="0"/>
      <c r="RF757" s="0"/>
      <c r="RG757" s="0"/>
      <c r="RH757" s="0"/>
      <c r="RI757" s="0"/>
      <c r="RJ757" s="0"/>
      <c r="RK757" s="0"/>
      <c r="RL757" s="0"/>
      <c r="RM757" s="0"/>
      <c r="RN757" s="0"/>
      <c r="RO757" s="0"/>
      <c r="RP757" s="0"/>
      <c r="RQ757" s="0"/>
      <c r="RR757" s="0"/>
      <c r="RS757" s="0"/>
      <c r="RT757" s="0"/>
      <c r="RU757" s="0"/>
      <c r="RV757" s="0"/>
      <c r="RW757" s="0"/>
      <c r="RX757" s="0"/>
      <c r="RY757" s="0"/>
      <c r="RZ757" s="0"/>
      <c r="SA757" s="0"/>
      <c r="SB757" s="0"/>
      <c r="SC757" s="0"/>
      <c r="SD757" s="0"/>
      <c r="SE757" s="0"/>
      <c r="SF757" s="0"/>
      <c r="SG757" s="0"/>
      <c r="SH757" s="0"/>
      <c r="SI757" s="0"/>
      <c r="SJ757" s="0"/>
      <c r="SK757" s="0"/>
      <c r="SL757" s="0"/>
      <c r="SM757" s="0"/>
      <c r="SN757" s="0"/>
      <c r="SO757" s="0"/>
      <c r="SP757" s="0"/>
      <c r="SQ757" s="0"/>
      <c r="SR757" s="0"/>
      <c r="SS757" s="0"/>
      <c r="ST757" s="0"/>
      <c r="SU757" s="0"/>
      <c r="SV757" s="0"/>
      <c r="SW757" s="0"/>
      <c r="SX757" s="0"/>
      <c r="SY757" s="0"/>
      <c r="SZ757" s="0"/>
      <c r="TA757" s="0"/>
      <c r="TB757" s="0"/>
      <c r="TC757" s="0"/>
      <c r="TD757" s="0"/>
      <c r="TE757" s="0"/>
      <c r="TF757" s="0"/>
      <c r="TG757" s="0"/>
      <c r="TH757" s="0"/>
      <c r="TI757" s="0"/>
      <c r="TJ757" s="0"/>
      <c r="TK757" s="0"/>
      <c r="TL757" s="0"/>
      <c r="TM757" s="0"/>
      <c r="TN757" s="0"/>
      <c r="TO757" s="0"/>
      <c r="TP757" s="0"/>
      <c r="TQ757" s="0"/>
      <c r="TR757" s="0"/>
      <c r="TS757" s="0"/>
      <c r="TT757" s="0"/>
      <c r="TU757" s="0"/>
      <c r="TV757" s="0"/>
      <c r="TW757" s="0"/>
      <c r="TX757" s="0"/>
      <c r="TY757" s="0"/>
      <c r="TZ757" s="0"/>
      <c r="UA757" s="0"/>
      <c r="UB757" s="0"/>
      <c r="UC757" s="0"/>
      <c r="UD757" s="0"/>
      <c r="UE757" s="0"/>
      <c r="UF757" s="0"/>
      <c r="UG757" s="0"/>
      <c r="UH757" s="0"/>
      <c r="UI757" s="0"/>
      <c r="UJ757" s="0"/>
      <c r="UK757" s="0"/>
      <c r="UL757" s="0"/>
      <c r="UM757" s="0"/>
      <c r="UN757" s="0"/>
      <c r="UO757" s="0"/>
      <c r="UP757" s="0"/>
      <c r="UQ757" s="0"/>
      <c r="UR757" s="0"/>
      <c r="US757" s="0"/>
      <c r="UT757" s="0"/>
      <c r="UU757" s="0"/>
      <c r="UV757" s="0"/>
      <c r="UW757" s="0"/>
      <c r="UX757" s="0"/>
      <c r="UY757" s="0"/>
      <c r="UZ757" s="0"/>
      <c r="VA757" s="0"/>
      <c r="VB757" s="0"/>
      <c r="VC757" s="0"/>
      <c r="VD757" s="0"/>
      <c r="VE757" s="0"/>
      <c r="VF757" s="0"/>
      <c r="VG757" s="0"/>
      <c r="VH757" s="0"/>
      <c r="VI757" s="0"/>
      <c r="VJ757" s="0"/>
      <c r="VK757" s="0"/>
      <c r="VL757" s="0"/>
      <c r="VM757" s="0"/>
      <c r="VN757" s="0"/>
      <c r="VO757" s="0"/>
      <c r="VP757" s="0"/>
      <c r="VQ757" s="0"/>
      <c r="VR757" s="0"/>
      <c r="VS757" s="0"/>
      <c r="VT757" s="0"/>
      <c r="VU757" s="0"/>
      <c r="VV757" s="0"/>
      <c r="VW757" s="0"/>
      <c r="VX757" s="0"/>
      <c r="VY757" s="0"/>
      <c r="VZ757" s="0"/>
      <c r="WA757" s="0"/>
      <c r="WB757" s="0"/>
      <c r="WC757" s="0"/>
      <c r="WD757" s="0"/>
      <c r="WE757" s="0"/>
      <c r="WF757" s="0"/>
      <c r="WG757" s="0"/>
      <c r="WH757" s="0"/>
      <c r="WI757" s="0"/>
      <c r="WJ757" s="0"/>
      <c r="WK757" s="0"/>
      <c r="WL757" s="0"/>
      <c r="WM757" s="0"/>
      <c r="WN757" s="0"/>
      <c r="WO757" s="0"/>
      <c r="WP757" s="0"/>
      <c r="WQ757" s="0"/>
      <c r="WR757" s="0"/>
      <c r="WS757" s="0"/>
      <c r="WT757" s="0"/>
      <c r="WU757" s="0"/>
      <c r="WV757" s="0"/>
      <c r="WW757" s="0"/>
      <c r="WX757" s="0"/>
      <c r="WY757" s="0"/>
      <c r="WZ757" s="0"/>
      <c r="XA757" s="0"/>
      <c r="XB757" s="0"/>
      <c r="XC757" s="0"/>
      <c r="XD757" s="0"/>
      <c r="XE757" s="0"/>
      <c r="XF757" s="0"/>
      <c r="XG757" s="0"/>
      <c r="XH757" s="0"/>
      <c r="XI757" s="0"/>
      <c r="XJ757" s="0"/>
      <c r="XK757" s="0"/>
      <c r="XL757" s="0"/>
      <c r="XM757" s="0"/>
      <c r="XN757" s="0"/>
      <c r="XO757" s="0"/>
      <c r="XP757" s="0"/>
      <c r="XQ757" s="0"/>
      <c r="XR757" s="0"/>
      <c r="XS757" s="0"/>
      <c r="XT757" s="0"/>
      <c r="XU757" s="0"/>
      <c r="XV757" s="0"/>
      <c r="XW757" s="0"/>
      <c r="XX757" s="0"/>
      <c r="XY757" s="0"/>
      <c r="XZ757" s="0"/>
      <c r="YA757" s="0"/>
      <c r="YB757" s="0"/>
      <c r="YC757" s="0"/>
      <c r="YD757" s="0"/>
      <c r="YE757" s="0"/>
      <c r="YF757" s="0"/>
      <c r="YG757" s="0"/>
      <c r="YH757" s="0"/>
      <c r="YI757" s="0"/>
      <c r="YJ757" s="0"/>
      <c r="YK757" s="0"/>
      <c r="YL757" s="0"/>
      <c r="YM757" s="0"/>
      <c r="YN757" s="0"/>
      <c r="YO757" s="0"/>
      <c r="YP757" s="0"/>
      <c r="YQ757" s="0"/>
      <c r="YR757" s="0"/>
      <c r="YS757" s="0"/>
      <c r="YT757" s="0"/>
      <c r="YU757" s="0"/>
      <c r="YV757" s="0"/>
      <c r="YW757" s="0"/>
      <c r="YX757" s="0"/>
      <c r="YY757" s="0"/>
      <c r="YZ757" s="0"/>
      <c r="ZA757" s="0"/>
      <c r="ZB757" s="0"/>
      <c r="ZC757" s="0"/>
      <c r="ZD757" s="0"/>
      <c r="ZE757" s="0"/>
      <c r="ZF757" s="0"/>
      <c r="ZG757" s="0"/>
      <c r="ZH757" s="0"/>
      <c r="ZI757" s="0"/>
      <c r="ZJ757" s="0"/>
      <c r="ZK757" s="0"/>
      <c r="ZL757" s="0"/>
      <c r="ZM757" s="0"/>
      <c r="ZN757" s="0"/>
      <c r="ZO757" s="0"/>
      <c r="ZP757" s="0"/>
      <c r="ZQ757" s="0"/>
      <c r="ZR757" s="0"/>
      <c r="ZS757" s="0"/>
      <c r="ZT757" s="0"/>
      <c r="ZU757" s="0"/>
      <c r="ZV757" s="0"/>
      <c r="ZW757" s="0"/>
      <c r="ZX757" s="0"/>
      <c r="ZY757" s="0"/>
      <c r="ZZ757" s="0"/>
      <c r="AAA757" s="0"/>
      <c r="AAB757" s="0"/>
      <c r="AAC757" s="0"/>
      <c r="AAD757" s="0"/>
      <c r="AAE757" s="0"/>
      <c r="AAF757" s="0"/>
      <c r="AAG757" s="0"/>
      <c r="AAH757" s="0"/>
      <c r="AAI757" s="0"/>
      <c r="AAJ757" s="0"/>
      <c r="AAK757" s="0"/>
      <c r="AAL757" s="0"/>
      <c r="AAM757" s="0"/>
      <c r="AAN757" s="0"/>
      <c r="AAO757" s="0"/>
      <c r="AAP757" s="0"/>
      <c r="AAQ757" s="0"/>
      <c r="AAR757" s="0"/>
      <c r="AAS757" s="0"/>
      <c r="AAT757" s="0"/>
      <c r="AAU757" s="0"/>
      <c r="AAV757" s="0"/>
      <c r="AAW757" s="0"/>
      <c r="AAX757" s="0"/>
      <c r="AAY757" s="0"/>
      <c r="AAZ757" s="0"/>
      <c r="ABA757" s="0"/>
      <c r="ABB757" s="0"/>
      <c r="ABC757" s="0"/>
      <c r="ABD757" s="0"/>
      <c r="ABE757" s="0"/>
      <c r="ABF757" s="0"/>
      <c r="ABG757" s="0"/>
      <c r="ABH757" s="0"/>
      <c r="ABI757" s="0"/>
      <c r="ABJ757" s="0"/>
      <c r="ABK757" s="0"/>
      <c r="ABL757" s="0"/>
      <c r="ABM757" s="0"/>
      <c r="ABN757" s="0"/>
      <c r="ABO757" s="0"/>
      <c r="ABP757" s="0"/>
      <c r="ABQ757" s="0"/>
      <c r="ABR757" s="0"/>
      <c r="ABS757" s="0"/>
      <c r="ABT757" s="0"/>
      <c r="ABU757" s="0"/>
      <c r="ABV757" s="0"/>
      <c r="ABW757" s="0"/>
      <c r="ABX757" s="0"/>
      <c r="ABY757" s="0"/>
      <c r="ABZ757" s="0"/>
      <c r="ACA757" s="0"/>
      <c r="ACB757" s="0"/>
      <c r="ACC757" s="0"/>
      <c r="ACD757" s="0"/>
      <c r="ACE757" s="0"/>
      <c r="ACF757" s="0"/>
      <c r="ACG757" s="0"/>
      <c r="ACH757" s="0"/>
      <c r="ACI757" s="0"/>
      <c r="ACJ757" s="0"/>
      <c r="ACK757" s="0"/>
      <c r="ACL757" s="0"/>
      <c r="ACM757" s="0"/>
      <c r="ACN757" s="0"/>
      <c r="ACO757" s="0"/>
      <c r="ACP757" s="0"/>
      <c r="ACQ757" s="0"/>
      <c r="ACR757" s="0"/>
      <c r="ACS757" s="0"/>
      <c r="ACT757" s="0"/>
      <c r="ACU757" s="0"/>
      <c r="ACV757" s="0"/>
      <c r="ACW757" s="0"/>
      <c r="ACX757" s="0"/>
      <c r="ACY757" s="0"/>
      <c r="ACZ757" s="0"/>
      <c r="ADA757" s="0"/>
      <c r="ADB757" s="0"/>
      <c r="ADC757" s="0"/>
      <c r="ADD757" s="0"/>
      <c r="ADE757" s="0"/>
      <c r="ADF757" s="0"/>
      <c r="ADG757" s="0"/>
      <c r="ADH757" s="0"/>
      <c r="ADI757" s="0"/>
      <c r="ADJ757" s="0"/>
      <c r="ADK757" s="0"/>
      <c r="ADL757" s="0"/>
      <c r="ADM757" s="0"/>
      <c r="ADN757" s="0"/>
      <c r="ADO757" s="0"/>
      <c r="ADP757" s="0"/>
      <c r="ADQ757" s="0"/>
      <c r="ADR757" s="0"/>
      <c r="ADS757" s="0"/>
      <c r="ADT757" s="0"/>
      <c r="ADU757" s="0"/>
      <c r="ADV757" s="0"/>
      <c r="ADW757" s="0"/>
      <c r="ADX757" s="0"/>
      <c r="ADY757" s="0"/>
      <c r="ADZ757" s="0"/>
      <c r="AEA757" s="0"/>
      <c r="AEB757" s="0"/>
      <c r="AEC757" s="0"/>
      <c r="AED757" s="0"/>
      <c r="AEE757" s="0"/>
      <c r="AEF757" s="0"/>
      <c r="AEG757" s="0"/>
      <c r="AEH757" s="0"/>
      <c r="AEI757" s="0"/>
      <c r="AEJ757" s="0"/>
      <c r="AEK757" s="0"/>
      <c r="AEL757" s="0"/>
      <c r="AEM757" s="0"/>
      <c r="AEN757" s="0"/>
      <c r="AEO757" s="0"/>
      <c r="AEP757" s="0"/>
      <c r="AEQ757" s="0"/>
      <c r="AER757" s="0"/>
      <c r="AES757" s="0"/>
      <c r="AET757" s="0"/>
      <c r="AEU757" s="0"/>
      <c r="AEV757" s="0"/>
      <c r="AEW757" s="0"/>
      <c r="AEX757" s="0"/>
      <c r="AEY757" s="0"/>
      <c r="AEZ757" s="0"/>
      <c r="AFA757" s="0"/>
      <c r="AFB757" s="0"/>
      <c r="AFC757" s="0"/>
      <c r="AFD757" s="0"/>
      <c r="AFE757" s="0"/>
      <c r="AFF757" s="0"/>
      <c r="AFG757" s="0"/>
      <c r="AFH757" s="0"/>
      <c r="AFI757" s="0"/>
      <c r="AFJ757" s="0"/>
      <c r="AFK757" s="0"/>
      <c r="AFL757" s="0"/>
      <c r="AFM757" s="0"/>
      <c r="AFN757" s="0"/>
      <c r="AFO757" s="0"/>
      <c r="AFP757" s="0"/>
      <c r="AFQ757" s="0"/>
      <c r="AFR757" s="0"/>
      <c r="AFS757" s="0"/>
      <c r="AFT757" s="0"/>
      <c r="AFU757" s="0"/>
      <c r="AFV757" s="0"/>
      <c r="AFW757" s="0"/>
      <c r="AFX757" s="0"/>
      <c r="AFY757" s="0"/>
      <c r="AFZ757" s="0"/>
      <c r="AGA757" s="0"/>
      <c r="AGB757" s="0"/>
      <c r="AGC757" s="0"/>
      <c r="AGD757" s="0"/>
      <c r="AGE757" s="0"/>
      <c r="AGF757" s="0"/>
      <c r="AGG757" s="0"/>
      <c r="AGH757" s="0"/>
      <c r="AGI757" s="0"/>
      <c r="AGJ757" s="0"/>
      <c r="AGK757" s="0"/>
      <c r="AGL757" s="0"/>
      <c r="AGM757" s="0"/>
      <c r="AGN757" s="0"/>
      <c r="AGO757" s="0"/>
      <c r="AGP757" s="0"/>
      <c r="AGQ757" s="0"/>
      <c r="AGR757" s="0"/>
      <c r="AGS757" s="0"/>
      <c r="AGT757" s="0"/>
      <c r="AGU757" s="0"/>
      <c r="AGV757" s="0"/>
      <c r="AGW757" s="0"/>
      <c r="AGX757" s="0"/>
      <c r="AGY757" s="0"/>
      <c r="AGZ757" s="0"/>
      <c r="AHA757" s="0"/>
      <c r="AHB757" s="0"/>
      <c r="AHC757" s="0"/>
      <c r="AHD757" s="0"/>
      <c r="AHE757" s="0"/>
      <c r="AHF757" s="0"/>
      <c r="AHG757" s="0"/>
      <c r="AHH757" s="0"/>
      <c r="AHI757" s="0"/>
      <c r="AHJ757" s="0"/>
      <c r="AHK757" s="0"/>
      <c r="AHL757" s="0"/>
      <c r="AHM757" s="0"/>
      <c r="AHN757" s="0"/>
      <c r="AHO757" s="0"/>
      <c r="AHP757" s="0"/>
      <c r="AHQ757" s="0"/>
      <c r="AHR757" s="0"/>
      <c r="AHS757" s="0"/>
      <c r="AHT757" s="0"/>
      <c r="AHU757" s="0"/>
      <c r="AHV757" s="0"/>
      <c r="AHW757" s="0"/>
      <c r="AHX757" s="0"/>
      <c r="AHY757" s="0"/>
      <c r="AHZ757" s="0"/>
      <c r="AIA757" s="0"/>
      <c r="AIB757" s="0"/>
      <c r="AIC757" s="0"/>
      <c r="AID757" s="0"/>
      <c r="AIE757" s="0"/>
      <c r="AIF757" s="0"/>
      <c r="AIG757" s="0"/>
      <c r="AIH757" s="0"/>
      <c r="AII757" s="0"/>
      <c r="AIJ757" s="0"/>
      <c r="AIK757" s="0"/>
      <c r="AIL757" s="0"/>
      <c r="AIM757" s="0"/>
      <c r="AIN757" s="0"/>
      <c r="AIO757" s="0"/>
      <c r="AIP757" s="0"/>
      <c r="AIQ757" s="0"/>
      <c r="AIR757" s="0"/>
      <c r="AIS757" s="0"/>
      <c r="AIT757" s="0"/>
      <c r="AIU757" s="0"/>
      <c r="AIV757" s="0"/>
      <c r="AIW757" s="0"/>
      <c r="AIX757" s="0"/>
      <c r="AIY757" s="0"/>
      <c r="AIZ757" s="0"/>
      <c r="AJA757" s="0"/>
      <c r="AJB757" s="0"/>
      <c r="AJC757" s="0"/>
      <c r="AJD757" s="0"/>
      <c r="AJE757" s="0"/>
      <c r="AJF757" s="0"/>
      <c r="AJG757" s="0"/>
      <c r="AJH757" s="0"/>
      <c r="AJI757" s="0"/>
      <c r="AJJ757" s="0"/>
      <c r="AJK757" s="0"/>
      <c r="AJL757" s="0"/>
      <c r="AJM757" s="0"/>
      <c r="AJN757" s="0"/>
      <c r="AJO757" s="0"/>
      <c r="AJP757" s="0"/>
      <c r="AJQ757" s="0"/>
      <c r="AJR757" s="0"/>
      <c r="AJS757" s="0"/>
      <c r="AJT757" s="0"/>
      <c r="AJU757" s="0"/>
      <c r="AJV757" s="0"/>
      <c r="AJW757" s="0"/>
      <c r="AJX757" s="0"/>
      <c r="AJY757" s="0"/>
      <c r="AJZ757" s="0"/>
      <c r="AKA757" s="0"/>
      <c r="AKB757" s="0"/>
      <c r="AKC757" s="0"/>
      <c r="AKD757" s="0"/>
      <c r="AKE757" s="0"/>
      <c r="AKF757" s="0"/>
      <c r="AKG757" s="0"/>
      <c r="AKH757" s="0"/>
      <c r="AKI757" s="0"/>
      <c r="AKJ757" s="0"/>
      <c r="AKK757" s="0"/>
      <c r="AKL757" s="0"/>
      <c r="AKM757" s="0"/>
      <c r="AKN757" s="0"/>
      <c r="AKO757" s="0"/>
      <c r="AKP757" s="0"/>
      <c r="AKQ757" s="0"/>
      <c r="AKR757" s="0"/>
      <c r="AKS757" s="0"/>
      <c r="AKT757" s="0"/>
      <c r="AKU757" s="0"/>
      <c r="AKV757" s="0"/>
      <c r="AKW757" s="0"/>
      <c r="AKX757" s="0"/>
      <c r="AKY757" s="0"/>
      <c r="AKZ757" s="0"/>
      <c r="ALA757" s="0"/>
      <c r="ALB757" s="0"/>
      <c r="ALC757" s="0"/>
      <c r="ALD757" s="0"/>
      <c r="ALE757" s="0"/>
      <c r="ALF757" s="0"/>
      <c r="ALG757" s="0"/>
      <c r="ALH757" s="0"/>
      <c r="ALI757" s="0"/>
      <c r="ALJ757" s="0"/>
      <c r="ALK757" s="0"/>
      <c r="ALL757" s="0"/>
      <c r="ALM757" s="0"/>
      <c r="ALN757" s="0"/>
      <c r="ALO757" s="0"/>
      <c r="ALP757" s="0"/>
      <c r="ALQ757" s="0"/>
      <c r="ALR757" s="0"/>
      <c r="ALS757" s="0"/>
      <c r="ALT757" s="0"/>
      <c r="ALU757" s="0"/>
      <c r="ALV757" s="0"/>
      <c r="ALW757" s="0"/>
      <c r="ALX757" s="0"/>
      <c r="ALY757" s="0"/>
      <c r="ALZ757" s="0"/>
      <c r="AMA757" s="0"/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customFormat="false" ht="12" hidden="false" customHeight="false" outlineLevel="0" collapsed="false">
      <c r="A758" s="9" t="s">
        <v>66</v>
      </c>
      <c r="B758" s="4" t="n">
        <v>144</v>
      </c>
      <c r="C758" s="9" t="n">
        <v>180</v>
      </c>
      <c r="D758" s="9"/>
      <c r="E758" s="35"/>
      <c r="F758" s="0"/>
      <c r="G758" s="9"/>
      <c r="H758" s="9"/>
      <c r="I758" s="22" t="s">
        <v>1066</v>
      </c>
      <c r="J758" s="26" t="s">
        <v>1067</v>
      </c>
      <c r="K758" s="35" t="s">
        <v>1697</v>
      </c>
      <c r="L758" s="9"/>
      <c r="M758" s="88"/>
      <c r="N758" s="22" t="s">
        <v>1660</v>
      </c>
      <c r="O758" s="4" t="s">
        <v>1661</v>
      </c>
      <c r="P758" s="89" t="n">
        <v>21144</v>
      </c>
      <c r="Q758" s="89" t="n">
        <v>1144</v>
      </c>
      <c r="R758" s="9" t="s">
        <v>409</v>
      </c>
      <c r="S758" s="0"/>
      <c r="T758" s="0"/>
      <c r="U758" s="0"/>
      <c r="V758" s="0"/>
      <c r="W758" s="0"/>
      <c r="X758" s="0"/>
      <c r="Y758" s="0"/>
      <c r="Z758" s="0"/>
      <c r="AA758" s="0"/>
      <c r="AB758" s="0"/>
      <c r="AC758" s="30"/>
      <c r="AD758" s="30"/>
      <c r="AE758" s="30"/>
      <c r="AF758" s="30"/>
      <c r="AG758" s="30"/>
      <c r="AH758" s="30"/>
      <c r="AI758" s="30"/>
      <c r="AJ758" s="30"/>
      <c r="AK758" s="3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  <c r="HR758" s="0"/>
      <c r="HS758" s="0"/>
      <c r="HT758" s="0"/>
      <c r="HU758" s="0"/>
      <c r="HV758" s="0"/>
      <c r="HW758" s="0"/>
      <c r="HX758" s="0"/>
      <c r="HY758" s="0"/>
      <c r="HZ758" s="0"/>
      <c r="IA758" s="0"/>
      <c r="IB758" s="0"/>
      <c r="IC758" s="0"/>
      <c r="ID758" s="0"/>
      <c r="IE758" s="0"/>
      <c r="IF758" s="0"/>
      <c r="IG758" s="0"/>
      <c r="IH758" s="0"/>
      <c r="II758" s="0"/>
      <c r="IJ758" s="0"/>
      <c r="IK758" s="0"/>
      <c r="IL758" s="0"/>
      <c r="IM758" s="0"/>
      <c r="IN758" s="0"/>
      <c r="IO758" s="0"/>
      <c r="IP758" s="0"/>
      <c r="IQ758" s="0"/>
      <c r="IR758" s="0"/>
      <c r="IS758" s="0"/>
      <c r="IT758" s="0"/>
      <c r="IU758" s="0"/>
      <c r="IV758" s="0"/>
      <c r="IW758" s="0"/>
      <c r="IX758" s="0"/>
      <c r="IY758" s="0"/>
      <c r="IZ758" s="0"/>
      <c r="JA758" s="0"/>
      <c r="JB758" s="0"/>
      <c r="JC758" s="0"/>
      <c r="JD758" s="0"/>
      <c r="JE758" s="0"/>
      <c r="JF758" s="0"/>
      <c r="JG758" s="0"/>
      <c r="JH758" s="0"/>
      <c r="JI758" s="0"/>
      <c r="JJ758" s="0"/>
      <c r="JK758" s="0"/>
      <c r="JL758" s="0"/>
      <c r="JM758" s="0"/>
      <c r="JN758" s="0"/>
      <c r="JO758" s="0"/>
      <c r="JP758" s="0"/>
      <c r="JQ758" s="0"/>
      <c r="JR758" s="0"/>
      <c r="JS758" s="0"/>
      <c r="JT758" s="0"/>
      <c r="JU758" s="0"/>
      <c r="JV758" s="0"/>
      <c r="JW758" s="0"/>
      <c r="JX758" s="0"/>
      <c r="JY758" s="0"/>
      <c r="JZ758" s="0"/>
      <c r="KA758" s="0"/>
      <c r="KB758" s="0"/>
      <c r="KC758" s="0"/>
      <c r="KD758" s="0"/>
      <c r="KE758" s="0"/>
      <c r="KF758" s="0"/>
      <c r="KG758" s="0"/>
      <c r="KH758" s="0"/>
      <c r="KI758" s="0"/>
      <c r="KJ758" s="0"/>
      <c r="KK758" s="0"/>
      <c r="KL758" s="0"/>
      <c r="KM758" s="0"/>
      <c r="KN758" s="0"/>
      <c r="KO758" s="0"/>
      <c r="KP758" s="0"/>
      <c r="KQ758" s="0"/>
      <c r="KR758" s="0"/>
      <c r="KS758" s="0"/>
      <c r="KT758" s="0"/>
      <c r="KU758" s="0"/>
      <c r="KV758" s="0"/>
      <c r="KW758" s="0"/>
      <c r="KX758" s="0"/>
      <c r="KY758" s="0"/>
      <c r="KZ758" s="0"/>
      <c r="LA758" s="0"/>
      <c r="LB758" s="0"/>
      <c r="LC758" s="0"/>
      <c r="LD758" s="0"/>
      <c r="LE758" s="0"/>
      <c r="LF758" s="0"/>
      <c r="LG758" s="0"/>
      <c r="LH758" s="0"/>
      <c r="LI758" s="0"/>
      <c r="LJ758" s="0"/>
      <c r="LK758" s="0"/>
      <c r="LL758" s="0"/>
      <c r="LM758" s="0"/>
      <c r="LN758" s="0"/>
      <c r="LO758" s="0"/>
      <c r="LP758" s="0"/>
      <c r="LQ758" s="0"/>
      <c r="LR758" s="0"/>
      <c r="LS758" s="0"/>
      <c r="LT758" s="0"/>
      <c r="LU758" s="0"/>
      <c r="LV758" s="0"/>
      <c r="LW758" s="0"/>
      <c r="LX758" s="0"/>
      <c r="LY758" s="0"/>
      <c r="LZ758" s="0"/>
      <c r="MA758" s="0"/>
      <c r="MB758" s="0"/>
      <c r="MC758" s="0"/>
      <c r="MD758" s="0"/>
      <c r="ME758" s="0"/>
      <c r="MF758" s="0"/>
      <c r="MG758" s="0"/>
      <c r="MH758" s="0"/>
      <c r="MI758" s="0"/>
      <c r="MJ758" s="0"/>
      <c r="MK758" s="0"/>
      <c r="ML758" s="0"/>
      <c r="MM758" s="0"/>
      <c r="MN758" s="0"/>
      <c r="MO758" s="0"/>
      <c r="MP758" s="0"/>
      <c r="MQ758" s="0"/>
      <c r="MR758" s="0"/>
      <c r="MS758" s="0"/>
      <c r="MT758" s="0"/>
      <c r="MU758" s="0"/>
      <c r="MV758" s="0"/>
      <c r="MW758" s="0"/>
      <c r="MX758" s="0"/>
      <c r="MY758" s="0"/>
      <c r="MZ758" s="0"/>
      <c r="NA758" s="0"/>
      <c r="NB758" s="0"/>
      <c r="NC758" s="0"/>
      <c r="ND758" s="0"/>
      <c r="NE758" s="0"/>
      <c r="NF758" s="0"/>
      <c r="NG758" s="0"/>
      <c r="NH758" s="0"/>
      <c r="NI758" s="0"/>
      <c r="NJ758" s="0"/>
      <c r="NK758" s="0"/>
      <c r="NL758" s="0"/>
      <c r="NM758" s="0"/>
      <c r="NN758" s="0"/>
      <c r="NO758" s="0"/>
      <c r="NP758" s="0"/>
      <c r="NQ758" s="0"/>
      <c r="NR758" s="0"/>
      <c r="NS758" s="0"/>
      <c r="NT758" s="0"/>
      <c r="NU758" s="0"/>
      <c r="NV758" s="0"/>
      <c r="NW758" s="0"/>
      <c r="NX758" s="0"/>
      <c r="NY758" s="0"/>
      <c r="NZ758" s="0"/>
      <c r="OA758" s="0"/>
      <c r="OB758" s="0"/>
      <c r="OC758" s="0"/>
      <c r="OD758" s="0"/>
      <c r="OE758" s="0"/>
      <c r="OF758" s="0"/>
      <c r="OG758" s="0"/>
      <c r="OH758" s="0"/>
      <c r="OI758" s="0"/>
      <c r="OJ758" s="0"/>
      <c r="OK758" s="0"/>
      <c r="OL758" s="0"/>
      <c r="OM758" s="0"/>
      <c r="ON758" s="0"/>
      <c r="OO758" s="0"/>
      <c r="OP758" s="0"/>
      <c r="OQ758" s="0"/>
      <c r="OR758" s="0"/>
      <c r="OS758" s="0"/>
      <c r="OT758" s="0"/>
      <c r="OU758" s="0"/>
      <c r="OV758" s="0"/>
      <c r="OW758" s="0"/>
      <c r="OX758" s="0"/>
      <c r="OY758" s="0"/>
      <c r="OZ758" s="0"/>
      <c r="PA758" s="0"/>
      <c r="PB758" s="0"/>
      <c r="PC758" s="0"/>
      <c r="PD758" s="0"/>
      <c r="PE758" s="0"/>
      <c r="PF758" s="0"/>
      <c r="PG758" s="0"/>
      <c r="PH758" s="0"/>
      <c r="PI758" s="0"/>
      <c r="PJ758" s="0"/>
      <c r="PK758" s="0"/>
      <c r="PL758" s="0"/>
      <c r="PM758" s="0"/>
      <c r="PN758" s="0"/>
      <c r="PO758" s="0"/>
      <c r="PP758" s="0"/>
      <c r="PQ758" s="0"/>
      <c r="PR758" s="0"/>
      <c r="PS758" s="0"/>
      <c r="PT758" s="0"/>
      <c r="PU758" s="0"/>
      <c r="PV758" s="0"/>
      <c r="PW758" s="0"/>
      <c r="PX758" s="0"/>
      <c r="PY758" s="0"/>
      <c r="PZ758" s="0"/>
      <c r="QA758" s="0"/>
      <c r="QB758" s="0"/>
      <c r="QC758" s="0"/>
      <c r="QD758" s="0"/>
      <c r="QE758" s="0"/>
      <c r="QF758" s="0"/>
      <c r="QG758" s="0"/>
      <c r="QH758" s="0"/>
      <c r="QI758" s="0"/>
      <c r="QJ758" s="0"/>
      <c r="QK758" s="0"/>
      <c r="QL758" s="0"/>
      <c r="QM758" s="0"/>
      <c r="QN758" s="0"/>
      <c r="QO758" s="0"/>
      <c r="QP758" s="0"/>
      <c r="QQ758" s="0"/>
      <c r="QR758" s="0"/>
      <c r="QS758" s="0"/>
      <c r="QT758" s="0"/>
      <c r="QU758" s="0"/>
      <c r="QV758" s="0"/>
      <c r="QW758" s="0"/>
      <c r="QX758" s="0"/>
      <c r="QY758" s="0"/>
      <c r="QZ758" s="0"/>
      <c r="RA758" s="0"/>
      <c r="RB758" s="0"/>
      <c r="RC758" s="0"/>
      <c r="RD758" s="0"/>
      <c r="RE758" s="0"/>
      <c r="RF758" s="0"/>
      <c r="RG758" s="0"/>
      <c r="RH758" s="0"/>
      <c r="RI758" s="0"/>
      <c r="RJ758" s="0"/>
      <c r="RK758" s="0"/>
      <c r="RL758" s="0"/>
      <c r="RM758" s="0"/>
      <c r="RN758" s="0"/>
      <c r="RO758" s="0"/>
      <c r="RP758" s="0"/>
      <c r="RQ758" s="0"/>
      <c r="RR758" s="0"/>
      <c r="RS758" s="0"/>
      <c r="RT758" s="0"/>
      <c r="RU758" s="0"/>
      <c r="RV758" s="0"/>
      <c r="RW758" s="0"/>
      <c r="RX758" s="0"/>
      <c r="RY758" s="0"/>
      <c r="RZ758" s="0"/>
      <c r="SA758" s="0"/>
      <c r="SB758" s="0"/>
      <c r="SC758" s="0"/>
      <c r="SD758" s="0"/>
      <c r="SE758" s="0"/>
      <c r="SF758" s="0"/>
      <c r="SG758" s="0"/>
      <c r="SH758" s="0"/>
      <c r="SI758" s="0"/>
      <c r="SJ758" s="0"/>
      <c r="SK758" s="0"/>
      <c r="SL758" s="0"/>
      <c r="SM758" s="0"/>
      <c r="SN758" s="0"/>
      <c r="SO758" s="0"/>
      <c r="SP758" s="0"/>
      <c r="SQ758" s="0"/>
      <c r="SR758" s="0"/>
      <c r="SS758" s="0"/>
      <c r="ST758" s="0"/>
      <c r="SU758" s="0"/>
      <c r="SV758" s="0"/>
      <c r="SW758" s="0"/>
      <c r="SX758" s="0"/>
      <c r="SY758" s="0"/>
      <c r="SZ758" s="0"/>
      <c r="TA758" s="0"/>
      <c r="TB758" s="0"/>
      <c r="TC758" s="0"/>
      <c r="TD758" s="0"/>
      <c r="TE758" s="0"/>
      <c r="TF758" s="0"/>
      <c r="TG758" s="0"/>
      <c r="TH758" s="0"/>
      <c r="TI758" s="0"/>
      <c r="TJ758" s="0"/>
      <c r="TK758" s="0"/>
      <c r="TL758" s="0"/>
      <c r="TM758" s="0"/>
      <c r="TN758" s="0"/>
      <c r="TO758" s="0"/>
      <c r="TP758" s="0"/>
      <c r="TQ758" s="0"/>
      <c r="TR758" s="0"/>
      <c r="TS758" s="0"/>
      <c r="TT758" s="0"/>
      <c r="TU758" s="0"/>
      <c r="TV758" s="0"/>
      <c r="TW758" s="0"/>
      <c r="TX758" s="0"/>
      <c r="TY758" s="0"/>
      <c r="TZ758" s="0"/>
      <c r="UA758" s="0"/>
      <c r="UB758" s="0"/>
      <c r="UC758" s="0"/>
      <c r="UD758" s="0"/>
      <c r="UE758" s="0"/>
      <c r="UF758" s="0"/>
      <c r="UG758" s="0"/>
      <c r="UH758" s="0"/>
      <c r="UI758" s="0"/>
      <c r="UJ758" s="0"/>
      <c r="UK758" s="0"/>
      <c r="UL758" s="0"/>
      <c r="UM758" s="0"/>
      <c r="UN758" s="0"/>
      <c r="UO758" s="0"/>
      <c r="UP758" s="0"/>
      <c r="UQ758" s="0"/>
      <c r="UR758" s="0"/>
      <c r="US758" s="0"/>
      <c r="UT758" s="0"/>
      <c r="UU758" s="0"/>
      <c r="UV758" s="0"/>
      <c r="UW758" s="0"/>
      <c r="UX758" s="0"/>
      <c r="UY758" s="0"/>
      <c r="UZ758" s="0"/>
      <c r="VA758" s="0"/>
      <c r="VB758" s="0"/>
      <c r="VC758" s="0"/>
      <c r="VD758" s="0"/>
      <c r="VE758" s="0"/>
      <c r="VF758" s="0"/>
      <c r="VG758" s="0"/>
      <c r="VH758" s="0"/>
      <c r="VI758" s="0"/>
      <c r="VJ758" s="0"/>
      <c r="VK758" s="0"/>
      <c r="VL758" s="0"/>
      <c r="VM758" s="0"/>
      <c r="VN758" s="0"/>
      <c r="VO758" s="0"/>
      <c r="VP758" s="0"/>
      <c r="VQ758" s="0"/>
      <c r="VR758" s="0"/>
      <c r="VS758" s="0"/>
      <c r="VT758" s="0"/>
      <c r="VU758" s="0"/>
      <c r="VV758" s="0"/>
      <c r="VW758" s="0"/>
      <c r="VX758" s="0"/>
      <c r="VY758" s="0"/>
      <c r="VZ758" s="0"/>
      <c r="WA758" s="0"/>
      <c r="WB758" s="0"/>
      <c r="WC758" s="0"/>
      <c r="WD758" s="0"/>
      <c r="WE758" s="0"/>
      <c r="WF758" s="0"/>
      <c r="WG758" s="0"/>
      <c r="WH758" s="0"/>
      <c r="WI758" s="0"/>
      <c r="WJ758" s="0"/>
      <c r="WK758" s="0"/>
      <c r="WL758" s="0"/>
      <c r="WM758" s="0"/>
      <c r="WN758" s="0"/>
      <c r="WO758" s="0"/>
      <c r="WP758" s="0"/>
      <c r="WQ758" s="0"/>
      <c r="WR758" s="0"/>
      <c r="WS758" s="0"/>
      <c r="WT758" s="0"/>
      <c r="WU758" s="0"/>
      <c r="WV758" s="0"/>
      <c r="WW758" s="0"/>
      <c r="WX758" s="0"/>
      <c r="WY758" s="0"/>
      <c r="WZ758" s="0"/>
      <c r="XA758" s="0"/>
      <c r="XB758" s="0"/>
      <c r="XC758" s="0"/>
      <c r="XD758" s="0"/>
      <c r="XE758" s="0"/>
      <c r="XF758" s="0"/>
      <c r="XG758" s="0"/>
      <c r="XH758" s="0"/>
      <c r="XI758" s="0"/>
      <c r="XJ758" s="0"/>
      <c r="XK758" s="0"/>
      <c r="XL758" s="0"/>
      <c r="XM758" s="0"/>
      <c r="XN758" s="0"/>
      <c r="XO758" s="0"/>
      <c r="XP758" s="0"/>
      <c r="XQ758" s="0"/>
      <c r="XR758" s="0"/>
      <c r="XS758" s="0"/>
      <c r="XT758" s="0"/>
      <c r="XU758" s="0"/>
      <c r="XV758" s="0"/>
      <c r="XW758" s="0"/>
      <c r="XX758" s="0"/>
      <c r="XY758" s="0"/>
      <c r="XZ758" s="0"/>
      <c r="YA758" s="0"/>
      <c r="YB758" s="0"/>
      <c r="YC758" s="0"/>
      <c r="YD758" s="0"/>
      <c r="YE758" s="0"/>
      <c r="YF758" s="0"/>
      <c r="YG758" s="0"/>
      <c r="YH758" s="0"/>
      <c r="YI758" s="0"/>
      <c r="YJ758" s="0"/>
      <c r="YK758" s="0"/>
      <c r="YL758" s="0"/>
      <c r="YM758" s="0"/>
      <c r="YN758" s="0"/>
      <c r="YO758" s="0"/>
      <c r="YP758" s="0"/>
      <c r="YQ758" s="0"/>
      <c r="YR758" s="0"/>
      <c r="YS758" s="0"/>
      <c r="YT758" s="0"/>
      <c r="YU758" s="0"/>
      <c r="YV758" s="0"/>
      <c r="YW758" s="0"/>
      <c r="YX758" s="0"/>
      <c r="YY758" s="0"/>
      <c r="YZ758" s="0"/>
      <c r="ZA758" s="0"/>
      <c r="ZB758" s="0"/>
      <c r="ZC758" s="0"/>
      <c r="ZD758" s="0"/>
      <c r="ZE758" s="0"/>
      <c r="ZF758" s="0"/>
      <c r="ZG758" s="0"/>
      <c r="ZH758" s="0"/>
      <c r="ZI758" s="0"/>
      <c r="ZJ758" s="0"/>
      <c r="ZK758" s="0"/>
      <c r="ZL758" s="0"/>
      <c r="ZM758" s="0"/>
      <c r="ZN758" s="0"/>
      <c r="ZO758" s="0"/>
      <c r="ZP758" s="0"/>
      <c r="ZQ758" s="0"/>
      <c r="ZR758" s="0"/>
      <c r="ZS758" s="0"/>
      <c r="ZT758" s="0"/>
      <c r="ZU758" s="0"/>
      <c r="ZV758" s="0"/>
      <c r="ZW758" s="0"/>
      <c r="ZX758" s="0"/>
      <c r="ZY758" s="0"/>
      <c r="ZZ758" s="0"/>
      <c r="AAA758" s="0"/>
      <c r="AAB758" s="0"/>
      <c r="AAC758" s="0"/>
      <c r="AAD758" s="0"/>
      <c r="AAE758" s="0"/>
      <c r="AAF758" s="0"/>
      <c r="AAG758" s="0"/>
      <c r="AAH758" s="0"/>
      <c r="AAI758" s="0"/>
      <c r="AAJ758" s="0"/>
      <c r="AAK758" s="0"/>
      <c r="AAL758" s="0"/>
      <c r="AAM758" s="0"/>
      <c r="AAN758" s="0"/>
      <c r="AAO758" s="0"/>
      <c r="AAP758" s="0"/>
      <c r="AAQ758" s="0"/>
      <c r="AAR758" s="0"/>
      <c r="AAS758" s="0"/>
      <c r="AAT758" s="0"/>
      <c r="AAU758" s="0"/>
      <c r="AAV758" s="0"/>
      <c r="AAW758" s="0"/>
      <c r="AAX758" s="0"/>
      <c r="AAY758" s="0"/>
      <c r="AAZ758" s="0"/>
      <c r="ABA758" s="0"/>
      <c r="ABB758" s="0"/>
      <c r="ABC758" s="0"/>
      <c r="ABD758" s="0"/>
      <c r="ABE758" s="0"/>
      <c r="ABF758" s="0"/>
      <c r="ABG758" s="0"/>
      <c r="ABH758" s="0"/>
      <c r="ABI758" s="0"/>
      <c r="ABJ758" s="0"/>
      <c r="ABK758" s="0"/>
      <c r="ABL758" s="0"/>
      <c r="ABM758" s="0"/>
      <c r="ABN758" s="0"/>
      <c r="ABO758" s="0"/>
      <c r="ABP758" s="0"/>
      <c r="ABQ758" s="0"/>
      <c r="ABR758" s="0"/>
      <c r="ABS758" s="0"/>
      <c r="ABT758" s="0"/>
      <c r="ABU758" s="0"/>
      <c r="ABV758" s="0"/>
      <c r="ABW758" s="0"/>
      <c r="ABX758" s="0"/>
      <c r="ABY758" s="0"/>
      <c r="ABZ758" s="0"/>
      <c r="ACA758" s="0"/>
      <c r="ACB758" s="0"/>
      <c r="ACC758" s="0"/>
      <c r="ACD758" s="0"/>
      <c r="ACE758" s="0"/>
      <c r="ACF758" s="0"/>
      <c r="ACG758" s="0"/>
      <c r="ACH758" s="0"/>
      <c r="ACI758" s="0"/>
      <c r="ACJ758" s="0"/>
      <c r="ACK758" s="0"/>
      <c r="ACL758" s="0"/>
      <c r="ACM758" s="0"/>
      <c r="ACN758" s="0"/>
      <c r="ACO758" s="0"/>
      <c r="ACP758" s="0"/>
      <c r="ACQ758" s="0"/>
      <c r="ACR758" s="0"/>
      <c r="ACS758" s="0"/>
      <c r="ACT758" s="0"/>
      <c r="ACU758" s="0"/>
      <c r="ACV758" s="0"/>
      <c r="ACW758" s="0"/>
      <c r="ACX758" s="0"/>
      <c r="ACY758" s="0"/>
      <c r="ACZ758" s="0"/>
      <c r="ADA758" s="0"/>
      <c r="ADB758" s="0"/>
      <c r="ADC758" s="0"/>
      <c r="ADD758" s="0"/>
      <c r="ADE758" s="0"/>
      <c r="ADF758" s="0"/>
      <c r="ADG758" s="0"/>
      <c r="ADH758" s="0"/>
      <c r="ADI758" s="0"/>
      <c r="ADJ758" s="0"/>
      <c r="ADK758" s="0"/>
      <c r="ADL758" s="0"/>
      <c r="ADM758" s="0"/>
      <c r="ADN758" s="0"/>
      <c r="ADO758" s="0"/>
      <c r="ADP758" s="0"/>
      <c r="ADQ758" s="0"/>
      <c r="ADR758" s="0"/>
      <c r="ADS758" s="0"/>
      <c r="ADT758" s="0"/>
      <c r="ADU758" s="0"/>
      <c r="ADV758" s="0"/>
      <c r="ADW758" s="0"/>
      <c r="ADX758" s="0"/>
      <c r="ADY758" s="0"/>
      <c r="ADZ758" s="0"/>
      <c r="AEA758" s="0"/>
      <c r="AEB758" s="0"/>
      <c r="AEC758" s="0"/>
      <c r="AED758" s="0"/>
      <c r="AEE758" s="0"/>
      <c r="AEF758" s="0"/>
      <c r="AEG758" s="0"/>
      <c r="AEH758" s="0"/>
      <c r="AEI758" s="0"/>
      <c r="AEJ758" s="0"/>
      <c r="AEK758" s="0"/>
      <c r="AEL758" s="0"/>
      <c r="AEM758" s="0"/>
      <c r="AEN758" s="0"/>
      <c r="AEO758" s="0"/>
      <c r="AEP758" s="0"/>
      <c r="AEQ758" s="0"/>
      <c r="AER758" s="0"/>
      <c r="AES758" s="0"/>
      <c r="AET758" s="0"/>
      <c r="AEU758" s="0"/>
      <c r="AEV758" s="0"/>
      <c r="AEW758" s="0"/>
      <c r="AEX758" s="0"/>
      <c r="AEY758" s="0"/>
      <c r="AEZ758" s="0"/>
      <c r="AFA758" s="0"/>
      <c r="AFB758" s="0"/>
      <c r="AFC758" s="0"/>
      <c r="AFD758" s="0"/>
      <c r="AFE758" s="0"/>
      <c r="AFF758" s="0"/>
      <c r="AFG758" s="0"/>
      <c r="AFH758" s="0"/>
      <c r="AFI758" s="0"/>
      <c r="AFJ758" s="0"/>
      <c r="AFK758" s="0"/>
      <c r="AFL758" s="0"/>
      <c r="AFM758" s="0"/>
      <c r="AFN758" s="0"/>
      <c r="AFO758" s="0"/>
      <c r="AFP758" s="0"/>
      <c r="AFQ758" s="0"/>
      <c r="AFR758" s="0"/>
      <c r="AFS758" s="0"/>
      <c r="AFT758" s="0"/>
      <c r="AFU758" s="0"/>
      <c r="AFV758" s="0"/>
      <c r="AFW758" s="0"/>
      <c r="AFX758" s="0"/>
      <c r="AFY758" s="0"/>
      <c r="AFZ758" s="0"/>
      <c r="AGA758" s="0"/>
      <c r="AGB758" s="0"/>
      <c r="AGC758" s="0"/>
      <c r="AGD758" s="0"/>
      <c r="AGE758" s="0"/>
      <c r="AGF758" s="0"/>
      <c r="AGG758" s="0"/>
      <c r="AGH758" s="0"/>
      <c r="AGI758" s="0"/>
      <c r="AGJ758" s="0"/>
      <c r="AGK758" s="0"/>
      <c r="AGL758" s="0"/>
      <c r="AGM758" s="0"/>
      <c r="AGN758" s="0"/>
      <c r="AGO758" s="0"/>
      <c r="AGP758" s="0"/>
      <c r="AGQ758" s="0"/>
      <c r="AGR758" s="0"/>
      <c r="AGS758" s="0"/>
      <c r="AGT758" s="0"/>
      <c r="AGU758" s="0"/>
      <c r="AGV758" s="0"/>
      <c r="AGW758" s="0"/>
      <c r="AGX758" s="0"/>
      <c r="AGY758" s="0"/>
      <c r="AGZ758" s="0"/>
      <c r="AHA758" s="0"/>
      <c r="AHB758" s="0"/>
      <c r="AHC758" s="0"/>
      <c r="AHD758" s="0"/>
      <c r="AHE758" s="0"/>
      <c r="AHF758" s="0"/>
      <c r="AHG758" s="0"/>
      <c r="AHH758" s="0"/>
      <c r="AHI758" s="0"/>
      <c r="AHJ758" s="0"/>
      <c r="AHK758" s="0"/>
      <c r="AHL758" s="0"/>
      <c r="AHM758" s="0"/>
      <c r="AHN758" s="0"/>
      <c r="AHO758" s="0"/>
      <c r="AHP758" s="0"/>
      <c r="AHQ758" s="0"/>
      <c r="AHR758" s="0"/>
      <c r="AHS758" s="0"/>
      <c r="AHT758" s="0"/>
      <c r="AHU758" s="0"/>
      <c r="AHV758" s="0"/>
      <c r="AHW758" s="0"/>
      <c r="AHX758" s="0"/>
      <c r="AHY758" s="0"/>
      <c r="AHZ758" s="0"/>
      <c r="AIA758" s="0"/>
      <c r="AIB758" s="0"/>
      <c r="AIC758" s="0"/>
      <c r="AID758" s="0"/>
      <c r="AIE758" s="0"/>
      <c r="AIF758" s="0"/>
      <c r="AIG758" s="0"/>
      <c r="AIH758" s="0"/>
      <c r="AII758" s="0"/>
      <c r="AIJ758" s="0"/>
      <c r="AIK758" s="0"/>
      <c r="AIL758" s="0"/>
      <c r="AIM758" s="0"/>
      <c r="AIN758" s="0"/>
      <c r="AIO758" s="0"/>
      <c r="AIP758" s="0"/>
      <c r="AIQ758" s="0"/>
      <c r="AIR758" s="0"/>
      <c r="AIS758" s="0"/>
      <c r="AIT758" s="0"/>
      <c r="AIU758" s="0"/>
      <c r="AIV758" s="0"/>
      <c r="AIW758" s="0"/>
      <c r="AIX758" s="0"/>
      <c r="AIY758" s="0"/>
      <c r="AIZ758" s="0"/>
      <c r="AJA758" s="0"/>
      <c r="AJB758" s="0"/>
      <c r="AJC758" s="0"/>
      <c r="AJD758" s="0"/>
      <c r="AJE758" s="0"/>
      <c r="AJF758" s="0"/>
      <c r="AJG758" s="0"/>
      <c r="AJH758" s="0"/>
      <c r="AJI758" s="0"/>
      <c r="AJJ758" s="0"/>
      <c r="AJK758" s="0"/>
      <c r="AJL758" s="0"/>
      <c r="AJM758" s="0"/>
      <c r="AJN758" s="0"/>
      <c r="AJO758" s="0"/>
      <c r="AJP758" s="0"/>
      <c r="AJQ758" s="0"/>
      <c r="AJR758" s="0"/>
      <c r="AJS758" s="0"/>
      <c r="AJT758" s="0"/>
      <c r="AJU758" s="0"/>
      <c r="AJV758" s="0"/>
      <c r="AJW758" s="0"/>
      <c r="AJX758" s="0"/>
      <c r="AJY758" s="0"/>
      <c r="AJZ758" s="0"/>
      <c r="AKA758" s="0"/>
      <c r="AKB758" s="0"/>
      <c r="AKC758" s="0"/>
      <c r="AKD758" s="0"/>
      <c r="AKE758" s="0"/>
      <c r="AKF758" s="0"/>
      <c r="AKG758" s="0"/>
      <c r="AKH758" s="0"/>
      <c r="AKI758" s="0"/>
      <c r="AKJ758" s="0"/>
      <c r="AKK758" s="0"/>
      <c r="AKL758" s="0"/>
      <c r="AKM758" s="0"/>
      <c r="AKN758" s="0"/>
      <c r="AKO758" s="0"/>
      <c r="AKP758" s="0"/>
      <c r="AKQ758" s="0"/>
      <c r="AKR758" s="0"/>
      <c r="AKS758" s="0"/>
      <c r="AKT758" s="0"/>
      <c r="AKU758" s="0"/>
      <c r="AKV758" s="0"/>
      <c r="AKW758" s="0"/>
      <c r="AKX758" s="0"/>
      <c r="AKY758" s="0"/>
      <c r="AKZ758" s="0"/>
      <c r="ALA758" s="0"/>
      <c r="ALB758" s="0"/>
      <c r="ALC758" s="0"/>
      <c r="ALD758" s="0"/>
      <c r="ALE758" s="0"/>
      <c r="ALF758" s="0"/>
      <c r="ALG758" s="0"/>
      <c r="ALH758" s="0"/>
      <c r="ALI758" s="0"/>
      <c r="ALJ758" s="0"/>
      <c r="ALK758" s="0"/>
      <c r="ALL758" s="0"/>
      <c r="ALM758" s="0"/>
      <c r="ALN758" s="0"/>
      <c r="ALO758" s="0"/>
      <c r="ALP758" s="0"/>
      <c r="ALQ758" s="0"/>
      <c r="ALR758" s="0"/>
      <c r="ALS758" s="0"/>
      <c r="ALT758" s="0"/>
      <c r="ALU758" s="0"/>
      <c r="ALV758" s="0"/>
      <c r="ALW758" s="0"/>
      <c r="ALX758" s="0"/>
      <c r="ALY758" s="0"/>
      <c r="ALZ758" s="0"/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customFormat="false" ht="12" hidden="false" customHeight="false" outlineLevel="0" collapsed="false">
      <c r="A759" s="1" t="s">
        <v>56</v>
      </c>
      <c r="B759" s="4" t="n">
        <v>145</v>
      </c>
      <c r="C759" s="9" t="n">
        <v>181</v>
      </c>
      <c r="D759" s="9"/>
      <c r="E759" s="35"/>
      <c r="F759" s="0"/>
      <c r="G759" s="33"/>
      <c r="H759" s="0"/>
      <c r="I759" s="22" t="s">
        <v>1066</v>
      </c>
      <c r="J759" s="26" t="s">
        <v>1067</v>
      </c>
      <c r="K759" s="35" t="s">
        <v>1698</v>
      </c>
      <c r="L759" s="9"/>
      <c r="M759" s="88"/>
      <c r="N759" s="22" t="s">
        <v>1660</v>
      </c>
      <c r="O759" s="4" t="s">
        <v>1663</v>
      </c>
      <c r="P759" s="89" t="n">
        <v>21145</v>
      </c>
      <c r="Q759" s="89" t="n">
        <v>1145</v>
      </c>
      <c r="R759" s="9" t="s">
        <v>409</v>
      </c>
      <c r="S759" s="0"/>
      <c r="T759" s="0"/>
      <c r="U759" s="0"/>
      <c r="V759" s="0"/>
      <c r="W759" s="0"/>
      <c r="X759" s="0"/>
      <c r="Y759" s="0"/>
      <c r="Z759" s="0"/>
      <c r="AA759" s="0"/>
      <c r="AB759" s="0"/>
      <c r="AC759" s="30"/>
      <c r="AD759" s="30"/>
      <c r="AE759" s="30"/>
      <c r="AF759" s="30"/>
      <c r="AG759" s="30"/>
      <c r="AH759" s="30"/>
      <c r="AI759" s="30"/>
      <c r="AJ759" s="30"/>
      <c r="AK759" s="3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0"/>
      <c r="GV759" s="0"/>
      <c r="GW759" s="0"/>
      <c r="GX759" s="0"/>
      <c r="GY759" s="0"/>
      <c r="GZ759" s="0"/>
      <c r="HA759" s="0"/>
      <c r="HB759" s="0"/>
      <c r="HC759" s="0"/>
      <c r="HD759" s="0"/>
      <c r="HE759" s="0"/>
      <c r="HF759" s="0"/>
      <c r="HG759" s="0"/>
      <c r="HH759" s="0"/>
      <c r="HI759" s="0"/>
      <c r="HJ759" s="0"/>
      <c r="HK759" s="0"/>
      <c r="HL759" s="0"/>
      <c r="HM759" s="0"/>
      <c r="HN759" s="0"/>
      <c r="HO759" s="0"/>
      <c r="HP759" s="0"/>
      <c r="HQ759" s="0"/>
      <c r="HR759" s="0"/>
      <c r="HS759" s="0"/>
      <c r="HT759" s="0"/>
      <c r="HU759" s="0"/>
      <c r="HV759" s="0"/>
      <c r="HW759" s="0"/>
      <c r="HX759" s="0"/>
      <c r="HY759" s="0"/>
      <c r="HZ759" s="0"/>
      <c r="IA759" s="0"/>
      <c r="IB759" s="0"/>
      <c r="IC759" s="0"/>
      <c r="ID759" s="0"/>
      <c r="IE759" s="0"/>
      <c r="IF759" s="0"/>
      <c r="IG759" s="0"/>
      <c r="IH759" s="0"/>
      <c r="II759" s="0"/>
      <c r="IJ759" s="0"/>
      <c r="IK759" s="0"/>
      <c r="IL759" s="0"/>
      <c r="IM759" s="0"/>
      <c r="IN759" s="0"/>
      <c r="IO759" s="0"/>
      <c r="IP759" s="0"/>
      <c r="IQ759" s="0"/>
      <c r="IR759" s="0"/>
      <c r="IS759" s="0"/>
      <c r="IT759" s="0"/>
      <c r="IU759" s="0"/>
      <c r="IV759" s="0"/>
      <c r="IW759" s="0"/>
      <c r="IX759" s="0"/>
      <c r="IY759" s="0"/>
      <c r="IZ759" s="0"/>
      <c r="JA759" s="0"/>
      <c r="JB759" s="0"/>
      <c r="JC759" s="0"/>
      <c r="JD759" s="0"/>
      <c r="JE759" s="0"/>
      <c r="JF759" s="0"/>
      <c r="JG759" s="0"/>
      <c r="JH759" s="0"/>
      <c r="JI759" s="0"/>
      <c r="JJ759" s="0"/>
      <c r="JK759" s="0"/>
      <c r="JL759" s="0"/>
      <c r="JM759" s="0"/>
      <c r="JN759" s="0"/>
      <c r="JO759" s="0"/>
      <c r="JP759" s="0"/>
      <c r="JQ759" s="0"/>
      <c r="JR759" s="0"/>
      <c r="JS759" s="0"/>
      <c r="JT759" s="0"/>
      <c r="JU759" s="0"/>
      <c r="JV759" s="0"/>
      <c r="JW759" s="0"/>
      <c r="JX759" s="0"/>
      <c r="JY759" s="0"/>
      <c r="JZ759" s="0"/>
      <c r="KA759" s="0"/>
      <c r="KB759" s="0"/>
      <c r="KC759" s="0"/>
      <c r="KD759" s="0"/>
      <c r="KE759" s="0"/>
      <c r="KF759" s="0"/>
      <c r="KG759" s="0"/>
      <c r="KH759" s="0"/>
      <c r="KI759" s="0"/>
      <c r="KJ759" s="0"/>
      <c r="KK759" s="0"/>
      <c r="KL759" s="0"/>
      <c r="KM759" s="0"/>
      <c r="KN759" s="0"/>
      <c r="KO759" s="0"/>
      <c r="KP759" s="0"/>
      <c r="KQ759" s="0"/>
      <c r="KR759" s="0"/>
      <c r="KS759" s="0"/>
      <c r="KT759" s="0"/>
      <c r="KU759" s="0"/>
      <c r="KV759" s="0"/>
      <c r="KW759" s="0"/>
      <c r="KX759" s="0"/>
      <c r="KY759" s="0"/>
      <c r="KZ759" s="0"/>
      <c r="LA759" s="0"/>
      <c r="LB759" s="0"/>
      <c r="LC759" s="0"/>
      <c r="LD759" s="0"/>
      <c r="LE759" s="0"/>
      <c r="LF759" s="0"/>
      <c r="LG759" s="0"/>
      <c r="LH759" s="0"/>
      <c r="LI759" s="0"/>
      <c r="LJ759" s="0"/>
      <c r="LK759" s="0"/>
      <c r="LL759" s="0"/>
      <c r="LM759" s="0"/>
      <c r="LN759" s="0"/>
      <c r="LO759" s="0"/>
      <c r="LP759" s="0"/>
      <c r="LQ759" s="0"/>
      <c r="LR759" s="0"/>
      <c r="LS759" s="0"/>
      <c r="LT759" s="0"/>
      <c r="LU759" s="0"/>
      <c r="LV759" s="0"/>
      <c r="LW759" s="0"/>
      <c r="LX759" s="0"/>
      <c r="LY759" s="0"/>
      <c r="LZ759" s="0"/>
      <c r="MA759" s="0"/>
      <c r="MB759" s="0"/>
      <c r="MC759" s="0"/>
      <c r="MD759" s="0"/>
      <c r="ME759" s="0"/>
      <c r="MF759" s="0"/>
      <c r="MG759" s="0"/>
      <c r="MH759" s="0"/>
      <c r="MI759" s="0"/>
      <c r="MJ759" s="0"/>
      <c r="MK759" s="0"/>
      <c r="ML759" s="0"/>
      <c r="MM759" s="0"/>
      <c r="MN759" s="0"/>
      <c r="MO759" s="0"/>
      <c r="MP759" s="0"/>
      <c r="MQ759" s="0"/>
      <c r="MR759" s="0"/>
      <c r="MS759" s="0"/>
      <c r="MT759" s="0"/>
      <c r="MU759" s="0"/>
      <c r="MV759" s="0"/>
      <c r="MW759" s="0"/>
      <c r="MX759" s="0"/>
      <c r="MY759" s="0"/>
      <c r="MZ759" s="0"/>
      <c r="NA759" s="0"/>
      <c r="NB759" s="0"/>
      <c r="NC759" s="0"/>
      <c r="ND759" s="0"/>
      <c r="NE759" s="0"/>
      <c r="NF759" s="0"/>
      <c r="NG759" s="0"/>
      <c r="NH759" s="0"/>
      <c r="NI759" s="0"/>
      <c r="NJ759" s="0"/>
      <c r="NK759" s="0"/>
      <c r="NL759" s="0"/>
      <c r="NM759" s="0"/>
      <c r="NN759" s="0"/>
      <c r="NO759" s="0"/>
      <c r="NP759" s="0"/>
      <c r="NQ759" s="0"/>
      <c r="NR759" s="0"/>
      <c r="NS759" s="0"/>
      <c r="NT759" s="0"/>
      <c r="NU759" s="0"/>
      <c r="NV759" s="0"/>
      <c r="NW759" s="0"/>
      <c r="NX759" s="0"/>
      <c r="NY759" s="0"/>
      <c r="NZ759" s="0"/>
      <c r="OA759" s="0"/>
      <c r="OB759" s="0"/>
      <c r="OC759" s="0"/>
      <c r="OD759" s="0"/>
      <c r="OE759" s="0"/>
      <c r="OF759" s="0"/>
      <c r="OG759" s="0"/>
      <c r="OH759" s="0"/>
      <c r="OI759" s="0"/>
      <c r="OJ759" s="0"/>
      <c r="OK759" s="0"/>
      <c r="OL759" s="0"/>
      <c r="OM759" s="0"/>
      <c r="ON759" s="0"/>
      <c r="OO759" s="0"/>
      <c r="OP759" s="0"/>
      <c r="OQ759" s="0"/>
      <c r="OR759" s="0"/>
      <c r="OS759" s="0"/>
      <c r="OT759" s="0"/>
      <c r="OU759" s="0"/>
      <c r="OV759" s="0"/>
      <c r="OW759" s="0"/>
      <c r="OX759" s="0"/>
      <c r="OY759" s="0"/>
      <c r="OZ759" s="0"/>
      <c r="PA759" s="0"/>
      <c r="PB759" s="0"/>
      <c r="PC759" s="0"/>
      <c r="PD759" s="0"/>
      <c r="PE759" s="0"/>
      <c r="PF759" s="0"/>
      <c r="PG759" s="0"/>
      <c r="PH759" s="0"/>
      <c r="PI759" s="0"/>
      <c r="PJ759" s="0"/>
      <c r="PK759" s="0"/>
      <c r="PL759" s="0"/>
      <c r="PM759" s="0"/>
      <c r="PN759" s="0"/>
      <c r="PO759" s="0"/>
      <c r="PP759" s="0"/>
      <c r="PQ759" s="0"/>
      <c r="PR759" s="0"/>
      <c r="PS759" s="0"/>
      <c r="PT759" s="0"/>
      <c r="PU759" s="0"/>
      <c r="PV759" s="0"/>
      <c r="PW759" s="0"/>
      <c r="PX759" s="0"/>
      <c r="PY759" s="0"/>
      <c r="PZ759" s="0"/>
      <c r="QA759" s="0"/>
      <c r="QB759" s="0"/>
      <c r="QC759" s="0"/>
      <c r="QD759" s="0"/>
      <c r="QE759" s="0"/>
      <c r="QF759" s="0"/>
      <c r="QG759" s="0"/>
      <c r="QH759" s="0"/>
      <c r="QI759" s="0"/>
      <c r="QJ759" s="0"/>
      <c r="QK759" s="0"/>
      <c r="QL759" s="0"/>
      <c r="QM759" s="0"/>
      <c r="QN759" s="0"/>
      <c r="QO759" s="0"/>
      <c r="QP759" s="0"/>
      <c r="QQ759" s="0"/>
      <c r="QR759" s="0"/>
      <c r="QS759" s="0"/>
      <c r="QT759" s="0"/>
      <c r="QU759" s="0"/>
      <c r="QV759" s="0"/>
      <c r="QW759" s="0"/>
      <c r="QX759" s="0"/>
      <c r="QY759" s="0"/>
      <c r="QZ759" s="0"/>
      <c r="RA759" s="0"/>
      <c r="RB759" s="0"/>
      <c r="RC759" s="0"/>
      <c r="RD759" s="0"/>
      <c r="RE759" s="0"/>
      <c r="RF759" s="0"/>
      <c r="RG759" s="0"/>
      <c r="RH759" s="0"/>
      <c r="RI759" s="0"/>
      <c r="RJ759" s="0"/>
      <c r="RK759" s="0"/>
      <c r="RL759" s="0"/>
      <c r="RM759" s="0"/>
      <c r="RN759" s="0"/>
      <c r="RO759" s="0"/>
      <c r="RP759" s="0"/>
      <c r="RQ759" s="0"/>
      <c r="RR759" s="0"/>
      <c r="RS759" s="0"/>
      <c r="RT759" s="0"/>
      <c r="RU759" s="0"/>
      <c r="RV759" s="0"/>
      <c r="RW759" s="0"/>
      <c r="RX759" s="0"/>
      <c r="RY759" s="0"/>
      <c r="RZ759" s="0"/>
      <c r="SA759" s="0"/>
      <c r="SB759" s="0"/>
      <c r="SC759" s="0"/>
      <c r="SD759" s="0"/>
      <c r="SE759" s="0"/>
      <c r="SF759" s="0"/>
      <c r="SG759" s="0"/>
      <c r="SH759" s="0"/>
      <c r="SI759" s="0"/>
      <c r="SJ759" s="0"/>
      <c r="SK759" s="0"/>
      <c r="SL759" s="0"/>
      <c r="SM759" s="0"/>
      <c r="SN759" s="0"/>
      <c r="SO759" s="0"/>
      <c r="SP759" s="0"/>
      <c r="SQ759" s="0"/>
      <c r="SR759" s="0"/>
      <c r="SS759" s="0"/>
      <c r="ST759" s="0"/>
      <c r="SU759" s="0"/>
      <c r="SV759" s="0"/>
      <c r="SW759" s="0"/>
      <c r="SX759" s="0"/>
      <c r="SY759" s="0"/>
      <c r="SZ759" s="0"/>
      <c r="TA759" s="0"/>
      <c r="TB759" s="0"/>
      <c r="TC759" s="0"/>
      <c r="TD759" s="0"/>
      <c r="TE759" s="0"/>
      <c r="TF759" s="0"/>
      <c r="TG759" s="0"/>
      <c r="TH759" s="0"/>
      <c r="TI759" s="0"/>
      <c r="TJ759" s="0"/>
      <c r="TK759" s="0"/>
      <c r="TL759" s="0"/>
      <c r="TM759" s="0"/>
      <c r="TN759" s="0"/>
      <c r="TO759" s="0"/>
      <c r="TP759" s="0"/>
      <c r="TQ759" s="0"/>
      <c r="TR759" s="0"/>
      <c r="TS759" s="0"/>
      <c r="TT759" s="0"/>
      <c r="TU759" s="0"/>
      <c r="TV759" s="0"/>
      <c r="TW759" s="0"/>
      <c r="TX759" s="0"/>
      <c r="TY759" s="0"/>
      <c r="TZ759" s="0"/>
      <c r="UA759" s="0"/>
      <c r="UB759" s="0"/>
      <c r="UC759" s="0"/>
      <c r="UD759" s="0"/>
      <c r="UE759" s="0"/>
      <c r="UF759" s="0"/>
      <c r="UG759" s="0"/>
      <c r="UH759" s="0"/>
      <c r="UI759" s="0"/>
      <c r="UJ759" s="0"/>
      <c r="UK759" s="0"/>
      <c r="UL759" s="0"/>
      <c r="UM759" s="0"/>
      <c r="UN759" s="0"/>
      <c r="UO759" s="0"/>
      <c r="UP759" s="0"/>
      <c r="UQ759" s="0"/>
      <c r="UR759" s="0"/>
      <c r="US759" s="0"/>
      <c r="UT759" s="0"/>
      <c r="UU759" s="0"/>
      <c r="UV759" s="0"/>
      <c r="UW759" s="0"/>
      <c r="UX759" s="0"/>
      <c r="UY759" s="0"/>
      <c r="UZ759" s="0"/>
      <c r="VA759" s="0"/>
      <c r="VB759" s="0"/>
      <c r="VC759" s="0"/>
      <c r="VD759" s="0"/>
      <c r="VE759" s="0"/>
      <c r="VF759" s="0"/>
      <c r="VG759" s="0"/>
      <c r="VH759" s="0"/>
      <c r="VI759" s="0"/>
      <c r="VJ759" s="0"/>
      <c r="VK759" s="0"/>
      <c r="VL759" s="0"/>
      <c r="VM759" s="0"/>
      <c r="VN759" s="0"/>
      <c r="VO759" s="0"/>
      <c r="VP759" s="0"/>
      <c r="VQ759" s="0"/>
      <c r="VR759" s="0"/>
      <c r="VS759" s="0"/>
      <c r="VT759" s="0"/>
      <c r="VU759" s="0"/>
      <c r="VV759" s="0"/>
      <c r="VW759" s="0"/>
      <c r="VX759" s="0"/>
      <c r="VY759" s="0"/>
      <c r="VZ759" s="0"/>
      <c r="WA759" s="0"/>
      <c r="WB759" s="0"/>
      <c r="WC759" s="0"/>
      <c r="WD759" s="0"/>
      <c r="WE759" s="0"/>
      <c r="WF759" s="0"/>
      <c r="WG759" s="0"/>
      <c r="WH759" s="0"/>
      <c r="WI759" s="0"/>
      <c r="WJ759" s="0"/>
      <c r="WK759" s="0"/>
      <c r="WL759" s="0"/>
      <c r="WM759" s="0"/>
      <c r="WN759" s="0"/>
      <c r="WO759" s="0"/>
      <c r="WP759" s="0"/>
      <c r="WQ759" s="0"/>
      <c r="WR759" s="0"/>
      <c r="WS759" s="0"/>
      <c r="WT759" s="0"/>
      <c r="WU759" s="0"/>
      <c r="WV759" s="0"/>
      <c r="WW759" s="0"/>
      <c r="WX759" s="0"/>
      <c r="WY759" s="0"/>
      <c r="WZ759" s="0"/>
      <c r="XA759" s="0"/>
      <c r="XB759" s="0"/>
      <c r="XC759" s="0"/>
      <c r="XD759" s="0"/>
      <c r="XE759" s="0"/>
      <c r="XF759" s="0"/>
      <c r="XG759" s="0"/>
      <c r="XH759" s="0"/>
      <c r="XI759" s="0"/>
      <c r="XJ759" s="0"/>
      <c r="XK759" s="0"/>
      <c r="XL759" s="0"/>
      <c r="XM759" s="0"/>
      <c r="XN759" s="0"/>
      <c r="XO759" s="0"/>
      <c r="XP759" s="0"/>
      <c r="XQ759" s="0"/>
      <c r="XR759" s="0"/>
      <c r="XS759" s="0"/>
      <c r="XT759" s="0"/>
      <c r="XU759" s="0"/>
      <c r="XV759" s="0"/>
      <c r="XW759" s="0"/>
      <c r="XX759" s="0"/>
      <c r="XY759" s="0"/>
      <c r="XZ759" s="0"/>
      <c r="YA759" s="0"/>
      <c r="YB759" s="0"/>
      <c r="YC759" s="0"/>
      <c r="YD759" s="0"/>
      <c r="YE759" s="0"/>
      <c r="YF759" s="0"/>
      <c r="YG759" s="0"/>
      <c r="YH759" s="0"/>
      <c r="YI759" s="0"/>
      <c r="YJ759" s="0"/>
      <c r="YK759" s="0"/>
      <c r="YL759" s="0"/>
      <c r="YM759" s="0"/>
      <c r="YN759" s="0"/>
      <c r="YO759" s="0"/>
      <c r="YP759" s="0"/>
      <c r="YQ759" s="0"/>
      <c r="YR759" s="0"/>
      <c r="YS759" s="0"/>
      <c r="YT759" s="0"/>
      <c r="YU759" s="0"/>
      <c r="YV759" s="0"/>
      <c r="YW759" s="0"/>
      <c r="YX759" s="0"/>
      <c r="YY759" s="0"/>
      <c r="YZ759" s="0"/>
      <c r="ZA759" s="0"/>
      <c r="ZB759" s="0"/>
      <c r="ZC759" s="0"/>
      <c r="ZD759" s="0"/>
      <c r="ZE759" s="0"/>
      <c r="ZF759" s="0"/>
      <c r="ZG759" s="0"/>
      <c r="ZH759" s="0"/>
      <c r="ZI759" s="0"/>
      <c r="ZJ759" s="0"/>
      <c r="ZK759" s="0"/>
      <c r="ZL759" s="0"/>
      <c r="ZM759" s="0"/>
      <c r="ZN759" s="0"/>
      <c r="ZO759" s="0"/>
      <c r="ZP759" s="0"/>
      <c r="ZQ759" s="0"/>
      <c r="ZR759" s="0"/>
      <c r="ZS759" s="0"/>
      <c r="ZT759" s="0"/>
      <c r="ZU759" s="0"/>
      <c r="ZV759" s="0"/>
      <c r="ZW759" s="0"/>
      <c r="ZX759" s="0"/>
      <c r="ZY759" s="0"/>
      <c r="ZZ759" s="0"/>
      <c r="AAA759" s="0"/>
      <c r="AAB759" s="0"/>
      <c r="AAC759" s="0"/>
      <c r="AAD759" s="0"/>
      <c r="AAE759" s="0"/>
      <c r="AAF759" s="0"/>
      <c r="AAG759" s="0"/>
      <c r="AAH759" s="0"/>
      <c r="AAI759" s="0"/>
      <c r="AAJ759" s="0"/>
      <c r="AAK759" s="0"/>
      <c r="AAL759" s="0"/>
      <c r="AAM759" s="0"/>
      <c r="AAN759" s="0"/>
      <c r="AAO759" s="0"/>
      <c r="AAP759" s="0"/>
      <c r="AAQ759" s="0"/>
      <c r="AAR759" s="0"/>
      <c r="AAS759" s="0"/>
      <c r="AAT759" s="0"/>
      <c r="AAU759" s="0"/>
      <c r="AAV759" s="0"/>
      <c r="AAW759" s="0"/>
      <c r="AAX759" s="0"/>
      <c r="AAY759" s="0"/>
      <c r="AAZ759" s="0"/>
      <c r="ABA759" s="0"/>
      <c r="ABB759" s="0"/>
      <c r="ABC759" s="0"/>
      <c r="ABD759" s="0"/>
      <c r="ABE759" s="0"/>
      <c r="ABF759" s="0"/>
      <c r="ABG759" s="0"/>
      <c r="ABH759" s="0"/>
      <c r="ABI759" s="0"/>
      <c r="ABJ759" s="0"/>
      <c r="ABK759" s="0"/>
      <c r="ABL759" s="0"/>
      <c r="ABM759" s="0"/>
      <c r="ABN759" s="0"/>
      <c r="ABO759" s="0"/>
      <c r="ABP759" s="0"/>
      <c r="ABQ759" s="0"/>
      <c r="ABR759" s="0"/>
      <c r="ABS759" s="0"/>
      <c r="ABT759" s="0"/>
      <c r="ABU759" s="0"/>
      <c r="ABV759" s="0"/>
      <c r="ABW759" s="0"/>
      <c r="ABX759" s="0"/>
      <c r="ABY759" s="0"/>
      <c r="ABZ759" s="0"/>
      <c r="ACA759" s="0"/>
      <c r="ACB759" s="0"/>
      <c r="ACC759" s="0"/>
      <c r="ACD759" s="0"/>
      <c r="ACE759" s="0"/>
      <c r="ACF759" s="0"/>
      <c r="ACG759" s="0"/>
      <c r="ACH759" s="0"/>
      <c r="ACI759" s="0"/>
      <c r="ACJ759" s="0"/>
      <c r="ACK759" s="0"/>
      <c r="ACL759" s="0"/>
      <c r="ACM759" s="0"/>
      <c r="ACN759" s="0"/>
      <c r="ACO759" s="0"/>
      <c r="ACP759" s="0"/>
      <c r="ACQ759" s="0"/>
      <c r="ACR759" s="0"/>
      <c r="ACS759" s="0"/>
      <c r="ACT759" s="0"/>
      <c r="ACU759" s="0"/>
      <c r="ACV759" s="0"/>
      <c r="ACW759" s="0"/>
      <c r="ACX759" s="0"/>
      <c r="ACY759" s="0"/>
      <c r="ACZ759" s="0"/>
      <c r="ADA759" s="0"/>
      <c r="ADB759" s="0"/>
      <c r="ADC759" s="0"/>
      <c r="ADD759" s="0"/>
      <c r="ADE759" s="0"/>
      <c r="ADF759" s="0"/>
      <c r="ADG759" s="0"/>
      <c r="ADH759" s="0"/>
      <c r="ADI759" s="0"/>
      <c r="ADJ759" s="0"/>
      <c r="ADK759" s="0"/>
      <c r="ADL759" s="0"/>
      <c r="ADM759" s="0"/>
      <c r="ADN759" s="0"/>
      <c r="ADO759" s="0"/>
      <c r="ADP759" s="0"/>
      <c r="ADQ759" s="0"/>
      <c r="ADR759" s="0"/>
      <c r="ADS759" s="0"/>
      <c r="ADT759" s="0"/>
      <c r="ADU759" s="0"/>
      <c r="ADV759" s="0"/>
      <c r="ADW759" s="0"/>
      <c r="ADX759" s="0"/>
      <c r="ADY759" s="0"/>
      <c r="ADZ759" s="0"/>
      <c r="AEA759" s="0"/>
      <c r="AEB759" s="0"/>
      <c r="AEC759" s="0"/>
      <c r="AED759" s="0"/>
      <c r="AEE759" s="0"/>
      <c r="AEF759" s="0"/>
      <c r="AEG759" s="0"/>
      <c r="AEH759" s="0"/>
      <c r="AEI759" s="0"/>
      <c r="AEJ759" s="0"/>
      <c r="AEK759" s="0"/>
      <c r="AEL759" s="0"/>
      <c r="AEM759" s="0"/>
      <c r="AEN759" s="0"/>
      <c r="AEO759" s="0"/>
      <c r="AEP759" s="0"/>
      <c r="AEQ759" s="0"/>
      <c r="AER759" s="0"/>
      <c r="AES759" s="0"/>
      <c r="AET759" s="0"/>
      <c r="AEU759" s="0"/>
      <c r="AEV759" s="0"/>
      <c r="AEW759" s="0"/>
      <c r="AEX759" s="0"/>
      <c r="AEY759" s="0"/>
      <c r="AEZ759" s="0"/>
      <c r="AFA759" s="0"/>
      <c r="AFB759" s="0"/>
      <c r="AFC759" s="0"/>
      <c r="AFD759" s="0"/>
      <c r="AFE759" s="0"/>
      <c r="AFF759" s="0"/>
      <c r="AFG759" s="0"/>
      <c r="AFH759" s="0"/>
      <c r="AFI759" s="0"/>
      <c r="AFJ759" s="0"/>
      <c r="AFK759" s="0"/>
      <c r="AFL759" s="0"/>
      <c r="AFM759" s="0"/>
      <c r="AFN759" s="0"/>
      <c r="AFO759" s="0"/>
      <c r="AFP759" s="0"/>
      <c r="AFQ759" s="0"/>
      <c r="AFR759" s="0"/>
      <c r="AFS759" s="0"/>
      <c r="AFT759" s="0"/>
      <c r="AFU759" s="0"/>
      <c r="AFV759" s="0"/>
      <c r="AFW759" s="0"/>
      <c r="AFX759" s="0"/>
      <c r="AFY759" s="0"/>
      <c r="AFZ759" s="0"/>
      <c r="AGA759" s="0"/>
      <c r="AGB759" s="0"/>
      <c r="AGC759" s="0"/>
      <c r="AGD759" s="0"/>
      <c r="AGE759" s="0"/>
      <c r="AGF759" s="0"/>
      <c r="AGG759" s="0"/>
      <c r="AGH759" s="0"/>
      <c r="AGI759" s="0"/>
      <c r="AGJ759" s="0"/>
      <c r="AGK759" s="0"/>
      <c r="AGL759" s="0"/>
      <c r="AGM759" s="0"/>
      <c r="AGN759" s="0"/>
      <c r="AGO759" s="0"/>
      <c r="AGP759" s="0"/>
      <c r="AGQ759" s="0"/>
      <c r="AGR759" s="0"/>
      <c r="AGS759" s="0"/>
      <c r="AGT759" s="0"/>
      <c r="AGU759" s="0"/>
      <c r="AGV759" s="0"/>
      <c r="AGW759" s="0"/>
      <c r="AGX759" s="0"/>
      <c r="AGY759" s="0"/>
      <c r="AGZ759" s="0"/>
      <c r="AHA759" s="0"/>
      <c r="AHB759" s="0"/>
      <c r="AHC759" s="0"/>
      <c r="AHD759" s="0"/>
      <c r="AHE759" s="0"/>
      <c r="AHF759" s="0"/>
      <c r="AHG759" s="0"/>
      <c r="AHH759" s="0"/>
      <c r="AHI759" s="0"/>
      <c r="AHJ759" s="0"/>
      <c r="AHK759" s="0"/>
      <c r="AHL759" s="0"/>
      <c r="AHM759" s="0"/>
      <c r="AHN759" s="0"/>
      <c r="AHO759" s="0"/>
      <c r="AHP759" s="0"/>
      <c r="AHQ759" s="0"/>
      <c r="AHR759" s="0"/>
      <c r="AHS759" s="0"/>
      <c r="AHT759" s="0"/>
      <c r="AHU759" s="0"/>
      <c r="AHV759" s="0"/>
      <c r="AHW759" s="0"/>
      <c r="AHX759" s="0"/>
      <c r="AHY759" s="0"/>
      <c r="AHZ759" s="0"/>
      <c r="AIA759" s="0"/>
      <c r="AIB759" s="0"/>
      <c r="AIC759" s="0"/>
      <c r="AID759" s="0"/>
      <c r="AIE759" s="0"/>
      <c r="AIF759" s="0"/>
      <c r="AIG759" s="0"/>
      <c r="AIH759" s="0"/>
      <c r="AII759" s="0"/>
      <c r="AIJ759" s="0"/>
      <c r="AIK759" s="0"/>
      <c r="AIL759" s="0"/>
      <c r="AIM759" s="0"/>
      <c r="AIN759" s="0"/>
      <c r="AIO759" s="0"/>
      <c r="AIP759" s="0"/>
      <c r="AIQ759" s="0"/>
      <c r="AIR759" s="0"/>
      <c r="AIS759" s="0"/>
      <c r="AIT759" s="0"/>
      <c r="AIU759" s="0"/>
      <c r="AIV759" s="0"/>
      <c r="AIW759" s="0"/>
      <c r="AIX759" s="0"/>
      <c r="AIY759" s="0"/>
      <c r="AIZ759" s="0"/>
      <c r="AJA759" s="0"/>
      <c r="AJB759" s="0"/>
      <c r="AJC759" s="0"/>
      <c r="AJD759" s="0"/>
      <c r="AJE759" s="0"/>
      <c r="AJF759" s="0"/>
      <c r="AJG759" s="0"/>
      <c r="AJH759" s="0"/>
      <c r="AJI759" s="0"/>
      <c r="AJJ759" s="0"/>
      <c r="AJK759" s="0"/>
      <c r="AJL759" s="0"/>
      <c r="AJM759" s="0"/>
      <c r="AJN759" s="0"/>
      <c r="AJO759" s="0"/>
      <c r="AJP759" s="0"/>
      <c r="AJQ759" s="0"/>
      <c r="AJR759" s="0"/>
      <c r="AJS759" s="0"/>
      <c r="AJT759" s="0"/>
      <c r="AJU759" s="0"/>
      <c r="AJV759" s="0"/>
      <c r="AJW759" s="0"/>
      <c r="AJX759" s="0"/>
      <c r="AJY759" s="0"/>
      <c r="AJZ759" s="0"/>
      <c r="AKA759" s="0"/>
      <c r="AKB759" s="0"/>
      <c r="AKC759" s="0"/>
      <c r="AKD759" s="0"/>
      <c r="AKE759" s="0"/>
      <c r="AKF759" s="0"/>
      <c r="AKG759" s="0"/>
      <c r="AKH759" s="0"/>
      <c r="AKI759" s="0"/>
      <c r="AKJ759" s="0"/>
      <c r="AKK759" s="0"/>
      <c r="AKL759" s="0"/>
      <c r="AKM759" s="0"/>
      <c r="AKN759" s="0"/>
      <c r="AKO759" s="0"/>
      <c r="AKP759" s="0"/>
      <c r="AKQ759" s="0"/>
      <c r="AKR759" s="0"/>
      <c r="AKS759" s="0"/>
      <c r="AKT759" s="0"/>
      <c r="AKU759" s="0"/>
      <c r="AKV759" s="0"/>
      <c r="AKW759" s="0"/>
      <c r="AKX759" s="0"/>
      <c r="AKY759" s="0"/>
      <c r="AKZ759" s="0"/>
      <c r="ALA759" s="0"/>
      <c r="ALB759" s="0"/>
      <c r="ALC759" s="0"/>
      <c r="ALD759" s="0"/>
      <c r="ALE759" s="0"/>
      <c r="ALF759" s="0"/>
      <c r="ALG759" s="0"/>
      <c r="ALH759" s="0"/>
      <c r="ALI759" s="0"/>
      <c r="ALJ759" s="0"/>
      <c r="ALK759" s="0"/>
      <c r="ALL759" s="0"/>
      <c r="ALM759" s="0"/>
      <c r="ALN759" s="0"/>
      <c r="ALO759" s="0"/>
      <c r="ALP759" s="0"/>
      <c r="ALQ759" s="0"/>
      <c r="ALR759" s="0"/>
      <c r="ALS759" s="0"/>
      <c r="ALT759" s="0"/>
      <c r="ALU759" s="0"/>
      <c r="ALV759" s="0"/>
      <c r="ALW759" s="0"/>
      <c r="ALX759" s="0"/>
      <c r="ALY759" s="0"/>
      <c r="ALZ759" s="0"/>
      <c r="AMA759" s="0"/>
      <c r="AMB759" s="0"/>
      <c r="AMC759" s="0"/>
      <c r="AMD759" s="0"/>
      <c r="AME759" s="0"/>
      <c r="AMF759" s="0"/>
      <c r="AMG759" s="0"/>
      <c r="AMH759" s="0"/>
      <c r="AMI759" s="0"/>
      <c r="AMJ759" s="0"/>
    </row>
    <row r="760" customFormat="false" ht="12" hidden="false" customHeight="false" outlineLevel="0" collapsed="false">
      <c r="A760" s="9" t="s">
        <v>80</v>
      </c>
      <c r="B760" s="4" t="n">
        <v>146</v>
      </c>
      <c r="C760" s="9" t="n">
        <v>182</v>
      </c>
      <c r="D760" s="9"/>
      <c r="E760" s="35"/>
      <c r="F760" s="0"/>
      <c r="G760" s="25"/>
      <c r="H760" s="0"/>
      <c r="I760" s="22" t="s">
        <v>1066</v>
      </c>
      <c r="J760" s="26" t="s">
        <v>1067</v>
      </c>
      <c r="K760" s="87" t="s">
        <v>1699</v>
      </c>
      <c r="L760" s="9"/>
      <c r="M760" s="88"/>
      <c r="N760" s="22" t="s">
        <v>1660</v>
      </c>
      <c r="O760" s="4" t="s">
        <v>1661</v>
      </c>
      <c r="P760" s="89" t="n">
        <v>21146</v>
      </c>
      <c r="Q760" s="89" t="n">
        <v>1146</v>
      </c>
      <c r="R760" s="9" t="s">
        <v>409</v>
      </c>
      <c r="S760" s="0"/>
      <c r="T760" s="0"/>
      <c r="U760" s="0"/>
      <c r="V760" s="0"/>
      <c r="W760" s="0"/>
      <c r="X760" s="0"/>
      <c r="Y760" s="0"/>
      <c r="Z760" s="0"/>
      <c r="AA760" s="0"/>
      <c r="AB760" s="0"/>
      <c r="AC760" s="30"/>
      <c r="AD760" s="30"/>
      <c r="AE760" s="30"/>
      <c r="AF760" s="30"/>
      <c r="AG760" s="30"/>
      <c r="AH760" s="30"/>
      <c r="AI760" s="30"/>
      <c r="AJ760" s="30"/>
      <c r="AK760" s="3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/>
      <c r="GN760" s="0"/>
      <c r="GO760" s="0"/>
      <c r="GP760" s="0"/>
      <c r="GQ760" s="0"/>
      <c r="GR760" s="0"/>
      <c r="GS760" s="0"/>
      <c r="GT760" s="0"/>
      <c r="GU760" s="0"/>
      <c r="GV760" s="0"/>
      <c r="GW760" s="0"/>
      <c r="GX760" s="0"/>
      <c r="GY760" s="0"/>
      <c r="GZ760" s="0"/>
      <c r="HA760" s="0"/>
      <c r="HB760" s="0"/>
      <c r="HC760" s="0"/>
      <c r="HD760" s="0"/>
      <c r="HE760" s="0"/>
      <c r="HF760" s="0"/>
      <c r="HG760" s="0"/>
      <c r="HH760" s="0"/>
      <c r="HI760" s="0"/>
      <c r="HJ760" s="0"/>
      <c r="HK760" s="0"/>
      <c r="HL760" s="0"/>
      <c r="HM760" s="0"/>
      <c r="HN760" s="0"/>
      <c r="HO760" s="0"/>
      <c r="HP760" s="0"/>
      <c r="HQ760" s="0"/>
      <c r="HR760" s="0"/>
      <c r="HS760" s="0"/>
      <c r="HT760" s="0"/>
      <c r="HU760" s="0"/>
      <c r="HV760" s="0"/>
      <c r="HW760" s="0"/>
      <c r="HX760" s="0"/>
      <c r="HY760" s="0"/>
      <c r="HZ760" s="0"/>
      <c r="IA760" s="0"/>
      <c r="IB760" s="0"/>
      <c r="IC760" s="0"/>
      <c r="ID760" s="0"/>
      <c r="IE760" s="0"/>
      <c r="IF760" s="0"/>
      <c r="IG760" s="0"/>
      <c r="IH760" s="0"/>
      <c r="II760" s="0"/>
      <c r="IJ760" s="0"/>
      <c r="IK760" s="0"/>
      <c r="IL760" s="0"/>
      <c r="IM760" s="0"/>
      <c r="IN760" s="0"/>
      <c r="IO760" s="0"/>
      <c r="IP760" s="0"/>
      <c r="IQ760" s="0"/>
      <c r="IR760" s="0"/>
      <c r="IS760" s="0"/>
      <c r="IT760" s="0"/>
      <c r="IU760" s="0"/>
      <c r="IV760" s="0"/>
      <c r="IW760" s="0"/>
      <c r="IX760" s="0"/>
      <c r="IY760" s="0"/>
      <c r="IZ760" s="0"/>
      <c r="JA760" s="0"/>
      <c r="JB760" s="0"/>
      <c r="JC760" s="0"/>
      <c r="JD760" s="0"/>
      <c r="JE760" s="0"/>
      <c r="JF760" s="0"/>
      <c r="JG760" s="0"/>
      <c r="JH760" s="0"/>
      <c r="JI760" s="0"/>
      <c r="JJ760" s="0"/>
      <c r="JK760" s="0"/>
      <c r="JL760" s="0"/>
      <c r="JM760" s="0"/>
      <c r="JN760" s="0"/>
      <c r="JO760" s="0"/>
      <c r="JP760" s="0"/>
      <c r="JQ760" s="0"/>
      <c r="JR760" s="0"/>
      <c r="JS760" s="0"/>
      <c r="JT760" s="0"/>
      <c r="JU760" s="0"/>
      <c r="JV760" s="0"/>
      <c r="JW760" s="0"/>
      <c r="JX760" s="0"/>
      <c r="JY760" s="0"/>
      <c r="JZ760" s="0"/>
      <c r="KA760" s="0"/>
      <c r="KB760" s="0"/>
      <c r="KC760" s="0"/>
      <c r="KD760" s="0"/>
      <c r="KE760" s="0"/>
      <c r="KF760" s="0"/>
      <c r="KG760" s="0"/>
      <c r="KH760" s="0"/>
      <c r="KI760" s="0"/>
      <c r="KJ760" s="0"/>
      <c r="KK760" s="0"/>
      <c r="KL760" s="0"/>
      <c r="KM760" s="0"/>
      <c r="KN760" s="0"/>
      <c r="KO760" s="0"/>
      <c r="KP760" s="0"/>
      <c r="KQ760" s="0"/>
      <c r="KR760" s="0"/>
      <c r="KS760" s="0"/>
      <c r="KT760" s="0"/>
      <c r="KU760" s="0"/>
      <c r="KV760" s="0"/>
      <c r="KW760" s="0"/>
      <c r="KX760" s="0"/>
      <c r="KY760" s="0"/>
      <c r="KZ760" s="0"/>
      <c r="LA760" s="0"/>
      <c r="LB760" s="0"/>
      <c r="LC760" s="0"/>
      <c r="LD760" s="0"/>
      <c r="LE760" s="0"/>
      <c r="LF760" s="0"/>
      <c r="LG760" s="0"/>
      <c r="LH760" s="0"/>
      <c r="LI760" s="0"/>
      <c r="LJ760" s="0"/>
      <c r="LK760" s="0"/>
      <c r="LL760" s="0"/>
      <c r="LM760" s="0"/>
      <c r="LN760" s="0"/>
      <c r="LO760" s="0"/>
      <c r="LP760" s="0"/>
      <c r="LQ760" s="0"/>
      <c r="LR760" s="0"/>
      <c r="LS760" s="0"/>
      <c r="LT760" s="0"/>
      <c r="LU760" s="0"/>
      <c r="LV760" s="0"/>
      <c r="LW760" s="0"/>
      <c r="LX760" s="0"/>
      <c r="LY760" s="0"/>
      <c r="LZ760" s="0"/>
      <c r="MA760" s="0"/>
      <c r="MB760" s="0"/>
      <c r="MC760" s="0"/>
      <c r="MD760" s="0"/>
      <c r="ME760" s="0"/>
      <c r="MF760" s="0"/>
      <c r="MG760" s="0"/>
      <c r="MH760" s="0"/>
      <c r="MI760" s="0"/>
      <c r="MJ760" s="0"/>
      <c r="MK760" s="0"/>
      <c r="ML760" s="0"/>
      <c r="MM760" s="0"/>
      <c r="MN760" s="0"/>
      <c r="MO760" s="0"/>
      <c r="MP760" s="0"/>
      <c r="MQ760" s="0"/>
      <c r="MR760" s="0"/>
      <c r="MS760" s="0"/>
      <c r="MT760" s="0"/>
      <c r="MU760" s="0"/>
      <c r="MV760" s="0"/>
      <c r="MW760" s="0"/>
      <c r="MX760" s="0"/>
      <c r="MY760" s="0"/>
      <c r="MZ760" s="0"/>
      <c r="NA760" s="0"/>
      <c r="NB760" s="0"/>
      <c r="NC760" s="0"/>
      <c r="ND760" s="0"/>
      <c r="NE760" s="0"/>
      <c r="NF760" s="0"/>
      <c r="NG760" s="0"/>
      <c r="NH760" s="0"/>
      <c r="NI760" s="0"/>
      <c r="NJ760" s="0"/>
      <c r="NK760" s="0"/>
      <c r="NL760" s="0"/>
      <c r="NM760" s="0"/>
      <c r="NN760" s="0"/>
      <c r="NO760" s="0"/>
      <c r="NP760" s="0"/>
      <c r="NQ760" s="0"/>
      <c r="NR760" s="0"/>
      <c r="NS760" s="0"/>
      <c r="NT760" s="0"/>
      <c r="NU760" s="0"/>
      <c r="NV760" s="0"/>
      <c r="NW760" s="0"/>
      <c r="NX760" s="0"/>
      <c r="NY760" s="0"/>
      <c r="NZ760" s="0"/>
      <c r="OA760" s="0"/>
      <c r="OB760" s="0"/>
      <c r="OC760" s="0"/>
      <c r="OD760" s="0"/>
      <c r="OE760" s="0"/>
      <c r="OF760" s="0"/>
      <c r="OG760" s="0"/>
      <c r="OH760" s="0"/>
      <c r="OI760" s="0"/>
      <c r="OJ760" s="0"/>
      <c r="OK760" s="0"/>
      <c r="OL760" s="0"/>
      <c r="OM760" s="0"/>
      <c r="ON760" s="0"/>
      <c r="OO760" s="0"/>
      <c r="OP760" s="0"/>
      <c r="OQ760" s="0"/>
      <c r="OR760" s="0"/>
      <c r="OS760" s="0"/>
      <c r="OT760" s="0"/>
      <c r="OU760" s="0"/>
      <c r="OV760" s="0"/>
      <c r="OW760" s="0"/>
      <c r="OX760" s="0"/>
      <c r="OY760" s="0"/>
      <c r="OZ760" s="0"/>
      <c r="PA760" s="0"/>
      <c r="PB760" s="0"/>
      <c r="PC760" s="0"/>
      <c r="PD760" s="0"/>
      <c r="PE760" s="0"/>
      <c r="PF760" s="0"/>
      <c r="PG760" s="0"/>
      <c r="PH760" s="0"/>
      <c r="PI760" s="0"/>
      <c r="PJ760" s="0"/>
      <c r="PK760" s="0"/>
      <c r="PL760" s="0"/>
      <c r="PM760" s="0"/>
      <c r="PN760" s="0"/>
      <c r="PO760" s="0"/>
      <c r="PP760" s="0"/>
      <c r="PQ760" s="0"/>
      <c r="PR760" s="0"/>
      <c r="PS760" s="0"/>
      <c r="PT760" s="0"/>
      <c r="PU760" s="0"/>
      <c r="PV760" s="0"/>
      <c r="PW760" s="0"/>
      <c r="PX760" s="0"/>
      <c r="PY760" s="0"/>
      <c r="PZ760" s="0"/>
      <c r="QA760" s="0"/>
      <c r="QB760" s="0"/>
      <c r="QC760" s="0"/>
      <c r="QD760" s="0"/>
      <c r="QE760" s="0"/>
      <c r="QF760" s="0"/>
      <c r="QG760" s="0"/>
      <c r="QH760" s="0"/>
      <c r="QI760" s="0"/>
      <c r="QJ760" s="0"/>
      <c r="QK760" s="0"/>
      <c r="QL760" s="0"/>
      <c r="QM760" s="0"/>
      <c r="QN760" s="0"/>
      <c r="QO760" s="0"/>
      <c r="QP760" s="0"/>
      <c r="QQ760" s="0"/>
      <c r="QR760" s="0"/>
      <c r="QS760" s="0"/>
      <c r="QT760" s="0"/>
      <c r="QU760" s="0"/>
      <c r="QV760" s="0"/>
      <c r="QW760" s="0"/>
      <c r="QX760" s="0"/>
      <c r="QY760" s="0"/>
      <c r="QZ760" s="0"/>
      <c r="RA760" s="0"/>
      <c r="RB760" s="0"/>
      <c r="RC760" s="0"/>
      <c r="RD760" s="0"/>
      <c r="RE760" s="0"/>
      <c r="RF760" s="0"/>
      <c r="RG760" s="0"/>
      <c r="RH760" s="0"/>
      <c r="RI760" s="0"/>
      <c r="RJ760" s="0"/>
      <c r="RK760" s="0"/>
      <c r="RL760" s="0"/>
      <c r="RM760" s="0"/>
      <c r="RN760" s="0"/>
      <c r="RO760" s="0"/>
      <c r="RP760" s="0"/>
      <c r="RQ760" s="0"/>
      <c r="RR760" s="0"/>
      <c r="RS760" s="0"/>
      <c r="RT760" s="0"/>
      <c r="RU760" s="0"/>
      <c r="RV760" s="0"/>
      <c r="RW760" s="0"/>
      <c r="RX760" s="0"/>
      <c r="RY760" s="0"/>
      <c r="RZ760" s="0"/>
      <c r="SA760" s="0"/>
      <c r="SB760" s="0"/>
      <c r="SC760" s="0"/>
      <c r="SD760" s="0"/>
      <c r="SE760" s="0"/>
      <c r="SF760" s="0"/>
      <c r="SG760" s="0"/>
      <c r="SH760" s="0"/>
      <c r="SI760" s="0"/>
      <c r="SJ760" s="0"/>
      <c r="SK760" s="0"/>
      <c r="SL760" s="0"/>
      <c r="SM760" s="0"/>
      <c r="SN760" s="0"/>
      <c r="SO760" s="0"/>
      <c r="SP760" s="0"/>
      <c r="SQ760" s="0"/>
      <c r="SR760" s="0"/>
      <c r="SS760" s="0"/>
      <c r="ST760" s="0"/>
      <c r="SU760" s="0"/>
      <c r="SV760" s="0"/>
      <c r="SW760" s="0"/>
      <c r="SX760" s="0"/>
      <c r="SY760" s="0"/>
      <c r="SZ760" s="0"/>
      <c r="TA760" s="0"/>
      <c r="TB760" s="0"/>
      <c r="TC760" s="0"/>
      <c r="TD760" s="0"/>
      <c r="TE760" s="0"/>
      <c r="TF760" s="0"/>
      <c r="TG760" s="0"/>
      <c r="TH760" s="0"/>
      <c r="TI760" s="0"/>
      <c r="TJ760" s="0"/>
      <c r="TK760" s="0"/>
      <c r="TL760" s="0"/>
      <c r="TM760" s="0"/>
      <c r="TN760" s="0"/>
      <c r="TO760" s="0"/>
      <c r="TP760" s="0"/>
      <c r="TQ760" s="0"/>
      <c r="TR760" s="0"/>
      <c r="TS760" s="0"/>
      <c r="TT760" s="0"/>
      <c r="TU760" s="0"/>
      <c r="TV760" s="0"/>
      <c r="TW760" s="0"/>
      <c r="TX760" s="0"/>
      <c r="TY760" s="0"/>
      <c r="TZ760" s="0"/>
      <c r="UA760" s="0"/>
      <c r="UB760" s="0"/>
      <c r="UC760" s="0"/>
      <c r="UD760" s="0"/>
      <c r="UE760" s="0"/>
      <c r="UF760" s="0"/>
      <c r="UG760" s="0"/>
      <c r="UH760" s="0"/>
      <c r="UI760" s="0"/>
      <c r="UJ760" s="0"/>
      <c r="UK760" s="0"/>
      <c r="UL760" s="0"/>
      <c r="UM760" s="0"/>
      <c r="UN760" s="0"/>
      <c r="UO760" s="0"/>
      <c r="UP760" s="0"/>
      <c r="UQ760" s="0"/>
      <c r="UR760" s="0"/>
      <c r="US760" s="0"/>
      <c r="UT760" s="0"/>
      <c r="UU760" s="0"/>
      <c r="UV760" s="0"/>
      <c r="UW760" s="0"/>
      <c r="UX760" s="0"/>
      <c r="UY760" s="0"/>
      <c r="UZ760" s="0"/>
      <c r="VA760" s="0"/>
      <c r="VB760" s="0"/>
      <c r="VC760" s="0"/>
      <c r="VD760" s="0"/>
      <c r="VE760" s="0"/>
      <c r="VF760" s="0"/>
      <c r="VG760" s="0"/>
      <c r="VH760" s="0"/>
      <c r="VI760" s="0"/>
      <c r="VJ760" s="0"/>
      <c r="VK760" s="0"/>
      <c r="VL760" s="0"/>
      <c r="VM760" s="0"/>
      <c r="VN760" s="0"/>
      <c r="VO760" s="0"/>
      <c r="VP760" s="0"/>
      <c r="VQ760" s="0"/>
      <c r="VR760" s="0"/>
      <c r="VS760" s="0"/>
      <c r="VT760" s="0"/>
      <c r="VU760" s="0"/>
      <c r="VV760" s="0"/>
      <c r="VW760" s="0"/>
      <c r="VX760" s="0"/>
      <c r="VY760" s="0"/>
      <c r="VZ760" s="0"/>
      <c r="WA760" s="0"/>
      <c r="WB760" s="0"/>
      <c r="WC760" s="0"/>
      <c r="WD760" s="0"/>
      <c r="WE760" s="0"/>
      <c r="WF760" s="0"/>
      <c r="WG760" s="0"/>
      <c r="WH760" s="0"/>
      <c r="WI760" s="0"/>
      <c r="WJ760" s="0"/>
      <c r="WK760" s="0"/>
      <c r="WL760" s="0"/>
      <c r="WM760" s="0"/>
      <c r="WN760" s="0"/>
      <c r="WO760" s="0"/>
      <c r="WP760" s="0"/>
      <c r="WQ760" s="0"/>
      <c r="WR760" s="0"/>
      <c r="WS760" s="0"/>
      <c r="WT760" s="0"/>
      <c r="WU760" s="0"/>
      <c r="WV760" s="0"/>
      <c r="WW760" s="0"/>
      <c r="WX760" s="0"/>
      <c r="WY760" s="0"/>
      <c r="WZ760" s="0"/>
      <c r="XA760" s="0"/>
      <c r="XB760" s="0"/>
      <c r="XC760" s="0"/>
      <c r="XD760" s="0"/>
      <c r="XE760" s="0"/>
      <c r="XF760" s="0"/>
      <c r="XG760" s="0"/>
      <c r="XH760" s="0"/>
      <c r="XI760" s="0"/>
      <c r="XJ760" s="0"/>
      <c r="XK760" s="0"/>
      <c r="XL760" s="0"/>
      <c r="XM760" s="0"/>
      <c r="XN760" s="0"/>
      <c r="XO760" s="0"/>
      <c r="XP760" s="0"/>
      <c r="XQ760" s="0"/>
      <c r="XR760" s="0"/>
      <c r="XS760" s="0"/>
      <c r="XT760" s="0"/>
      <c r="XU760" s="0"/>
      <c r="XV760" s="0"/>
      <c r="XW760" s="0"/>
      <c r="XX760" s="0"/>
      <c r="XY760" s="0"/>
      <c r="XZ760" s="0"/>
      <c r="YA760" s="0"/>
      <c r="YB760" s="0"/>
      <c r="YC760" s="0"/>
      <c r="YD760" s="0"/>
      <c r="YE760" s="0"/>
      <c r="YF760" s="0"/>
      <c r="YG760" s="0"/>
      <c r="YH760" s="0"/>
      <c r="YI760" s="0"/>
      <c r="YJ760" s="0"/>
      <c r="YK760" s="0"/>
      <c r="YL760" s="0"/>
      <c r="YM760" s="0"/>
      <c r="YN760" s="0"/>
      <c r="YO760" s="0"/>
      <c r="YP760" s="0"/>
      <c r="YQ760" s="0"/>
      <c r="YR760" s="0"/>
      <c r="YS760" s="0"/>
      <c r="YT760" s="0"/>
      <c r="YU760" s="0"/>
      <c r="YV760" s="0"/>
      <c r="YW760" s="0"/>
      <c r="YX760" s="0"/>
      <c r="YY760" s="0"/>
      <c r="YZ760" s="0"/>
      <c r="ZA760" s="0"/>
      <c r="ZB760" s="0"/>
      <c r="ZC760" s="0"/>
      <c r="ZD760" s="0"/>
      <c r="ZE760" s="0"/>
      <c r="ZF760" s="0"/>
      <c r="ZG760" s="0"/>
      <c r="ZH760" s="0"/>
      <c r="ZI760" s="0"/>
      <c r="ZJ760" s="0"/>
      <c r="ZK760" s="0"/>
      <c r="ZL760" s="0"/>
      <c r="ZM760" s="0"/>
      <c r="ZN760" s="0"/>
      <c r="ZO760" s="0"/>
      <c r="ZP760" s="0"/>
      <c r="ZQ760" s="0"/>
      <c r="ZR760" s="0"/>
      <c r="ZS760" s="0"/>
      <c r="ZT760" s="0"/>
      <c r="ZU760" s="0"/>
      <c r="ZV760" s="0"/>
      <c r="ZW760" s="0"/>
      <c r="ZX760" s="0"/>
      <c r="ZY760" s="0"/>
      <c r="ZZ760" s="0"/>
      <c r="AAA760" s="0"/>
      <c r="AAB760" s="0"/>
      <c r="AAC760" s="0"/>
      <c r="AAD760" s="0"/>
      <c r="AAE760" s="0"/>
      <c r="AAF760" s="0"/>
      <c r="AAG760" s="0"/>
      <c r="AAH760" s="0"/>
      <c r="AAI760" s="0"/>
      <c r="AAJ760" s="0"/>
      <c r="AAK760" s="0"/>
      <c r="AAL760" s="0"/>
      <c r="AAM760" s="0"/>
      <c r="AAN760" s="0"/>
      <c r="AAO760" s="0"/>
      <c r="AAP760" s="0"/>
      <c r="AAQ760" s="0"/>
      <c r="AAR760" s="0"/>
      <c r="AAS760" s="0"/>
      <c r="AAT760" s="0"/>
      <c r="AAU760" s="0"/>
      <c r="AAV760" s="0"/>
      <c r="AAW760" s="0"/>
      <c r="AAX760" s="0"/>
      <c r="AAY760" s="0"/>
      <c r="AAZ760" s="0"/>
      <c r="ABA760" s="0"/>
      <c r="ABB760" s="0"/>
      <c r="ABC760" s="0"/>
      <c r="ABD760" s="0"/>
      <c r="ABE760" s="0"/>
      <c r="ABF760" s="0"/>
      <c r="ABG760" s="0"/>
      <c r="ABH760" s="0"/>
      <c r="ABI760" s="0"/>
      <c r="ABJ760" s="0"/>
      <c r="ABK760" s="0"/>
      <c r="ABL760" s="0"/>
      <c r="ABM760" s="0"/>
      <c r="ABN760" s="0"/>
      <c r="ABO760" s="0"/>
      <c r="ABP760" s="0"/>
      <c r="ABQ760" s="0"/>
      <c r="ABR760" s="0"/>
      <c r="ABS760" s="0"/>
      <c r="ABT760" s="0"/>
      <c r="ABU760" s="0"/>
      <c r="ABV760" s="0"/>
      <c r="ABW760" s="0"/>
      <c r="ABX760" s="0"/>
      <c r="ABY760" s="0"/>
      <c r="ABZ760" s="0"/>
      <c r="ACA760" s="0"/>
      <c r="ACB760" s="0"/>
      <c r="ACC760" s="0"/>
      <c r="ACD760" s="0"/>
      <c r="ACE760" s="0"/>
      <c r="ACF760" s="0"/>
      <c r="ACG760" s="0"/>
      <c r="ACH760" s="0"/>
      <c r="ACI760" s="0"/>
      <c r="ACJ760" s="0"/>
      <c r="ACK760" s="0"/>
      <c r="ACL760" s="0"/>
      <c r="ACM760" s="0"/>
      <c r="ACN760" s="0"/>
      <c r="ACO760" s="0"/>
      <c r="ACP760" s="0"/>
      <c r="ACQ760" s="0"/>
      <c r="ACR760" s="0"/>
      <c r="ACS760" s="0"/>
      <c r="ACT760" s="0"/>
      <c r="ACU760" s="0"/>
      <c r="ACV760" s="0"/>
      <c r="ACW760" s="0"/>
      <c r="ACX760" s="0"/>
      <c r="ACY760" s="0"/>
      <c r="ACZ760" s="0"/>
      <c r="ADA760" s="0"/>
      <c r="ADB760" s="0"/>
      <c r="ADC760" s="0"/>
      <c r="ADD760" s="0"/>
      <c r="ADE760" s="0"/>
      <c r="ADF760" s="0"/>
      <c r="ADG760" s="0"/>
      <c r="ADH760" s="0"/>
      <c r="ADI760" s="0"/>
      <c r="ADJ760" s="0"/>
      <c r="ADK760" s="0"/>
      <c r="ADL760" s="0"/>
      <c r="ADM760" s="0"/>
      <c r="ADN760" s="0"/>
      <c r="ADO760" s="0"/>
      <c r="ADP760" s="0"/>
      <c r="ADQ760" s="0"/>
      <c r="ADR760" s="0"/>
      <c r="ADS760" s="0"/>
      <c r="ADT760" s="0"/>
      <c r="ADU760" s="0"/>
      <c r="ADV760" s="0"/>
      <c r="ADW760" s="0"/>
      <c r="ADX760" s="0"/>
      <c r="ADY760" s="0"/>
      <c r="ADZ760" s="0"/>
      <c r="AEA760" s="0"/>
      <c r="AEB760" s="0"/>
      <c r="AEC760" s="0"/>
      <c r="AED760" s="0"/>
      <c r="AEE760" s="0"/>
      <c r="AEF760" s="0"/>
      <c r="AEG760" s="0"/>
      <c r="AEH760" s="0"/>
      <c r="AEI760" s="0"/>
      <c r="AEJ760" s="0"/>
      <c r="AEK760" s="0"/>
      <c r="AEL760" s="0"/>
      <c r="AEM760" s="0"/>
      <c r="AEN760" s="0"/>
      <c r="AEO760" s="0"/>
      <c r="AEP760" s="0"/>
      <c r="AEQ760" s="0"/>
      <c r="AER760" s="0"/>
      <c r="AES760" s="0"/>
      <c r="AET760" s="0"/>
      <c r="AEU760" s="0"/>
      <c r="AEV760" s="0"/>
      <c r="AEW760" s="0"/>
      <c r="AEX760" s="0"/>
      <c r="AEY760" s="0"/>
      <c r="AEZ760" s="0"/>
      <c r="AFA760" s="0"/>
      <c r="AFB760" s="0"/>
      <c r="AFC760" s="0"/>
      <c r="AFD760" s="0"/>
      <c r="AFE760" s="0"/>
      <c r="AFF760" s="0"/>
      <c r="AFG760" s="0"/>
      <c r="AFH760" s="0"/>
      <c r="AFI760" s="0"/>
      <c r="AFJ760" s="0"/>
      <c r="AFK760" s="0"/>
      <c r="AFL760" s="0"/>
      <c r="AFM760" s="0"/>
      <c r="AFN760" s="0"/>
      <c r="AFO760" s="0"/>
      <c r="AFP760" s="0"/>
      <c r="AFQ760" s="0"/>
      <c r="AFR760" s="0"/>
      <c r="AFS760" s="0"/>
      <c r="AFT760" s="0"/>
      <c r="AFU760" s="0"/>
      <c r="AFV760" s="0"/>
      <c r="AFW760" s="0"/>
      <c r="AFX760" s="0"/>
      <c r="AFY760" s="0"/>
      <c r="AFZ760" s="0"/>
      <c r="AGA760" s="0"/>
      <c r="AGB760" s="0"/>
      <c r="AGC760" s="0"/>
      <c r="AGD760" s="0"/>
      <c r="AGE760" s="0"/>
      <c r="AGF760" s="0"/>
      <c r="AGG760" s="0"/>
      <c r="AGH760" s="0"/>
      <c r="AGI760" s="0"/>
      <c r="AGJ760" s="0"/>
      <c r="AGK760" s="0"/>
      <c r="AGL760" s="0"/>
      <c r="AGM760" s="0"/>
      <c r="AGN760" s="0"/>
      <c r="AGO760" s="0"/>
      <c r="AGP760" s="0"/>
      <c r="AGQ760" s="0"/>
      <c r="AGR760" s="0"/>
      <c r="AGS760" s="0"/>
      <c r="AGT760" s="0"/>
      <c r="AGU760" s="0"/>
      <c r="AGV760" s="0"/>
      <c r="AGW760" s="0"/>
      <c r="AGX760" s="0"/>
      <c r="AGY760" s="0"/>
      <c r="AGZ760" s="0"/>
      <c r="AHA760" s="0"/>
      <c r="AHB760" s="0"/>
      <c r="AHC760" s="0"/>
      <c r="AHD760" s="0"/>
      <c r="AHE760" s="0"/>
      <c r="AHF760" s="0"/>
      <c r="AHG760" s="0"/>
      <c r="AHH760" s="0"/>
      <c r="AHI760" s="0"/>
      <c r="AHJ760" s="0"/>
      <c r="AHK760" s="0"/>
      <c r="AHL760" s="0"/>
      <c r="AHM760" s="0"/>
      <c r="AHN760" s="0"/>
      <c r="AHO760" s="0"/>
      <c r="AHP760" s="0"/>
      <c r="AHQ760" s="0"/>
      <c r="AHR760" s="0"/>
      <c r="AHS760" s="0"/>
      <c r="AHT760" s="0"/>
      <c r="AHU760" s="0"/>
      <c r="AHV760" s="0"/>
      <c r="AHW760" s="0"/>
      <c r="AHX760" s="0"/>
      <c r="AHY760" s="0"/>
      <c r="AHZ760" s="0"/>
      <c r="AIA760" s="0"/>
      <c r="AIB760" s="0"/>
      <c r="AIC760" s="0"/>
      <c r="AID760" s="0"/>
      <c r="AIE760" s="0"/>
      <c r="AIF760" s="0"/>
      <c r="AIG760" s="0"/>
      <c r="AIH760" s="0"/>
      <c r="AII760" s="0"/>
      <c r="AIJ760" s="0"/>
      <c r="AIK760" s="0"/>
      <c r="AIL760" s="0"/>
      <c r="AIM760" s="0"/>
      <c r="AIN760" s="0"/>
      <c r="AIO760" s="0"/>
      <c r="AIP760" s="0"/>
      <c r="AIQ760" s="0"/>
      <c r="AIR760" s="0"/>
      <c r="AIS760" s="0"/>
      <c r="AIT760" s="0"/>
      <c r="AIU760" s="0"/>
      <c r="AIV760" s="0"/>
      <c r="AIW760" s="0"/>
      <c r="AIX760" s="0"/>
      <c r="AIY760" s="0"/>
      <c r="AIZ760" s="0"/>
      <c r="AJA760" s="0"/>
      <c r="AJB760" s="0"/>
      <c r="AJC760" s="0"/>
      <c r="AJD760" s="0"/>
      <c r="AJE760" s="0"/>
      <c r="AJF760" s="0"/>
      <c r="AJG760" s="0"/>
      <c r="AJH760" s="0"/>
      <c r="AJI760" s="0"/>
      <c r="AJJ760" s="0"/>
      <c r="AJK760" s="0"/>
      <c r="AJL760" s="0"/>
      <c r="AJM760" s="0"/>
      <c r="AJN760" s="0"/>
      <c r="AJO760" s="0"/>
      <c r="AJP760" s="0"/>
      <c r="AJQ760" s="0"/>
      <c r="AJR760" s="0"/>
      <c r="AJS760" s="0"/>
      <c r="AJT760" s="0"/>
      <c r="AJU760" s="0"/>
      <c r="AJV760" s="0"/>
      <c r="AJW760" s="0"/>
      <c r="AJX760" s="0"/>
      <c r="AJY760" s="0"/>
      <c r="AJZ760" s="0"/>
      <c r="AKA760" s="0"/>
      <c r="AKB760" s="0"/>
      <c r="AKC760" s="0"/>
      <c r="AKD760" s="0"/>
      <c r="AKE760" s="0"/>
      <c r="AKF760" s="0"/>
      <c r="AKG760" s="0"/>
      <c r="AKH760" s="0"/>
      <c r="AKI760" s="0"/>
      <c r="AKJ760" s="0"/>
      <c r="AKK760" s="0"/>
      <c r="AKL760" s="0"/>
      <c r="AKM760" s="0"/>
      <c r="AKN760" s="0"/>
      <c r="AKO760" s="0"/>
      <c r="AKP760" s="0"/>
      <c r="AKQ760" s="0"/>
      <c r="AKR760" s="0"/>
      <c r="AKS760" s="0"/>
      <c r="AKT760" s="0"/>
      <c r="AKU760" s="0"/>
      <c r="AKV760" s="0"/>
      <c r="AKW760" s="0"/>
      <c r="AKX760" s="0"/>
      <c r="AKY760" s="0"/>
      <c r="AKZ760" s="0"/>
      <c r="ALA760" s="0"/>
      <c r="ALB760" s="0"/>
      <c r="ALC760" s="0"/>
      <c r="ALD760" s="0"/>
      <c r="ALE760" s="0"/>
      <c r="ALF760" s="0"/>
      <c r="ALG760" s="0"/>
      <c r="ALH760" s="0"/>
      <c r="ALI760" s="0"/>
      <c r="ALJ760" s="0"/>
      <c r="ALK760" s="0"/>
      <c r="ALL760" s="0"/>
      <c r="ALM760" s="0"/>
      <c r="ALN760" s="0"/>
      <c r="ALO760" s="0"/>
      <c r="ALP760" s="0"/>
      <c r="ALQ760" s="0"/>
      <c r="ALR760" s="0"/>
      <c r="ALS760" s="0"/>
      <c r="ALT760" s="0"/>
      <c r="ALU760" s="0"/>
      <c r="ALV760" s="0"/>
      <c r="ALW760" s="0"/>
      <c r="ALX760" s="0"/>
      <c r="ALY760" s="0"/>
      <c r="ALZ760" s="0"/>
      <c r="AMA760" s="0"/>
      <c r="AMB760" s="0"/>
      <c r="AMC760" s="0"/>
      <c r="AMD760" s="0"/>
      <c r="AME760" s="0"/>
      <c r="AMF760" s="0"/>
      <c r="AMG760" s="0"/>
      <c r="AMH760" s="0"/>
      <c r="AMI760" s="0"/>
      <c r="AMJ760" s="0"/>
    </row>
    <row r="761" customFormat="false" ht="12" hidden="false" customHeight="false" outlineLevel="0" collapsed="false">
      <c r="A761" s="1" t="s">
        <v>56</v>
      </c>
      <c r="B761" s="4" t="n">
        <v>148</v>
      </c>
      <c r="C761" s="9" t="n">
        <v>187</v>
      </c>
      <c r="D761" s="9"/>
      <c r="E761" s="35"/>
      <c r="F761" s="0"/>
      <c r="G761" s="33"/>
      <c r="H761" s="0"/>
      <c r="I761" s="22" t="s">
        <v>1066</v>
      </c>
      <c r="J761" s="26" t="s">
        <v>1067</v>
      </c>
      <c r="K761" s="35" t="s">
        <v>1700</v>
      </c>
      <c r="L761" s="9"/>
      <c r="M761" s="88"/>
      <c r="N761" s="22" t="s">
        <v>1660</v>
      </c>
      <c r="O761" s="4" t="s">
        <v>1661</v>
      </c>
      <c r="P761" s="89" t="n">
        <v>21148</v>
      </c>
      <c r="Q761" s="89" t="n">
        <v>1148</v>
      </c>
      <c r="R761" s="9" t="s">
        <v>409</v>
      </c>
      <c r="S761" s="0"/>
      <c r="T761" s="0"/>
      <c r="U761" s="0"/>
      <c r="V761" s="0"/>
      <c r="W761" s="0"/>
      <c r="X761" s="0"/>
      <c r="Y761" s="0"/>
      <c r="Z761" s="0"/>
      <c r="AA761" s="0"/>
      <c r="AB761" s="0"/>
      <c r="AC761" s="30"/>
      <c r="AD761" s="30"/>
      <c r="AE761" s="30"/>
      <c r="AF761" s="30"/>
      <c r="AG761" s="30"/>
      <c r="AH761" s="30"/>
      <c r="AI761" s="30"/>
      <c r="AJ761" s="30"/>
      <c r="AK761" s="3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  <c r="HR761" s="0"/>
      <c r="HS761" s="0"/>
      <c r="HT761" s="0"/>
      <c r="HU761" s="0"/>
      <c r="HV761" s="0"/>
      <c r="HW761" s="0"/>
      <c r="HX761" s="0"/>
      <c r="HY761" s="0"/>
      <c r="HZ761" s="0"/>
      <c r="IA761" s="0"/>
      <c r="IB761" s="0"/>
      <c r="IC761" s="0"/>
      <c r="ID761" s="0"/>
      <c r="IE761" s="0"/>
      <c r="IF761" s="0"/>
      <c r="IG761" s="0"/>
      <c r="IH761" s="0"/>
      <c r="II761" s="0"/>
      <c r="IJ761" s="0"/>
      <c r="IK761" s="0"/>
      <c r="IL761" s="0"/>
      <c r="IM761" s="0"/>
      <c r="IN761" s="0"/>
      <c r="IO761" s="0"/>
      <c r="IP761" s="0"/>
      <c r="IQ761" s="0"/>
      <c r="IR761" s="0"/>
      <c r="IS761" s="0"/>
      <c r="IT761" s="0"/>
      <c r="IU761" s="0"/>
      <c r="IV761" s="0"/>
      <c r="IW761" s="0"/>
      <c r="IX761" s="0"/>
      <c r="IY761" s="0"/>
      <c r="IZ761" s="0"/>
      <c r="JA761" s="0"/>
      <c r="JB761" s="0"/>
      <c r="JC761" s="0"/>
      <c r="JD761" s="0"/>
      <c r="JE761" s="0"/>
      <c r="JF761" s="0"/>
      <c r="JG761" s="0"/>
      <c r="JH761" s="0"/>
      <c r="JI761" s="0"/>
      <c r="JJ761" s="0"/>
      <c r="JK761" s="0"/>
      <c r="JL761" s="0"/>
      <c r="JM761" s="0"/>
      <c r="JN761" s="0"/>
      <c r="JO761" s="0"/>
      <c r="JP761" s="0"/>
      <c r="JQ761" s="0"/>
      <c r="JR761" s="0"/>
      <c r="JS761" s="0"/>
      <c r="JT761" s="0"/>
      <c r="JU761" s="0"/>
      <c r="JV761" s="0"/>
      <c r="JW761" s="0"/>
      <c r="JX761" s="0"/>
      <c r="JY761" s="0"/>
      <c r="JZ761" s="0"/>
      <c r="KA761" s="0"/>
      <c r="KB761" s="0"/>
      <c r="KC761" s="0"/>
      <c r="KD761" s="0"/>
      <c r="KE761" s="0"/>
      <c r="KF761" s="0"/>
      <c r="KG761" s="0"/>
      <c r="KH761" s="0"/>
      <c r="KI761" s="0"/>
      <c r="KJ761" s="0"/>
      <c r="KK761" s="0"/>
      <c r="KL761" s="0"/>
      <c r="KM761" s="0"/>
      <c r="KN761" s="0"/>
      <c r="KO761" s="0"/>
      <c r="KP761" s="0"/>
      <c r="KQ761" s="0"/>
      <c r="KR761" s="0"/>
      <c r="KS761" s="0"/>
      <c r="KT761" s="0"/>
      <c r="KU761" s="0"/>
      <c r="KV761" s="0"/>
      <c r="KW761" s="0"/>
      <c r="KX761" s="0"/>
      <c r="KY761" s="0"/>
      <c r="KZ761" s="0"/>
      <c r="LA761" s="0"/>
      <c r="LB761" s="0"/>
      <c r="LC761" s="0"/>
      <c r="LD761" s="0"/>
      <c r="LE761" s="0"/>
      <c r="LF761" s="0"/>
      <c r="LG761" s="0"/>
      <c r="LH761" s="0"/>
      <c r="LI761" s="0"/>
      <c r="LJ761" s="0"/>
      <c r="LK761" s="0"/>
      <c r="LL761" s="0"/>
      <c r="LM761" s="0"/>
      <c r="LN761" s="0"/>
      <c r="LO761" s="0"/>
      <c r="LP761" s="0"/>
      <c r="LQ761" s="0"/>
      <c r="LR761" s="0"/>
      <c r="LS761" s="0"/>
      <c r="LT761" s="0"/>
      <c r="LU761" s="0"/>
      <c r="LV761" s="0"/>
      <c r="LW761" s="0"/>
      <c r="LX761" s="0"/>
      <c r="LY761" s="0"/>
      <c r="LZ761" s="0"/>
      <c r="MA761" s="0"/>
      <c r="MB761" s="0"/>
      <c r="MC761" s="0"/>
      <c r="MD761" s="0"/>
      <c r="ME761" s="0"/>
      <c r="MF761" s="0"/>
      <c r="MG761" s="0"/>
      <c r="MH761" s="0"/>
      <c r="MI761" s="0"/>
      <c r="MJ761" s="0"/>
      <c r="MK761" s="0"/>
      <c r="ML761" s="0"/>
      <c r="MM761" s="0"/>
      <c r="MN761" s="0"/>
      <c r="MO761" s="0"/>
      <c r="MP761" s="0"/>
      <c r="MQ761" s="0"/>
      <c r="MR761" s="0"/>
      <c r="MS761" s="0"/>
      <c r="MT761" s="0"/>
      <c r="MU761" s="0"/>
      <c r="MV761" s="0"/>
      <c r="MW761" s="0"/>
      <c r="MX761" s="0"/>
      <c r="MY761" s="0"/>
      <c r="MZ761" s="0"/>
      <c r="NA761" s="0"/>
      <c r="NB761" s="0"/>
      <c r="NC761" s="0"/>
      <c r="ND761" s="0"/>
      <c r="NE761" s="0"/>
      <c r="NF761" s="0"/>
      <c r="NG761" s="0"/>
      <c r="NH761" s="0"/>
      <c r="NI761" s="0"/>
      <c r="NJ761" s="0"/>
      <c r="NK761" s="0"/>
      <c r="NL761" s="0"/>
      <c r="NM761" s="0"/>
      <c r="NN761" s="0"/>
      <c r="NO761" s="0"/>
      <c r="NP761" s="0"/>
      <c r="NQ761" s="0"/>
      <c r="NR761" s="0"/>
      <c r="NS761" s="0"/>
      <c r="NT761" s="0"/>
      <c r="NU761" s="0"/>
      <c r="NV761" s="0"/>
      <c r="NW761" s="0"/>
      <c r="NX761" s="0"/>
      <c r="NY761" s="0"/>
      <c r="NZ761" s="0"/>
      <c r="OA761" s="0"/>
      <c r="OB761" s="0"/>
      <c r="OC761" s="0"/>
      <c r="OD761" s="0"/>
      <c r="OE761" s="0"/>
      <c r="OF761" s="0"/>
      <c r="OG761" s="0"/>
      <c r="OH761" s="0"/>
      <c r="OI761" s="0"/>
      <c r="OJ761" s="0"/>
      <c r="OK761" s="0"/>
      <c r="OL761" s="0"/>
      <c r="OM761" s="0"/>
      <c r="ON761" s="0"/>
      <c r="OO761" s="0"/>
      <c r="OP761" s="0"/>
      <c r="OQ761" s="0"/>
      <c r="OR761" s="0"/>
      <c r="OS761" s="0"/>
      <c r="OT761" s="0"/>
      <c r="OU761" s="0"/>
      <c r="OV761" s="0"/>
      <c r="OW761" s="0"/>
      <c r="OX761" s="0"/>
      <c r="OY761" s="0"/>
      <c r="OZ761" s="0"/>
      <c r="PA761" s="0"/>
      <c r="PB761" s="0"/>
      <c r="PC761" s="0"/>
      <c r="PD761" s="0"/>
      <c r="PE761" s="0"/>
      <c r="PF761" s="0"/>
      <c r="PG761" s="0"/>
      <c r="PH761" s="0"/>
      <c r="PI761" s="0"/>
      <c r="PJ761" s="0"/>
      <c r="PK761" s="0"/>
      <c r="PL761" s="0"/>
      <c r="PM761" s="0"/>
      <c r="PN761" s="0"/>
      <c r="PO761" s="0"/>
      <c r="PP761" s="0"/>
      <c r="PQ761" s="0"/>
      <c r="PR761" s="0"/>
      <c r="PS761" s="0"/>
      <c r="PT761" s="0"/>
      <c r="PU761" s="0"/>
      <c r="PV761" s="0"/>
      <c r="PW761" s="0"/>
      <c r="PX761" s="0"/>
      <c r="PY761" s="0"/>
      <c r="PZ761" s="0"/>
      <c r="QA761" s="0"/>
      <c r="QB761" s="0"/>
      <c r="QC761" s="0"/>
      <c r="QD761" s="0"/>
      <c r="QE761" s="0"/>
      <c r="QF761" s="0"/>
      <c r="QG761" s="0"/>
      <c r="QH761" s="0"/>
      <c r="QI761" s="0"/>
      <c r="QJ761" s="0"/>
      <c r="QK761" s="0"/>
      <c r="QL761" s="0"/>
      <c r="QM761" s="0"/>
      <c r="QN761" s="0"/>
      <c r="QO761" s="0"/>
      <c r="QP761" s="0"/>
      <c r="QQ761" s="0"/>
      <c r="QR761" s="0"/>
      <c r="QS761" s="0"/>
      <c r="QT761" s="0"/>
      <c r="QU761" s="0"/>
      <c r="QV761" s="0"/>
      <c r="QW761" s="0"/>
      <c r="QX761" s="0"/>
      <c r="QY761" s="0"/>
      <c r="QZ761" s="0"/>
      <c r="RA761" s="0"/>
      <c r="RB761" s="0"/>
      <c r="RC761" s="0"/>
      <c r="RD761" s="0"/>
      <c r="RE761" s="0"/>
      <c r="RF761" s="0"/>
      <c r="RG761" s="0"/>
      <c r="RH761" s="0"/>
      <c r="RI761" s="0"/>
      <c r="RJ761" s="0"/>
      <c r="RK761" s="0"/>
      <c r="RL761" s="0"/>
      <c r="RM761" s="0"/>
      <c r="RN761" s="0"/>
      <c r="RO761" s="0"/>
      <c r="RP761" s="0"/>
      <c r="RQ761" s="0"/>
      <c r="RR761" s="0"/>
      <c r="RS761" s="0"/>
      <c r="RT761" s="0"/>
      <c r="RU761" s="0"/>
      <c r="RV761" s="0"/>
      <c r="RW761" s="0"/>
      <c r="RX761" s="0"/>
      <c r="RY761" s="0"/>
      <c r="RZ761" s="0"/>
      <c r="SA761" s="0"/>
      <c r="SB761" s="0"/>
      <c r="SC761" s="0"/>
      <c r="SD761" s="0"/>
      <c r="SE761" s="0"/>
      <c r="SF761" s="0"/>
      <c r="SG761" s="0"/>
      <c r="SH761" s="0"/>
      <c r="SI761" s="0"/>
      <c r="SJ761" s="0"/>
      <c r="SK761" s="0"/>
      <c r="SL761" s="0"/>
      <c r="SM761" s="0"/>
      <c r="SN761" s="0"/>
      <c r="SO761" s="0"/>
      <c r="SP761" s="0"/>
      <c r="SQ761" s="0"/>
      <c r="SR761" s="0"/>
      <c r="SS761" s="0"/>
      <c r="ST761" s="0"/>
      <c r="SU761" s="0"/>
      <c r="SV761" s="0"/>
      <c r="SW761" s="0"/>
      <c r="SX761" s="0"/>
      <c r="SY761" s="0"/>
      <c r="SZ761" s="0"/>
      <c r="TA761" s="0"/>
      <c r="TB761" s="0"/>
      <c r="TC761" s="0"/>
      <c r="TD761" s="0"/>
      <c r="TE761" s="0"/>
      <c r="TF761" s="0"/>
      <c r="TG761" s="0"/>
      <c r="TH761" s="0"/>
      <c r="TI761" s="0"/>
      <c r="TJ761" s="0"/>
      <c r="TK761" s="0"/>
      <c r="TL761" s="0"/>
      <c r="TM761" s="0"/>
      <c r="TN761" s="0"/>
      <c r="TO761" s="0"/>
      <c r="TP761" s="0"/>
      <c r="TQ761" s="0"/>
      <c r="TR761" s="0"/>
      <c r="TS761" s="0"/>
      <c r="TT761" s="0"/>
      <c r="TU761" s="0"/>
      <c r="TV761" s="0"/>
      <c r="TW761" s="0"/>
      <c r="TX761" s="0"/>
      <c r="TY761" s="0"/>
      <c r="TZ761" s="0"/>
      <c r="UA761" s="0"/>
      <c r="UB761" s="0"/>
      <c r="UC761" s="0"/>
      <c r="UD761" s="0"/>
      <c r="UE761" s="0"/>
      <c r="UF761" s="0"/>
      <c r="UG761" s="0"/>
      <c r="UH761" s="0"/>
      <c r="UI761" s="0"/>
      <c r="UJ761" s="0"/>
      <c r="UK761" s="0"/>
      <c r="UL761" s="0"/>
      <c r="UM761" s="0"/>
      <c r="UN761" s="0"/>
      <c r="UO761" s="0"/>
      <c r="UP761" s="0"/>
      <c r="UQ761" s="0"/>
      <c r="UR761" s="0"/>
      <c r="US761" s="0"/>
      <c r="UT761" s="0"/>
      <c r="UU761" s="0"/>
      <c r="UV761" s="0"/>
      <c r="UW761" s="0"/>
      <c r="UX761" s="0"/>
      <c r="UY761" s="0"/>
      <c r="UZ761" s="0"/>
      <c r="VA761" s="0"/>
      <c r="VB761" s="0"/>
      <c r="VC761" s="0"/>
      <c r="VD761" s="0"/>
      <c r="VE761" s="0"/>
      <c r="VF761" s="0"/>
      <c r="VG761" s="0"/>
      <c r="VH761" s="0"/>
      <c r="VI761" s="0"/>
      <c r="VJ761" s="0"/>
      <c r="VK761" s="0"/>
      <c r="VL761" s="0"/>
      <c r="VM761" s="0"/>
      <c r="VN761" s="0"/>
      <c r="VO761" s="0"/>
      <c r="VP761" s="0"/>
      <c r="VQ761" s="0"/>
      <c r="VR761" s="0"/>
      <c r="VS761" s="0"/>
      <c r="VT761" s="0"/>
      <c r="VU761" s="0"/>
      <c r="VV761" s="0"/>
      <c r="VW761" s="0"/>
      <c r="VX761" s="0"/>
      <c r="VY761" s="0"/>
      <c r="VZ761" s="0"/>
      <c r="WA761" s="0"/>
      <c r="WB761" s="0"/>
      <c r="WC761" s="0"/>
      <c r="WD761" s="0"/>
      <c r="WE761" s="0"/>
      <c r="WF761" s="0"/>
      <c r="WG761" s="0"/>
      <c r="WH761" s="0"/>
      <c r="WI761" s="0"/>
      <c r="WJ761" s="0"/>
      <c r="WK761" s="0"/>
      <c r="WL761" s="0"/>
      <c r="WM761" s="0"/>
      <c r="WN761" s="0"/>
      <c r="WO761" s="0"/>
      <c r="WP761" s="0"/>
      <c r="WQ761" s="0"/>
      <c r="WR761" s="0"/>
      <c r="WS761" s="0"/>
      <c r="WT761" s="0"/>
      <c r="WU761" s="0"/>
      <c r="WV761" s="0"/>
      <c r="WW761" s="0"/>
      <c r="WX761" s="0"/>
      <c r="WY761" s="0"/>
      <c r="WZ761" s="0"/>
      <c r="XA761" s="0"/>
      <c r="XB761" s="0"/>
      <c r="XC761" s="0"/>
      <c r="XD761" s="0"/>
      <c r="XE761" s="0"/>
      <c r="XF761" s="0"/>
      <c r="XG761" s="0"/>
      <c r="XH761" s="0"/>
      <c r="XI761" s="0"/>
      <c r="XJ761" s="0"/>
      <c r="XK761" s="0"/>
      <c r="XL761" s="0"/>
      <c r="XM761" s="0"/>
      <c r="XN761" s="0"/>
      <c r="XO761" s="0"/>
      <c r="XP761" s="0"/>
      <c r="XQ761" s="0"/>
      <c r="XR761" s="0"/>
      <c r="XS761" s="0"/>
      <c r="XT761" s="0"/>
      <c r="XU761" s="0"/>
      <c r="XV761" s="0"/>
      <c r="XW761" s="0"/>
      <c r="XX761" s="0"/>
      <c r="XY761" s="0"/>
      <c r="XZ761" s="0"/>
      <c r="YA761" s="0"/>
      <c r="YB761" s="0"/>
      <c r="YC761" s="0"/>
      <c r="YD761" s="0"/>
      <c r="YE761" s="0"/>
      <c r="YF761" s="0"/>
      <c r="YG761" s="0"/>
      <c r="YH761" s="0"/>
      <c r="YI761" s="0"/>
      <c r="YJ761" s="0"/>
      <c r="YK761" s="0"/>
      <c r="YL761" s="0"/>
      <c r="YM761" s="0"/>
      <c r="YN761" s="0"/>
      <c r="YO761" s="0"/>
      <c r="YP761" s="0"/>
      <c r="YQ761" s="0"/>
      <c r="YR761" s="0"/>
      <c r="YS761" s="0"/>
      <c r="YT761" s="0"/>
      <c r="YU761" s="0"/>
      <c r="YV761" s="0"/>
      <c r="YW761" s="0"/>
      <c r="YX761" s="0"/>
      <c r="YY761" s="0"/>
      <c r="YZ761" s="0"/>
      <c r="ZA761" s="0"/>
      <c r="ZB761" s="0"/>
      <c r="ZC761" s="0"/>
      <c r="ZD761" s="0"/>
      <c r="ZE761" s="0"/>
      <c r="ZF761" s="0"/>
      <c r="ZG761" s="0"/>
      <c r="ZH761" s="0"/>
      <c r="ZI761" s="0"/>
      <c r="ZJ761" s="0"/>
      <c r="ZK761" s="0"/>
      <c r="ZL761" s="0"/>
      <c r="ZM761" s="0"/>
      <c r="ZN761" s="0"/>
      <c r="ZO761" s="0"/>
      <c r="ZP761" s="0"/>
      <c r="ZQ761" s="0"/>
      <c r="ZR761" s="0"/>
      <c r="ZS761" s="0"/>
      <c r="ZT761" s="0"/>
      <c r="ZU761" s="0"/>
      <c r="ZV761" s="0"/>
      <c r="ZW761" s="0"/>
      <c r="ZX761" s="0"/>
      <c r="ZY761" s="0"/>
      <c r="ZZ761" s="0"/>
      <c r="AAA761" s="0"/>
      <c r="AAB761" s="0"/>
      <c r="AAC761" s="0"/>
      <c r="AAD761" s="0"/>
      <c r="AAE761" s="0"/>
      <c r="AAF761" s="0"/>
      <c r="AAG761" s="0"/>
      <c r="AAH761" s="0"/>
      <c r="AAI761" s="0"/>
      <c r="AAJ761" s="0"/>
      <c r="AAK761" s="0"/>
      <c r="AAL761" s="0"/>
      <c r="AAM761" s="0"/>
      <c r="AAN761" s="0"/>
      <c r="AAO761" s="0"/>
      <c r="AAP761" s="0"/>
      <c r="AAQ761" s="0"/>
      <c r="AAR761" s="0"/>
      <c r="AAS761" s="0"/>
      <c r="AAT761" s="0"/>
      <c r="AAU761" s="0"/>
      <c r="AAV761" s="0"/>
      <c r="AAW761" s="0"/>
      <c r="AAX761" s="0"/>
      <c r="AAY761" s="0"/>
      <c r="AAZ761" s="0"/>
      <c r="ABA761" s="0"/>
      <c r="ABB761" s="0"/>
      <c r="ABC761" s="0"/>
      <c r="ABD761" s="0"/>
      <c r="ABE761" s="0"/>
      <c r="ABF761" s="0"/>
      <c r="ABG761" s="0"/>
      <c r="ABH761" s="0"/>
      <c r="ABI761" s="0"/>
      <c r="ABJ761" s="0"/>
      <c r="ABK761" s="0"/>
      <c r="ABL761" s="0"/>
      <c r="ABM761" s="0"/>
      <c r="ABN761" s="0"/>
      <c r="ABO761" s="0"/>
      <c r="ABP761" s="0"/>
      <c r="ABQ761" s="0"/>
      <c r="ABR761" s="0"/>
      <c r="ABS761" s="0"/>
      <c r="ABT761" s="0"/>
      <c r="ABU761" s="0"/>
      <c r="ABV761" s="0"/>
      <c r="ABW761" s="0"/>
      <c r="ABX761" s="0"/>
      <c r="ABY761" s="0"/>
      <c r="ABZ761" s="0"/>
      <c r="ACA761" s="0"/>
      <c r="ACB761" s="0"/>
      <c r="ACC761" s="0"/>
      <c r="ACD761" s="0"/>
      <c r="ACE761" s="0"/>
      <c r="ACF761" s="0"/>
      <c r="ACG761" s="0"/>
      <c r="ACH761" s="0"/>
      <c r="ACI761" s="0"/>
      <c r="ACJ761" s="0"/>
      <c r="ACK761" s="0"/>
      <c r="ACL761" s="0"/>
      <c r="ACM761" s="0"/>
      <c r="ACN761" s="0"/>
      <c r="ACO761" s="0"/>
      <c r="ACP761" s="0"/>
      <c r="ACQ761" s="0"/>
      <c r="ACR761" s="0"/>
      <c r="ACS761" s="0"/>
      <c r="ACT761" s="0"/>
      <c r="ACU761" s="0"/>
      <c r="ACV761" s="0"/>
      <c r="ACW761" s="0"/>
      <c r="ACX761" s="0"/>
      <c r="ACY761" s="0"/>
      <c r="ACZ761" s="0"/>
      <c r="ADA761" s="0"/>
      <c r="ADB761" s="0"/>
      <c r="ADC761" s="0"/>
      <c r="ADD761" s="0"/>
      <c r="ADE761" s="0"/>
      <c r="ADF761" s="0"/>
      <c r="ADG761" s="0"/>
      <c r="ADH761" s="0"/>
      <c r="ADI761" s="0"/>
      <c r="ADJ761" s="0"/>
      <c r="ADK761" s="0"/>
      <c r="ADL761" s="0"/>
      <c r="ADM761" s="0"/>
      <c r="ADN761" s="0"/>
      <c r="ADO761" s="0"/>
      <c r="ADP761" s="0"/>
      <c r="ADQ761" s="0"/>
      <c r="ADR761" s="0"/>
      <c r="ADS761" s="0"/>
      <c r="ADT761" s="0"/>
      <c r="ADU761" s="0"/>
      <c r="ADV761" s="0"/>
      <c r="ADW761" s="0"/>
      <c r="ADX761" s="0"/>
      <c r="ADY761" s="0"/>
      <c r="ADZ761" s="0"/>
      <c r="AEA761" s="0"/>
      <c r="AEB761" s="0"/>
      <c r="AEC761" s="0"/>
      <c r="AED761" s="0"/>
      <c r="AEE761" s="0"/>
      <c r="AEF761" s="0"/>
      <c r="AEG761" s="0"/>
      <c r="AEH761" s="0"/>
      <c r="AEI761" s="0"/>
      <c r="AEJ761" s="0"/>
      <c r="AEK761" s="0"/>
      <c r="AEL761" s="0"/>
      <c r="AEM761" s="0"/>
      <c r="AEN761" s="0"/>
      <c r="AEO761" s="0"/>
      <c r="AEP761" s="0"/>
      <c r="AEQ761" s="0"/>
      <c r="AER761" s="0"/>
      <c r="AES761" s="0"/>
      <c r="AET761" s="0"/>
      <c r="AEU761" s="0"/>
      <c r="AEV761" s="0"/>
      <c r="AEW761" s="0"/>
      <c r="AEX761" s="0"/>
      <c r="AEY761" s="0"/>
      <c r="AEZ761" s="0"/>
      <c r="AFA761" s="0"/>
      <c r="AFB761" s="0"/>
      <c r="AFC761" s="0"/>
      <c r="AFD761" s="0"/>
      <c r="AFE761" s="0"/>
      <c r="AFF761" s="0"/>
      <c r="AFG761" s="0"/>
      <c r="AFH761" s="0"/>
      <c r="AFI761" s="0"/>
      <c r="AFJ761" s="0"/>
      <c r="AFK761" s="0"/>
      <c r="AFL761" s="0"/>
      <c r="AFM761" s="0"/>
      <c r="AFN761" s="0"/>
      <c r="AFO761" s="0"/>
      <c r="AFP761" s="0"/>
      <c r="AFQ761" s="0"/>
      <c r="AFR761" s="0"/>
      <c r="AFS761" s="0"/>
      <c r="AFT761" s="0"/>
      <c r="AFU761" s="0"/>
      <c r="AFV761" s="0"/>
      <c r="AFW761" s="0"/>
      <c r="AFX761" s="0"/>
      <c r="AFY761" s="0"/>
      <c r="AFZ761" s="0"/>
      <c r="AGA761" s="0"/>
      <c r="AGB761" s="0"/>
      <c r="AGC761" s="0"/>
      <c r="AGD761" s="0"/>
      <c r="AGE761" s="0"/>
      <c r="AGF761" s="0"/>
      <c r="AGG761" s="0"/>
      <c r="AGH761" s="0"/>
      <c r="AGI761" s="0"/>
      <c r="AGJ761" s="0"/>
      <c r="AGK761" s="0"/>
      <c r="AGL761" s="0"/>
      <c r="AGM761" s="0"/>
      <c r="AGN761" s="0"/>
      <c r="AGO761" s="0"/>
      <c r="AGP761" s="0"/>
      <c r="AGQ761" s="0"/>
      <c r="AGR761" s="0"/>
      <c r="AGS761" s="0"/>
      <c r="AGT761" s="0"/>
      <c r="AGU761" s="0"/>
      <c r="AGV761" s="0"/>
      <c r="AGW761" s="0"/>
      <c r="AGX761" s="0"/>
      <c r="AGY761" s="0"/>
      <c r="AGZ761" s="0"/>
      <c r="AHA761" s="0"/>
      <c r="AHB761" s="0"/>
      <c r="AHC761" s="0"/>
      <c r="AHD761" s="0"/>
      <c r="AHE761" s="0"/>
      <c r="AHF761" s="0"/>
      <c r="AHG761" s="0"/>
      <c r="AHH761" s="0"/>
      <c r="AHI761" s="0"/>
      <c r="AHJ761" s="0"/>
      <c r="AHK761" s="0"/>
      <c r="AHL761" s="0"/>
      <c r="AHM761" s="0"/>
      <c r="AHN761" s="0"/>
      <c r="AHO761" s="0"/>
      <c r="AHP761" s="0"/>
      <c r="AHQ761" s="0"/>
      <c r="AHR761" s="0"/>
      <c r="AHS761" s="0"/>
      <c r="AHT761" s="0"/>
      <c r="AHU761" s="0"/>
      <c r="AHV761" s="0"/>
      <c r="AHW761" s="0"/>
      <c r="AHX761" s="0"/>
      <c r="AHY761" s="0"/>
      <c r="AHZ761" s="0"/>
      <c r="AIA761" s="0"/>
      <c r="AIB761" s="0"/>
      <c r="AIC761" s="0"/>
      <c r="AID761" s="0"/>
      <c r="AIE761" s="0"/>
      <c r="AIF761" s="0"/>
      <c r="AIG761" s="0"/>
      <c r="AIH761" s="0"/>
      <c r="AII761" s="0"/>
      <c r="AIJ761" s="0"/>
      <c r="AIK761" s="0"/>
      <c r="AIL761" s="0"/>
      <c r="AIM761" s="0"/>
      <c r="AIN761" s="0"/>
      <c r="AIO761" s="0"/>
      <c r="AIP761" s="0"/>
      <c r="AIQ761" s="0"/>
      <c r="AIR761" s="0"/>
      <c r="AIS761" s="0"/>
      <c r="AIT761" s="0"/>
      <c r="AIU761" s="0"/>
      <c r="AIV761" s="0"/>
      <c r="AIW761" s="0"/>
      <c r="AIX761" s="0"/>
      <c r="AIY761" s="0"/>
      <c r="AIZ761" s="0"/>
      <c r="AJA761" s="0"/>
      <c r="AJB761" s="0"/>
      <c r="AJC761" s="0"/>
      <c r="AJD761" s="0"/>
      <c r="AJE761" s="0"/>
      <c r="AJF761" s="0"/>
      <c r="AJG761" s="0"/>
      <c r="AJH761" s="0"/>
      <c r="AJI761" s="0"/>
      <c r="AJJ761" s="0"/>
      <c r="AJK761" s="0"/>
      <c r="AJL761" s="0"/>
      <c r="AJM761" s="0"/>
      <c r="AJN761" s="0"/>
      <c r="AJO761" s="0"/>
      <c r="AJP761" s="0"/>
      <c r="AJQ761" s="0"/>
      <c r="AJR761" s="0"/>
      <c r="AJS761" s="0"/>
      <c r="AJT761" s="0"/>
      <c r="AJU761" s="0"/>
      <c r="AJV761" s="0"/>
      <c r="AJW761" s="0"/>
      <c r="AJX761" s="0"/>
      <c r="AJY761" s="0"/>
      <c r="AJZ761" s="0"/>
      <c r="AKA761" s="0"/>
      <c r="AKB761" s="0"/>
      <c r="AKC761" s="0"/>
      <c r="AKD761" s="0"/>
      <c r="AKE761" s="0"/>
      <c r="AKF761" s="0"/>
      <c r="AKG761" s="0"/>
      <c r="AKH761" s="0"/>
      <c r="AKI761" s="0"/>
      <c r="AKJ761" s="0"/>
      <c r="AKK761" s="0"/>
      <c r="AKL761" s="0"/>
      <c r="AKM761" s="0"/>
      <c r="AKN761" s="0"/>
      <c r="AKO761" s="0"/>
      <c r="AKP761" s="0"/>
      <c r="AKQ761" s="0"/>
      <c r="AKR761" s="0"/>
      <c r="AKS761" s="0"/>
      <c r="AKT761" s="0"/>
      <c r="AKU761" s="0"/>
      <c r="AKV761" s="0"/>
      <c r="AKW761" s="0"/>
      <c r="AKX761" s="0"/>
      <c r="AKY761" s="0"/>
      <c r="AKZ761" s="0"/>
      <c r="ALA761" s="0"/>
      <c r="ALB761" s="0"/>
      <c r="ALC761" s="0"/>
      <c r="ALD761" s="0"/>
      <c r="ALE761" s="0"/>
      <c r="ALF761" s="0"/>
      <c r="ALG761" s="0"/>
      <c r="ALH761" s="0"/>
      <c r="ALI761" s="0"/>
      <c r="ALJ761" s="0"/>
      <c r="ALK761" s="0"/>
      <c r="ALL761" s="0"/>
      <c r="ALM761" s="0"/>
      <c r="ALN761" s="0"/>
      <c r="ALO761" s="0"/>
      <c r="ALP761" s="0"/>
      <c r="ALQ761" s="0"/>
      <c r="ALR761" s="0"/>
      <c r="ALS761" s="0"/>
      <c r="ALT761" s="0"/>
      <c r="ALU761" s="0"/>
      <c r="ALV761" s="0"/>
      <c r="ALW761" s="0"/>
      <c r="ALX761" s="0"/>
      <c r="ALY761" s="0"/>
      <c r="ALZ761" s="0"/>
      <c r="AMA761" s="0"/>
      <c r="AMB761" s="0"/>
      <c r="AMC761" s="0"/>
      <c r="AMD761" s="0"/>
      <c r="AME761" s="0"/>
      <c r="AMF761" s="0"/>
      <c r="AMG761" s="0"/>
      <c r="AMH761" s="0"/>
      <c r="AMI761" s="0"/>
      <c r="AMJ761" s="0"/>
    </row>
    <row r="762" customFormat="false" ht="12" hidden="false" customHeight="false" outlineLevel="0" collapsed="false">
      <c r="A762" s="9" t="s">
        <v>46</v>
      </c>
      <c r="B762" s="4" t="n">
        <v>158</v>
      </c>
      <c r="C762" s="9" t="n">
        <v>198</v>
      </c>
      <c r="D762" s="9"/>
      <c r="E762" s="35"/>
      <c r="F762" s="0"/>
      <c r="G762" s="33"/>
      <c r="H762" s="0"/>
      <c r="I762" s="22" t="s">
        <v>1066</v>
      </c>
      <c r="J762" s="26" t="s">
        <v>1067</v>
      </c>
      <c r="K762" s="35" t="s">
        <v>1701</v>
      </c>
      <c r="L762" s="9"/>
      <c r="M762" s="88"/>
      <c r="N762" s="22" t="s">
        <v>1660</v>
      </c>
      <c r="O762" s="4" t="s">
        <v>1663</v>
      </c>
      <c r="P762" s="89" t="n">
        <v>21158</v>
      </c>
      <c r="Q762" s="89" t="n">
        <v>1158</v>
      </c>
      <c r="R762" s="9" t="s">
        <v>409</v>
      </c>
      <c r="S762" s="0"/>
      <c r="T762" s="0"/>
      <c r="U762" s="0"/>
      <c r="V762" s="0"/>
      <c r="W762" s="0"/>
      <c r="X762" s="0"/>
      <c r="Y762" s="0"/>
      <c r="Z762" s="0"/>
      <c r="AA762" s="0"/>
      <c r="AB762" s="0"/>
      <c r="AC762" s="30"/>
      <c r="AD762" s="30"/>
      <c r="AE762" s="30"/>
      <c r="AF762" s="30"/>
      <c r="AG762" s="30"/>
      <c r="AH762" s="30"/>
      <c r="AI762" s="30"/>
      <c r="AJ762" s="30"/>
      <c r="AK762" s="3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  <c r="HR762" s="0"/>
      <c r="HS762" s="0"/>
      <c r="HT762" s="0"/>
      <c r="HU762" s="0"/>
      <c r="HV762" s="0"/>
      <c r="HW762" s="0"/>
      <c r="HX762" s="0"/>
      <c r="HY762" s="0"/>
      <c r="HZ762" s="0"/>
      <c r="IA762" s="0"/>
      <c r="IB762" s="0"/>
      <c r="IC762" s="0"/>
      <c r="ID762" s="0"/>
      <c r="IE762" s="0"/>
      <c r="IF762" s="0"/>
      <c r="IG762" s="0"/>
      <c r="IH762" s="0"/>
      <c r="II762" s="0"/>
      <c r="IJ762" s="0"/>
      <c r="IK762" s="0"/>
      <c r="IL762" s="0"/>
      <c r="IM762" s="0"/>
      <c r="IN762" s="0"/>
      <c r="IO762" s="0"/>
      <c r="IP762" s="0"/>
      <c r="IQ762" s="0"/>
      <c r="IR762" s="0"/>
      <c r="IS762" s="0"/>
      <c r="IT762" s="0"/>
      <c r="IU762" s="0"/>
      <c r="IV762" s="0"/>
      <c r="IW762" s="0"/>
      <c r="IX762" s="0"/>
      <c r="IY762" s="0"/>
      <c r="IZ762" s="0"/>
      <c r="JA762" s="0"/>
      <c r="JB762" s="0"/>
      <c r="JC762" s="0"/>
      <c r="JD762" s="0"/>
      <c r="JE762" s="0"/>
      <c r="JF762" s="0"/>
      <c r="JG762" s="0"/>
      <c r="JH762" s="0"/>
      <c r="JI762" s="0"/>
      <c r="JJ762" s="0"/>
      <c r="JK762" s="0"/>
      <c r="JL762" s="0"/>
      <c r="JM762" s="0"/>
      <c r="JN762" s="0"/>
      <c r="JO762" s="0"/>
      <c r="JP762" s="0"/>
      <c r="JQ762" s="0"/>
      <c r="JR762" s="0"/>
      <c r="JS762" s="0"/>
      <c r="JT762" s="0"/>
      <c r="JU762" s="0"/>
      <c r="JV762" s="0"/>
      <c r="JW762" s="0"/>
      <c r="JX762" s="0"/>
      <c r="JY762" s="0"/>
      <c r="JZ762" s="0"/>
      <c r="KA762" s="0"/>
      <c r="KB762" s="0"/>
      <c r="KC762" s="0"/>
      <c r="KD762" s="0"/>
      <c r="KE762" s="0"/>
      <c r="KF762" s="0"/>
      <c r="KG762" s="0"/>
      <c r="KH762" s="0"/>
      <c r="KI762" s="0"/>
      <c r="KJ762" s="0"/>
      <c r="KK762" s="0"/>
      <c r="KL762" s="0"/>
      <c r="KM762" s="0"/>
      <c r="KN762" s="0"/>
      <c r="KO762" s="0"/>
      <c r="KP762" s="0"/>
      <c r="KQ762" s="0"/>
      <c r="KR762" s="0"/>
      <c r="KS762" s="0"/>
      <c r="KT762" s="0"/>
      <c r="KU762" s="0"/>
      <c r="KV762" s="0"/>
      <c r="KW762" s="0"/>
      <c r="KX762" s="0"/>
      <c r="KY762" s="0"/>
      <c r="KZ762" s="0"/>
      <c r="LA762" s="0"/>
      <c r="LB762" s="0"/>
      <c r="LC762" s="0"/>
      <c r="LD762" s="0"/>
      <c r="LE762" s="0"/>
      <c r="LF762" s="0"/>
      <c r="LG762" s="0"/>
      <c r="LH762" s="0"/>
      <c r="LI762" s="0"/>
      <c r="LJ762" s="0"/>
      <c r="LK762" s="0"/>
      <c r="LL762" s="0"/>
      <c r="LM762" s="0"/>
      <c r="LN762" s="0"/>
      <c r="LO762" s="0"/>
      <c r="LP762" s="0"/>
      <c r="LQ762" s="0"/>
      <c r="LR762" s="0"/>
      <c r="LS762" s="0"/>
      <c r="LT762" s="0"/>
      <c r="LU762" s="0"/>
      <c r="LV762" s="0"/>
      <c r="LW762" s="0"/>
      <c r="LX762" s="0"/>
      <c r="LY762" s="0"/>
      <c r="LZ762" s="0"/>
      <c r="MA762" s="0"/>
      <c r="MB762" s="0"/>
      <c r="MC762" s="0"/>
      <c r="MD762" s="0"/>
      <c r="ME762" s="0"/>
      <c r="MF762" s="0"/>
      <c r="MG762" s="0"/>
      <c r="MH762" s="0"/>
      <c r="MI762" s="0"/>
      <c r="MJ762" s="0"/>
      <c r="MK762" s="0"/>
      <c r="ML762" s="0"/>
      <c r="MM762" s="0"/>
      <c r="MN762" s="0"/>
      <c r="MO762" s="0"/>
      <c r="MP762" s="0"/>
      <c r="MQ762" s="0"/>
      <c r="MR762" s="0"/>
      <c r="MS762" s="0"/>
      <c r="MT762" s="0"/>
      <c r="MU762" s="0"/>
      <c r="MV762" s="0"/>
      <c r="MW762" s="0"/>
      <c r="MX762" s="0"/>
      <c r="MY762" s="0"/>
      <c r="MZ762" s="0"/>
      <c r="NA762" s="0"/>
      <c r="NB762" s="0"/>
      <c r="NC762" s="0"/>
      <c r="ND762" s="0"/>
      <c r="NE762" s="0"/>
      <c r="NF762" s="0"/>
      <c r="NG762" s="0"/>
      <c r="NH762" s="0"/>
      <c r="NI762" s="0"/>
      <c r="NJ762" s="0"/>
      <c r="NK762" s="0"/>
      <c r="NL762" s="0"/>
      <c r="NM762" s="0"/>
      <c r="NN762" s="0"/>
      <c r="NO762" s="0"/>
      <c r="NP762" s="0"/>
      <c r="NQ762" s="0"/>
      <c r="NR762" s="0"/>
      <c r="NS762" s="0"/>
      <c r="NT762" s="0"/>
      <c r="NU762" s="0"/>
      <c r="NV762" s="0"/>
      <c r="NW762" s="0"/>
      <c r="NX762" s="0"/>
      <c r="NY762" s="0"/>
      <c r="NZ762" s="0"/>
      <c r="OA762" s="0"/>
      <c r="OB762" s="0"/>
      <c r="OC762" s="0"/>
      <c r="OD762" s="0"/>
      <c r="OE762" s="0"/>
      <c r="OF762" s="0"/>
      <c r="OG762" s="0"/>
      <c r="OH762" s="0"/>
      <c r="OI762" s="0"/>
      <c r="OJ762" s="0"/>
      <c r="OK762" s="0"/>
      <c r="OL762" s="0"/>
      <c r="OM762" s="0"/>
      <c r="ON762" s="0"/>
      <c r="OO762" s="0"/>
      <c r="OP762" s="0"/>
      <c r="OQ762" s="0"/>
      <c r="OR762" s="0"/>
      <c r="OS762" s="0"/>
      <c r="OT762" s="0"/>
      <c r="OU762" s="0"/>
      <c r="OV762" s="0"/>
      <c r="OW762" s="0"/>
      <c r="OX762" s="0"/>
      <c r="OY762" s="0"/>
      <c r="OZ762" s="0"/>
      <c r="PA762" s="0"/>
      <c r="PB762" s="0"/>
      <c r="PC762" s="0"/>
      <c r="PD762" s="0"/>
      <c r="PE762" s="0"/>
      <c r="PF762" s="0"/>
      <c r="PG762" s="0"/>
      <c r="PH762" s="0"/>
      <c r="PI762" s="0"/>
      <c r="PJ762" s="0"/>
      <c r="PK762" s="0"/>
      <c r="PL762" s="0"/>
      <c r="PM762" s="0"/>
      <c r="PN762" s="0"/>
      <c r="PO762" s="0"/>
      <c r="PP762" s="0"/>
      <c r="PQ762" s="0"/>
      <c r="PR762" s="0"/>
      <c r="PS762" s="0"/>
      <c r="PT762" s="0"/>
      <c r="PU762" s="0"/>
      <c r="PV762" s="0"/>
      <c r="PW762" s="0"/>
      <c r="PX762" s="0"/>
      <c r="PY762" s="0"/>
      <c r="PZ762" s="0"/>
      <c r="QA762" s="0"/>
      <c r="QB762" s="0"/>
      <c r="QC762" s="0"/>
      <c r="QD762" s="0"/>
      <c r="QE762" s="0"/>
      <c r="QF762" s="0"/>
      <c r="QG762" s="0"/>
      <c r="QH762" s="0"/>
      <c r="QI762" s="0"/>
      <c r="QJ762" s="0"/>
      <c r="QK762" s="0"/>
      <c r="QL762" s="0"/>
      <c r="QM762" s="0"/>
      <c r="QN762" s="0"/>
      <c r="QO762" s="0"/>
      <c r="QP762" s="0"/>
      <c r="QQ762" s="0"/>
      <c r="QR762" s="0"/>
      <c r="QS762" s="0"/>
      <c r="QT762" s="0"/>
      <c r="QU762" s="0"/>
      <c r="QV762" s="0"/>
      <c r="QW762" s="0"/>
      <c r="QX762" s="0"/>
      <c r="QY762" s="0"/>
      <c r="QZ762" s="0"/>
      <c r="RA762" s="0"/>
      <c r="RB762" s="0"/>
      <c r="RC762" s="0"/>
      <c r="RD762" s="0"/>
      <c r="RE762" s="0"/>
      <c r="RF762" s="0"/>
      <c r="RG762" s="0"/>
      <c r="RH762" s="0"/>
      <c r="RI762" s="0"/>
      <c r="RJ762" s="0"/>
      <c r="RK762" s="0"/>
      <c r="RL762" s="0"/>
      <c r="RM762" s="0"/>
      <c r="RN762" s="0"/>
      <c r="RO762" s="0"/>
      <c r="RP762" s="0"/>
      <c r="RQ762" s="0"/>
      <c r="RR762" s="0"/>
      <c r="RS762" s="0"/>
      <c r="RT762" s="0"/>
      <c r="RU762" s="0"/>
      <c r="RV762" s="0"/>
      <c r="RW762" s="0"/>
      <c r="RX762" s="0"/>
      <c r="RY762" s="0"/>
      <c r="RZ762" s="0"/>
      <c r="SA762" s="0"/>
      <c r="SB762" s="0"/>
      <c r="SC762" s="0"/>
      <c r="SD762" s="0"/>
      <c r="SE762" s="0"/>
      <c r="SF762" s="0"/>
      <c r="SG762" s="0"/>
      <c r="SH762" s="0"/>
      <c r="SI762" s="0"/>
      <c r="SJ762" s="0"/>
      <c r="SK762" s="0"/>
      <c r="SL762" s="0"/>
      <c r="SM762" s="0"/>
      <c r="SN762" s="0"/>
      <c r="SO762" s="0"/>
      <c r="SP762" s="0"/>
      <c r="SQ762" s="0"/>
      <c r="SR762" s="0"/>
      <c r="SS762" s="0"/>
      <c r="ST762" s="0"/>
      <c r="SU762" s="0"/>
      <c r="SV762" s="0"/>
      <c r="SW762" s="0"/>
      <c r="SX762" s="0"/>
      <c r="SY762" s="0"/>
      <c r="SZ762" s="0"/>
      <c r="TA762" s="0"/>
      <c r="TB762" s="0"/>
      <c r="TC762" s="0"/>
      <c r="TD762" s="0"/>
      <c r="TE762" s="0"/>
      <c r="TF762" s="0"/>
      <c r="TG762" s="0"/>
      <c r="TH762" s="0"/>
      <c r="TI762" s="0"/>
      <c r="TJ762" s="0"/>
      <c r="TK762" s="0"/>
      <c r="TL762" s="0"/>
      <c r="TM762" s="0"/>
      <c r="TN762" s="0"/>
      <c r="TO762" s="0"/>
      <c r="TP762" s="0"/>
      <c r="TQ762" s="0"/>
      <c r="TR762" s="0"/>
      <c r="TS762" s="0"/>
      <c r="TT762" s="0"/>
      <c r="TU762" s="0"/>
      <c r="TV762" s="0"/>
      <c r="TW762" s="0"/>
      <c r="TX762" s="0"/>
      <c r="TY762" s="0"/>
      <c r="TZ762" s="0"/>
      <c r="UA762" s="0"/>
      <c r="UB762" s="0"/>
      <c r="UC762" s="0"/>
      <c r="UD762" s="0"/>
      <c r="UE762" s="0"/>
      <c r="UF762" s="0"/>
      <c r="UG762" s="0"/>
      <c r="UH762" s="0"/>
      <c r="UI762" s="0"/>
      <c r="UJ762" s="0"/>
      <c r="UK762" s="0"/>
      <c r="UL762" s="0"/>
      <c r="UM762" s="0"/>
      <c r="UN762" s="0"/>
      <c r="UO762" s="0"/>
      <c r="UP762" s="0"/>
      <c r="UQ762" s="0"/>
      <c r="UR762" s="0"/>
      <c r="US762" s="0"/>
      <c r="UT762" s="0"/>
      <c r="UU762" s="0"/>
      <c r="UV762" s="0"/>
      <c r="UW762" s="0"/>
      <c r="UX762" s="0"/>
      <c r="UY762" s="0"/>
      <c r="UZ762" s="0"/>
      <c r="VA762" s="0"/>
      <c r="VB762" s="0"/>
      <c r="VC762" s="0"/>
      <c r="VD762" s="0"/>
      <c r="VE762" s="0"/>
      <c r="VF762" s="0"/>
      <c r="VG762" s="0"/>
      <c r="VH762" s="0"/>
      <c r="VI762" s="0"/>
      <c r="VJ762" s="0"/>
      <c r="VK762" s="0"/>
      <c r="VL762" s="0"/>
      <c r="VM762" s="0"/>
      <c r="VN762" s="0"/>
      <c r="VO762" s="0"/>
      <c r="VP762" s="0"/>
      <c r="VQ762" s="0"/>
      <c r="VR762" s="0"/>
      <c r="VS762" s="0"/>
      <c r="VT762" s="0"/>
      <c r="VU762" s="0"/>
      <c r="VV762" s="0"/>
      <c r="VW762" s="0"/>
      <c r="VX762" s="0"/>
      <c r="VY762" s="0"/>
      <c r="VZ762" s="0"/>
      <c r="WA762" s="0"/>
      <c r="WB762" s="0"/>
      <c r="WC762" s="0"/>
      <c r="WD762" s="0"/>
      <c r="WE762" s="0"/>
      <c r="WF762" s="0"/>
      <c r="WG762" s="0"/>
      <c r="WH762" s="0"/>
      <c r="WI762" s="0"/>
      <c r="WJ762" s="0"/>
      <c r="WK762" s="0"/>
      <c r="WL762" s="0"/>
      <c r="WM762" s="0"/>
      <c r="WN762" s="0"/>
      <c r="WO762" s="0"/>
      <c r="WP762" s="0"/>
      <c r="WQ762" s="0"/>
      <c r="WR762" s="0"/>
      <c r="WS762" s="0"/>
      <c r="WT762" s="0"/>
      <c r="WU762" s="0"/>
      <c r="WV762" s="0"/>
      <c r="WW762" s="0"/>
      <c r="WX762" s="0"/>
      <c r="WY762" s="0"/>
      <c r="WZ762" s="0"/>
      <c r="XA762" s="0"/>
      <c r="XB762" s="0"/>
      <c r="XC762" s="0"/>
      <c r="XD762" s="0"/>
      <c r="XE762" s="0"/>
      <c r="XF762" s="0"/>
      <c r="XG762" s="0"/>
      <c r="XH762" s="0"/>
      <c r="XI762" s="0"/>
      <c r="XJ762" s="0"/>
      <c r="XK762" s="0"/>
      <c r="XL762" s="0"/>
      <c r="XM762" s="0"/>
      <c r="XN762" s="0"/>
      <c r="XO762" s="0"/>
      <c r="XP762" s="0"/>
      <c r="XQ762" s="0"/>
      <c r="XR762" s="0"/>
      <c r="XS762" s="0"/>
      <c r="XT762" s="0"/>
      <c r="XU762" s="0"/>
      <c r="XV762" s="0"/>
      <c r="XW762" s="0"/>
      <c r="XX762" s="0"/>
      <c r="XY762" s="0"/>
      <c r="XZ762" s="0"/>
      <c r="YA762" s="0"/>
      <c r="YB762" s="0"/>
      <c r="YC762" s="0"/>
      <c r="YD762" s="0"/>
      <c r="YE762" s="0"/>
      <c r="YF762" s="0"/>
      <c r="YG762" s="0"/>
      <c r="YH762" s="0"/>
      <c r="YI762" s="0"/>
      <c r="YJ762" s="0"/>
      <c r="YK762" s="0"/>
      <c r="YL762" s="0"/>
      <c r="YM762" s="0"/>
      <c r="YN762" s="0"/>
      <c r="YO762" s="0"/>
      <c r="YP762" s="0"/>
      <c r="YQ762" s="0"/>
      <c r="YR762" s="0"/>
      <c r="YS762" s="0"/>
      <c r="YT762" s="0"/>
      <c r="YU762" s="0"/>
      <c r="YV762" s="0"/>
      <c r="YW762" s="0"/>
      <c r="YX762" s="0"/>
      <c r="YY762" s="0"/>
      <c r="YZ762" s="0"/>
      <c r="ZA762" s="0"/>
      <c r="ZB762" s="0"/>
      <c r="ZC762" s="0"/>
      <c r="ZD762" s="0"/>
      <c r="ZE762" s="0"/>
      <c r="ZF762" s="0"/>
      <c r="ZG762" s="0"/>
      <c r="ZH762" s="0"/>
      <c r="ZI762" s="0"/>
      <c r="ZJ762" s="0"/>
      <c r="ZK762" s="0"/>
      <c r="ZL762" s="0"/>
      <c r="ZM762" s="0"/>
      <c r="ZN762" s="0"/>
      <c r="ZO762" s="0"/>
      <c r="ZP762" s="0"/>
      <c r="ZQ762" s="0"/>
      <c r="ZR762" s="0"/>
      <c r="ZS762" s="0"/>
      <c r="ZT762" s="0"/>
      <c r="ZU762" s="0"/>
      <c r="ZV762" s="0"/>
      <c r="ZW762" s="0"/>
      <c r="ZX762" s="0"/>
      <c r="ZY762" s="0"/>
      <c r="ZZ762" s="0"/>
      <c r="AAA762" s="0"/>
      <c r="AAB762" s="0"/>
      <c r="AAC762" s="0"/>
      <c r="AAD762" s="0"/>
      <c r="AAE762" s="0"/>
      <c r="AAF762" s="0"/>
      <c r="AAG762" s="0"/>
      <c r="AAH762" s="0"/>
      <c r="AAI762" s="0"/>
      <c r="AAJ762" s="0"/>
      <c r="AAK762" s="0"/>
      <c r="AAL762" s="0"/>
      <c r="AAM762" s="0"/>
      <c r="AAN762" s="0"/>
      <c r="AAO762" s="0"/>
      <c r="AAP762" s="0"/>
      <c r="AAQ762" s="0"/>
      <c r="AAR762" s="0"/>
      <c r="AAS762" s="0"/>
      <c r="AAT762" s="0"/>
      <c r="AAU762" s="0"/>
      <c r="AAV762" s="0"/>
      <c r="AAW762" s="0"/>
      <c r="AAX762" s="0"/>
      <c r="AAY762" s="0"/>
      <c r="AAZ762" s="0"/>
      <c r="ABA762" s="0"/>
      <c r="ABB762" s="0"/>
      <c r="ABC762" s="0"/>
      <c r="ABD762" s="0"/>
      <c r="ABE762" s="0"/>
      <c r="ABF762" s="0"/>
      <c r="ABG762" s="0"/>
      <c r="ABH762" s="0"/>
      <c r="ABI762" s="0"/>
      <c r="ABJ762" s="0"/>
      <c r="ABK762" s="0"/>
      <c r="ABL762" s="0"/>
      <c r="ABM762" s="0"/>
      <c r="ABN762" s="0"/>
      <c r="ABO762" s="0"/>
      <c r="ABP762" s="0"/>
      <c r="ABQ762" s="0"/>
      <c r="ABR762" s="0"/>
      <c r="ABS762" s="0"/>
      <c r="ABT762" s="0"/>
      <c r="ABU762" s="0"/>
      <c r="ABV762" s="0"/>
      <c r="ABW762" s="0"/>
      <c r="ABX762" s="0"/>
      <c r="ABY762" s="0"/>
      <c r="ABZ762" s="0"/>
      <c r="ACA762" s="0"/>
      <c r="ACB762" s="0"/>
      <c r="ACC762" s="0"/>
      <c r="ACD762" s="0"/>
      <c r="ACE762" s="0"/>
      <c r="ACF762" s="0"/>
      <c r="ACG762" s="0"/>
      <c r="ACH762" s="0"/>
      <c r="ACI762" s="0"/>
      <c r="ACJ762" s="0"/>
      <c r="ACK762" s="0"/>
      <c r="ACL762" s="0"/>
      <c r="ACM762" s="0"/>
      <c r="ACN762" s="0"/>
      <c r="ACO762" s="0"/>
      <c r="ACP762" s="0"/>
      <c r="ACQ762" s="0"/>
      <c r="ACR762" s="0"/>
      <c r="ACS762" s="0"/>
      <c r="ACT762" s="0"/>
      <c r="ACU762" s="0"/>
      <c r="ACV762" s="0"/>
      <c r="ACW762" s="0"/>
      <c r="ACX762" s="0"/>
      <c r="ACY762" s="0"/>
      <c r="ACZ762" s="0"/>
      <c r="ADA762" s="0"/>
      <c r="ADB762" s="0"/>
      <c r="ADC762" s="0"/>
      <c r="ADD762" s="0"/>
      <c r="ADE762" s="0"/>
      <c r="ADF762" s="0"/>
      <c r="ADG762" s="0"/>
      <c r="ADH762" s="0"/>
      <c r="ADI762" s="0"/>
      <c r="ADJ762" s="0"/>
      <c r="ADK762" s="0"/>
      <c r="ADL762" s="0"/>
      <c r="ADM762" s="0"/>
      <c r="ADN762" s="0"/>
      <c r="ADO762" s="0"/>
      <c r="ADP762" s="0"/>
      <c r="ADQ762" s="0"/>
      <c r="ADR762" s="0"/>
      <c r="ADS762" s="0"/>
      <c r="ADT762" s="0"/>
      <c r="ADU762" s="0"/>
      <c r="ADV762" s="0"/>
      <c r="ADW762" s="0"/>
      <c r="ADX762" s="0"/>
      <c r="ADY762" s="0"/>
      <c r="ADZ762" s="0"/>
      <c r="AEA762" s="0"/>
      <c r="AEB762" s="0"/>
      <c r="AEC762" s="0"/>
      <c r="AED762" s="0"/>
      <c r="AEE762" s="0"/>
      <c r="AEF762" s="0"/>
      <c r="AEG762" s="0"/>
      <c r="AEH762" s="0"/>
      <c r="AEI762" s="0"/>
      <c r="AEJ762" s="0"/>
      <c r="AEK762" s="0"/>
      <c r="AEL762" s="0"/>
      <c r="AEM762" s="0"/>
      <c r="AEN762" s="0"/>
      <c r="AEO762" s="0"/>
      <c r="AEP762" s="0"/>
      <c r="AEQ762" s="0"/>
      <c r="AER762" s="0"/>
      <c r="AES762" s="0"/>
      <c r="AET762" s="0"/>
      <c r="AEU762" s="0"/>
      <c r="AEV762" s="0"/>
      <c r="AEW762" s="0"/>
      <c r="AEX762" s="0"/>
      <c r="AEY762" s="0"/>
      <c r="AEZ762" s="0"/>
      <c r="AFA762" s="0"/>
      <c r="AFB762" s="0"/>
      <c r="AFC762" s="0"/>
      <c r="AFD762" s="0"/>
      <c r="AFE762" s="0"/>
      <c r="AFF762" s="0"/>
      <c r="AFG762" s="0"/>
      <c r="AFH762" s="0"/>
      <c r="AFI762" s="0"/>
      <c r="AFJ762" s="0"/>
      <c r="AFK762" s="0"/>
      <c r="AFL762" s="0"/>
      <c r="AFM762" s="0"/>
      <c r="AFN762" s="0"/>
      <c r="AFO762" s="0"/>
      <c r="AFP762" s="0"/>
      <c r="AFQ762" s="0"/>
      <c r="AFR762" s="0"/>
      <c r="AFS762" s="0"/>
      <c r="AFT762" s="0"/>
      <c r="AFU762" s="0"/>
      <c r="AFV762" s="0"/>
      <c r="AFW762" s="0"/>
      <c r="AFX762" s="0"/>
      <c r="AFY762" s="0"/>
      <c r="AFZ762" s="0"/>
      <c r="AGA762" s="0"/>
      <c r="AGB762" s="0"/>
      <c r="AGC762" s="0"/>
      <c r="AGD762" s="0"/>
      <c r="AGE762" s="0"/>
      <c r="AGF762" s="0"/>
      <c r="AGG762" s="0"/>
      <c r="AGH762" s="0"/>
      <c r="AGI762" s="0"/>
      <c r="AGJ762" s="0"/>
      <c r="AGK762" s="0"/>
      <c r="AGL762" s="0"/>
      <c r="AGM762" s="0"/>
      <c r="AGN762" s="0"/>
      <c r="AGO762" s="0"/>
      <c r="AGP762" s="0"/>
      <c r="AGQ762" s="0"/>
      <c r="AGR762" s="0"/>
      <c r="AGS762" s="0"/>
      <c r="AGT762" s="0"/>
      <c r="AGU762" s="0"/>
      <c r="AGV762" s="0"/>
      <c r="AGW762" s="0"/>
      <c r="AGX762" s="0"/>
      <c r="AGY762" s="0"/>
      <c r="AGZ762" s="0"/>
      <c r="AHA762" s="0"/>
      <c r="AHB762" s="0"/>
      <c r="AHC762" s="0"/>
      <c r="AHD762" s="0"/>
      <c r="AHE762" s="0"/>
      <c r="AHF762" s="0"/>
      <c r="AHG762" s="0"/>
      <c r="AHH762" s="0"/>
      <c r="AHI762" s="0"/>
      <c r="AHJ762" s="0"/>
      <c r="AHK762" s="0"/>
      <c r="AHL762" s="0"/>
      <c r="AHM762" s="0"/>
      <c r="AHN762" s="0"/>
      <c r="AHO762" s="0"/>
      <c r="AHP762" s="0"/>
      <c r="AHQ762" s="0"/>
      <c r="AHR762" s="0"/>
      <c r="AHS762" s="0"/>
      <c r="AHT762" s="0"/>
      <c r="AHU762" s="0"/>
      <c r="AHV762" s="0"/>
      <c r="AHW762" s="0"/>
      <c r="AHX762" s="0"/>
      <c r="AHY762" s="0"/>
      <c r="AHZ762" s="0"/>
      <c r="AIA762" s="0"/>
      <c r="AIB762" s="0"/>
      <c r="AIC762" s="0"/>
      <c r="AID762" s="0"/>
      <c r="AIE762" s="0"/>
      <c r="AIF762" s="0"/>
      <c r="AIG762" s="0"/>
      <c r="AIH762" s="0"/>
      <c r="AII762" s="0"/>
      <c r="AIJ762" s="0"/>
      <c r="AIK762" s="0"/>
      <c r="AIL762" s="0"/>
      <c r="AIM762" s="0"/>
      <c r="AIN762" s="0"/>
      <c r="AIO762" s="0"/>
      <c r="AIP762" s="0"/>
      <c r="AIQ762" s="0"/>
      <c r="AIR762" s="0"/>
      <c r="AIS762" s="0"/>
      <c r="AIT762" s="0"/>
      <c r="AIU762" s="0"/>
      <c r="AIV762" s="0"/>
      <c r="AIW762" s="0"/>
      <c r="AIX762" s="0"/>
      <c r="AIY762" s="0"/>
      <c r="AIZ762" s="0"/>
      <c r="AJA762" s="0"/>
      <c r="AJB762" s="0"/>
      <c r="AJC762" s="0"/>
      <c r="AJD762" s="0"/>
      <c r="AJE762" s="0"/>
      <c r="AJF762" s="0"/>
      <c r="AJG762" s="0"/>
      <c r="AJH762" s="0"/>
      <c r="AJI762" s="0"/>
      <c r="AJJ762" s="0"/>
      <c r="AJK762" s="0"/>
      <c r="AJL762" s="0"/>
      <c r="AJM762" s="0"/>
      <c r="AJN762" s="0"/>
      <c r="AJO762" s="0"/>
      <c r="AJP762" s="0"/>
      <c r="AJQ762" s="0"/>
      <c r="AJR762" s="0"/>
      <c r="AJS762" s="0"/>
      <c r="AJT762" s="0"/>
      <c r="AJU762" s="0"/>
      <c r="AJV762" s="0"/>
      <c r="AJW762" s="0"/>
      <c r="AJX762" s="0"/>
      <c r="AJY762" s="0"/>
      <c r="AJZ762" s="0"/>
      <c r="AKA762" s="0"/>
      <c r="AKB762" s="0"/>
      <c r="AKC762" s="0"/>
      <c r="AKD762" s="0"/>
      <c r="AKE762" s="0"/>
      <c r="AKF762" s="0"/>
      <c r="AKG762" s="0"/>
      <c r="AKH762" s="0"/>
      <c r="AKI762" s="0"/>
      <c r="AKJ762" s="0"/>
      <c r="AKK762" s="0"/>
      <c r="AKL762" s="0"/>
      <c r="AKM762" s="0"/>
      <c r="AKN762" s="0"/>
      <c r="AKO762" s="0"/>
      <c r="AKP762" s="0"/>
      <c r="AKQ762" s="0"/>
      <c r="AKR762" s="0"/>
      <c r="AKS762" s="0"/>
      <c r="AKT762" s="0"/>
      <c r="AKU762" s="0"/>
      <c r="AKV762" s="0"/>
      <c r="AKW762" s="0"/>
      <c r="AKX762" s="0"/>
      <c r="AKY762" s="0"/>
      <c r="AKZ762" s="0"/>
      <c r="ALA762" s="0"/>
      <c r="ALB762" s="0"/>
      <c r="ALC762" s="0"/>
      <c r="ALD762" s="0"/>
      <c r="ALE762" s="0"/>
      <c r="ALF762" s="0"/>
      <c r="ALG762" s="0"/>
      <c r="ALH762" s="0"/>
      <c r="ALI762" s="0"/>
      <c r="ALJ762" s="0"/>
      <c r="ALK762" s="0"/>
      <c r="ALL762" s="0"/>
      <c r="ALM762" s="0"/>
      <c r="ALN762" s="0"/>
      <c r="ALO762" s="0"/>
      <c r="ALP762" s="0"/>
      <c r="ALQ762" s="0"/>
      <c r="ALR762" s="0"/>
      <c r="ALS762" s="0"/>
      <c r="ALT762" s="0"/>
      <c r="ALU762" s="0"/>
      <c r="ALV762" s="0"/>
      <c r="ALW762" s="0"/>
      <c r="ALX762" s="0"/>
      <c r="ALY762" s="0"/>
      <c r="ALZ762" s="0"/>
      <c r="AMA762" s="0"/>
      <c r="AMB762" s="0"/>
      <c r="AMC762" s="0"/>
      <c r="AMD762" s="0"/>
      <c r="AME762" s="0"/>
      <c r="AMF762" s="0"/>
      <c r="AMG762" s="0"/>
      <c r="AMH762" s="0"/>
      <c r="AMI762" s="0"/>
      <c r="AMJ762" s="0"/>
    </row>
    <row r="763" customFormat="false" ht="12" hidden="false" customHeight="false" outlineLevel="0" collapsed="false">
      <c r="A763" s="22" t="s">
        <v>80</v>
      </c>
      <c r="B763" s="4" t="n">
        <v>1</v>
      </c>
      <c r="C763" s="22" t="n">
        <v>1</v>
      </c>
      <c r="D763" s="9"/>
      <c r="E763" s="35"/>
      <c r="F763" s="4"/>
      <c r="G763" s="25"/>
      <c r="H763" s="0"/>
      <c r="I763" s="22" t="s">
        <v>1365</v>
      </c>
      <c r="J763" s="26" t="s">
        <v>1366</v>
      </c>
      <c r="K763" s="87" t="s">
        <v>1659</v>
      </c>
      <c r="L763" s="9"/>
      <c r="M763" s="88"/>
      <c r="N763" s="22" t="s">
        <v>1660</v>
      </c>
      <c r="O763" s="4" t="s">
        <v>1661</v>
      </c>
      <c r="P763" s="89" t="n">
        <v>22001</v>
      </c>
      <c r="Q763" s="89" t="n">
        <v>2001</v>
      </c>
      <c r="R763" s="9" t="s">
        <v>409</v>
      </c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30"/>
      <c r="AD763" s="30"/>
      <c r="AE763" s="30"/>
      <c r="AF763" s="30"/>
      <c r="AG763" s="30"/>
      <c r="AH763" s="30"/>
      <c r="AI763" s="30"/>
      <c r="AJ763" s="30"/>
      <c r="AK763" s="3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0"/>
      <c r="GO763" s="0"/>
      <c r="GP763" s="0"/>
      <c r="GQ763" s="0"/>
      <c r="GR763" s="0"/>
      <c r="GS763" s="0"/>
      <c r="GT763" s="0"/>
      <c r="GU763" s="0"/>
      <c r="GV763" s="0"/>
      <c r="GW763" s="0"/>
      <c r="GX763" s="0"/>
      <c r="GY763" s="0"/>
      <c r="GZ763" s="0"/>
      <c r="HA763" s="0"/>
      <c r="HB763" s="0"/>
      <c r="HC763" s="0"/>
      <c r="HD763" s="0"/>
      <c r="HE763" s="0"/>
      <c r="HF763" s="0"/>
      <c r="HG763" s="0"/>
      <c r="HH763" s="0"/>
      <c r="HI763" s="0"/>
      <c r="HJ763" s="0"/>
      <c r="HK763" s="0"/>
      <c r="HL763" s="0"/>
      <c r="HM763" s="0"/>
      <c r="HN763" s="0"/>
      <c r="HO763" s="0"/>
      <c r="HP763" s="0"/>
      <c r="HQ763" s="0"/>
      <c r="HR763" s="0"/>
      <c r="HS763" s="0"/>
      <c r="HT763" s="0"/>
      <c r="HU763" s="0"/>
      <c r="HV763" s="0"/>
      <c r="HW763" s="0"/>
      <c r="HX763" s="0"/>
      <c r="HY763" s="0"/>
      <c r="HZ763" s="0"/>
      <c r="IA763" s="0"/>
      <c r="IB763" s="0"/>
      <c r="IC763" s="0"/>
      <c r="ID763" s="0"/>
      <c r="IE763" s="0"/>
      <c r="IF763" s="0"/>
      <c r="IG763" s="0"/>
      <c r="IH763" s="0"/>
      <c r="II763" s="0"/>
      <c r="IJ763" s="0"/>
      <c r="IK763" s="0"/>
      <c r="IL763" s="0"/>
      <c r="IM763" s="0"/>
      <c r="IN763" s="0"/>
      <c r="IO763" s="0"/>
      <c r="IP763" s="0"/>
      <c r="IQ763" s="0"/>
      <c r="IR763" s="0"/>
      <c r="IS763" s="0"/>
      <c r="IT763" s="0"/>
      <c r="IU763" s="0"/>
      <c r="IV763" s="0"/>
      <c r="IW763" s="0"/>
      <c r="IX763" s="0"/>
      <c r="IY763" s="0"/>
      <c r="IZ763" s="0"/>
      <c r="JA763" s="0"/>
      <c r="JB763" s="0"/>
      <c r="JC763" s="0"/>
      <c r="JD763" s="0"/>
      <c r="JE763" s="0"/>
      <c r="JF763" s="0"/>
      <c r="JG763" s="0"/>
      <c r="JH763" s="0"/>
      <c r="JI763" s="0"/>
      <c r="JJ763" s="0"/>
      <c r="JK763" s="0"/>
      <c r="JL763" s="0"/>
      <c r="JM763" s="0"/>
      <c r="JN763" s="0"/>
      <c r="JO763" s="0"/>
      <c r="JP763" s="0"/>
      <c r="JQ763" s="0"/>
      <c r="JR763" s="0"/>
      <c r="JS763" s="0"/>
      <c r="JT763" s="0"/>
      <c r="JU763" s="0"/>
      <c r="JV763" s="0"/>
      <c r="JW763" s="0"/>
      <c r="JX763" s="0"/>
      <c r="JY763" s="0"/>
      <c r="JZ763" s="0"/>
      <c r="KA763" s="0"/>
      <c r="KB763" s="0"/>
      <c r="KC763" s="0"/>
      <c r="KD763" s="0"/>
      <c r="KE763" s="0"/>
      <c r="KF763" s="0"/>
      <c r="KG763" s="0"/>
      <c r="KH763" s="0"/>
      <c r="KI763" s="0"/>
      <c r="KJ763" s="0"/>
      <c r="KK763" s="0"/>
      <c r="KL763" s="0"/>
      <c r="KM763" s="0"/>
      <c r="KN763" s="0"/>
      <c r="KO763" s="0"/>
      <c r="KP763" s="0"/>
      <c r="KQ763" s="0"/>
      <c r="KR763" s="0"/>
      <c r="KS763" s="0"/>
      <c r="KT763" s="0"/>
      <c r="KU763" s="0"/>
      <c r="KV763" s="0"/>
      <c r="KW763" s="0"/>
      <c r="KX763" s="0"/>
      <c r="KY763" s="0"/>
      <c r="KZ763" s="0"/>
      <c r="LA763" s="0"/>
      <c r="LB763" s="0"/>
      <c r="LC763" s="0"/>
      <c r="LD763" s="0"/>
      <c r="LE763" s="0"/>
      <c r="LF763" s="0"/>
      <c r="LG763" s="0"/>
      <c r="LH763" s="0"/>
      <c r="LI763" s="0"/>
      <c r="LJ763" s="0"/>
      <c r="LK763" s="0"/>
      <c r="LL763" s="0"/>
      <c r="LM763" s="0"/>
      <c r="LN763" s="0"/>
      <c r="LO763" s="0"/>
      <c r="LP763" s="0"/>
      <c r="LQ763" s="0"/>
      <c r="LR763" s="0"/>
      <c r="LS763" s="0"/>
      <c r="LT763" s="0"/>
      <c r="LU763" s="0"/>
      <c r="LV763" s="0"/>
      <c r="LW763" s="0"/>
      <c r="LX763" s="0"/>
      <c r="LY763" s="0"/>
      <c r="LZ763" s="0"/>
      <c r="MA763" s="0"/>
      <c r="MB763" s="0"/>
      <c r="MC763" s="0"/>
      <c r="MD763" s="0"/>
      <c r="ME763" s="0"/>
      <c r="MF763" s="0"/>
      <c r="MG763" s="0"/>
      <c r="MH763" s="0"/>
      <c r="MI763" s="0"/>
      <c r="MJ763" s="0"/>
      <c r="MK763" s="0"/>
      <c r="ML763" s="0"/>
      <c r="MM763" s="0"/>
      <c r="MN763" s="0"/>
      <c r="MO763" s="0"/>
      <c r="MP763" s="0"/>
      <c r="MQ763" s="0"/>
      <c r="MR763" s="0"/>
      <c r="MS763" s="0"/>
      <c r="MT763" s="0"/>
      <c r="MU763" s="0"/>
      <c r="MV763" s="0"/>
      <c r="MW763" s="0"/>
      <c r="MX763" s="0"/>
      <c r="MY763" s="0"/>
      <c r="MZ763" s="0"/>
      <c r="NA763" s="0"/>
      <c r="NB763" s="0"/>
      <c r="NC763" s="0"/>
      <c r="ND763" s="0"/>
      <c r="NE763" s="0"/>
      <c r="NF763" s="0"/>
      <c r="NG763" s="0"/>
      <c r="NH763" s="0"/>
      <c r="NI763" s="0"/>
      <c r="NJ763" s="0"/>
      <c r="NK763" s="0"/>
      <c r="NL763" s="0"/>
      <c r="NM763" s="0"/>
      <c r="NN763" s="0"/>
      <c r="NO763" s="0"/>
      <c r="NP763" s="0"/>
      <c r="NQ763" s="0"/>
      <c r="NR763" s="0"/>
      <c r="NS763" s="0"/>
      <c r="NT763" s="0"/>
      <c r="NU763" s="0"/>
      <c r="NV763" s="0"/>
      <c r="NW763" s="0"/>
      <c r="NX763" s="0"/>
      <c r="NY763" s="0"/>
      <c r="NZ763" s="0"/>
      <c r="OA763" s="0"/>
      <c r="OB763" s="0"/>
      <c r="OC763" s="0"/>
      <c r="OD763" s="0"/>
      <c r="OE763" s="0"/>
      <c r="OF763" s="0"/>
      <c r="OG763" s="0"/>
      <c r="OH763" s="0"/>
      <c r="OI763" s="0"/>
      <c r="OJ763" s="0"/>
      <c r="OK763" s="0"/>
      <c r="OL763" s="0"/>
      <c r="OM763" s="0"/>
      <c r="ON763" s="0"/>
      <c r="OO763" s="0"/>
      <c r="OP763" s="0"/>
      <c r="OQ763" s="0"/>
      <c r="OR763" s="0"/>
      <c r="OS763" s="0"/>
      <c r="OT763" s="0"/>
      <c r="OU763" s="0"/>
      <c r="OV763" s="0"/>
      <c r="OW763" s="0"/>
      <c r="OX763" s="0"/>
      <c r="OY763" s="0"/>
      <c r="OZ763" s="0"/>
      <c r="PA763" s="0"/>
      <c r="PB763" s="0"/>
      <c r="PC763" s="0"/>
      <c r="PD763" s="0"/>
      <c r="PE763" s="0"/>
      <c r="PF763" s="0"/>
      <c r="PG763" s="0"/>
      <c r="PH763" s="0"/>
      <c r="PI763" s="0"/>
      <c r="PJ763" s="0"/>
      <c r="PK763" s="0"/>
      <c r="PL763" s="0"/>
      <c r="PM763" s="0"/>
      <c r="PN763" s="0"/>
      <c r="PO763" s="0"/>
      <c r="PP763" s="0"/>
      <c r="PQ763" s="0"/>
      <c r="PR763" s="0"/>
      <c r="PS763" s="0"/>
      <c r="PT763" s="0"/>
      <c r="PU763" s="0"/>
      <c r="PV763" s="0"/>
      <c r="PW763" s="0"/>
      <c r="PX763" s="0"/>
      <c r="PY763" s="0"/>
      <c r="PZ763" s="0"/>
      <c r="QA763" s="0"/>
      <c r="QB763" s="0"/>
      <c r="QC763" s="0"/>
      <c r="QD763" s="0"/>
      <c r="QE763" s="0"/>
      <c r="QF763" s="0"/>
      <c r="QG763" s="0"/>
      <c r="QH763" s="0"/>
      <c r="QI763" s="0"/>
      <c r="QJ763" s="0"/>
      <c r="QK763" s="0"/>
      <c r="QL763" s="0"/>
      <c r="QM763" s="0"/>
      <c r="QN763" s="0"/>
      <c r="QO763" s="0"/>
      <c r="QP763" s="0"/>
      <c r="QQ763" s="0"/>
      <c r="QR763" s="0"/>
      <c r="QS763" s="0"/>
      <c r="QT763" s="0"/>
      <c r="QU763" s="0"/>
      <c r="QV763" s="0"/>
      <c r="QW763" s="0"/>
      <c r="QX763" s="0"/>
      <c r="QY763" s="0"/>
      <c r="QZ763" s="0"/>
      <c r="RA763" s="0"/>
      <c r="RB763" s="0"/>
      <c r="RC763" s="0"/>
      <c r="RD763" s="0"/>
      <c r="RE763" s="0"/>
      <c r="RF763" s="0"/>
      <c r="RG763" s="0"/>
      <c r="RH763" s="0"/>
      <c r="RI763" s="0"/>
      <c r="RJ763" s="0"/>
      <c r="RK763" s="0"/>
      <c r="RL763" s="0"/>
      <c r="RM763" s="0"/>
      <c r="RN763" s="0"/>
      <c r="RO763" s="0"/>
      <c r="RP763" s="0"/>
      <c r="RQ763" s="0"/>
      <c r="RR763" s="0"/>
      <c r="RS763" s="0"/>
      <c r="RT763" s="0"/>
      <c r="RU763" s="0"/>
      <c r="RV763" s="0"/>
      <c r="RW763" s="0"/>
      <c r="RX763" s="0"/>
      <c r="RY763" s="0"/>
      <c r="RZ763" s="0"/>
      <c r="SA763" s="0"/>
      <c r="SB763" s="0"/>
      <c r="SC763" s="0"/>
      <c r="SD763" s="0"/>
      <c r="SE763" s="0"/>
      <c r="SF763" s="0"/>
      <c r="SG763" s="0"/>
      <c r="SH763" s="0"/>
      <c r="SI763" s="0"/>
      <c r="SJ763" s="0"/>
      <c r="SK763" s="0"/>
      <c r="SL763" s="0"/>
      <c r="SM763" s="0"/>
      <c r="SN763" s="0"/>
      <c r="SO763" s="0"/>
      <c r="SP763" s="0"/>
      <c r="SQ763" s="0"/>
      <c r="SR763" s="0"/>
      <c r="SS763" s="0"/>
      <c r="ST763" s="0"/>
      <c r="SU763" s="0"/>
      <c r="SV763" s="0"/>
      <c r="SW763" s="0"/>
      <c r="SX763" s="0"/>
      <c r="SY763" s="0"/>
      <c r="SZ763" s="0"/>
      <c r="TA763" s="0"/>
      <c r="TB763" s="0"/>
      <c r="TC763" s="0"/>
      <c r="TD763" s="0"/>
      <c r="TE763" s="0"/>
      <c r="TF763" s="0"/>
      <c r="TG763" s="0"/>
      <c r="TH763" s="0"/>
      <c r="TI763" s="0"/>
      <c r="TJ763" s="0"/>
      <c r="TK763" s="0"/>
      <c r="TL763" s="0"/>
      <c r="TM763" s="0"/>
      <c r="TN763" s="0"/>
      <c r="TO763" s="0"/>
      <c r="TP763" s="0"/>
      <c r="TQ763" s="0"/>
      <c r="TR763" s="0"/>
      <c r="TS763" s="0"/>
      <c r="TT763" s="0"/>
      <c r="TU763" s="0"/>
      <c r="TV763" s="0"/>
      <c r="TW763" s="0"/>
      <c r="TX763" s="0"/>
      <c r="TY763" s="0"/>
      <c r="TZ763" s="0"/>
      <c r="UA763" s="0"/>
      <c r="UB763" s="0"/>
      <c r="UC763" s="0"/>
      <c r="UD763" s="0"/>
      <c r="UE763" s="0"/>
      <c r="UF763" s="0"/>
      <c r="UG763" s="0"/>
      <c r="UH763" s="0"/>
      <c r="UI763" s="0"/>
      <c r="UJ763" s="0"/>
      <c r="UK763" s="0"/>
      <c r="UL763" s="0"/>
      <c r="UM763" s="0"/>
      <c r="UN763" s="0"/>
      <c r="UO763" s="0"/>
      <c r="UP763" s="0"/>
      <c r="UQ763" s="0"/>
      <c r="UR763" s="0"/>
      <c r="US763" s="0"/>
      <c r="UT763" s="0"/>
      <c r="UU763" s="0"/>
      <c r="UV763" s="0"/>
      <c r="UW763" s="0"/>
      <c r="UX763" s="0"/>
      <c r="UY763" s="0"/>
      <c r="UZ763" s="0"/>
      <c r="VA763" s="0"/>
      <c r="VB763" s="0"/>
      <c r="VC763" s="0"/>
      <c r="VD763" s="0"/>
      <c r="VE763" s="0"/>
      <c r="VF763" s="0"/>
      <c r="VG763" s="0"/>
      <c r="VH763" s="0"/>
      <c r="VI763" s="0"/>
      <c r="VJ763" s="0"/>
      <c r="VK763" s="0"/>
      <c r="VL763" s="0"/>
      <c r="VM763" s="0"/>
      <c r="VN763" s="0"/>
      <c r="VO763" s="0"/>
      <c r="VP763" s="0"/>
      <c r="VQ763" s="0"/>
      <c r="VR763" s="0"/>
      <c r="VS763" s="0"/>
      <c r="VT763" s="0"/>
      <c r="VU763" s="0"/>
      <c r="VV763" s="0"/>
      <c r="VW763" s="0"/>
      <c r="VX763" s="0"/>
      <c r="VY763" s="0"/>
      <c r="VZ763" s="0"/>
      <c r="WA763" s="0"/>
      <c r="WB763" s="0"/>
      <c r="WC763" s="0"/>
      <c r="WD763" s="0"/>
      <c r="WE763" s="0"/>
      <c r="WF763" s="0"/>
      <c r="WG763" s="0"/>
      <c r="WH763" s="0"/>
      <c r="WI763" s="0"/>
      <c r="WJ763" s="0"/>
      <c r="WK763" s="0"/>
      <c r="WL763" s="0"/>
      <c r="WM763" s="0"/>
      <c r="WN763" s="0"/>
      <c r="WO763" s="0"/>
      <c r="WP763" s="0"/>
      <c r="WQ763" s="0"/>
      <c r="WR763" s="0"/>
      <c r="WS763" s="0"/>
      <c r="WT763" s="0"/>
      <c r="WU763" s="0"/>
      <c r="WV763" s="0"/>
      <c r="WW763" s="0"/>
      <c r="WX763" s="0"/>
      <c r="WY763" s="0"/>
      <c r="WZ763" s="0"/>
      <c r="XA763" s="0"/>
      <c r="XB763" s="0"/>
      <c r="XC763" s="0"/>
      <c r="XD763" s="0"/>
      <c r="XE763" s="0"/>
      <c r="XF763" s="0"/>
      <c r="XG763" s="0"/>
      <c r="XH763" s="0"/>
      <c r="XI763" s="0"/>
      <c r="XJ763" s="0"/>
      <c r="XK763" s="0"/>
      <c r="XL763" s="0"/>
      <c r="XM763" s="0"/>
      <c r="XN763" s="0"/>
      <c r="XO763" s="0"/>
      <c r="XP763" s="0"/>
      <c r="XQ763" s="0"/>
      <c r="XR763" s="0"/>
      <c r="XS763" s="0"/>
      <c r="XT763" s="0"/>
      <c r="XU763" s="0"/>
      <c r="XV763" s="0"/>
      <c r="XW763" s="0"/>
      <c r="XX763" s="0"/>
      <c r="XY763" s="0"/>
      <c r="XZ763" s="0"/>
      <c r="YA763" s="0"/>
      <c r="YB763" s="0"/>
      <c r="YC763" s="0"/>
      <c r="YD763" s="0"/>
      <c r="YE763" s="0"/>
      <c r="YF763" s="0"/>
      <c r="YG763" s="0"/>
      <c r="YH763" s="0"/>
      <c r="YI763" s="0"/>
      <c r="YJ763" s="0"/>
      <c r="YK763" s="0"/>
      <c r="YL763" s="0"/>
      <c r="YM763" s="0"/>
      <c r="YN763" s="0"/>
      <c r="YO763" s="0"/>
      <c r="YP763" s="0"/>
      <c r="YQ763" s="0"/>
      <c r="YR763" s="0"/>
      <c r="YS763" s="0"/>
      <c r="YT763" s="0"/>
      <c r="YU763" s="0"/>
      <c r="YV763" s="0"/>
      <c r="YW763" s="0"/>
      <c r="YX763" s="0"/>
      <c r="YY763" s="0"/>
      <c r="YZ763" s="0"/>
      <c r="ZA763" s="0"/>
      <c r="ZB763" s="0"/>
      <c r="ZC763" s="0"/>
      <c r="ZD763" s="0"/>
      <c r="ZE763" s="0"/>
      <c r="ZF763" s="0"/>
      <c r="ZG763" s="0"/>
      <c r="ZH763" s="0"/>
      <c r="ZI763" s="0"/>
      <c r="ZJ763" s="0"/>
      <c r="ZK763" s="0"/>
      <c r="ZL763" s="0"/>
      <c r="ZM763" s="0"/>
      <c r="ZN763" s="0"/>
      <c r="ZO763" s="0"/>
      <c r="ZP763" s="0"/>
      <c r="ZQ763" s="0"/>
      <c r="ZR763" s="0"/>
      <c r="ZS763" s="0"/>
      <c r="ZT763" s="0"/>
      <c r="ZU763" s="0"/>
      <c r="ZV763" s="0"/>
      <c r="ZW763" s="0"/>
      <c r="ZX763" s="0"/>
      <c r="ZY763" s="0"/>
      <c r="ZZ763" s="0"/>
      <c r="AAA763" s="0"/>
      <c r="AAB763" s="0"/>
      <c r="AAC763" s="0"/>
      <c r="AAD763" s="0"/>
      <c r="AAE763" s="0"/>
      <c r="AAF763" s="0"/>
      <c r="AAG763" s="0"/>
      <c r="AAH763" s="0"/>
      <c r="AAI763" s="0"/>
      <c r="AAJ763" s="0"/>
      <c r="AAK763" s="0"/>
      <c r="AAL763" s="0"/>
      <c r="AAM763" s="0"/>
      <c r="AAN763" s="0"/>
      <c r="AAO763" s="0"/>
      <c r="AAP763" s="0"/>
      <c r="AAQ763" s="0"/>
      <c r="AAR763" s="0"/>
      <c r="AAS763" s="0"/>
      <c r="AAT763" s="0"/>
      <c r="AAU763" s="0"/>
      <c r="AAV763" s="0"/>
      <c r="AAW763" s="0"/>
      <c r="AAX763" s="0"/>
      <c r="AAY763" s="0"/>
      <c r="AAZ763" s="0"/>
      <c r="ABA763" s="0"/>
      <c r="ABB763" s="0"/>
      <c r="ABC763" s="0"/>
      <c r="ABD763" s="0"/>
      <c r="ABE763" s="0"/>
      <c r="ABF763" s="0"/>
      <c r="ABG763" s="0"/>
      <c r="ABH763" s="0"/>
      <c r="ABI763" s="0"/>
      <c r="ABJ763" s="0"/>
      <c r="ABK763" s="0"/>
      <c r="ABL763" s="0"/>
      <c r="ABM763" s="0"/>
      <c r="ABN763" s="0"/>
      <c r="ABO763" s="0"/>
      <c r="ABP763" s="0"/>
      <c r="ABQ763" s="0"/>
      <c r="ABR763" s="0"/>
      <c r="ABS763" s="0"/>
      <c r="ABT763" s="0"/>
      <c r="ABU763" s="0"/>
      <c r="ABV763" s="0"/>
      <c r="ABW763" s="0"/>
      <c r="ABX763" s="0"/>
      <c r="ABY763" s="0"/>
      <c r="ABZ763" s="0"/>
      <c r="ACA763" s="0"/>
      <c r="ACB763" s="0"/>
      <c r="ACC763" s="0"/>
      <c r="ACD763" s="0"/>
      <c r="ACE763" s="0"/>
      <c r="ACF763" s="0"/>
      <c r="ACG763" s="0"/>
      <c r="ACH763" s="0"/>
      <c r="ACI763" s="0"/>
      <c r="ACJ763" s="0"/>
      <c r="ACK763" s="0"/>
      <c r="ACL763" s="0"/>
      <c r="ACM763" s="0"/>
      <c r="ACN763" s="0"/>
      <c r="ACO763" s="0"/>
      <c r="ACP763" s="0"/>
      <c r="ACQ763" s="0"/>
      <c r="ACR763" s="0"/>
      <c r="ACS763" s="0"/>
      <c r="ACT763" s="0"/>
      <c r="ACU763" s="0"/>
      <c r="ACV763" s="0"/>
      <c r="ACW763" s="0"/>
      <c r="ACX763" s="0"/>
      <c r="ACY763" s="0"/>
      <c r="ACZ763" s="0"/>
      <c r="ADA763" s="0"/>
      <c r="ADB763" s="0"/>
      <c r="ADC763" s="0"/>
      <c r="ADD763" s="0"/>
      <c r="ADE763" s="0"/>
      <c r="ADF763" s="0"/>
      <c r="ADG763" s="0"/>
      <c r="ADH763" s="0"/>
      <c r="ADI763" s="0"/>
      <c r="ADJ763" s="0"/>
      <c r="ADK763" s="0"/>
      <c r="ADL763" s="0"/>
      <c r="ADM763" s="0"/>
      <c r="ADN763" s="0"/>
      <c r="ADO763" s="0"/>
      <c r="ADP763" s="0"/>
      <c r="ADQ763" s="0"/>
      <c r="ADR763" s="0"/>
      <c r="ADS763" s="0"/>
      <c r="ADT763" s="0"/>
      <c r="ADU763" s="0"/>
      <c r="ADV763" s="0"/>
      <c r="ADW763" s="0"/>
      <c r="ADX763" s="0"/>
      <c r="ADY763" s="0"/>
      <c r="ADZ763" s="0"/>
      <c r="AEA763" s="0"/>
      <c r="AEB763" s="0"/>
      <c r="AEC763" s="0"/>
      <c r="AED763" s="0"/>
      <c r="AEE763" s="0"/>
      <c r="AEF763" s="0"/>
      <c r="AEG763" s="0"/>
      <c r="AEH763" s="0"/>
      <c r="AEI763" s="0"/>
      <c r="AEJ763" s="0"/>
      <c r="AEK763" s="0"/>
      <c r="AEL763" s="0"/>
      <c r="AEM763" s="0"/>
      <c r="AEN763" s="0"/>
      <c r="AEO763" s="0"/>
      <c r="AEP763" s="0"/>
      <c r="AEQ763" s="0"/>
      <c r="AER763" s="0"/>
      <c r="AES763" s="0"/>
      <c r="AET763" s="0"/>
      <c r="AEU763" s="0"/>
      <c r="AEV763" s="0"/>
      <c r="AEW763" s="0"/>
      <c r="AEX763" s="0"/>
      <c r="AEY763" s="0"/>
      <c r="AEZ763" s="0"/>
      <c r="AFA763" s="0"/>
      <c r="AFB763" s="0"/>
      <c r="AFC763" s="0"/>
      <c r="AFD763" s="0"/>
      <c r="AFE763" s="0"/>
      <c r="AFF763" s="0"/>
      <c r="AFG763" s="0"/>
      <c r="AFH763" s="0"/>
      <c r="AFI763" s="0"/>
      <c r="AFJ763" s="0"/>
      <c r="AFK763" s="0"/>
      <c r="AFL763" s="0"/>
      <c r="AFM763" s="0"/>
      <c r="AFN763" s="0"/>
      <c r="AFO763" s="0"/>
      <c r="AFP763" s="0"/>
      <c r="AFQ763" s="0"/>
      <c r="AFR763" s="0"/>
      <c r="AFS763" s="0"/>
      <c r="AFT763" s="0"/>
      <c r="AFU763" s="0"/>
      <c r="AFV763" s="0"/>
      <c r="AFW763" s="0"/>
      <c r="AFX763" s="0"/>
      <c r="AFY763" s="0"/>
      <c r="AFZ763" s="0"/>
      <c r="AGA763" s="0"/>
      <c r="AGB763" s="0"/>
      <c r="AGC763" s="0"/>
      <c r="AGD763" s="0"/>
      <c r="AGE763" s="0"/>
      <c r="AGF763" s="0"/>
      <c r="AGG763" s="0"/>
      <c r="AGH763" s="0"/>
      <c r="AGI763" s="0"/>
      <c r="AGJ763" s="0"/>
      <c r="AGK763" s="0"/>
      <c r="AGL763" s="0"/>
      <c r="AGM763" s="0"/>
      <c r="AGN763" s="0"/>
      <c r="AGO763" s="0"/>
      <c r="AGP763" s="0"/>
      <c r="AGQ763" s="0"/>
      <c r="AGR763" s="0"/>
      <c r="AGS763" s="0"/>
      <c r="AGT763" s="0"/>
      <c r="AGU763" s="0"/>
      <c r="AGV763" s="0"/>
      <c r="AGW763" s="0"/>
      <c r="AGX763" s="0"/>
      <c r="AGY763" s="0"/>
      <c r="AGZ763" s="0"/>
      <c r="AHA763" s="0"/>
      <c r="AHB763" s="0"/>
      <c r="AHC763" s="0"/>
      <c r="AHD763" s="0"/>
      <c r="AHE763" s="0"/>
      <c r="AHF763" s="0"/>
      <c r="AHG763" s="0"/>
      <c r="AHH763" s="0"/>
      <c r="AHI763" s="0"/>
      <c r="AHJ763" s="0"/>
      <c r="AHK763" s="0"/>
      <c r="AHL763" s="0"/>
      <c r="AHM763" s="0"/>
      <c r="AHN763" s="0"/>
      <c r="AHO763" s="0"/>
      <c r="AHP763" s="0"/>
      <c r="AHQ763" s="0"/>
      <c r="AHR763" s="0"/>
      <c r="AHS763" s="0"/>
      <c r="AHT763" s="0"/>
      <c r="AHU763" s="0"/>
      <c r="AHV763" s="0"/>
      <c r="AHW763" s="0"/>
      <c r="AHX763" s="0"/>
      <c r="AHY763" s="0"/>
      <c r="AHZ763" s="0"/>
      <c r="AIA763" s="0"/>
      <c r="AIB763" s="0"/>
      <c r="AIC763" s="0"/>
      <c r="AID763" s="0"/>
      <c r="AIE763" s="0"/>
      <c r="AIF763" s="0"/>
      <c r="AIG763" s="0"/>
      <c r="AIH763" s="0"/>
      <c r="AII763" s="0"/>
      <c r="AIJ763" s="0"/>
      <c r="AIK763" s="0"/>
      <c r="AIL763" s="0"/>
      <c r="AIM763" s="0"/>
      <c r="AIN763" s="0"/>
      <c r="AIO763" s="0"/>
      <c r="AIP763" s="0"/>
      <c r="AIQ763" s="0"/>
      <c r="AIR763" s="0"/>
      <c r="AIS763" s="0"/>
      <c r="AIT763" s="0"/>
      <c r="AIU763" s="0"/>
      <c r="AIV763" s="0"/>
      <c r="AIW763" s="0"/>
      <c r="AIX763" s="0"/>
      <c r="AIY763" s="0"/>
      <c r="AIZ763" s="0"/>
      <c r="AJA763" s="0"/>
      <c r="AJB763" s="0"/>
      <c r="AJC763" s="0"/>
      <c r="AJD763" s="0"/>
      <c r="AJE763" s="0"/>
      <c r="AJF763" s="0"/>
      <c r="AJG763" s="0"/>
      <c r="AJH763" s="0"/>
      <c r="AJI763" s="0"/>
      <c r="AJJ763" s="0"/>
      <c r="AJK763" s="0"/>
      <c r="AJL763" s="0"/>
      <c r="AJM763" s="0"/>
      <c r="AJN763" s="0"/>
      <c r="AJO763" s="0"/>
      <c r="AJP763" s="0"/>
      <c r="AJQ763" s="0"/>
      <c r="AJR763" s="0"/>
      <c r="AJS763" s="0"/>
      <c r="AJT763" s="0"/>
      <c r="AJU763" s="0"/>
      <c r="AJV763" s="0"/>
      <c r="AJW763" s="0"/>
      <c r="AJX763" s="0"/>
      <c r="AJY763" s="0"/>
      <c r="AJZ763" s="0"/>
      <c r="AKA763" s="0"/>
      <c r="AKB763" s="0"/>
      <c r="AKC763" s="0"/>
      <c r="AKD763" s="0"/>
      <c r="AKE763" s="0"/>
      <c r="AKF763" s="0"/>
      <c r="AKG763" s="0"/>
      <c r="AKH763" s="0"/>
      <c r="AKI763" s="0"/>
      <c r="AKJ763" s="0"/>
      <c r="AKK763" s="0"/>
      <c r="AKL763" s="0"/>
      <c r="AKM763" s="0"/>
      <c r="AKN763" s="0"/>
      <c r="AKO763" s="0"/>
      <c r="AKP763" s="0"/>
      <c r="AKQ763" s="0"/>
      <c r="AKR763" s="0"/>
      <c r="AKS763" s="0"/>
      <c r="AKT763" s="0"/>
      <c r="AKU763" s="0"/>
      <c r="AKV763" s="0"/>
      <c r="AKW763" s="0"/>
      <c r="AKX763" s="0"/>
      <c r="AKY763" s="0"/>
      <c r="AKZ763" s="0"/>
      <c r="ALA763" s="0"/>
      <c r="ALB763" s="0"/>
      <c r="ALC763" s="0"/>
      <c r="ALD763" s="0"/>
      <c r="ALE763" s="0"/>
      <c r="ALF763" s="0"/>
      <c r="ALG763" s="0"/>
      <c r="ALH763" s="0"/>
      <c r="ALI763" s="0"/>
      <c r="ALJ763" s="0"/>
      <c r="ALK763" s="0"/>
      <c r="ALL763" s="0"/>
      <c r="ALM763" s="0"/>
      <c r="ALN763" s="0"/>
      <c r="ALO763" s="0"/>
      <c r="ALP763" s="0"/>
      <c r="ALQ763" s="0"/>
      <c r="ALR763" s="0"/>
      <c r="ALS763" s="0"/>
      <c r="ALT763" s="0"/>
      <c r="ALU763" s="0"/>
      <c r="ALV763" s="0"/>
      <c r="ALW763" s="0"/>
      <c r="ALX763" s="0"/>
      <c r="ALY763" s="0"/>
      <c r="ALZ763" s="0"/>
      <c r="AMA763" s="0"/>
      <c r="AMB763" s="0"/>
      <c r="AMC763" s="0"/>
      <c r="AMD763" s="0"/>
      <c r="AME763" s="0"/>
      <c r="AMF763" s="0"/>
      <c r="AMG763" s="0"/>
      <c r="AMH763" s="0"/>
      <c r="AMI763" s="0"/>
      <c r="AMJ763" s="0"/>
    </row>
    <row r="764" customFormat="false" ht="12" hidden="false" customHeight="false" outlineLevel="0" collapsed="false">
      <c r="A764" s="9" t="s">
        <v>56</v>
      </c>
      <c r="B764" s="4" t="n">
        <v>6</v>
      </c>
      <c r="C764" s="9" t="n">
        <v>11</v>
      </c>
      <c r="D764" s="9"/>
      <c r="E764" s="35"/>
      <c r="F764" s="4"/>
      <c r="G764" s="33"/>
      <c r="H764" s="0"/>
      <c r="I764" s="22" t="s">
        <v>1365</v>
      </c>
      <c r="J764" s="26" t="s">
        <v>1366</v>
      </c>
      <c r="K764" s="35" t="s">
        <v>1662</v>
      </c>
      <c r="L764" s="9"/>
      <c r="M764" s="88"/>
      <c r="N764" s="22" t="s">
        <v>1660</v>
      </c>
      <c r="O764" s="4" t="s">
        <v>1663</v>
      </c>
      <c r="P764" s="89" t="n">
        <v>22006</v>
      </c>
      <c r="Q764" s="89" t="n">
        <v>2006</v>
      </c>
      <c r="R764" s="9" t="s">
        <v>409</v>
      </c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30"/>
      <c r="AD764" s="30"/>
      <c r="AE764" s="30"/>
      <c r="AF764" s="30"/>
      <c r="AG764" s="30"/>
      <c r="AH764" s="30"/>
      <c r="AI764" s="30"/>
      <c r="AJ764" s="30"/>
      <c r="AK764" s="3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0"/>
      <c r="GF764" s="0"/>
      <c r="GG764" s="0"/>
      <c r="GH764" s="0"/>
      <c r="GI764" s="0"/>
      <c r="GJ764" s="0"/>
      <c r="GK764" s="0"/>
      <c r="GL764" s="0"/>
      <c r="GM764" s="0"/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  <c r="GZ764" s="0"/>
      <c r="HA764" s="0"/>
      <c r="HB764" s="0"/>
      <c r="HC764" s="0"/>
      <c r="HD764" s="0"/>
      <c r="HE764" s="0"/>
      <c r="HF764" s="0"/>
      <c r="HG764" s="0"/>
      <c r="HH764" s="0"/>
      <c r="HI764" s="0"/>
      <c r="HJ764" s="0"/>
      <c r="HK764" s="0"/>
      <c r="HL764" s="0"/>
      <c r="HM764" s="0"/>
      <c r="HN764" s="0"/>
      <c r="HO764" s="0"/>
      <c r="HP764" s="0"/>
      <c r="HQ764" s="0"/>
      <c r="HR764" s="0"/>
      <c r="HS764" s="0"/>
      <c r="HT764" s="0"/>
      <c r="HU764" s="0"/>
      <c r="HV764" s="0"/>
      <c r="HW764" s="0"/>
      <c r="HX764" s="0"/>
      <c r="HY764" s="0"/>
      <c r="HZ764" s="0"/>
      <c r="IA764" s="0"/>
      <c r="IB764" s="0"/>
      <c r="IC764" s="0"/>
      <c r="ID764" s="0"/>
      <c r="IE764" s="0"/>
      <c r="IF764" s="0"/>
      <c r="IG764" s="0"/>
      <c r="IH764" s="0"/>
      <c r="II764" s="0"/>
      <c r="IJ764" s="0"/>
      <c r="IK764" s="0"/>
      <c r="IL764" s="0"/>
      <c r="IM764" s="0"/>
      <c r="IN764" s="0"/>
      <c r="IO764" s="0"/>
      <c r="IP764" s="0"/>
      <c r="IQ764" s="0"/>
      <c r="IR764" s="0"/>
      <c r="IS764" s="0"/>
      <c r="IT764" s="0"/>
      <c r="IU764" s="0"/>
      <c r="IV764" s="0"/>
      <c r="IW764" s="0"/>
      <c r="IX764" s="0"/>
      <c r="IY764" s="0"/>
      <c r="IZ764" s="0"/>
      <c r="JA764" s="0"/>
      <c r="JB764" s="0"/>
      <c r="JC764" s="0"/>
      <c r="JD764" s="0"/>
      <c r="JE764" s="0"/>
      <c r="JF764" s="0"/>
      <c r="JG764" s="0"/>
      <c r="JH764" s="0"/>
      <c r="JI764" s="0"/>
      <c r="JJ764" s="0"/>
      <c r="JK764" s="0"/>
      <c r="JL764" s="0"/>
      <c r="JM764" s="0"/>
      <c r="JN764" s="0"/>
      <c r="JO764" s="0"/>
      <c r="JP764" s="0"/>
      <c r="JQ764" s="0"/>
      <c r="JR764" s="0"/>
      <c r="JS764" s="0"/>
      <c r="JT764" s="0"/>
      <c r="JU764" s="0"/>
      <c r="JV764" s="0"/>
      <c r="JW764" s="0"/>
      <c r="JX764" s="0"/>
      <c r="JY764" s="0"/>
      <c r="JZ764" s="0"/>
      <c r="KA764" s="0"/>
      <c r="KB764" s="0"/>
      <c r="KC764" s="0"/>
      <c r="KD764" s="0"/>
      <c r="KE764" s="0"/>
      <c r="KF764" s="0"/>
      <c r="KG764" s="0"/>
      <c r="KH764" s="0"/>
      <c r="KI764" s="0"/>
      <c r="KJ764" s="0"/>
      <c r="KK764" s="0"/>
      <c r="KL764" s="0"/>
      <c r="KM764" s="0"/>
      <c r="KN764" s="0"/>
      <c r="KO764" s="0"/>
      <c r="KP764" s="0"/>
      <c r="KQ764" s="0"/>
      <c r="KR764" s="0"/>
      <c r="KS764" s="0"/>
      <c r="KT764" s="0"/>
      <c r="KU764" s="0"/>
      <c r="KV764" s="0"/>
      <c r="KW764" s="0"/>
      <c r="KX764" s="0"/>
      <c r="KY764" s="0"/>
      <c r="KZ764" s="0"/>
      <c r="LA764" s="0"/>
      <c r="LB764" s="0"/>
      <c r="LC764" s="0"/>
      <c r="LD764" s="0"/>
      <c r="LE764" s="0"/>
      <c r="LF764" s="0"/>
      <c r="LG764" s="0"/>
      <c r="LH764" s="0"/>
      <c r="LI764" s="0"/>
      <c r="LJ764" s="0"/>
      <c r="LK764" s="0"/>
      <c r="LL764" s="0"/>
      <c r="LM764" s="0"/>
      <c r="LN764" s="0"/>
      <c r="LO764" s="0"/>
      <c r="LP764" s="0"/>
      <c r="LQ764" s="0"/>
      <c r="LR764" s="0"/>
      <c r="LS764" s="0"/>
      <c r="LT764" s="0"/>
      <c r="LU764" s="0"/>
      <c r="LV764" s="0"/>
      <c r="LW764" s="0"/>
      <c r="LX764" s="0"/>
      <c r="LY764" s="0"/>
      <c r="LZ764" s="0"/>
      <c r="MA764" s="0"/>
      <c r="MB764" s="0"/>
      <c r="MC764" s="0"/>
      <c r="MD764" s="0"/>
      <c r="ME764" s="0"/>
      <c r="MF764" s="0"/>
      <c r="MG764" s="0"/>
      <c r="MH764" s="0"/>
      <c r="MI764" s="0"/>
      <c r="MJ764" s="0"/>
      <c r="MK764" s="0"/>
      <c r="ML764" s="0"/>
      <c r="MM764" s="0"/>
      <c r="MN764" s="0"/>
      <c r="MO764" s="0"/>
      <c r="MP764" s="0"/>
      <c r="MQ764" s="0"/>
      <c r="MR764" s="0"/>
      <c r="MS764" s="0"/>
      <c r="MT764" s="0"/>
      <c r="MU764" s="0"/>
      <c r="MV764" s="0"/>
      <c r="MW764" s="0"/>
      <c r="MX764" s="0"/>
      <c r="MY764" s="0"/>
      <c r="MZ764" s="0"/>
      <c r="NA764" s="0"/>
      <c r="NB764" s="0"/>
      <c r="NC764" s="0"/>
      <c r="ND764" s="0"/>
      <c r="NE764" s="0"/>
      <c r="NF764" s="0"/>
      <c r="NG764" s="0"/>
      <c r="NH764" s="0"/>
      <c r="NI764" s="0"/>
      <c r="NJ764" s="0"/>
      <c r="NK764" s="0"/>
      <c r="NL764" s="0"/>
      <c r="NM764" s="0"/>
      <c r="NN764" s="0"/>
      <c r="NO764" s="0"/>
      <c r="NP764" s="0"/>
      <c r="NQ764" s="0"/>
      <c r="NR764" s="0"/>
      <c r="NS764" s="0"/>
      <c r="NT764" s="0"/>
      <c r="NU764" s="0"/>
      <c r="NV764" s="0"/>
      <c r="NW764" s="0"/>
      <c r="NX764" s="0"/>
      <c r="NY764" s="0"/>
      <c r="NZ764" s="0"/>
      <c r="OA764" s="0"/>
      <c r="OB764" s="0"/>
      <c r="OC764" s="0"/>
      <c r="OD764" s="0"/>
      <c r="OE764" s="0"/>
      <c r="OF764" s="0"/>
      <c r="OG764" s="0"/>
      <c r="OH764" s="0"/>
      <c r="OI764" s="0"/>
      <c r="OJ764" s="0"/>
      <c r="OK764" s="0"/>
      <c r="OL764" s="0"/>
      <c r="OM764" s="0"/>
      <c r="ON764" s="0"/>
      <c r="OO764" s="0"/>
      <c r="OP764" s="0"/>
      <c r="OQ764" s="0"/>
      <c r="OR764" s="0"/>
      <c r="OS764" s="0"/>
      <c r="OT764" s="0"/>
      <c r="OU764" s="0"/>
      <c r="OV764" s="0"/>
      <c r="OW764" s="0"/>
      <c r="OX764" s="0"/>
      <c r="OY764" s="0"/>
      <c r="OZ764" s="0"/>
      <c r="PA764" s="0"/>
      <c r="PB764" s="0"/>
      <c r="PC764" s="0"/>
      <c r="PD764" s="0"/>
      <c r="PE764" s="0"/>
      <c r="PF764" s="0"/>
      <c r="PG764" s="0"/>
      <c r="PH764" s="0"/>
      <c r="PI764" s="0"/>
      <c r="PJ764" s="0"/>
      <c r="PK764" s="0"/>
      <c r="PL764" s="0"/>
      <c r="PM764" s="0"/>
      <c r="PN764" s="0"/>
      <c r="PO764" s="0"/>
      <c r="PP764" s="0"/>
      <c r="PQ764" s="0"/>
      <c r="PR764" s="0"/>
      <c r="PS764" s="0"/>
      <c r="PT764" s="0"/>
      <c r="PU764" s="0"/>
      <c r="PV764" s="0"/>
      <c r="PW764" s="0"/>
      <c r="PX764" s="0"/>
      <c r="PY764" s="0"/>
      <c r="PZ764" s="0"/>
      <c r="QA764" s="0"/>
      <c r="QB764" s="0"/>
      <c r="QC764" s="0"/>
      <c r="QD764" s="0"/>
      <c r="QE764" s="0"/>
      <c r="QF764" s="0"/>
      <c r="QG764" s="0"/>
      <c r="QH764" s="0"/>
      <c r="QI764" s="0"/>
      <c r="QJ764" s="0"/>
      <c r="QK764" s="0"/>
      <c r="QL764" s="0"/>
      <c r="QM764" s="0"/>
      <c r="QN764" s="0"/>
      <c r="QO764" s="0"/>
      <c r="QP764" s="0"/>
      <c r="QQ764" s="0"/>
      <c r="QR764" s="0"/>
      <c r="QS764" s="0"/>
      <c r="QT764" s="0"/>
      <c r="QU764" s="0"/>
      <c r="QV764" s="0"/>
      <c r="QW764" s="0"/>
      <c r="QX764" s="0"/>
      <c r="QY764" s="0"/>
      <c r="QZ764" s="0"/>
      <c r="RA764" s="0"/>
      <c r="RB764" s="0"/>
      <c r="RC764" s="0"/>
      <c r="RD764" s="0"/>
      <c r="RE764" s="0"/>
      <c r="RF764" s="0"/>
      <c r="RG764" s="0"/>
      <c r="RH764" s="0"/>
      <c r="RI764" s="0"/>
      <c r="RJ764" s="0"/>
      <c r="RK764" s="0"/>
      <c r="RL764" s="0"/>
      <c r="RM764" s="0"/>
      <c r="RN764" s="0"/>
      <c r="RO764" s="0"/>
      <c r="RP764" s="0"/>
      <c r="RQ764" s="0"/>
      <c r="RR764" s="0"/>
      <c r="RS764" s="0"/>
      <c r="RT764" s="0"/>
      <c r="RU764" s="0"/>
      <c r="RV764" s="0"/>
      <c r="RW764" s="0"/>
      <c r="RX764" s="0"/>
      <c r="RY764" s="0"/>
      <c r="RZ764" s="0"/>
      <c r="SA764" s="0"/>
      <c r="SB764" s="0"/>
      <c r="SC764" s="0"/>
      <c r="SD764" s="0"/>
      <c r="SE764" s="0"/>
      <c r="SF764" s="0"/>
      <c r="SG764" s="0"/>
      <c r="SH764" s="0"/>
      <c r="SI764" s="0"/>
      <c r="SJ764" s="0"/>
      <c r="SK764" s="0"/>
      <c r="SL764" s="0"/>
      <c r="SM764" s="0"/>
      <c r="SN764" s="0"/>
      <c r="SO764" s="0"/>
      <c r="SP764" s="0"/>
      <c r="SQ764" s="0"/>
      <c r="SR764" s="0"/>
      <c r="SS764" s="0"/>
      <c r="ST764" s="0"/>
      <c r="SU764" s="0"/>
      <c r="SV764" s="0"/>
      <c r="SW764" s="0"/>
      <c r="SX764" s="0"/>
      <c r="SY764" s="0"/>
      <c r="SZ764" s="0"/>
      <c r="TA764" s="0"/>
      <c r="TB764" s="0"/>
      <c r="TC764" s="0"/>
      <c r="TD764" s="0"/>
      <c r="TE764" s="0"/>
      <c r="TF764" s="0"/>
      <c r="TG764" s="0"/>
      <c r="TH764" s="0"/>
      <c r="TI764" s="0"/>
      <c r="TJ764" s="0"/>
      <c r="TK764" s="0"/>
      <c r="TL764" s="0"/>
      <c r="TM764" s="0"/>
      <c r="TN764" s="0"/>
      <c r="TO764" s="0"/>
      <c r="TP764" s="0"/>
      <c r="TQ764" s="0"/>
      <c r="TR764" s="0"/>
      <c r="TS764" s="0"/>
      <c r="TT764" s="0"/>
      <c r="TU764" s="0"/>
      <c r="TV764" s="0"/>
      <c r="TW764" s="0"/>
      <c r="TX764" s="0"/>
      <c r="TY764" s="0"/>
      <c r="TZ764" s="0"/>
      <c r="UA764" s="0"/>
      <c r="UB764" s="0"/>
      <c r="UC764" s="0"/>
      <c r="UD764" s="0"/>
      <c r="UE764" s="0"/>
      <c r="UF764" s="0"/>
      <c r="UG764" s="0"/>
      <c r="UH764" s="0"/>
      <c r="UI764" s="0"/>
      <c r="UJ764" s="0"/>
      <c r="UK764" s="0"/>
      <c r="UL764" s="0"/>
      <c r="UM764" s="0"/>
      <c r="UN764" s="0"/>
      <c r="UO764" s="0"/>
      <c r="UP764" s="0"/>
      <c r="UQ764" s="0"/>
      <c r="UR764" s="0"/>
      <c r="US764" s="0"/>
      <c r="UT764" s="0"/>
      <c r="UU764" s="0"/>
      <c r="UV764" s="0"/>
      <c r="UW764" s="0"/>
      <c r="UX764" s="0"/>
      <c r="UY764" s="0"/>
      <c r="UZ764" s="0"/>
      <c r="VA764" s="0"/>
      <c r="VB764" s="0"/>
      <c r="VC764" s="0"/>
      <c r="VD764" s="0"/>
      <c r="VE764" s="0"/>
      <c r="VF764" s="0"/>
      <c r="VG764" s="0"/>
      <c r="VH764" s="0"/>
      <c r="VI764" s="0"/>
      <c r="VJ764" s="0"/>
      <c r="VK764" s="0"/>
      <c r="VL764" s="0"/>
      <c r="VM764" s="0"/>
      <c r="VN764" s="0"/>
      <c r="VO764" s="0"/>
      <c r="VP764" s="0"/>
      <c r="VQ764" s="0"/>
      <c r="VR764" s="0"/>
      <c r="VS764" s="0"/>
      <c r="VT764" s="0"/>
      <c r="VU764" s="0"/>
      <c r="VV764" s="0"/>
      <c r="VW764" s="0"/>
      <c r="VX764" s="0"/>
      <c r="VY764" s="0"/>
      <c r="VZ764" s="0"/>
      <c r="WA764" s="0"/>
      <c r="WB764" s="0"/>
      <c r="WC764" s="0"/>
      <c r="WD764" s="0"/>
      <c r="WE764" s="0"/>
      <c r="WF764" s="0"/>
      <c r="WG764" s="0"/>
      <c r="WH764" s="0"/>
      <c r="WI764" s="0"/>
      <c r="WJ764" s="0"/>
      <c r="WK764" s="0"/>
      <c r="WL764" s="0"/>
      <c r="WM764" s="0"/>
      <c r="WN764" s="0"/>
      <c r="WO764" s="0"/>
      <c r="WP764" s="0"/>
      <c r="WQ764" s="0"/>
      <c r="WR764" s="0"/>
      <c r="WS764" s="0"/>
      <c r="WT764" s="0"/>
      <c r="WU764" s="0"/>
      <c r="WV764" s="0"/>
      <c r="WW764" s="0"/>
      <c r="WX764" s="0"/>
      <c r="WY764" s="0"/>
      <c r="WZ764" s="0"/>
      <c r="XA764" s="0"/>
      <c r="XB764" s="0"/>
      <c r="XC764" s="0"/>
      <c r="XD764" s="0"/>
      <c r="XE764" s="0"/>
      <c r="XF764" s="0"/>
      <c r="XG764" s="0"/>
      <c r="XH764" s="0"/>
      <c r="XI764" s="0"/>
      <c r="XJ764" s="0"/>
      <c r="XK764" s="0"/>
      <c r="XL764" s="0"/>
      <c r="XM764" s="0"/>
      <c r="XN764" s="0"/>
      <c r="XO764" s="0"/>
      <c r="XP764" s="0"/>
      <c r="XQ764" s="0"/>
      <c r="XR764" s="0"/>
      <c r="XS764" s="0"/>
      <c r="XT764" s="0"/>
      <c r="XU764" s="0"/>
      <c r="XV764" s="0"/>
      <c r="XW764" s="0"/>
      <c r="XX764" s="0"/>
      <c r="XY764" s="0"/>
      <c r="XZ764" s="0"/>
      <c r="YA764" s="0"/>
      <c r="YB764" s="0"/>
      <c r="YC764" s="0"/>
      <c r="YD764" s="0"/>
      <c r="YE764" s="0"/>
      <c r="YF764" s="0"/>
      <c r="YG764" s="0"/>
      <c r="YH764" s="0"/>
      <c r="YI764" s="0"/>
      <c r="YJ764" s="0"/>
      <c r="YK764" s="0"/>
      <c r="YL764" s="0"/>
      <c r="YM764" s="0"/>
      <c r="YN764" s="0"/>
      <c r="YO764" s="0"/>
      <c r="YP764" s="0"/>
      <c r="YQ764" s="0"/>
      <c r="YR764" s="0"/>
      <c r="YS764" s="0"/>
      <c r="YT764" s="0"/>
      <c r="YU764" s="0"/>
      <c r="YV764" s="0"/>
      <c r="YW764" s="0"/>
      <c r="YX764" s="0"/>
      <c r="YY764" s="0"/>
      <c r="YZ764" s="0"/>
      <c r="ZA764" s="0"/>
      <c r="ZB764" s="0"/>
      <c r="ZC764" s="0"/>
      <c r="ZD764" s="0"/>
      <c r="ZE764" s="0"/>
      <c r="ZF764" s="0"/>
      <c r="ZG764" s="0"/>
      <c r="ZH764" s="0"/>
      <c r="ZI764" s="0"/>
      <c r="ZJ764" s="0"/>
      <c r="ZK764" s="0"/>
      <c r="ZL764" s="0"/>
      <c r="ZM764" s="0"/>
      <c r="ZN764" s="0"/>
      <c r="ZO764" s="0"/>
      <c r="ZP764" s="0"/>
      <c r="ZQ764" s="0"/>
      <c r="ZR764" s="0"/>
      <c r="ZS764" s="0"/>
      <c r="ZT764" s="0"/>
      <c r="ZU764" s="0"/>
      <c r="ZV764" s="0"/>
      <c r="ZW764" s="0"/>
      <c r="ZX764" s="0"/>
      <c r="ZY764" s="0"/>
      <c r="ZZ764" s="0"/>
      <c r="AAA764" s="0"/>
      <c r="AAB764" s="0"/>
      <c r="AAC764" s="0"/>
      <c r="AAD764" s="0"/>
      <c r="AAE764" s="0"/>
      <c r="AAF764" s="0"/>
      <c r="AAG764" s="0"/>
      <c r="AAH764" s="0"/>
      <c r="AAI764" s="0"/>
      <c r="AAJ764" s="0"/>
      <c r="AAK764" s="0"/>
      <c r="AAL764" s="0"/>
      <c r="AAM764" s="0"/>
      <c r="AAN764" s="0"/>
      <c r="AAO764" s="0"/>
      <c r="AAP764" s="0"/>
      <c r="AAQ764" s="0"/>
      <c r="AAR764" s="0"/>
      <c r="AAS764" s="0"/>
      <c r="AAT764" s="0"/>
      <c r="AAU764" s="0"/>
      <c r="AAV764" s="0"/>
      <c r="AAW764" s="0"/>
      <c r="AAX764" s="0"/>
      <c r="AAY764" s="0"/>
      <c r="AAZ764" s="0"/>
      <c r="ABA764" s="0"/>
      <c r="ABB764" s="0"/>
      <c r="ABC764" s="0"/>
      <c r="ABD764" s="0"/>
      <c r="ABE764" s="0"/>
      <c r="ABF764" s="0"/>
      <c r="ABG764" s="0"/>
      <c r="ABH764" s="0"/>
      <c r="ABI764" s="0"/>
      <c r="ABJ764" s="0"/>
      <c r="ABK764" s="0"/>
      <c r="ABL764" s="0"/>
      <c r="ABM764" s="0"/>
      <c r="ABN764" s="0"/>
      <c r="ABO764" s="0"/>
      <c r="ABP764" s="0"/>
      <c r="ABQ764" s="0"/>
      <c r="ABR764" s="0"/>
      <c r="ABS764" s="0"/>
      <c r="ABT764" s="0"/>
      <c r="ABU764" s="0"/>
      <c r="ABV764" s="0"/>
      <c r="ABW764" s="0"/>
      <c r="ABX764" s="0"/>
      <c r="ABY764" s="0"/>
      <c r="ABZ764" s="0"/>
      <c r="ACA764" s="0"/>
      <c r="ACB764" s="0"/>
      <c r="ACC764" s="0"/>
      <c r="ACD764" s="0"/>
      <c r="ACE764" s="0"/>
      <c r="ACF764" s="0"/>
      <c r="ACG764" s="0"/>
      <c r="ACH764" s="0"/>
      <c r="ACI764" s="0"/>
      <c r="ACJ764" s="0"/>
      <c r="ACK764" s="0"/>
      <c r="ACL764" s="0"/>
      <c r="ACM764" s="0"/>
      <c r="ACN764" s="0"/>
      <c r="ACO764" s="0"/>
      <c r="ACP764" s="0"/>
      <c r="ACQ764" s="0"/>
      <c r="ACR764" s="0"/>
      <c r="ACS764" s="0"/>
      <c r="ACT764" s="0"/>
      <c r="ACU764" s="0"/>
      <c r="ACV764" s="0"/>
      <c r="ACW764" s="0"/>
      <c r="ACX764" s="0"/>
      <c r="ACY764" s="0"/>
      <c r="ACZ764" s="0"/>
      <c r="ADA764" s="0"/>
      <c r="ADB764" s="0"/>
      <c r="ADC764" s="0"/>
      <c r="ADD764" s="0"/>
      <c r="ADE764" s="0"/>
      <c r="ADF764" s="0"/>
      <c r="ADG764" s="0"/>
      <c r="ADH764" s="0"/>
      <c r="ADI764" s="0"/>
      <c r="ADJ764" s="0"/>
      <c r="ADK764" s="0"/>
      <c r="ADL764" s="0"/>
      <c r="ADM764" s="0"/>
      <c r="ADN764" s="0"/>
      <c r="ADO764" s="0"/>
      <c r="ADP764" s="0"/>
      <c r="ADQ764" s="0"/>
      <c r="ADR764" s="0"/>
      <c r="ADS764" s="0"/>
      <c r="ADT764" s="0"/>
      <c r="ADU764" s="0"/>
      <c r="ADV764" s="0"/>
      <c r="ADW764" s="0"/>
      <c r="ADX764" s="0"/>
      <c r="ADY764" s="0"/>
      <c r="ADZ764" s="0"/>
      <c r="AEA764" s="0"/>
      <c r="AEB764" s="0"/>
      <c r="AEC764" s="0"/>
      <c r="AED764" s="0"/>
      <c r="AEE764" s="0"/>
      <c r="AEF764" s="0"/>
      <c r="AEG764" s="0"/>
      <c r="AEH764" s="0"/>
      <c r="AEI764" s="0"/>
      <c r="AEJ764" s="0"/>
      <c r="AEK764" s="0"/>
      <c r="AEL764" s="0"/>
      <c r="AEM764" s="0"/>
      <c r="AEN764" s="0"/>
      <c r="AEO764" s="0"/>
      <c r="AEP764" s="0"/>
      <c r="AEQ764" s="0"/>
      <c r="AER764" s="0"/>
      <c r="AES764" s="0"/>
      <c r="AET764" s="0"/>
      <c r="AEU764" s="0"/>
      <c r="AEV764" s="0"/>
      <c r="AEW764" s="0"/>
      <c r="AEX764" s="0"/>
      <c r="AEY764" s="0"/>
      <c r="AEZ764" s="0"/>
      <c r="AFA764" s="0"/>
      <c r="AFB764" s="0"/>
      <c r="AFC764" s="0"/>
      <c r="AFD764" s="0"/>
      <c r="AFE764" s="0"/>
      <c r="AFF764" s="0"/>
      <c r="AFG764" s="0"/>
      <c r="AFH764" s="0"/>
      <c r="AFI764" s="0"/>
      <c r="AFJ764" s="0"/>
      <c r="AFK764" s="0"/>
      <c r="AFL764" s="0"/>
      <c r="AFM764" s="0"/>
      <c r="AFN764" s="0"/>
      <c r="AFO764" s="0"/>
      <c r="AFP764" s="0"/>
      <c r="AFQ764" s="0"/>
      <c r="AFR764" s="0"/>
      <c r="AFS764" s="0"/>
      <c r="AFT764" s="0"/>
      <c r="AFU764" s="0"/>
      <c r="AFV764" s="0"/>
      <c r="AFW764" s="0"/>
      <c r="AFX764" s="0"/>
      <c r="AFY764" s="0"/>
      <c r="AFZ764" s="0"/>
      <c r="AGA764" s="0"/>
      <c r="AGB764" s="0"/>
      <c r="AGC764" s="0"/>
      <c r="AGD764" s="0"/>
      <c r="AGE764" s="0"/>
      <c r="AGF764" s="0"/>
      <c r="AGG764" s="0"/>
      <c r="AGH764" s="0"/>
      <c r="AGI764" s="0"/>
      <c r="AGJ764" s="0"/>
      <c r="AGK764" s="0"/>
      <c r="AGL764" s="0"/>
      <c r="AGM764" s="0"/>
      <c r="AGN764" s="0"/>
      <c r="AGO764" s="0"/>
      <c r="AGP764" s="0"/>
      <c r="AGQ764" s="0"/>
      <c r="AGR764" s="0"/>
      <c r="AGS764" s="0"/>
      <c r="AGT764" s="0"/>
      <c r="AGU764" s="0"/>
      <c r="AGV764" s="0"/>
      <c r="AGW764" s="0"/>
      <c r="AGX764" s="0"/>
      <c r="AGY764" s="0"/>
      <c r="AGZ764" s="0"/>
      <c r="AHA764" s="0"/>
      <c r="AHB764" s="0"/>
      <c r="AHC764" s="0"/>
      <c r="AHD764" s="0"/>
      <c r="AHE764" s="0"/>
      <c r="AHF764" s="0"/>
      <c r="AHG764" s="0"/>
      <c r="AHH764" s="0"/>
      <c r="AHI764" s="0"/>
      <c r="AHJ764" s="0"/>
      <c r="AHK764" s="0"/>
      <c r="AHL764" s="0"/>
      <c r="AHM764" s="0"/>
      <c r="AHN764" s="0"/>
      <c r="AHO764" s="0"/>
      <c r="AHP764" s="0"/>
      <c r="AHQ764" s="0"/>
      <c r="AHR764" s="0"/>
      <c r="AHS764" s="0"/>
      <c r="AHT764" s="0"/>
      <c r="AHU764" s="0"/>
      <c r="AHV764" s="0"/>
      <c r="AHW764" s="0"/>
      <c r="AHX764" s="0"/>
      <c r="AHY764" s="0"/>
      <c r="AHZ764" s="0"/>
      <c r="AIA764" s="0"/>
      <c r="AIB764" s="0"/>
      <c r="AIC764" s="0"/>
      <c r="AID764" s="0"/>
      <c r="AIE764" s="0"/>
      <c r="AIF764" s="0"/>
      <c r="AIG764" s="0"/>
      <c r="AIH764" s="0"/>
      <c r="AII764" s="0"/>
      <c r="AIJ764" s="0"/>
      <c r="AIK764" s="0"/>
      <c r="AIL764" s="0"/>
      <c r="AIM764" s="0"/>
      <c r="AIN764" s="0"/>
      <c r="AIO764" s="0"/>
      <c r="AIP764" s="0"/>
      <c r="AIQ764" s="0"/>
      <c r="AIR764" s="0"/>
      <c r="AIS764" s="0"/>
      <c r="AIT764" s="0"/>
      <c r="AIU764" s="0"/>
      <c r="AIV764" s="0"/>
      <c r="AIW764" s="0"/>
      <c r="AIX764" s="0"/>
      <c r="AIY764" s="0"/>
      <c r="AIZ764" s="0"/>
      <c r="AJA764" s="0"/>
      <c r="AJB764" s="0"/>
      <c r="AJC764" s="0"/>
      <c r="AJD764" s="0"/>
      <c r="AJE764" s="0"/>
      <c r="AJF764" s="0"/>
      <c r="AJG764" s="0"/>
      <c r="AJH764" s="0"/>
      <c r="AJI764" s="0"/>
      <c r="AJJ764" s="0"/>
      <c r="AJK764" s="0"/>
      <c r="AJL764" s="0"/>
      <c r="AJM764" s="0"/>
      <c r="AJN764" s="0"/>
      <c r="AJO764" s="0"/>
      <c r="AJP764" s="0"/>
      <c r="AJQ764" s="0"/>
      <c r="AJR764" s="0"/>
      <c r="AJS764" s="0"/>
      <c r="AJT764" s="0"/>
      <c r="AJU764" s="0"/>
      <c r="AJV764" s="0"/>
      <c r="AJW764" s="0"/>
      <c r="AJX764" s="0"/>
      <c r="AJY764" s="0"/>
      <c r="AJZ764" s="0"/>
      <c r="AKA764" s="0"/>
      <c r="AKB764" s="0"/>
      <c r="AKC764" s="0"/>
      <c r="AKD764" s="0"/>
      <c r="AKE764" s="0"/>
      <c r="AKF764" s="0"/>
      <c r="AKG764" s="0"/>
      <c r="AKH764" s="0"/>
      <c r="AKI764" s="0"/>
      <c r="AKJ764" s="0"/>
      <c r="AKK764" s="0"/>
      <c r="AKL764" s="0"/>
      <c r="AKM764" s="0"/>
      <c r="AKN764" s="0"/>
      <c r="AKO764" s="0"/>
      <c r="AKP764" s="0"/>
      <c r="AKQ764" s="0"/>
      <c r="AKR764" s="0"/>
      <c r="AKS764" s="0"/>
      <c r="AKT764" s="0"/>
      <c r="AKU764" s="0"/>
      <c r="AKV764" s="0"/>
      <c r="AKW764" s="0"/>
      <c r="AKX764" s="0"/>
      <c r="AKY764" s="0"/>
      <c r="AKZ764" s="0"/>
      <c r="ALA764" s="0"/>
      <c r="ALB764" s="0"/>
      <c r="ALC764" s="0"/>
      <c r="ALD764" s="0"/>
      <c r="ALE764" s="0"/>
      <c r="ALF764" s="0"/>
      <c r="ALG764" s="0"/>
      <c r="ALH764" s="0"/>
      <c r="ALI764" s="0"/>
      <c r="ALJ764" s="0"/>
      <c r="ALK764" s="0"/>
      <c r="ALL764" s="0"/>
      <c r="ALM764" s="0"/>
      <c r="ALN764" s="0"/>
      <c r="ALO764" s="0"/>
      <c r="ALP764" s="0"/>
      <c r="ALQ764" s="0"/>
      <c r="ALR764" s="0"/>
      <c r="ALS764" s="0"/>
      <c r="ALT764" s="0"/>
      <c r="ALU764" s="0"/>
      <c r="ALV764" s="0"/>
      <c r="ALW764" s="0"/>
      <c r="ALX764" s="0"/>
      <c r="ALY764" s="0"/>
      <c r="ALZ764" s="0"/>
      <c r="AMA764" s="0"/>
      <c r="AMB764" s="0"/>
      <c r="AMC764" s="0"/>
      <c r="AMD764" s="0"/>
      <c r="AME764" s="0"/>
      <c r="AMF764" s="0"/>
      <c r="AMG764" s="0"/>
      <c r="AMH764" s="0"/>
      <c r="AMI764" s="0"/>
      <c r="AMJ764" s="0"/>
    </row>
    <row r="765" customFormat="false" ht="12" hidden="false" customHeight="false" outlineLevel="0" collapsed="false">
      <c r="A765" s="22" t="s">
        <v>80</v>
      </c>
      <c r="B765" s="4" t="n">
        <v>8</v>
      </c>
      <c r="C765" s="9" t="n">
        <v>13</v>
      </c>
      <c r="D765" s="9"/>
      <c r="E765" s="35"/>
      <c r="F765" s="4"/>
      <c r="G765" s="33"/>
      <c r="H765" s="0"/>
      <c r="I765" s="22" t="s">
        <v>1365</v>
      </c>
      <c r="J765" s="26" t="s">
        <v>1366</v>
      </c>
      <c r="K765" s="35" t="s">
        <v>1664</v>
      </c>
      <c r="L765" s="9"/>
      <c r="M765" s="88"/>
      <c r="N765" s="22" t="s">
        <v>1660</v>
      </c>
      <c r="O765" s="4" t="s">
        <v>1661</v>
      </c>
      <c r="P765" s="89" t="n">
        <v>22008</v>
      </c>
      <c r="Q765" s="89" t="n">
        <v>2008</v>
      </c>
      <c r="R765" s="9" t="s">
        <v>409</v>
      </c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30"/>
      <c r="AD765" s="30"/>
      <c r="AE765" s="30"/>
      <c r="AF765" s="30"/>
      <c r="AG765" s="30"/>
      <c r="AH765" s="30"/>
      <c r="AI765" s="30"/>
      <c r="AJ765" s="30"/>
      <c r="AK765" s="3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0"/>
      <c r="GT765" s="0"/>
      <c r="GU765" s="0"/>
      <c r="GV765" s="0"/>
      <c r="GW765" s="0"/>
      <c r="GX765" s="0"/>
      <c r="GY765" s="0"/>
      <c r="GZ765" s="0"/>
      <c r="HA765" s="0"/>
      <c r="HB765" s="0"/>
      <c r="HC765" s="0"/>
      <c r="HD765" s="0"/>
      <c r="HE765" s="0"/>
      <c r="HF765" s="0"/>
      <c r="HG765" s="0"/>
      <c r="HH765" s="0"/>
      <c r="HI765" s="0"/>
      <c r="HJ765" s="0"/>
      <c r="HK765" s="0"/>
      <c r="HL765" s="0"/>
      <c r="HM765" s="0"/>
      <c r="HN765" s="0"/>
      <c r="HO765" s="0"/>
      <c r="HP765" s="0"/>
      <c r="HQ765" s="0"/>
      <c r="HR765" s="0"/>
      <c r="HS765" s="0"/>
      <c r="HT765" s="0"/>
      <c r="HU765" s="0"/>
      <c r="HV765" s="0"/>
      <c r="HW765" s="0"/>
      <c r="HX765" s="0"/>
      <c r="HY765" s="0"/>
      <c r="HZ765" s="0"/>
      <c r="IA765" s="0"/>
      <c r="IB765" s="0"/>
      <c r="IC765" s="0"/>
      <c r="ID765" s="0"/>
      <c r="IE765" s="0"/>
      <c r="IF765" s="0"/>
      <c r="IG765" s="0"/>
      <c r="IH765" s="0"/>
      <c r="II765" s="0"/>
      <c r="IJ765" s="0"/>
      <c r="IK765" s="0"/>
      <c r="IL765" s="0"/>
      <c r="IM765" s="0"/>
      <c r="IN765" s="0"/>
      <c r="IO765" s="0"/>
      <c r="IP765" s="0"/>
      <c r="IQ765" s="0"/>
      <c r="IR765" s="0"/>
      <c r="IS765" s="0"/>
      <c r="IT765" s="0"/>
      <c r="IU765" s="0"/>
      <c r="IV765" s="0"/>
      <c r="IW765" s="0"/>
      <c r="IX765" s="0"/>
      <c r="IY765" s="0"/>
      <c r="IZ765" s="0"/>
      <c r="JA765" s="0"/>
      <c r="JB765" s="0"/>
      <c r="JC765" s="0"/>
      <c r="JD765" s="0"/>
      <c r="JE765" s="0"/>
      <c r="JF765" s="0"/>
      <c r="JG765" s="0"/>
      <c r="JH765" s="0"/>
      <c r="JI765" s="0"/>
      <c r="JJ765" s="0"/>
      <c r="JK765" s="0"/>
      <c r="JL765" s="0"/>
      <c r="JM765" s="0"/>
      <c r="JN765" s="0"/>
      <c r="JO765" s="0"/>
      <c r="JP765" s="0"/>
      <c r="JQ765" s="0"/>
      <c r="JR765" s="0"/>
      <c r="JS765" s="0"/>
      <c r="JT765" s="0"/>
      <c r="JU765" s="0"/>
      <c r="JV765" s="0"/>
      <c r="JW765" s="0"/>
      <c r="JX765" s="0"/>
      <c r="JY765" s="0"/>
      <c r="JZ765" s="0"/>
      <c r="KA765" s="0"/>
      <c r="KB765" s="0"/>
      <c r="KC765" s="0"/>
      <c r="KD765" s="0"/>
      <c r="KE765" s="0"/>
      <c r="KF765" s="0"/>
      <c r="KG765" s="0"/>
      <c r="KH765" s="0"/>
      <c r="KI765" s="0"/>
      <c r="KJ765" s="0"/>
      <c r="KK765" s="0"/>
      <c r="KL765" s="0"/>
      <c r="KM765" s="0"/>
      <c r="KN765" s="0"/>
      <c r="KO765" s="0"/>
      <c r="KP765" s="0"/>
      <c r="KQ765" s="0"/>
      <c r="KR765" s="0"/>
      <c r="KS765" s="0"/>
      <c r="KT765" s="0"/>
      <c r="KU765" s="0"/>
      <c r="KV765" s="0"/>
      <c r="KW765" s="0"/>
      <c r="KX765" s="0"/>
      <c r="KY765" s="0"/>
      <c r="KZ765" s="0"/>
      <c r="LA765" s="0"/>
      <c r="LB765" s="0"/>
      <c r="LC765" s="0"/>
      <c r="LD765" s="0"/>
      <c r="LE765" s="0"/>
      <c r="LF765" s="0"/>
      <c r="LG765" s="0"/>
      <c r="LH765" s="0"/>
      <c r="LI765" s="0"/>
      <c r="LJ765" s="0"/>
      <c r="LK765" s="0"/>
      <c r="LL765" s="0"/>
      <c r="LM765" s="0"/>
      <c r="LN765" s="0"/>
      <c r="LO765" s="0"/>
      <c r="LP765" s="0"/>
      <c r="LQ765" s="0"/>
      <c r="LR765" s="0"/>
      <c r="LS765" s="0"/>
      <c r="LT765" s="0"/>
      <c r="LU765" s="0"/>
      <c r="LV765" s="0"/>
      <c r="LW765" s="0"/>
      <c r="LX765" s="0"/>
      <c r="LY765" s="0"/>
      <c r="LZ765" s="0"/>
      <c r="MA765" s="0"/>
      <c r="MB765" s="0"/>
      <c r="MC765" s="0"/>
      <c r="MD765" s="0"/>
      <c r="ME765" s="0"/>
      <c r="MF765" s="0"/>
      <c r="MG765" s="0"/>
      <c r="MH765" s="0"/>
      <c r="MI765" s="0"/>
      <c r="MJ765" s="0"/>
      <c r="MK765" s="0"/>
      <c r="ML765" s="0"/>
      <c r="MM765" s="0"/>
      <c r="MN765" s="0"/>
      <c r="MO765" s="0"/>
      <c r="MP765" s="0"/>
      <c r="MQ765" s="0"/>
      <c r="MR765" s="0"/>
      <c r="MS765" s="0"/>
      <c r="MT765" s="0"/>
      <c r="MU765" s="0"/>
      <c r="MV765" s="0"/>
      <c r="MW765" s="0"/>
      <c r="MX765" s="0"/>
      <c r="MY765" s="0"/>
      <c r="MZ765" s="0"/>
      <c r="NA765" s="0"/>
      <c r="NB765" s="0"/>
      <c r="NC765" s="0"/>
      <c r="ND765" s="0"/>
      <c r="NE765" s="0"/>
      <c r="NF765" s="0"/>
      <c r="NG765" s="0"/>
      <c r="NH765" s="0"/>
      <c r="NI765" s="0"/>
      <c r="NJ765" s="0"/>
      <c r="NK765" s="0"/>
      <c r="NL765" s="0"/>
      <c r="NM765" s="0"/>
      <c r="NN765" s="0"/>
      <c r="NO765" s="0"/>
      <c r="NP765" s="0"/>
      <c r="NQ765" s="0"/>
      <c r="NR765" s="0"/>
      <c r="NS765" s="0"/>
      <c r="NT765" s="0"/>
      <c r="NU765" s="0"/>
      <c r="NV765" s="0"/>
      <c r="NW765" s="0"/>
      <c r="NX765" s="0"/>
      <c r="NY765" s="0"/>
      <c r="NZ765" s="0"/>
      <c r="OA765" s="0"/>
      <c r="OB765" s="0"/>
      <c r="OC765" s="0"/>
      <c r="OD765" s="0"/>
      <c r="OE765" s="0"/>
      <c r="OF765" s="0"/>
      <c r="OG765" s="0"/>
      <c r="OH765" s="0"/>
      <c r="OI765" s="0"/>
      <c r="OJ765" s="0"/>
      <c r="OK765" s="0"/>
      <c r="OL765" s="0"/>
      <c r="OM765" s="0"/>
      <c r="ON765" s="0"/>
      <c r="OO765" s="0"/>
      <c r="OP765" s="0"/>
      <c r="OQ765" s="0"/>
      <c r="OR765" s="0"/>
      <c r="OS765" s="0"/>
      <c r="OT765" s="0"/>
      <c r="OU765" s="0"/>
      <c r="OV765" s="0"/>
      <c r="OW765" s="0"/>
      <c r="OX765" s="0"/>
      <c r="OY765" s="0"/>
      <c r="OZ765" s="0"/>
      <c r="PA765" s="0"/>
      <c r="PB765" s="0"/>
      <c r="PC765" s="0"/>
      <c r="PD765" s="0"/>
      <c r="PE765" s="0"/>
      <c r="PF765" s="0"/>
      <c r="PG765" s="0"/>
      <c r="PH765" s="0"/>
      <c r="PI765" s="0"/>
      <c r="PJ765" s="0"/>
      <c r="PK765" s="0"/>
      <c r="PL765" s="0"/>
      <c r="PM765" s="0"/>
      <c r="PN765" s="0"/>
      <c r="PO765" s="0"/>
      <c r="PP765" s="0"/>
      <c r="PQ765" s="0"/>
      <c r="PR765" s="0"/>
      <c r="PS765" s="0"/>
      <c r="PT765" s="0"/>
      <c r="PU765" s="0"/>
      <c r="PV765" s="0"/>
      <c r="PW765" s="0"/>
      <c r="PX765" s="0"/>
      <c r="PY765" s="0"/>
      <c r="PZ765" s="0"/>
      <c r="QA765" s="0"/>
      <c r="QB765" s="0"/>
      <c r="QC765" s="0"/>
      <c r="QD765" s="0"/>
      <c r="QE765" s="0"/>
      <c r="QF765" s="0"/>
      <c r="QG765" s="0"/>
      <c r="QH765" s="0"/>
      <c r="QI765" s="0"/>
      <c r="QJ765" s="0"/>
      <c r="QK765" s="0"/>
      <c r="QL765" s="0"/>
      <c r="QM765" s="0"/>
      <c r="QN765" s="0"/>
      <c r="QO765" s="0"/>
      <c r="QP765" s="0"/>
      <c r="QQ765" s="0"/>
      <c r="QR765" s="0"/>
      <c r="QS765" s="0"/>
      <c r="QT765" s="0"/>
      <c r="QU765" s="0"/>
      <c r="QV765" s="0"/>
      <c r="QW765" s="0"/>
      <c r="QX765" s="0"/>
      <c r="QY765" s="0"/>
      <c r="QZ765" s="0"/>
      <c r="RA765" s="0"/>
      <c r="RB765" s="0"/>
      <c r="RC765" s="0"/>
      <c r="RD765" s="0"/>
      <c r="RE765" s="0"/>
      <c r="RF765" s="0"/>
      <c r="RG765" s="0"/>
      <c r="RH765" s="0"/>
      <c r="RI765" s="0"/>
      <c r="RJ765" s="0"/>
      <c r="RK765" s="0"/>
      <c r="RL765" s="0"/>
      <c r="RM765" s="0"/>
      <c r="RN765" s="0"/>
      <c r="RO765" s="0"/>
      <c r="RP765" s="0"/>
      <c r="RQ765" s="0"/>
      <c r="RR765" s="0"/>
      <c r="RS765" s="0"/>
      <c r="RT765" s="0"/>
      <c r="RU765" s="0"/>
      <c r="RV765" s="0"/>
      <c r="RW765" s="0"/>
      <c r="RX765" s="0"/>
      <c r="RY765" s="0"/>
      <c r="RZ765" s="0"/>
      <c r="SA765" s="0"/>
      <c r="SB765" s="0"/>
      <c r="SC765" s="0"/>
      <c r="SD765" s="0"/>
      <c r="SE765" s="0"/>
      <c r="SF765" s="0"/>
      <c r="SG765" s="0"/>
      <c r="SH765" s="0"/>
      <c r="SI765" s="0"/>
      <c r="SJ765" s="0"/>
      <c r="SK765" s="0"/>
      <c r="SL765" s="0"/>
      <c r="SM765" s="0"/>
      <c r="SN765" s="0"/>
      <c r="SO765" s="0"/>
      <c r="SP765" s="0"/>
      <c r="SQ765" s="0"/>
      <c r="SR765" s="0"/>
      <c r="SS765" s="0"/>
      <c r="ST765" s="0"/>
      <c r="SU765" s="0"/>
      <c r="SV765" s="0"/>
      <c r="SW765" s="0"/>
      <c r="SX765" s="0"/>
      <c r="SY765" s="0"/>
      <c r="SZ765" s="0"/>
      <c r="TA765" s="0"/>
      <c r="TB765" s="0"/>
      <c r="TC765" s="0"/>
      <c r="TD765" s="0"/>
      <c r="TE765" s="0"/>
      <c r="TF765" s="0"/>
      <c r="TG765" s="0"/>
      <c r="TH765" s="0"/>
      <c r="TI765" s="0"/>
      <c r="TJ765" s="0"/>
      <c r="TK765" s="0"/>
      <c r="TL765" s="0"/>
      <c r="TM765" s="0"/>
      <c r="TN765" s="0"/>
      <c r="TO765" s="0"/>
      <c r="TP765" s="0"/>
      <c r="TQ765" s="0"/>
      <c r="TR765" s="0"/>
      <c r="TS765" s="0"/>
      <c r="TT765" s="0"/>
      <c r="TU765" s="0"/>
      <c r="TV765" s="0"/>
      <c r="TW765" s="0"/>
      <c r="TX765" s="0"/>
      <c r="TY765" s="0"/>
      <c r="TZ765" s="0"/>
      <c r="UA765" s="0"/>
      <c r="UB765" s="0"/>
      <c r="UC765" s="0"/>
      <c r="UD765" s="0"/>
      <c r="UE765" s="0"/>
      <c r="UF765" s="0"/>
      <c r="UG765" s="0"/>
      <c r="UH765" s="0"/>
      <c r="UI765" s="0"/>
      <c r="UJ765" s="0"/>
      <c r="UK765" s="0"/>
      <c r="UL765" s="0"/>
      <c r="UM765" s="0"/>
      <c r="UN765" s="0"/>
      <c r="UO765" s="0"/>
      <c r="UP765" s="0"/>
      <c r="UQ765" s="0"/>
      <c r="UR765" s="0"/>
      <c r="US765" s="0"/>
      <c r="UT765" s="0"/>
      <c r="UU765" s="0"/>
      <c r="UV765" s="0"/>
      <c r="UW765" s="0"/>
      <c r="UX765" s="0"/>
      <c r="UY765" s="0"/>
      <c r="UZ765" s="0"/>
      <c r="VA765" s="0"/>
      <c r="VB765" s="0"/>
      <c r="VC765" s="0"/>
      <c r="VD765" s="0"/>
      <c r="VE765" s="0"/>
      <c r="VF765" s="0"/>
      <c r="VG765" s="0"/>
      <c r="VH765" s="0"/>
      <c r="VI765" s="0"/>
      <c r="VJ765" s="0"/>
      <c r="VK765" s="0"/>
      <c r="VL765" s="0"/>
      <c r="VM765" s="0"/>
      <c r="VN765" s="0"/>
      <c r="VO765" s="0"/>
      <c r="VP765" s="0"/>
      <c r="VQ765" s="0"/>
      <c r="VR765" s="0"/>
      <c r="VS765" s="0"/>
      <c r="VT765" s="0"/>
      <c r="VU765" s="0"/>
      <c r="VV765" s="0"/>
      <c r="VW765" s="0"/>
      <c r="VX765" s="0"/>
      <c r="VY765" s="0"/>
      <c r="VZ765" s="0"/>
      <c r="WA765" s="0"/>
      <c r="WB765" s="0"/>
      <c r="WC765" s="0"/>
      <c r="WD765" s="0"/>
      <c r="WE765" s="0"/>
      <c r="WF765" s="0"/>
      <c r="WG765" s="0"/>
      <c r="WH765" s="0"/>
      <c r="WI765" s="0"/>
      <c r="WJ765" s="0"/>
      <c r="WK765" s="0"/>
      <c r="WL765" s="0"/>
      <c r="WM765" s="0"/>
      <c r="WN765" s="0"/>
      <c r="WO765" s="0"/>
      <c r="WP765" s="0"/>
      <c r="WQ765" s="0"/>
      <c r="WR765" s="0"/>
      <c r="WS765" s="0"/>
      <c r="WT765" s="0"/>
      <c r="WU765" s="0"/>
      <c r="WV765" s="0"/>
      <c r="WW765" s="0"/>
      <c r="WX765" s="0"/>
      <c r="WY765" s="0"/>
      <c r="WZ765" s="0"/>
      <c r="XA765" s="0"/>
      <c r="XB765" s="0"/>
      <c r="XC765" s="0"/>
      <c r="XD765" s="0"/>
      <c r="XE765" s="0"/>
      <c r="XF765" s="0"/>
      <c r="XG765" s="0"/>
      <c r="XH765" s="0"/>
      <c r="XI765" s="0"/>
      <c r="XJ765" s="0"/>
      <c r="XK765" s="0"/>
      <c r="XL765" s="0"/>
      <c r="XM765" s="0"/>
      <c r="XN765" s="0"/>
      <c r="XO765" s="0"/>
      <c r="XP765" s="0"/>
      <c r="XQ765" s="0"/>
      <c r="XR765" s="0"/>
      <c r="XS765" s="0"/>
      <c r="XT765" s="0"/>
      <c r="XU765" s="0"/>
      <c r="XV765" s="0"/>
      <c r="XW765" s="0"/>
      <c r="XX765" s="0"/>
      <c r="XY765" s="0"/>
      <c r="XZ765" s="0"/>
      <c r="YA765" s="0"/>
      <c r="YB765" s="0"/>
      <c r="YC765" s="0"/>
      <c r="YD765" s="0"/>
      <c r="YE765" s="0"/>
      <c r="YF765" s="0"/>
      <c r="YG765" s="0"/>
      <c r="YH765" s="0"/>
      <c r="YI765" s="0"/>
      <c r="YJ765" s="0"/>
      <c r="YK765" s="0"/>
      <c r="YL765" s="0"/>
      <c r="YM765" s="0"/>
      <c r="YN765" s="0"/>
      <c r="YO765" s="0"/>
      <c r="YP765" s="0"/>
      <c r="YQ765" s="0"/>
      <c r="YR765" s="0"/>
      <c r="YS765" s="0"/>
      <c r="YT765" s="0"/>
      <c r="YU765" s="0"/>
      <c r="YV765" s="0"/>
      <c r="YW765" s="0"/>
      <c r="YX765" s="0"/>
      <c r="YY765" s="0"/>
      <c r="YZ765" s="0"/>
      <c r="ZA765" s="0"/>
      <c r="ZB765" s="0"/>
      <c r="ZC765" s="0"/>
      <c r="ZD765" s="0"/>
      <c r="ZE765" s="0"/>
      <c r="ZF765" s="0"/>
      <c r="ZG765" s="0"/>
      <c r="ZH765" s="0"/>
      <c r="ZI765" s="0"/>
      <c r="ZJ765" s="0"/>
      <c r="ZK765" s="0"/>
      <c r="ZL765" s="0"/>
      <c r="ZM765" s="0"/>
      <c r="ZN765" s="0"/>
      <c r="ZO765" s="0"/>
      <c r="ZP765" s="0"/>
      <c r="ZQ765" s="0"/>
      <c r="ZR765" s="0"/>
      <c r="ZS765" s="0"/>
      <c r="ZT765" s="0"/>
      <c r="ZU765" s="0"/>
      <c r="ZV765" s="0"/>
      <c r="ZW765" s="0"/>
      <c r="ZX765" s="0"/>
      <c r="ZY765" s="0"/>
      <c r="ZZ765" s="0"/>
      <c r="AAA765" s="0"/>
      <c r="AAB765" s="0"/>
      <c r="AAC765" s="0"/>
      <c r="AAD765" s="0"/>
      <c r="AAE765" s="0"/>
      <c r="AAF765" s="0"/>
      <c r="AAG765" s="0"/>
      <c r="AAH765" s="0"/>
      <c r="AAI765" s="0"/>
      <c r="AAJ765" s="0"/>
      <c r="AAK765" s="0"/>
      <c r="AAL765" s="0"/>
      <c r="AAM765" s="0"/>
      <c r="AAN765" s="0"/>
      <c r="AAO765" s="0"/>
      <c r="AAP765" s="0"/>
      <c r="AAQ765" s="0"/>
      <c r="AAR765" s="0"/>
      <c r="AAS765" s="0"/>
      <c r="AAT765" s="0"/>
      <c r="AAU765" s="0"/>
      <c r="AAV765" s="0"/>
      <c r="AAW765" s="0"/>
      <c r="AAX765" s="0"/>
      <c r="AAY765" s="0"/>
      <c r="AAZ765" s="0"/>
      <c r="ABA765" s="0"/>
      <c r="ABB765" s="0"/>
      <c r="ABC765" s="0"/>
      <c r="ABD765" s="0"/>
      <c r="ABE765" s="0"/>
      <c r="ABF765" s="0"/>
      <c r="ABG765" s="0"/>
      <c r="ABH765" s="0"/>
      <c r="ABI765" s="0"/>
      <c r="ABJ765" s="0"/>
      <c r="ABK765" s="0"/>
      <c r="ABL765" s="0"/>
      <c r="ABM765" s="0"/>
      <c r="ABN765" s="0"/>
      <c r="ABO765" s="0"/>
      <c r="ABP765" s="0"/>
      <c r="ABQ765" s="0"/>
      <c r="ABR765" s="0"/>
      <c r="ABS765" s="0"/>
      <c r="ABT765" s="0"/>
      <c r="ABU765" s="0"/>
      <c r="ABV765" s="0"/>
      <c r="ABW765" s="0"/>
      <c r="ABX765" s="0"/>
      <c r="ABY765" s="0"/>
      <c r="ABZ765" s="0"/>
      <c r="ACA765" s="0"/>
      <c r="ACB765" s="0"/>
      <c r="ACC765" s="0"/>
      <c r="ACD765" s="0"/>
      <c r="ACE765" s="0"/>
      <c r="ACF765" s="0"/>
      <c r="ACG765" s="0"/>
      <c r="ACH765" s="0"/>
      <c r="ACI765" s="0"/>
      <c r="ACJ765" s="0"/>
      <c r="ACK765" s="0"/>
      <c r="ACL765" s="0"/>
      <c r="ACM765" s="0"/>
      <c r="ACN765" s="0"/>
      <c r="ACO765" s="0"/>
      <c r="ACP765" s="0"/>
      <c r="ACQ765" s="0"/>
      <c r="ACR765" s="0"/>
      <c r="ACS765" s="0"/>
      <c r="ACT765" s="0"/>
      <c r="ACU765" s="0"/>
      <c r="ACV765" s="0"/>
      <c r="ACW765" s="0"/>
      <c r="ACX765" s="0"/>
      <c r="ACY765" s="0"/>
      <c r="ACZ765" s="0"/>
      <c r="ADA765" s="0"/>
      <c r="ADB765" s="0"/>
      <c r="ADC765" s="0"/>
      <c r="ADD765" s="0"/>
      <c r="ADE765" s="0"/>
      <c r="ADF765" s="0"/>
      <c r="ADG765" s="0"/>
      <c r="ADH765" s="0"/>
      <c r="ADI765" s="0"/>
      <c r="ADJ765" s="0"/>
      <c r="ADK765" s="0"/>
      <c r="ADL765" s="0"/>
      <c r="ADM765" s="0"/>
      <c r="ADN765" s="0"/>
      <c r="ADO765" s="0"/>
      <c r="ADP765" s="0"/>
      <c r="ADQ765" s="0"/>
      <c r="ADR765" s="0"/>
      <c r="ADS765" s="0"/>
      <c r="ADT765" s="0"/>
      <c r="ADU765" s="0"/>
      <c r="ADV765" s="0"/>
      <c r="ADW765" s="0"/>
      <c r="ADX765" s="0"/>
      <c r="ADY765" s="0"/>
      <c r="ADZ765" s="0"/>
      <c r="AEA765" s="0"/>
      <c r="AEB765" s="0"/>
      <c r="AEC765" s="0"/>
      <c r="AED765" s="0"/>
      <c r="AEE765" s="0"/>
      <c r="AEF765" s="0"/>
      <c r="AEG765" s="0"/>
      <c r="AEH765" s="0"/>
      <c r="AEI765" s="0"/>
      <c r="AEJ765" s="0"/>
      <c r="AEK765" s="0"/>
      <c r="AEL765" s="0"/>
      <c r="AEM765" s="0"/>
      <c r="AEN765" s="0"/>
      <c r="AEO765" s="0"/>
      <c r="AEP765" s="0"/>
      <c r="AEQ765" s="0"/>
      <c r="AER765" s="0"/>
      <c r="AES765" s="0"/>
      <c r="AET765" s="0"/>
      <c r="AEU765" s="0"/>
      <c r="AEV765" s="0"/>
      <c r="AEW765" s="0"/>
      <c r="AEX765" s="0"/>
      <c r="AEY765" s="0"/>
      <c r="AEZ765" s="0"/>
      <c r="AFA765" s="0"/>
      <c r="AFB765" s="0"/>
      <c r="AFC765" s="0"/>
      <c r="AFD765" s="0"/>
      <c r="AFE765" s="0"/>
      <c r="AFF765" s="0"/>
      <c r="AFG765" s="0"/>
      <c r="AFH765" s="0"/>
      <c r="AFI765" s="0"/>
      <c r="AFJ765" s="0"/>
      <c r="AFK765" s="0"/>
      <c r="AFL765" s="0"/>
      <c r="AFM765" s="0"/>
      <c r="AFN765" s="0"/>
      <c r="AFO765" s="0"/>
      <c r="AFP765" s="0"/>
      <c r="AFQ765" s="0"/>
      <c r="AFR765" s="0"/>
      <c r="AFS765" s="0"/>
      <c r="AFT765" s="0"/>
      <c r="AFU765" s="0"/>
      <c r="AFV765" s="0"/>
      <c r="AFW765" s="0"/>
      <c r="AFX765" s="0"/>
      <c r="AFY765" s="0"/>
      <c r="AFZ765" s="0"/>
      <c r="AGA765" s="0"/>
      <c r="AGB765" s="0"/>
      <c r="AGC765" s="0"/>
      <c r="AGD765" s="0"/>
      <c r="AGE765" s="0"/>
      <c r="AGF765" s="0"/>
      <c r="AGG765" s="0"/>
      <c r="AGH765" s="0"/>
      <c r="AGI765" s="0"/>
      <c r="AGJ765" s="0"/>
      <c r="AGK765" s="0"/>
      <c r="AGL765" s="0"/>
      <c r="AGM765" s="0"/>
      <c r="AGN765" s="0"/>
      <c r="AGO765" s="0"/>
      <c r="AGP765" s="0"/>
      <c r="AGQ765" s="0"/>
      <c r="AGR765" s="0"/>
      <c r="AGS765" s="0"/>
      <c r="AGT765" s="0"/>
      <c r="AGU765" s="0"/>
      <c r="AGV765" s="0"/>
      <c r="AGW765" s="0"/>
      <c r="AGX765" s="0"/>
      <c r="AGY765" s="0"/>
      <c r="AGZ765" s="0"/>
      <c r="AHA765" s="0"/>
      <c r="AHB765" s="0"/>
      <c r="AHC765" s="0"/>
      <c r="AHD765" s="0"/>
      <c r="AHE765" s="0"/>
      <c r="AHF765" s="0"/>
      <c r="AHG765" s="0"/>
      <c r="AHH765" s="0"/>
      <c r="AHI765" s="0"/>
      <c r="AHJ765" s="0"/>
      <c r="AHK765" s="0"/>
      <c r="AHL765" s="0"/>
      <c r="AHM765" s="0"/>
      <c r="AHN765" s="0"/>
      <c r="AHO765" s="0"/>
      <c r="AHP765" s="0"/>
      <c r="AHQ765" s="0"/>
      <c r="AHR765" s="0"/>
      <c r="AHS765" s="0"/>
      <c r="AHT765" s="0"/>
      <c r="AHU765" s="0"/>
      <c r="AHV765" s="0"/>
      <c r="AHW765" s="0"/>
      <c r="AHX765" s="0"/>
      <c r="AHY765" s="0"/>
      <c r="AHZ765" s="0"/>
      <c r="AIA765" s="0"/>
      <c r="AIB765" s="0"/>
      <c r="AIC765" s="0"/>
      <c r="AID765" s="0"/>
      <c r="AIE765" s="0"/>
      <c r="AIF765" s="0"/>
      <c r="AIG765" s="0"/>
      <c r="AIH765" s="0"/>
      <c r="AII765" s="0"/>
      <c r="AIJ765" s="0"/>
      <c r="AIK765" s="0"/>
      <c r="AIL765" s="0"/>
      <c r="AIM765" s="0"/>
      <c r="AIN765" s="0"/>
      <c r="AIO765" s="0"/>
      <c r="AIP765" s="0"/>
      <c r="AIQ765" s="0"/>
      <c r="AIR765" s="0"/>
      <c r="AIS765" s="0"/>
      <c r="AIT765" s="0"/>
      <c r="AIU765" s="0"/>
      <c r="AIV765" s="0"/>
      <c r="AIW765" s="0"/>
      <c r="AIX765" s="0"/>
      <c r="AIY765" s="0"/>
      <c r="AIZ765" s="0"/>
      <c r="AJA765" s="0"/>
      <c r="AJB765" s="0"/>
      <c r="AJC765" s="0"/>
      <c r="AJD765" s="0"/>
      <c r="AJE765" s="0"/>
      <c r="AJF765" s="0"/>
      <c r="AJG765" s="0"/>
      <c r="AJH765" s="0"/>
      <c r="AJI765" s="0"/>
      <c r="AJJ765" s="0"/>
      <c r="AJK765" s="0"/>
      <c r="AJL765" s="0"/>
      <c r="AJM765" s="0"/>
      <c r="AJN765" s="0"/>
      <c r="AJO765" s="0"/>
      <c r="AJP765" s="0"/>
      <c r="AJQ765" s="0"/>
      <c r="AJR765" s="0"/>
      <c r="AJS765" s="0"/>
      <c r="AJT765" s="0"/>
      <c r="AJU765" s="0"/>
      <c r="AJV765" s="0"/>
      <c r="AJW765" s="0"/>
      <c r="AJX765" s="0"/>
      <c r="AJY765" s="0"/>
      <c r="AJZ765" s="0"/>
      <c r="AKA765" s="0"/>
      <c r="AKB765" s="0"/>
      <c r="AKC765" s="0"/>
      <c r="AKD765" s="0"/>
      <c r="AKE765" s="0"/>
      <c r="AKF765" s="0"/>
      <c r="AKG765" s="0"/>
      <c r="AKH765" s="0"/>
      <c r="AKI765" s="0"/>
      <c r="AKJ765" s="0"/>
      <c r="AKK765" s="0"/>
      <c r="AKL765" s="0"/>
      <c r="AKM765" s="0"/>
      <c r="AKN765" s="0"/>
      <c r="AKO765" s="0"/>
      <c r="AKP765" s="0"/>
      <c r="AKQ765" s="0"/>
      <c r="AKR765" s="0"/>
      <c r="AKS765" s="0"/>
      <c r="AKT765" s="0"/>
      <c r="AKU765" s="0"/>
      <c r="AKV765" s="0"/>
      <c r="AKW765" s="0"/>
      <c r="AKX765" s="0"/>
      <c r="AKY765" s="0"/>
      <c r="AKZ765" s="0"/>
      <c r="ALA765" s="0"/>
      <c r="ALB765" s="0"/>
      <c r="ALC765" s="0"/>
      <c r="ALD765" s="0"/>
      <c r="ALE765" s="0"/>
      <c r="ALF765" s="0"/>
      <c r="ALG765" s="0"/>
      <c r="ALH765" s="0"/>
      <c r="ALI765" s="0"/>
      <c r="ALJ765" s="0"/>
      <c r="ALK765" s="0"/>
      <c r="ALL765" s="0"/>
      <c r="ALM765" s="0"/>
      <c r="ALN765" s="0"/>
      <c r="ALO765" s="0"/>
      <c r="ALP765" s="0"/>
      <c r="ALQ765" s="0"/>
      <c r="ALR765" s="0"/>
      <c r="ALS765" s="0"/>
      <c r="ALT765" s="0"/>
      <c r="ALU765" s="0"/>
      <c r="ALV765" s="0"/>
      <c r="ALW765" s="0"/>
      <c r="ALX765" s="0"/>
      <c r="ALY765" s="0"/>
      <c r="ALZ765" s="0"/>
      <c r="AMA765" s="0"/>
      <c r="AMB765" s="0"/>
      <c r="AMC765" s="0"/>
      <c r="AMD765" s="0"/>
      <c r="AME765" s="0"/>
      <c r="AMF765" s="0"/>
      <c r="AMG765" s="0"/>
      <c r="AMH765" s="0"/>
      <c r="AMI765" s="0"/>
      <c r="AMJ765" s="0"/>
    </row>
    <row r="766" s="4" customFormat="true" ht="12" hidden="false" customHeight="false" outlineLevel="0" collapsed="false">
      <c r="A766" s="22" t="s">
        <v>80</v>
      </c>
      <c r="B766" s="4" t="n">
        <v>9</v>
      </c>
      <c r="C766" s="9" t="n">
        <v>14</v>
      </c>
      <c r="D766" s="9"/>
      <c r="E766" s="35"/>
      <c r="G766" s="33"/>
      <c r="H766" s="9"/>
      <c r="I766" s="22" t="s">
        <v>1365</v>
      </c>
      <c r="J766" s="26" t="s">
        <v>1366</v>
      </c>
      <c r="K766" s="35" t="s">
        <v>1665</v>
      </c>
      <c r="L766" s="9"/>
      <c r="M766" s="88"/>
      <c r="N766" s="22" t="s">
        <v>1660</v>
      </c>
      <c r="O766" s="4" t="s">
        <v>1661</v>
      </c>
      <c r="P766" s="89" t="n">
        <v>22009</v>
      </c>
      <c r="Q766" s="89" t="n">
        <v>2009</v>
      </c>
      <c r="R766" s="9" t="s">
        <v>409</v>
      </c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="4" customFormat="true" ht="12" hidden="false" customHeight="false" outlineLevel="0" collapsed="false">
      <c r="A767" s="9" t="s">
        <v>56</v>
      </c>
      <c r="B767" s="4" t="n">
        <v>12</v>
      </c>
      <c r="C767" s="9" t="n">
        <v>17</v>
      </c>
      <c r="D767" s="9"/>
      <c r="E767" s="35"/>
      <c r="G767" s="9"/>
      <c r="H767" s="0"/>
      <c r="I767" s="22" t="s">
        <v>1365</v>
      </c>
      <c r="J767" s="26" t="s">
        <v>1366</v>
      </c>
      <c r="K767" s="35" t="s">
        <v>1666</v>
      </c>
      <c r="L767" s="9"/>
      <c r="M767" s="88"/>
      <c r="N767" s="22" t="s">
        <v>1660</v>
      </c>
      <c r="O767" s="4" t="s">
        <v>1661</v>
      </c>
      <c r="P767" s="89" t="n">
        <v>22012</v>
      </c>
      <c r="Q767" s="89" t="n">
        <v>2012</v>
      </c>
      <c r="R767" s="9" t="s">
        <v>409</v>
      </c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="4" customFormat="true" ht="12" hidden="false" customHeight="false" outlineLevel="0" collapsed="false">
      <c r="A768" s="9" t="s">
        <v>66</v>
      </c>
      <c r="B768" s="4" t="n">
        <v>13</v>
      </c>
      <c r="C768" s="9" t="n">
        <v>18</v>
      </c>
      <c r="D768" s="9"/>
      <c r="E768" s="35"/>
      <c r="G768" s="33"/>
      <c r="H768" s="0"/>
      <c r="I768" s="22" t="s">
        <v>1365</v>
      </c>
      <c r="J768" s="26" t="s">
        <v>1366</v>
      </c>
      <c r="K768" s="35" t="s">
        <v>1667</v>
      </c>
      <c r="L768" s="9"/>
      <c r="M768" s="88"/>
      <c r="N768" s="22" t="s">
        <v>1660</v>
      </c>
      <c r="O768" s="4" t="s">
        <v>1663</v>
      </c>
      <c r="P768" s="89" t="n">
        <v>22013</v>
      </c>
      <c r="Q768" s="89" t="n">
        <v>2013</v>
      </c>
      <c r="R768" s="9" t="s">
        <v>409</v>
      </c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="4" customFormat="true" ht="12" hidden="false" customHeight="false" outlineLevel="0" collapsed="false">
      <c r="A769" s="22" t="s">
        <v>80</v>
      </c>
      <c r="B769" s="4" t="n">
        <v>14</v>
      </c>
      <c r="C769" s="9" t="n">
        <v>19</v>
      </c>
      <c r="D769" s="9"/>
      <c r="E769" s="35"/>
      <c r="G769" s="33"/>
      <c r="H769" s="9"/>
      <c r="I769" s="22" t="s">
        <v>1365</v>
      </c>
      <c r="J769" s="26" t="s">
        <v>1366</v>
      </c>
      <c r="K769" s="35" t="s">
        <v>1668</v>
      </c>
      <c r="L769" s="9"/>
      <c r="M769" s="88"/>
      <c r="N769" s="22" t="s">
        <v>1660</v>
      </c>
      <c r="O769" s="25" t="s">
        <v>1663</v>
      </c>
      <c r="P769" s="89" t="n">
        <v>22014</v>
      </c>
      <c r="Q769" s="89" t="n">
        <v>2014</v>
      </c>
      <c r="R769" s="9" t="s">
        <v>409</v>
      </c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="4" customFormat="true" ht="12" hidden="false" customHeight="false" outlineLevel="0" collapsed="false">
      <c r="A770" s="9" t="s">
        <v>80</v>
      </c>
      <c r="B770" s="4" t="n">
        <v>17</v>
      </c>
      <c r="C770" s="9" t="n">
        <v>22</v>
      </c>
      <c r="D770" s="9"/>
      <c r="E770" s="35"/>
      <c r="G770" s="25"/>
      <c r="H770" s="0"/>
      <c r="I770" s="22" t="s">
        <v>1365</v>
      </c>
      <c r="J770" s="26" t="s">
        <v>1366</v>
      </c>
      <c r="K770" s="87" t="s">
        <v>1669</v>
      </c>
      <c r="L770" s="9"/>
      <c r="M770" s="88"/>
      <c r="N770" s="22" t="s">
        <v>1660</v>
      </c>
      <c r="O770" s="4" t="s">
        <v>1661</v>
      </c>
      <c r="P770" s="89" t="n">
        <v>22017</v>
      </c>
      <c r="Q770" s="89" t="n">
        <v>2017</v>
      </c>
      <c r="R770" s="9" t="s">
        <v>409</v>
      </c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customFormat="false" ht="12" hidden="false" customHeight="false" outlineLevel="0" collapsed="false">
      <c r="A771" s="22" t="s">
        <v>80</v>
      </c>
      <c r="B771" s="4" t="n">
        <v>18</v>
      </c>
      <c r="C771" s="9" t="n">
        <v>23</v>
      </c>
      <c r="D771" s="9"/>
      <c r="E771" s="35"/>
      <c r="F771" s="4"/>
      <c r="G771" s="9"/>
      <c r="H771" s="0"/>
      <c r="I771" s="22" t="s">
        <v>1365</v>
      </c>
      <c r="J771" s="26" t="s">
        <v>1366</v>
      </c>
      <c r="K771" s="90" t="s">
        <v>1670</v>
      </c>
      <c r="L771" s="9"/>
      <c r="M771" s="88"/>
      <c r="N771" s="22" t="s">
        <v>1660</v>
      </c>
      <c r="O771" s="4" t="s">
        <v>1661</v>
      </c>
      <c r="P771" s="89" t="n">
        <v>22018</v>
      </c>
      <c r="Q771" s="89" t="n">
        <v>2018</v>
      </c>
      <c r="R771" s="9" t="s">
        <v>409</v>
      </c>
      <c r="S771" s="0"/>
      <c r="T771" s="0"/>
      <c r="U771" s="0"/>
      <c r="V771" s="0"/>
      <c r="W771" s="0"/>
      <c r="X771" s="0"/>
      <c r="Y771" s="0"/>
      <c r="Z771" s="0"/>
      <c r="AA771" s="0"/>
      <c r="AB771" s="0"/>
      <c r="AC771" s="30"/>
      <c r="AD771" s="30"/>
      <c r="AE771" s="30"/>
      <c r="AF771" s="30"/>
      <c r="AG771" s="30"/>
      <c r="AH771" s="30"/>
      <c r="AI771" s="30"/>
      <c r="AJ771" s="30"/>
      <c r="AK771" s="30"/>
      <c r="AL771" s="0"/>
      <c r="AM771" s="0"/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0"/>
      <c r="EX771" s="0"/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/>
      <c r="FU771" s="0"/>
      <c r="FV771" s="0"/>
      <c r="FW771" s="0"/>
      <c r="FX771" s="0"/>
      <c r="FY771" s="0"/>
      <c r="FZ771" s="0"/>
      <c r="GA771" s="0"/>
      <c r="GB771" s="0"/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/>
      <c r="GN771" s="0"/>
      <c r="GO771" s="0"/>
      <c r="GP771" s="0"/>
      <c r="GQ771" s="0"/>
      <c r="GR771" s="0"/>
      <c r="GS771" s="0"/>
      <c r="GT771" s="0"/>
      <c r="GU771" s="0"/>
      <c r="GV771" s="0"/>
      <c r="GW771" s="0"/>
      <c r="GX771" s="0"/>
      <c r="GY771" s="0"/>
      <c r="GZ771" s="0"/>
      <c r="HA771" s="0"/>
      <c r="HB771" s="0"/>
      <c r="HC771" s="0"/>
      <c r="HD771" s="0"/>
      <c r="HE771" s="0"/>
      <c r="HF771" s="0"/>
      <c r="HG771" s="0"/>
      <c r="HH771" s="0"/>
      <c r="HI771" s="0"/>
      <c r="HJ771" s="0"/>
      <c r="HK771" s="0"/>
      <c r="HL771" s="0"/>
      <c r="HM771" s="0"/>
      <c r="HN771" s="0"/>
      <c r="HO771" s="0"/>
      <c r="HP771" s="0"/>
      <c r="HQ771" s="0"/>
      <c r="HR771" s="0"/>
      <c r="HS771" s="0"/>
      <c r="HT771" s="0"/>
      <c r="HU771" s="0"/>
      <c r="HV771" s="0"/>
      <c r="HW771" s="0"/>
      <c r="HX771" s="0"/>
      <c r="HY771" s="0"/>
      <c r="HZ771" s="0"/>
      <c r="IA771" s="0"/>
      <c r="IB771" s="0"/>
      <c r="IC771" s="0"/>
      <c r="ID771" s="0"/>
      <c r="IE771" s="0"/>
      <c r="IF771" s="0"/>
      <c r="IG771" s="0"/>
      <c r="IH771" s="0"/>
      <c r="II771" s="0"/>
      <c r="IJ771" s="0"/>
      <c r="IK771" s="0"/>
      <c r="IL771" s="0"/>
      <c r="IM771" s="0"/>
      <c r="IN771" s="0"/>
      <c r="IO771" s="0"/>
      <c r="IP771" s="0"/>
      <c r="IQ771" s="0"/>
      <c r="IR771" s="0"/>
      <c r="IS771" s="0"/>
      <c r="IT771" s="0"/>
      <c r="IU771" s="0"/>
      <c r="IV771" s="0"/>
      <c r="IW771" s="0"/>
      <c r="IX771" s="0"/>
      <c r="IY771" s="0"/>
      <c r="IZ771" s="0"/>
      <c r="JA771" s="0"/>
      <c r="JB771" s="0"/>
      <c r="JC771" s="0"/>
      <c r="JD771" s="0"/>
      <c r="JE771" s="0"/>
      <c r="JF771" s="0"/>
      <c r="JG771" s="0"/>
      <c r="JH771" s="0"/>
      <c r="JI771" s="0"/>
      <c r="JJ771" s="0"/>
      <c r="JK771" s="0"/>
      <c r="JL771" s="0"/>
      <c r="JM771" s="0"/>
      <c r="JN771" s="0"/>
      <c r="JO771" s="0"/>
      <c r="JP771" s="0"/>
      <c r="JQ771" s="0"/>
      <c r="JR771" s="0"/>
      <c r="JS771" s="0"/>
      <c r="JT771" s="0"/>
      <c r="JU771" s="0"/>
      <c r="JV771" s="0"/>
      <c r="JW771" s="0"/>
      <c r="JX771" s="0"/>
      <c r="JY771" s="0"/>
      <c r="JZ771" s="0"/>
      <c r="KA771" s="0"/>
      <c r="KB771" s="0"/>
      <c r="KC771" s="0"/>
      <c r="KD771" s="0"/>
      <c r="KE771" s="0"/>
      <c r="KF771" s="0"/>
      <c r="KG771" s="0"/>
      <c r="KH771" s="0"/>
      <c r="KI771" s="0"/>
      <c r="KJ771" s="0"/>
      <c r="KK771" s="0"/>
      <c r="KL771" s="0"/>
      <c r="KM771" s="0"/>
      <c r="KN771" s="0"/>
      <c r="KO771" s="0"/>
      <c r="KP771" s="0"/>
      <c r="KQ771" s="0"/>
      <c r="KR771" s="0"/>
      <c r="KS771" s="0"/>
      <c r="KT771" s="0"/>
      <c r="KU771" s="0"/>
      <c r="KV771" s="0"/>
      <c r="KW771" s="0"/>
      <c r="KX771" s="0"/>
      <c r="KY771" s="0"/>
      <c r="KZ771" s="0"/>
      <c r="LA771" s="0"/>
      <c r="LB771" s="0"/>
      <c r="LC771" s="0"/>
      <c r="LD771" s="0"/>
      <c r="LE771" s="0"/>
      <c r="LF771" s="0"/>
      <c r="LG771" s="0"/>
      <c r="LH771" s="0"/>
      <c r="LI771" s="0"/>
      <c r="LJ771" s="0"/>
      <c r="LK771" s="0"/>
      <c r="LL771" s="0"/>
      <c r="LM771" s="0"/>
      <c r="LN771" s="0"/>
      <c r="LO771" s="0"/>
      <c r="LP771" s="0"/>
      <c r="LQ771" s="0"/>
      <c r="LR771" s="0"/>
      <c r="LS771" s="0"/>
      <c r="LT771" s="0"/>
      <c r="LU771" s="0"/>
      <c r="LV771" s="0"/>
      <c r="LW771" s="0"/>
      <c r="LX771" s="0"/>
      <c r="LY771" s="0"/>
      <c r="LZ771" s="0"/>
      <c r="MA771" s="0"/>
      <c r="MB771" s="0"/>
      <c r="MC771" s="0"/>
      <c r="MD771" s="0"/>
      <c r="ME771" s="0"/>
      <c r="MF771" s="0"/>
      <c r="MG771" s="0"/>
      <c r="MH771" s="0"/>
      <c r="MI771" s="0"/>
      <c r="MJ771" s="0"/>
      <c r="MK771" s="0"/>
      <c r="ML771" s="0"/>
      <c r="MM771" s="0"/>
      <c r="MN771" s="0"/>
      <c r="MO771" s="0"/>
      <c r="MP771" s="0"/>
      <c r="MQ771" s="0"/>
      <c r="MR771" s="0"/>
      <c r="MS771" s="0"/>
      <c r="MT771" s="0"/>
      <c r="MU771" s="0"/>
      <c r="MV771" s="0"/>
      <c r="MW771" s="0"/>
      <c r="MX771" s="0"/>
      <c r="MY771" s="0"/>
      <c r="MZ771" s="0"/>
      <c r="NA771" s="0"/>
      <c r="NB771" s="0"/>
      <c r="NC771" s="0"/>
      <c r="ND771" s="0"/>
      <c r="NE771" s="0"/>
      <c r="NF771" s="0"/>
      <c r="NG771" s="0"/>
      <c r="NH771" s="0"/>
      <c r="NI771" s="0"/>
      <c r="NJ771" s="0"/>
      <c r="NK771" s="0"/>
      <c r="NL771" s="0"/>
      <c r="NM771" s="0"/>
      <c r="NN771" s="0"/>
      <c r="NO771" s="0"/>
      <c r="NP771" s="0"/>
      <c r="NQ771" s="0"/>
      <c r="NR771" s="0"/>
      <c r="NS771" s="0"/>
      <c r="NT771" s="0"/>
      <c r="NU771" s="0"/>
      <c r="NV771" s="0"/>
      <c r="NW771" s="0"/>
      <c r="NX771" s="0"/>
      <c r="NY771" s="0"/>
      <c r="NZ771" s="0"/>
      <c r="OA771" s="0"/>
      <c r="OB771" s="0"/>
      <c r="OC771" s="0"/>
      <c r="OD771" s="0"/>
      <c r="OE771" s="0"/>
      <c r="OF771" s="0"/>
      <c r="OG771" s="0"/>
      <c r="OH771" s="0"/>
      <c r="OI771" s="0"/>
      <c r="OJ771" s="0"/>
      <c r="OK771" s="0"/>
      <c r="OL771" s="0"/>
      <c r="OM771" s="0"/>
      <c r="ON771" s="0"/>
      <c r="OO771" s="0"/>
      <c r="OP771" s="0"/>
      <c r="OQ771" s="0"/>
      <c r="OR771" s="0"/>
      <c r="OS771" s="0"/>
      <c r="OT771" s="0"/>
      <c r="OU771" s="0"/>
      <c r="OV771" s="0"/>
      <c r="OW771" s="0"/>
      <c r="OX771" s="0"/>
      <c r="OY771" s="0"/>
      <c r="OZ771" s="0"/>
      <c r="PA771" s="0"/>
      <c r="PB771" s="0"/>
      <c r="PC771" s="0"/>
      <c r="PD771" s="0"/>
      <c r="PE771" s="0"/>
      <c r="PF771" s="0"/>
      <c r="PG771" s="0"/>
      <c r="PH771" s="0"/>
      <c r="PI771" s="0"/>
      <c r="PJ771" s="0"/>
      <c r="PK771" s="0"/>
      <c r="PL771" s="0"/>
      <c r="PM771" s="0"/>
      <c r="PN771" s="0"/>
      <c r="PO771" s="0"/>
      <c r="PP771" s="0"/>
      <c r="PQ771" s="0"/>
      <c r="PR771" s="0"/>
      <c r="PS771" s="0"/>
      <c r="PT771" s="0"/>
      <c r="PU771" s="0"/>
      <c r="PV771" s="0"/>
      <c r="PW771" s="0"/>
      <c r="PX771" s="0"/>
      <c r="PY771" s="0"/>
      <c r="PZ771" s="0"/>
      <c r="QA771" s="0"/>
      <c r="QB771" s="0"/>
      <c r="QC771" s="0"/>
      <c r="QD771" s="0"/>
      <c r="QE771" s="0"/>
      <c r="QF771" s="0"/>
      <c r="QG771" s="0"/>
      <c r="QH771" s="0"/>
      <c r="QI771" s="0"/>
      <c r="QJ771" s="0"/>
      <c r="QK771" s="0"/>
      <c r="QL771" s="0"/>
      <c r="QM771" s="0"/>
      <c r="QN771" s="0"/>
      <c r="QO771" s="0"/>
      <c r="QP771" s="0"/>
      <c r="QQ771" s="0"/>
      <c r="QR771" s="0"/>
      <c r="QS771" s="0"/>
      <c r="QT771" s="0"/>
      <c r="QU771" s="0"/>
      <c r="QV771" s="0"/>
      <c r="QW771" s="0"/>
      <c r="QX771" s="0"/>
      <c r="QY771" s="0"/>
      <c r="QZ771" s="0"/>
      <c r="RA771" s="0"/>
      <c r="RB771" s="0"/>
      <c r="RC771" s="0"/>
      <c r="RD771" s="0"/>
      <c r="RE771" s="0"/>
      <c r="RF771" s="0"/>
      <c r="RG771" s="0"/>
      <c r="RH771" s="0"/>
      <c r="RI771" s="0"/>
      <c r="RJ771" s="0"/>
      <c r="RK771" s="0"/>
      <c r="RL771" s="0"/>
      <c r="RM771" s="0"/>
      <c r="RN771" s="0"/>
      <c r="RO771" s="0"/>
      <c r="RP771" s="0"/>
      <c r="RQ771" s="0"/>
      <c r="RR771" s="0"/>
      <c r="RS771" s="0"/>
      <c r="RT771" s="0"/>
      <c r="RU771" s="0"/>
      <c r="RV771" s="0"/>
      <c r="RW771" s="0"/>
      <c r="RX771" s="0"/>
      <c r="RY771" s="0"/>
      <c r="RZ771" s="0"/>
      <c r="SA771" s="0"/>
      <c r="SB771" s="0"/>
      <c r="SC771" s="0"/>
      <c r="SD771" s="0"/>
      <c r="SE771" s="0"/>
      <c r="SF771" s="0"/>
      <c r="SG771" s="0"/>
      <c r="SH771" s="0"/>
      <c r="SI771" s="0"/>
      <c r="SJ771" s="0"/>
      <c r="SK771" s="0"/>
      <c r="SL771" s="0"/>
      <c r="SM771" s="0"/>
      <c r="SN771" s="0"/>
      <c r="SO771" s="0"/>
      <c r="SP771" s="0"/>
      <c r="SQ771" s="0"/>
      <c r="SR771" s="0"/>
      <c r="SS771" s="0"/>
      <c r="ST771" s="0"/>
      <c r="SU771" s="0"/>
      <c r="SV771" s="0"/>
      <c r="SW771" s="0"/>
      <c r="SX771" s="0"/>
      <c r="SY771" s="0"/>
      <c r="SZ771" s="0"/>
      <c r="TA771" s="0"/>
      <c r="TB771" s="0"/>
      <c r="TC771" s="0"/>
      <c r="TD771" s="0"/>
      <c r="TE771" s="0"/>
      <c r="TF771" s="0"/>
      <c r="TG771" s="0"/>
      <c r="TH771" s="0"/>
      <c r="TI771" s="0"/>
      <c r="TJ771" s="0"/>
      <c r="TK771" s="0"/>
      <c r="TL771" s="0"/>
      <c r="TM771" s="0"/>
      <c r="TN771" s="0"/>
      <c r="TO771" s="0"/>
      <c r="TP771" s="0"/>
      <c r="TQ771" s="0"/>
      <c r="TR771" s="0"/>
      <c r="TS771" s="0"/>
      <c r="TT771" s="0"/>
      <c r="TU771" s="0"/>
      <c r="TV771" s="0"/>
      <c r="TW771" s="0"/>
      <c r="TX771" s="0"/>
      <c r="TY771" s="0"/>
      <c r="TZ771" s="0"/>
      <c r="UA771" s="0"/>
      <c r="UB771" s="0"/>
      <c r="UC771" s="0"/>
      <c r="UD771" s="0"/>
      <c r="UE771" s="0"/>
      <c r="UF771" s="0"/>
      <c r="UG771" s="0"/>
      <c r="UH771" s="0"/>
      <c r="UI771" s="0"/>
      <c r="UJ771" s="0"/>
      <c r="UK771" s="0"/>
      <c r="UL771" s="0"/>
      <c r="UM771" s="0"/>
      <c r="UN771" s="0"/>
      <c r="UO771" s="0"/>
      <c r="UP771" s="0"/>
      <c r="UQ771" s="0"/>
      <c r="UR771" s="0"/>
      <c r="US771" s="0"/>
      <c r="UT771" s="0"/>
      <c r="UU771" s="0"/>
      <c r="UV771" s="0"/>
      <c r="UW771" s="0"/>
      <c r="UX771" s="0"/>
      <c r="UY771" s="0"/>
      <c r="UZ771" s="0"/>
      <c r="VA771" s="0"/>
      <c r="VB771" s="0"/>
      <c r="VC771" s="0"/>
      <c r="VD771" s="0"/>
      <c r="VE771" s="0"/>
      <c r="VF771" s="0"/>
      <c r="VG771" s="0"/>
      <c r="VH771" s="0"/>
      <c r="VI771" s="0"/>
      <c r="VJ771" s="0"/>
      <c r="VK771" s="0"/>
      <c r="VL771" s="0"/>
      <c r="VM771" s="0"/>
      <c r="VN771" s="0"/>
      <c r="VO771" s="0"/>
      <c r="VP771" s="0"/>
      <c r="VQ771" s="0"/>
      <c r="VR771" s="0"/>
      <c r="VS771" s="0"/>
      <c r="VT771" s="0"/>
      <c r="VU771" s="0"/>
      <c r="VV771" s="0"/>
      <c r="VW771" s="0"/>
      <c r="VX771" s="0"/>
      <c r="VY771" s="0"/>
      <c r="VZ771" s="0"/>
      <c r="WA771" s="0"/>
      <c r="WB771" s="0"/>
      <c r="WC771" s="0"/>
      <c r="WD771" s="0"/>
      <c r="WE771" s="0"/>
      <c r="WF771" s="0"/>
      <c r="WG771" s="0"/>
      <c r="WH771" s="0"/>
      <c r="WI771" s="0"/>
      <c r="WJ771" s="0"/>
      <c r="WK771" s="0"/>
      <c r="WL771" s="0"/>
      <c r="WM771" s="0"/>
      <c r="WN771" s="0"/>
      <c r="WO771" s="0"/>
      <c r="WP771" s="0"/>
      <c r="WQ771" s="0"/>
      <c r="WR771" s="0"/>
      <c r="WS771" s="0"/>
      <c r="WT771" s="0"/>
      <c r="WU771" s="0"/>
      <c r="WV771" s="0"/>
      <c r="WW771" s="0"/>
      <c r="WX771" s="0"/>
      <c r="WY771" s="0"/>
      <c r="WZ771" s="0"/>
      <c r="XA771" s="0"/>
      <c r="XB771" s="0"/>
      <c r="XC771" s="0"/>
      <c r="XD771" s="0"/>
      <c r="XE771" s="0"/>
      <c r="XF771" s="0"/>
      <c r="XG771" s="0"/>
      <c r="XH771" s="0"/>
      <c r="XI771" s="0"/>
      <c r="XJ771" s="0"/>
      <c r="XK771" s="0"/>
      <c r="XL771" s="0"/>
      <c r="XM771" s="0"/>
      <c r="XN771" s="0"/>
      <c r="XO771" s="0"/>
      <c r="XP771" s="0"/>
      <c r="XQ771" s="0"/>
      <c r="XR771" s="0"/>
      <c r="XS771" s="0"/>
      <c r="XT771" s="0"/>
      <c r="XU771" s="0"/>
      <c r="XV771" s="0"/>
      <c r="XW771" s="0"/>
      <c r="XX771" s="0"/>
      <c r="XY771" s="0"/>
      <c r="XZ771" s="0"/>
      <c r="YA771" s="0"/>
      <c r="YB771" s="0"/>
      <c r="YC771" s="0"/>
      <c r="YD771" s="0"/>
      <c r="YE771" s="0"/>
      <c r="YF771" s="0"/>
      <c r="YG771" s="0"/>
      <c r="YH771" s="0"/>
      <c r="YI771" s="0"/>
      <c r="YJ771" s="0"/>
      <c r="YK771" s="0"/>
      <c r="YL771" s="0"/>
      <c r="YM771" s="0"/>
      <c r="YN771" s="0"/>
      <c r="YO771" s="0"/>
      <c r="YP771" s="0"/>
      <c r="YQ771" s="0"/>
      <c r="YR771" s="0"/>
      <c r="YS771" s="0"/>
      <c r="YT771" s="0"/>
      <c r="YU771" s="0"/>
      <c r="YV771" s="0"/>
      <c r="YW771" s="0"/>
      <c r="YX771" s="0"/>
      <c r="YY771" s="0"/>
      <c r="YZ771" s="0"/>
      <c r="ZA771" s="0"/>
      <c r="ZB771" s="0"/>
      <c r="ZC771" s="0"/>
      <c r="ZD771" s="0"/>
      <c r="ZE771" s="0"/>
      <c r="ZF771" s="0"/>
      <c r="ZG771" s="0"/>
      <c r="ZH771" s="0"/>
      <c r="ZI771" s="0"/>
      <c r="ZJ771" s="0"/>
      <c r="ZK771" s="0"/>
      <c r="ZL771" s="0"/>
      <c r="ZM771" s="0"/>
      <c r="ZN771" s="0"/>
      <c r="ZO771" s="0"/>
      <c r="ZP771" s="0"/>
      <c r="ZQ771" s="0"/>
      <c r="ZR771" s="0"/>
      <c r="ZS771" s="0"/>
      <c r="ZT771" s="0"/>
      <c r="ZU771" s="0"/>
      <c r="ZV771" s="0"/>
      <c r="ZW771" s="0"/>
      <c r="ZX771" s="0"/>
      <c r="ZY771" s="0"/>
      <c r="ZZ771" s="0"/>
      <c r="AAA771" s="0"/>
      <c r="AAB771" s="0"/>
      <c r="AAC771" s="0"/>
      <c r="AAD771" s="0"/>
      <c r="AAE771" s="0"/>
      <c r="AAF771" s="0"/>
      <c r="AAG771" s="0"/>
      <c r="AAH771" s="0"/>
      <c r="AAI771" s="0"/>
      <c r="AAJ771" s="0"/>
      <c r="AAK771" s="0"/>
      <c r="AAL771" s="0"/>
      <c r="AAM771" s="0"/>
      <c r="AAN771" s="0"/>
      <c r="AAO771" s="0"/>
      <c r="AAP771" s="0"/>
      <c r="AAQ771" s="0"/>
      <c r="AAR771" s="0"/>
      <c r="AAS771" s="0"/>
      <c r="AAT771" s="0"/>
      <c r="AAU771" s="0"/>
      <c r="AAV771" s="0"/>
      <c r="AAW771" s="0"/>
      <c r="AAX771" s="0"/>
      <c r="AAY771" s="0"/>
      <c r="AAZ771" s="0"/>
      <c r="ABA771" s="0"/>
      <c r="ABB771" s="0"/>
      <c r="ABC771" s="0"/>
      <c r="ABD771" s="0"/>
      <c r="ABE771" s="0"/>
      <c r="ABF771" s="0"/>
      <c r="ABG771" s="0"/>
      <c r="ABH771" s="0"/>
      <c r="ABI771" s="0"/>
      <c r="ABJ771" s="0"/>
      <c r="ABK771" s="0"/>
      <c r="ABL771" s="0"/>
      <c r="ABM771" s="0"/>
      <c r="ABN771" s="0"/>
      <c r="ABO771" s="0"/>
      <c r="ABP771" s="0"/>
      <c r="ABQ771" s="0"/>
      <c r="ABR771" s="0"/>
      <c r="ABS771" s="0"/>
      <c r="ABT771" s="0"/>
      <c r="ABU771" s="0"/>
      <c r="ABV771" s="0"/>
      <c r="ABW771" s="0"/>
      <c r="ABX771" s="0"/>
      <c r="ABY771" s="0"/>
      <c r="ABZ771" s="0"/>
      <c r="ACA771" s="0"/>
      <c r="ACB771" s="0"/>
      <c r="ACC771" s="0"/>
      <c r="ACD771" s="0"/>
      <c r="ACE771" s="0"/>
      <c r="ACF771" s="0"/>
      <c r="ACG771" s="0"/>
      <c r="ACH771" s="0"/>
      <c r="ACI771" s="0"/>
      <c r="ACJ771" s="0"/>
      <c r="ACK771" s="0"/>
      <c r="ACL771" s="0"/>
      <c r="ACM771" s="0"/>
      <c r="ACN771" s="0"/>
      <c r="ACO771" s="0"/>
      <c r="ACP771" s="0"/>
      <c r="ACQ771" s="0"/>
      <c r="ACR771" s="0"/>
      <c r="ACS771" s="0"/>
      <c r="ACT771" s="0"/>
      <c r="ACU771" s="0"/>
      <c r="ACV771" s="0"/>
      <c r="ACW771" s="0"/>
      <c r="ACX771" s="0"/>
      <c r="ACY771" s="0"/>
      <c r="ACZ771" s="0"/>
      <c r="ADA771" s="0"/>
      <c r="ADB771" s="0"/>
      <c r="ADC771" s="0"/>
      <c r="ADD771" s="0"/>
      <c r="ADE771" s="0"/>
      <c r="ADF771" s="0"/>
      <c r="ADG771" s="0"/>
      <c r="ADH771" s="0"/>
      <c r="ADI771" s="0"/>
      <c r="ADJ771" s="0"/>
      <c r="ADK771" s="0"/>
      <c r="ADL771" s="0"/>
      <c r="ADM771" s="0"/>
      <c r="ADN771" s="0"/>
      <c r="ADO771" s="0"/>
      <c r="ADP771" s="0"/>
      <c r="ADQ771" s="0"/>
      <c r="ADR771" s="0"/>
      <c r="ADS771" s="0"/>
      <c r="ADT771" s="0"/>
      <c r="ADU771" s="0"/>
      <c r="ADV771" s="0"/>
      <c r="ADW771" s="0"/>
      <c r="ADX771" s="0"/>
      <c r="ADY771" s="0"/>
      <c r="ADZ771" s="0"/>
      <c r="AEA771" s="0"/>
      <c r="AEB771" s="0"/>
      <c r="AEC771" s="0"/>
      <c r="AED771" s="0"/>
      <c r="AEE771" s="0"/>
      <c r="AEF771" s="0"/>
      <c r="AEG771" s="0"/>
      <c r="AEH771" s="0"/>
      <c r="AEI771" s="0"/>
      <c r="AEJ771" s="0"/>
      <c r="AEK771" s="0"/>
      <c r="AEL771" s="0"/>
      <c r="AEM771" s="0"/>
      <c r="AEN771" s="0"/>
      <c r="AEO771" s="0"/>
      <c r="AEP771" s="0"/>
      <c r="AEQ771" s="0"/>
      <c r="AER771" s="0"/>
      <c r="AES771" s="0"/>
      <c r="AET771" s="0"/>
      <c r="AEU771" s="0"/>
      <c r="AEV771" s="0"/>
      <c r="AEW771" s="0"/>
      <c r="AEX771" s="0"/>
      <c r="AEY771" s="0"/>
      <c r="AEZ771" s="0"/>
      <c r="AFA771" s="0"/>
      <c r="AFB771" s="0"/>
      <c r="AFC771" s="0"/>
      <c r="AFD771" s="0"/>
      <c r="AFE771" s="0"/>
      <c r="AFF771" s="0"/>
      <c r="AFG771" s="0"/>
      <c r="AFH771" s="0"/>
      <c r="AFI771" s="0"/>
      <c r="AFJ771" s="0"/>
      <c r="AFK771" s="0"/>
      <c r="AFL771" s="0"/>
      <c r="AFM771" s="0"/>
      <c r="AFN771" s="0"/>
      <c r="AFO771" s="0"/>
      <c r="AFP771" s="0"/>
      <c r="AFQ771" s="0"/>
      <c r="AFR771" s="0"/>
      <c r="AFS771" s="0"/>
      <c r="AFT771" s="0"/>
      <c r="AFU771" s="0"/>
      <c r="AFV771" s="0"/>
      <c r="AFW771" s="0"/>
      <c r="AFX771" s="0"/>
      <c r="AFY771" s="0"/>
      <c r="AFZ771" s="0"/>
      <c r="AGA771" s="0"/>
      <c r="AGB771" s="0"/>
      <c r="AGC771" s="0"/>
      <c r="AGD771" s="0"/>
      <c r="AGE771" s="0"/>
      <c r="AGF771" s="0"/>
      <c r="AGG771" s="0"/>
      <c r="AGH771" s="0"/>
      <c r="AGI771" s="0"/>
      <c r="AGJ771" s="0"/>
      <c r="AGK771" s="0"/>
      <c r="AGL771" s="0"/>
      <c r="AGM771" s="0"/>
      <c r="AGN771" s="0"/>
      <c r="AGO771" s="0"/>
      <c r="AGP771" s="0"/>
      <c r="AGQ771" s="0"/>
      <c r="AGR771" s="0"/>
      <c r="AGS771" s="0"/>
      <c r="AGT771" s="0"/>
      <c r="AGU771" s="0"/>
      <c r="AGV771" s="0"/>
      <c r="AGW771" s="0"/>
      <c r="AGX771" s="0"/>
      <c r="AGY771" s="0"/>
      <c r="AGZ771" s="0"/>
      <c r="AHA771" s="0"/>
      <c r="AHB771" s="0"/>
      <c r="AHC771" s="0"/>
      <c r="AHD771" s="0"/>
      <c r="AHE771" s="0"/>
      <c r="AHF771" s="0"/>
      <c r="AHG771" s="0"/>
      <c r="AHH771" s="0"/>
      <c r="AHI771" s="0"/>
      <c r="AHJ771" s="0"/>
      <c r="AHK771" s="0"/>
      <c r="AHL771" s="0"/>
      <c r="AHM771" s="0"/>
      <c r="AHN771" s="0"/>
      <c r="AHO771" s="0"/>
      <c r="AHP771" s="0"/>
      <c r="AHQ771" s="0"/>
      <c r="AHR771" s="0"/>
      <c r="AHS771" s="0"/>
      <c r="AHT771" s="0"/>
      <c r="AHU771" s="0"/>
      <c r="AHV771" s="0"/>
      <c r="AHW771" s="0"/>
      <c r="AHX771" s="0"/>
      <c r="AHY771" s="0"/>
      <c r="AHZ771" s="0"/>
      <c r="AIA771" s="0"/>
      <c r="AIB771" s="0"/>
      <c r="AIC771" s="0"/>
      <c r="AID771" s="0"/>
      <c r="AIE771" s="0"/>
      <c r="AIF771" s="0"/>
      <c r="AIG771" s="0"/>
      <c r="AIH771" s="0"/>
      <c r="AII771" s="0"/>
      <c r="AIJ771" s="0"/>
      <c r="AIK771" s="0"/>
      <c r="AIL771" s="0"/>
      <c r="AIM771" s="0"/>
      <c r="AIN771" s="0"/>
      <c r="AIO771" s="0"/>
      <c r="AIP771" s="0"/>
      <c r="AIQ771" s="0"/>
      <c r="AIR771" s="0"/>
      <c r="AIS771" s="0"/>
      <c r="AIT771" s="0"/>
      <c r="AIU771" s="0"/>
      <c r="AIV771" s="0"/>
      <c r="AIW771" s="0"/>
      <c r="AIX771" s="0"/>
      <c r="AIY771" s="0"/>
      <c r="AIZ771" s="0"/>
      <c r="AJA771" s="0"/>
      <c r="AJB771" s="0"/>
      <c r="AJC771" s="0"/>
      <c r="AJD771" s="0"/>
      <c r="AJE771" s="0"/>
      <c r="AJF771" s="0"/>
      <c r="AJG771" s="0"/>
      <c r="AJH771" s="0"/>
      <c r="AJI771" s="0"/>
      <c r="AJJ771" s="0"/>
      <c r="AJK771" s="0"/>
      <c r="AJL771" s="0"/>
      <c r="AJM771" s="0"/>
      <c r="AJN771" s="0"/>
      <c r="AJO771" s="0"/>
      <c r="AJP771" s="0"/>
      <c r="AJQ771" s="0"/>
      <c r="AJR771" s="0"/>
      <c r="AJS771" s="0"/>
      <c r="AJT771" s="0"/>
      <c r="AJU771" s="0"/>
      <c r="AJV771" s="0"/>
      <c r="AJW771" s="0"/>
      <c r="AJX771" s="0"/>
      <c r="AJY771" s="0"/>
      <c r="AJZ771" s="0"/>
      <c r="AKA771" s="0"/>
      <c r="AKB771" s="0"/>
      <c r="AKC771" s="0"/>
      <c r="AKD771" s="0"/>
      <c r="AKE771" s="0"/>
      <c r="AKF771" s="0"/>
      <c r="AKG771" s="0"/>
      <c r="AKH771" s="0"/>
      <c r="AKI771" s="0"/>
      <c r="AKJ771" s="0"/>
      <c r="AKK771" s="0"/>
      <c r="AKL771" s="0"/>
      <c r="AKM771" s="0"/>
      <c r="AKN771" s="0"/>
      <c r="AKO771" s="0"/>
      <c r="AKP771" s="0"/>
      <c r="AKQ771" s="0"/>
      <c r="AKR771" s="0"/>
      <c r="AKS771" s="0"/>
      <c r="AKT771" s="0"/>
      <c r="AKU771" s="0"/>
      <c r="AKV771" s="0"/>
      <c r="AKW771" s="0"/>
      <c r="AKX771" s="0"/>
      <c r="AKY771" s="0"/>
      <c r="AKZ771" s="0"/>
      <c r="ALA771" s="0"/>
      <c r="ALB771" s="0"/>
      <c r="ALC771" s="0"/>
      <c r="ALD771" s="0"/>
      <c r="ALE771" s="0"/>
      <c r="ALF771" s="0"/>
      <c r="ALG771" s="0"/>
      <c r="ALH771" s="0"/>
      <c r="ALI771" s="0"/>
      <c r="ALJ771" s="0"/>
      <c r="ALK771" s="0"/>
      <c r="ALL771" s="0"/>
      <c r="ALM771" s="0"/>
      <c r="ALN771" s="0"/>
      <c r="ALO771" s="0"/>
      <c r="ALP771" s="0"/>
      <c r="ALQ771" s="0"/>
      <c r="ALR771" s="0"/>
      <c r="ALS771" s="0"/>
      <c r="ALT771" s="0"/>
      <c r="ALU771" s="0"/>
      <c r="ALV771" s="0"/>
      <c r="ALW771" s="0"/>
      <c r="ALX771" s="0"/>
      <c r="ALY771" s="0"/>
      <c r="ALZ771" s="0"/>
      <c r="AMA771" s="0"/>
      <c r="AMB771" s="0"/>
      <c r="AMC771" s="0"/>
      <c r="AMD771" s="0"/>
      <c r="AME771" s="0"/>
      <c r="AMF771" s="0"/>
      <c r="AMG771" s="0"/>
      <c r="AMH771" s="0"/>
      <c r="AMI771" s="0"/>
      <c r="AMJ771" s="0"/>
    </row>
    <row r="772" customFormat="false" ht="12" hidden="false" customHeight="false" outlineLevel="0" collapsed="false">
      <c r="A772" s="22" t="s">
        <v>80</v>
      </c>
      <c r="B772" s="4" t="n">
        <v>24</v>
      </c>
      <c r="C772" s="9" t="n">
        <v>30</v>
      </c>
      <c r="D772" s="9"/>
      <c r="E772" s="35"/>
      <c r="F772" s="4"/>
      <c r="G772" s="75"/>
      <c r="H772" s="0"/>
      <c r="I772" s="22" t="s">
        <v>1365</v>
      </c>
      <c r="J772" s="26" t="s">
        <v>1366</v>
      </c>
      <c r="K772" s="90" t="s">
        <v>1671</v>
      </c>
      <c r="L772" s="9"/>
      <c r="M772" s="88"/>
      <c r="N772" s="22" t="s">
        <v>1660</v>
      </c>
      <c r="O772" s="91" t="s">
        <v>1663</v>
      </c>
      <c r="P772" s="89" t="n">
        <v>22024</v>
      </c>
      <c r="Q772" s="89" t="n">
        <v>2024</v>
      </c>
      <c r="R772" s="9" t="s">
        <v>409</v>
      </c>
      <c r="S772" s="0"/>
      <c r="T772" s="0"/>
      <c r="U772" s="0"/>
      <c r="V772" s="0"/>
      <c r="W772" s="0"/>
      <c r="X772" s="0"/>
      <c r="Y772" s="0"/>
      <c r="Z772" s="0"/>
      <c r="AA772" s="0"/>
      <c r="AB772" s="0"/>
      <c r="AC772" s="30"/>
      <c r="AD772" s="30"/>
      <c r="AE772" s="30"/>
      <c r="AF772" s="30"/>
      <c r="AG772" s="30"/>
      <c r="AH772" s="30"/>
      <c r="AI772" s="30"/>
      <c r="AJ772" s="30"/>
      <c r="AK772" s="3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0"/>
      <c r="EI772" s="0"/>
      <c r="EJ772" s="0"/>
      <c r="EK772" s="0"/>
      <c r="EL772" s="0"/>
      <c r="EM772" s="0"/>
      <c r="EN772" s="0"/>
      <c r="EO772" s="0"/>
      <c r="EP772" s="0"/>
      <c r="EQ772" s="0"/>
      <c r="ER772" s="0"/>
      <c r="ES772" s="0"/>
      <c r="ET772" s="0"/>
      <c r="EU772" s="0"/>
      <c r="EV772" s="0"/>
      <c r="EW772" s="0"/>
      <c r="EX772" s="0"/>
      <c r="EY772" s="0"/>
      <c r="EZ772" s="0"/>
      <c r="FA772" s="0"/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/>
      <c r="FW772" s="0"/>
      <c r="FX772" s="0"/>
      <c r="FY772" s="0"/>
      <c r="FZ772" s="0"/>
      <c r="GA772" s="0"/>
      <c r="GB772" s="0"/>
      <c r="GC772" s="0"/>
      <c r="GD772" s="0"/>
      <c r="GE772" s="0"/>
      <c r="GF772" s="0"/>
      <c r="GG772" s="0"/>
      <c r="GH772" s="0"/>
      <c r="GI772" s="0"/>
      <c r="GJ772" s="0"/>
      <c r="GK772" s="0"/>
      <c r="GL772" s="0"/>
      <c r="GM772" s="0"/>
      <c r="GN772" s="0"/>
      <c r="GO772" s="0"/>
      <c r="GP772" s="0"/>
      <c r="GQ772" s="0"/>
      <c r="GR772" s="0"/>
      <c r="GS772" s="0"/>
      <c r="GT772" s="0"/>
      <c r="GU772" s="0"/>
      <c r="GV772" s="0"/>
      <c r="GW772" s="0"/>
      <c r="GX772" s="0"/>
      <c r="GY772" s="0"/>
      <c r="GZ772" s="0"/>
      <c r="HA772" s="0"/>
      <c r="HB772" s="0"/>
      <c r="HC772" s="0"/>
      <c r="HD772" s="0"/>
      <c r="HE772" s="0"/>
      <c r="HF772" s="0"/>
      <c r="HG772" s="0"/>
      <c r="HH772" s="0"/>
      <c r="HI772" s="0"/>
      <c r="HJ772" s="0"/>
      <c r="HK772" s="0"/>
      <c r="HL772" s="0"/>
      <c r="HM772" s="0"/>
      <c r="HN772" s="0"/>
      <c r="HO772" s="0"/>
      <c r="HP772" s="0"/>
      <c r="HQ772" s="0"/>
      <c r="HR772" s="0"/>
      <c r="HS772" s="0"/>
      <c r="HT772" s="0"/>
      <c r="HU772" s="0"/>
      <c r="HV772" s="0"/>
      <c r="HW772" s="0"/>
      <c r="HX772" s="0"/>
      <c r="HY772" s="0"/>
      <c r="HZ772" s="0"/>
      <c r="IA772" s="0"/>
      <c r="IB772" s="0"/>
      <c r="IC772" s="0"/>
      <c r="ID772" s="0"/>
      <c r="IE772" s="0"/>
      <c r="IF772" s="0"/>
      <c r="IG772" s="0"/>
      <c r="IH772" s="0"/>
      <c r="II772" s="0"/>
      <c r="IJ772" s="0"/>
      <c r="IK772" s="0"/>
      <c r="IL772" s="0"/>
      <c r="IM772" s="0"/>
      <c r="IN772" s="0"/>
      <c r="IO772" s="0"/>
      <c r="IP772" s="0"/>
      <c r="IQ772" s="0"/>
      <c r="IR772" s="0"/>
      <c r="IS772" s="0"/>
      <c r="IT772" s="0"/>
      <c r="IU772" s="0"/>
      <c r="IV772" s="0"/>
      <c r="IW772" s="0"/>
      <c r="IX772" s="0"/>
      <c r="IY772" s="0"/>
      <c r="IZ772" s="0"/>
      <c r="JA772" s="0"/>
      <c r="JB772" s="0"/>
      <c r="JC772" s="0"/>
      <c r="JD772" s="0"/>
      <c r="JE772" s="0"/>
      <c r="JF772" s="0"/>
      <c r="JG772" s="0"/>
      <c r="JH772" s="0"/>
      <c r="JI772" s="0"/>
      <c r="JJ772" s="0"/>
      <c r="JK772" s="0"/>
      <c r="JL772" s="0"/>
      <c r="JM772" s="0"/>
      <c r="JN772" s="0"/>
      <c r="JO772" s="0"/>
      <c r="JP772" s="0"/>
      <c r="JQ772" s="0"/>
      <c r="JR772" s="0"/>
      <c r="JS772" s="0"/>
      <c r="JT772" s="0"/>
      <c r="JU772" s="0"/>
      <c r="JV772" s="0"/>
      <c r="JW772" s="0"/>
      <c r="JX772" s="0"/>
      <c r="JY772" s="0"/>
      <c r="JZ772" s="0"/>
      <c r="KA772" s="0"/>
      <c r="KB772" s="0"/>
      <c r="KC772" s="0"/>
      <c r="KD772" s="0"/>
      <c r="KE772" s="0"/>
      <c r="KF772" s="0"/>
      <c r="KG772" s="0"/>
      <c r="KH772" s="0"/>
      <c r="KI772" s="0"/>
      <c r="KJ772" s="0"/>
      <c r="KK772" s="0"/>
      <c r="KL772" s="0"/>
      <c r="KM772" s="0"/>
      <c r="KN772" s="0"/>
      <c r="KO772" s="0"/>
      <c r="KP772" s="0"/>
      <c r="KQ772" s="0"/>
      <c r="KR772" s="0"/>
      <c r="KS772" s="0"/>
      <c r="KT772" s="0"/>
      <c r="KU772" s="0"/>
      <c r="KV772" s="0"/>
      <c r="KW772" s="0"/>
      <c r="KX772" s="0"/>
      <c r="KY772" s="0"/>
      <c r="KZ772" s="0"/>
      <c r="LA772" s="0"/>
      <c r="LB772" s="0"/>
      <c r="LC772" s="0"/>
      <c r="LD772" s="0"/>
      <c r="LE772" s="0"/>
      <c r="LF772" s="0"/>
      <c r="LG772" s="0"/>
      <c r="LH772" s="0"/>
      <c r="LI772" s="0"/>
      <c r="LJ772" s="0"/>
      <c r="LK772" s="0"/>
      <c r="LL772" s="0"/>
      <c r="LM772" s="0"/>
      <c r="LN772" s="0"/>
      <c r="LO772" s="0"/>
      <c r="LP772" s="0"/>
      <c r="LQ772" s="0"/>
      <c r="LR772" s="0"/>
      <c r="LS772" s="0"/>
      <c r="LT772" s="0"/>
      <c r="LU772" s="0"/>
      <c r="LV772" s="0"/>
      <c r="LW772" s="0"/>
      <c r="LX772" s="0"/>
      <c r="LY772" s="0"/>
      <c r="LZ772" s="0"/>
      <c r="MA772" s="0"/>
      <c r="MB772" s="0"/>
      <c r="MC772" s="0"/>
      <c r="MD772" s="0"/>
      <c r="ME772" s="0"/>
      <c r="MF772" s="0"/>
      <c r="MG772" s="0"/>
      <c r="MH772" s="0"/>
      <c r="MI772" s="0"/>
      <c r="MJ772" s="0"/>
      <c r="MK772" s="0"/>
      <c r="ML772" s="0"/>
      <c r="MM772" s="0"/>
      <c r="MN772" s="0"/>
      <c r="MO772" s="0"/>
      <c r="MP772" s="0"/>
      <c r="MQ772" s="0"/>
      <c r="MR772" s="0"/>
      <c r="MS772" s="0"/>
      <c r="MT772" s="0"/>
      <c r="MU772" s="0"/>
      <c r="MV772" s="0"/>
      <c r="MW772" s="0"/>
      <c r="MX772" s="0"/>
      <c r="MY772" s="0"/>
      <c r="MZ772" s="0"/>
      <c r="NA772" s="0"/>
      <c r="NB772" s="0"/>
      <c r="NC772" s="0"/>
      <c r="ND772" s="0"/>
      <c r="NE772" s="0"/>
      <c r="NF772" s="0"/>
      <c r="NG772" s="0"/>
      <c r="NH772" s="0"/>
      <c r="NI772" s="0"/>
      <c r="NJ772" s="0"/>
      <c r="NK772" s="0"/>
      <c r="NL772" s="0"/>
      <c r="NM772" s="0"/>
      <c r="NN772" s="0"/>
      <c r="NO772" s="0"/>
      <c r="NP772" s="0"/>
      <c r="NQ772" s="0"/>
      <c r="NR772" s="0"/>
      <c r="NS772" s="0"/>
      <c r="NT772" s="0"/>
      <c r="NU772" s="0"/>
      <c r="NV772" s="0"/>
      <c r="NW772" s="0"/>
      <c r="NX772" s="0"/>
      <c r="NY772" s="0"/>
      <c r="NZ772" s="0"/>
      <c r="OA772" s="0"/>
      <c r="OB772" s="0"/>
      <c r="OC772" s="0"/>
      <c r="OD772" s="0"/>
      <c r="OE772" s="0"/>
      <c r="OF772" s="0"/>
      <c r="OG772" s="0"/>
      <c r="OH772" s="0"/>
      <c r="OI772" s="0"/>
      <c r="OJ772" s="0"/>
      <c r="OK772" s="0"/>
      <c r="OL772" s="0"/>
      <c r="OM772" s="0"/>
      <c r="ON772" s="0"/>
      <c r="OO772" s="0"/>
      <c r="OP772" s="0"/>
      <c r="OQ772" s="0"/>
      <c r="OR772" s="0"/>
      <c r="OS772" s="0"/>
      <c r="OT772" s="0"/>
      <c r="OU772" s="0"/>
      <c r="OV772" s="0"/>
      <c r="OW772" s="0"/>
      <c r="OX772" s="0"/>
      <c r="OY772" s="0"/>
      <c r="OZ772" s="0"/>
      <c r="PA772" s="0"/>
      <c r="PB772" s="0"/>
      <c r="PC772" s="0"/>
      <c r="PD772" s="0"/>
      <c r="PE772" s="0"/>
      <c r="PF772" s="0"/>
      <c r="PG772" s="0"/>
      <c r="PH772" s="0"/>
      <c r="PI772" s="0"/>
      <c r="PJ772" s="0"/>
      <c r="PK772" s="0"/>
      <c r="PL772" s="0"/>
      <c r="PM772" s="0"/>
      <c r="PN772" s="0"/>
      <c r="PO772" s="0"/>
      <c r="PP772" s="0"/>
      <c r="PQ772" s="0"/>
      <c r="PR772" s="0"/>
      <c r="PS772" s="0"/>
      <c r="PT772" s="0"/>
      <c r="PU772" s="0"/>
      <c r="PV772" s="0"/>
      <c r="PW772" s="0"/>
      <c r="PX772" s="0"/>
      <c r="PY772" s="0"/>
      <c r="PZ772" s="0"/>
      <c r="QA772" s="0"/>
      <c r="QB772" s="0"/>
      <c r="QC772" s="0"/>
      <c r="QD772" s="0"/>
      <c r="QE772" s="0"/>
      <c r="QF772" s="0"/>
      <c r="QG772" s="0"/>
      <c r="QH772" s="0"/>
      <c r="QI772" s="0"/>
      <c r="QJ772" s="0"/>
      <c r="QK772" s="0"/>
      <c r="QL772" s="0"/>
      <c r="QM772" s="0"/>
      <c r="QN772" s="0"/>
      <c r="QO772" s="0"/>
      <c r="QP772" s="0"/>
      <c r="QQ772" s="0"/>
      <c r="QR772" s="0"/>
      <c r="QS772" s="0"/>
      <c r="QT772" s="0"/>
      <c r="QU772" s="0"/>
      <c r="QV772" s="0"/>
      <c r="QW772" s="0"/>
      <c r="QX772" s="0"/>
      <c r="QY772" s="0"/>
      <c r="QZ772" s="0"/>
      <c r="RA772" s="0"/>
      <c r="RB772" s="0"/>
      <c r="RC772" s="0"/>
      <c r="RD772" s="0"/>
      <c r="RE772" s="0"/>
      <c r="RF772" s="0"/>
      <c r="RG772" s="0"/>
      <c r="RH772" s="0"/>
      <c r="RI772" s="0"/>
      <c r="RJ772" s="0"/>
      <c r="RK772" s="0"/>
      <c r="RL772" s="0"/>
      <c r="RM772" s="0"/>
      <c r="RN772" s="0"/>
      <c r="RO772" s="0"/>
      <c r="RP772" s="0"/>
      <c r="RQ772" s="0"/>
      <c r="RR772" s="0"/>
      <c r="RS772" s="0"/>
      <c r="RT772" s="0"/>
      <c r="RU772" s="0"/>
      <c r="RV772" s="0"/>
      <c r="RW772" s="0"/>
      <c r="RX772" s="0"/>
      <c r="RY772" s="0"/>
      <c r="RZ772" s="0"/>
      <c r="SA772" s="0"/>
      <c r="SB772" s="0"/>
      <c r="SC772" s="0"/>
      <c r="SD772" s="0"/>
      <c r="SE772" s="0"/>
      <c r="SF772" s="0"/>
      <c r="SG772" s="0"/>
      <c r="SH772" s="0"/>
      <c r="SI772" s="0"/>
      <c r="SJ772" s="0"/>
      <c r="SK772" s="0"/>
      <c r="SL772" s="0"/>
      <c r="SM772" s="0"/>
      <c r="SN772" s="0"/>
      <c r="SO772" s="0"/>
      <c r="SP772" s="0"/>
      <c r="SQ772" s="0"/>
      <c r="SR772" s="0"/>
      <c r="SS772" s="0"/>
      <c r="ST772" s="0"/>
      <c r="SU772" s="0"/>
      <c r="SV772" s="0"/>
      <c r="SW772" s="0"/>
      <c r="SX772" s="0"/>
      <c r="SY772" s="0"/>
      <c r="SZ772" s="0"/>
      <c r="TA772" s="0"/>
      <c r="TB772" s="0"/>
      <c r="TC772" s="0"/>
      <c r="TD772" s="0"/>
      <c r="TE772" s="0"/>
      <c r="TF772" s="0"/>
      <c r="TG772" s="0"/>
      <c r="TH772" s="0"/>
      <c r="TI772" s="0"/>
      <c r="TJ772" s="0"/>
      <c r="TK772" s="0"/>
      <c r="TL772" s="0"/>
      <c r="TM772" s="0"/>
      <c r="TN772" s="0"/>
      <c r="TO772" s="0"/>
      <c r="TP772" s="0"/>
      <c r="TQ772" s="0"/>
      <c r="TR772" s="0"/>
      <c r="TS772" s="0"/>
      <c r="TT772" s="0"/>
      <c r="TU772" s="0"/>
      <c r="TV772" s="0"/>
      <c r="TW772" s="0"/>
      <c r="TX772" s="0"/>
      <c r="TY772" s="0"/>
      <c r="TZ772" s="0"/>
      <c r="UA772" s="0"/>
      <c r="UB772" s="0"/>
      <c r="UC772" s="0"/>
      <c r="UD772" s="0"/>
      <c r="UE772" s="0"/>
      <c r="UF772" s="0"/>
      <c r="UG772" s="0"/>
      <c r="UH772" s="0"/>
      <c r="UI772" s="0"/>
      <c r="UJ772" s="0"/>
      <c r="UK772" s="0"/>
      <c r="UL772" s="0"/>
      <c r="UM772" s="0"/>
      <c r="UN772" s="0"/>
      <c r="UO772" s="0"/>
      <c r="UP772" s="0"/>
      <c r="UQ772" s="0"/>
      <c r="UR772" s="0"/>
      <c r="US772" s="0"/>
      <c r="UT772" s="0"/>
      <c r="UU772" s="0"/>
      <c r="UV772" s="0"/>
      <c r="UW772" s="0"/>
      <c r="UX772" s="0"/>
      <c r="UY772" s="0"/>
      <c r="UZ772" s="0"/>
      <c r="VA772" s="0"/>
      <c r="VB772" s="0"/>
      <c r="VC772" s="0"/>
      <c r="VD772" s="0"/>
      <c r="VE772" s="0"/>
      <c r="VF772" s="0"/>
      <c r="VG772" s="0"/>
      <c r="VH772" s="0"/>
      <c r="VI772" s="0"/>
      <c r="VJ772" s="0"/>
      <c r="VK772" s="0"/>
      <c r="VL772" s="0"/>
      <c r="VM772" s="0"/>
      <c r="VN772" s="0"/>
      <c r="VO772" s="0"/>
      <c r="VP772" s="0"/>
      <c r="VQ772" s="0"/>
      <c r="VR772" s="0"/>
      <c r="VS772" s="0"/>
      <c r="VT772" s="0"/>
      <c r="VU772" s="0"/>
      <c r="VV772" s="0"/>
      <c r="VW772" s="0"/>
      <c r="VX772" s="0"/>
      <c r="VY772" s="0"/>
      <c r="VZ772" s="0"/>
      <c r="WA772" s="0"/>
      <c r="WB772" s="0"/>
      <c r="WC772" s="0"/>
      <c r="WD772" s="0"/>
      <c r="WE772" s="0"/>
      <c r="WF772" s="0"/>
      <c r="WG772" s="0"/>
      <c r="WH772" s="0"/>
      <c r="WI772" s="0"/>
      <c r="WJ772" s="0"/>
      <c r="WK772" s="0"/>
      <c r="WL772" s="0"/>
      <c r="WM772" s="0"/>
      <c r="WN772" s="0"/>
      <c r="WO772" s="0"/>
      <c r="WP772" s="0"/>
      <c r="WQ772" s="0"/>
      <c r="WR772" s="0"/>
      <c r="WS772" s="0"/>
      <c r="WT772" s="0"/>
      <c r="WU772" s="0"/>
      <c r="WV772" s="0"/>
      <c r="WW772" s="0"/>
      <c r="WX772" s="0"/>
      <c r="WY772" s="0"/>
      <c r="WZ772" s="0"/>
      <c r="XA772" s="0"/>
      <c r="XB772" s="0"/>
      <c r="XC772" s="0"/>
      <c r="XD772" s="0"/>
      <c r="XE772" s="0"/>
      <c r="XF772" s="0"/>
      <c r="XG772" s="0"/>
      <c r="XH772" s="0"/>
      <c r="XI772" s="0"/>
      <c r="XJ772" s="0"/>
      <c r="XK772" s="0"/>
      <c r="XL772" s="0"/>
      <c r="XM772" s="0"/>
      <c r="XN772" s="0"/>
      <c r="XO772" s="0"/>
      <c r="XP772" s="0"/>
      <c r="XQ772" s="0"/>
      <c r="XR772" s="0"/>
      <c r="XS772" s="0"/>
      <c r="XT772" s="0"/>
      <c r="XU772" s="0"/>
      <c r="XV772" s="0"/>
      <c r="XW772" s="0"/>
      <c r="XX772" s="0"/>
      <c r="XY772" s="0"/>
      <c r="XZ772" s="0"/>
      <c r="YA772" s="0"/>
      <c r="YB772" s="0"/>
      <c r="YC772" s="0"/>
      <c r="YD772" s="0"/>
      <c r="YE772" s="0"/>
      <c r="YF772" s="0"/>
      <c r="YG772" s="0"/>
      <c r="YH772" s="0"/>
      <c r="YI772" s="0"/>
      <c r="YJ772" s="0"/>
      <c r="YK772" s="0"/>
      <c r="YL772" s="0"/>
      <c r="YM772" s="0"/>
      <c r="YN772" s="0"/>
      <c r="YO772" s="0"/>
      <c r="YP772" s="0"/>
      <c r="YQ772" s="0"/>
      <c r="YR772" s="0"/>
      <c r="YS772" s="0"/>
      <c r="YT772" s="0"/>
      <c r="YU772" s="0"/>
      <c r="YV772" s="0"/>
      <c r="YW772" s="0"/>
      <c r="YX772" s="0"/>
      <c r="YY772" s="0"/>
      <c r="YZ772" s="0"/>
      <c r="ZA772" s="0"/>
      <c r="ZB772" s="0"/>
      <c r="ZC772" s="0"/>
      <c r="ZD772" s="0"/>
      <c r="ZE772" s="0"/>
      <c r="ZF772" s="0"/>
      <c r="ZG772" s="0"/>
      <c r="ZH772" s="0"/>
      <c r="ZI772" s="0"/>
      <c r="ZJ772" s="0"/>
      <c r="ZK772" s="0"/>
      <c r="ZL772" s="0"/>
      <c r="ZM772" s="0"/>
      <c r="ZN772" s="0"/>
      <c r="ZO772" s="0"/>
      <c r="ZP772" s="0"/>
      <c r="ZQ772" s="0"/>
      <c r="ZR772" s="0"/>
      <c r="ZS772" s="0"/>
      <c r="ZT772" s="0"/>
      <c r="ZU772" s="0"/>
      <c r="ZV772" s="0"/>
      <c r="ZW772" s="0"/>
      <c r="ZX772" s="0"/>
      <c r="ZY772" s="0"/>
      <c r="ZZ772" s="0"/>
      <c r="AAA772" s="0"/>
      <c r="AAB772" s="0"/>
      <c r="AAC772" s="0"/>
      <c r="AAD772" s="0"/>
      <c r="AAE772" s="0"/>
      <c r="AAF772" s="0"/>
      <c r="AAG772" s="0"/>
      <c r="AAH772" s="0"/>
      <c r="AAI772" s="0"/>
      <c r="AAJ772" s="0"/>
      <c r="AAK772" s="0"/>
      <c r="AAL772" s="0"/>
      <c r="AAM772" s="0"/>
      <c r="AAN772" s="0"/>
      <c r="AAO772" s="0"/>
      <c r="AAP772" s="0"/>
      <c r="AAQ772" s="0"/>
      <c r="AAR772" s="0"/>
      <c r="AAS772" s="0"/>
      <c r="AAT772" s="0"/>
      <c r="AAU772" s="0"/>
      <c r="AAV772" s="0"/>
      <c r="AAW772" s="0"/>
      <c r="AAX772" s="0"/>
      <c r="AAY772" s="0"/>
      <c r="AAZ772" s="0"/>
      <c r="ABA772" s="0"/>
      <c r="ABB772" s="0"/>
      <c r="ABC772" s="0"/>
      <c r="ABD772" s="0"/>
      <c r="ABE772" s="0"/>
      <c r="ABF772" s="0"/>
      <c r="ABG772" s="0"/>
      <c r="ABH772" s="0"/>
      <c r="ABI772" s="0"/>
      <c r="ABJ772" s="0"/>
      <c r="ABK772" s="0"/>
      <c r="ABL772" s="0"/>
      <c r="ABM772" s="0"/>
      <c r="ABN772" s="0"/>
      <c r="ABO772" s="0"/>
      <c r="ABP772" s="0"/>
      <c r="ABQ772" s="0"/>
      <c r="ABR772" s="0"/>
      <c r="ABS772" s="0"/>
      <c r="ABT772" s="0"/>
      <c r="ABU772" s="0"/>
      <c r="ABV772" s="0"/>
      <c r="ABW772" s="0"/>
      <c r="ABX772" s="0"/>
      <c r="ABY772" s="0"/>
      <c r="ABZ772" s="0"/>
      <c r="ACA772" s="0"/>
      <c r="ACB772" s="0"/>
      <c r="ACC772" s="0"/>
      <c r="ACD772" s="0"/>
      <c r="ACE772" s="0"/>
      <c r="ACF772" s="0"/>
      <c r="ACG772" s="0"/>
      <c r="ACH772" s="0"/>
      <c r="ACI772" s="0"/>
      <c r="ACJ772" s="0"/>
      <c r="ACK772" s="0"/>
      <c r="ACL772" s="0"/>
      <c r="ACM772" s="0"/>
      <c r="ACN772" s="0"/>
      <c r="ACO772" s="0"/>
      <c r="ACP772" s="0"/>
      <c r="ACQ772" s="0"/>
      <c r="ACR772" s="0"/>
      <c r="ACS772" s="0"/>
      <c r="ACT772" s="0"/>
      <c r="ACU772" s="0"/>
      <c r="ACV772" s="0"/>
      <c r="ACW772" s="0"/>
      <c r="ACX772" s="0"/>
      <c r="ACY772" s="0"/>
      <c r="ACZ772" s="0"/>
      <c r="ADA772" s="0"/>
      <c r="ADB772" s="0"/>
      <c r="ADC772" s="0"/>
      <c r="ADD772" s="0"/>
      <c r="ADE772" s="0"/>
      <c r="ADF772" s="0"/>
      <c r="ADG772" s="0"/>
      <c r="ADH772" s="0"/>
      <c r="ADI772" s="0"/>
      <c r="ADJ772" s="0"/>
      <c r="ADK772" s="0"/>
      <c r="ADL772" s="0"/>
      <c r="ADM772" s="0"/>
      <c r="ADN772" s="0"/>
      <c r="ADO772" s="0"/>
      <c r="ADP772" s="0"/>
      <c r="ADQ772" s="0"/>
      <c r="ADR772" s="0"/>
      <c r="ADS772" s="0"/>
      <c r="ADT772" s="0"/>
      <c r="ADU772" s="0"/>
      <c r="ADV772" s="0"/>
      <c r="ADW772" s="0"/>
      <c r="ADX772" s="0"/>
      <c r="ADY772" s="0"/>
      <c r="ADZ772" s="0"/>
      <c r="AEA772" s="0"/>
      <c r="AEB772" s="0"/>
      <c r="AEC772" s="0"/>
      <c r="AED772" s="0"/>
      <c r="AEE772" s="0"/>
      <c r="AEF772" s="0"/>
      <c r="AEG772" s="0"/>
      <c r="AEH772" s="0"/>
      <c r="AEI772" s="0"/>
      <c r="AEJ772" s="0"/>
      <c r="AEK772" s="0"/>
      <c r="AEL772" s="0"/>
      <c r="AEM772" s="0"/>
      <c r="AEN772" s="0"/>
      <c r="AEO772" s="0"/>
      <c r="AEP772" s="0"/>
      <c r="AEQ772" s="0"/>
      <c r="AER772" s="0"/>
      <c r="AES772" s="0"/>
      <c r="AET772" s="0"/>
      <c r="AEU772" s="0"/>
      <c r="AEV772" s="0"/>
      <c r="AEW772" s="0"/>
      <c r="AEX772" s="0"/>
      <c r="AEY772" s="0"/>
      <c r="AEZ772" s="0"/>
      <c r="AFA772" s="0"/>
      <c r="AFB772" s="0"/>
      <c r="AFC772" s="0"/>
      <c r="AFD772" s="0"/>
      <c r="AFE772" s="0"/>
      <c r="AFF772" s="0"/>
      <c r="AFG772" s="0"/>
      <c r="AFH772" s="0"/>
      <c r="AFI772" s="0"/>
      <c r="AFJ772" s="0"/>
      <c r="AFK772" s="0"/>
      <c r="AFL772" s="0"/>
      <c r="AFM772" s="0"/>
      <c r="AFN772" s="0"/>
      <c r="AFO772" s="0"/>
      <c r="AFP772" s="0"/>
      <c r="AFQ772" s="0"/>
      <c r="AFR772" s="0"/>
      <c r="AFS772" s="0"/>
      <c r="AFT772" s="0"/>
      <c r="AFU772" s="0"/>
      <c r="AFV772" s="0"/>
      <c r="AFW772" s="0"/>
      <c r="AFX772" s="0"/>
      <c r="AFY772" s="0"/>
      <c r="AFZ772" s="0"/>
      <c r="AGA772" s="0"/>
      <c r="AGB772" s="0"/>
      <c r="AGC772" s="0"/>
      <c r="AGD772" s="0"/>
      <c r="AGE772" s="0"/>
      <c r="AGF772" s="0"/>
      <c r="AGG772" s="0"/>
      <c r="AGH772" s="0"/>
      <c r="AGI772" s="0"/>
      <c r="AGJ772" s="0"/>
      <c r="AGK772" s="0"/>
      <c r="AGL772" s="0"/>
      <c r="AGM772" s="0"/>
      <c r="AGN772" s="0"/>
      <c r="AGO772" s="0"/>
      <c r="AGP772" s="0"/>
      <c r="AGQ772" s="0"/>
      <c r="AGR772" s="0"/>
      <c r="AGS772" s="0"/>
      <c r="AGT772" s="0"/>
      <c r="AGU772" s="0"/>
      <c r="AGV772" s="0"/>
      <c r="AGW772" s="0"/>
      <c r="AGX772" s="0"/>
      <c r="AGY772" s="0"/>
      <c r="AGZ772" s="0"/>
      <c r="AHA772" s="0"/>
      <c r="AHB772" s="0"/>
      <c r="AHC772" s="0"/>
      <c r="AHD772" s="0"/>
      <c r="AHE772" s="0"/>
      <c r="AHF772" s="0"/>
      <c r="AHG772" s="0"/>
      <c r="AHH772" s="0"/>
      <c r="AHI772" s="0"/>
      <c r="AHJ772" s="0"/>
      <c r="AHK772" s="0"/>
      <c r="AHL772" s="0"/>
      <c r="AHM772" s="0"/>
      <c r="AHN772" s="0"/>
      <c r="AHO772" s="0"/>
      <c r="AHP772" s="0"/>
      <c r="AHQ772" s="0"/>
      <c r="AHR772" s="0"/>
      <c r="AHS772" s="0"/>
      <c r="AHT772" s="0"/>
      <c r="AHU772" s="0"/>
      <c r="AHV772" s="0"/>
      <c r="AHW772" s="0"/>
      <c r="AHX772" s="0"/>
      <c r="AHY772" s="0"/>
      <c r="AHZ772" s="0"/>
      <c r="AIA772" s="0"/>
      <c r="AIB772" s="0"/>
      <c r="AIC772" s="0"/>
      <c r="AID772" s="0"/>
      <c r="AIE772" s="0"/>
      <c r="AIF772" s="0"/>
      <c r="AIG772" s="0"/>
      <c r="AIH772" s="0"/>
      <c r="AII772" s="0"/>
      <c r="AIJ772" s="0"/>
      <c r="AIK772" s="0"/>
      <c r="AIL772" s="0"/>
      <c r="AIM772" s="0"/>
      <c r="AIN772" s="0"/>
      <c r="AIO772" s="0"/>
      <c r="AIP772" s="0"/>
      <c r="AIQ772" s="0"/>
      <c r="AIR772" s="0"/>
      <c r="AIS772" s="0"/>
      <c r="AIT772" s="0"/>
      <c r="AIU772" s="0"/>
      <c r="AIV772" s="0"/>
      <c r="AIW772" s="0"/>
      <c r="AIX772" s="0"/>
      <c r="AIY772" s="0"/>
      <c r="AIZ772" s="0"/>
      <c r="AJA772" s="0"/>
      <c r="AJB772" s="0"/>
      <c r="AJC772" s="0"/>
      <c r="AJD772" s="0"/>
      <c r="AJE772" s="0"/>
      <c r="AJF772" s="0"/>
      <c r="AJG772" s="0"/>
      <c r="AJH772" s="0"/>
      <c r="AJI772" s="0"/>
      <c r="AJJ772" s="0"/>
      <c r="AJK772" s="0"/>
      <c r="AJL772" s="0"/>
      <c r="AJM772" s="0"/>
      <c r="AJN772" s="0"/>
      <c r="AJO772" s="0"/>
      <c r="AJP772" s="0"/>
      <c r="AJQ772" s="0"/>
      <c r="AJR772" s="0"/>
      <c r="AJS772" s="0"/>
      <c r="AJT772" s="0"/>
      <c r="AJU772" s="0"/>
      <c r="AJV772" s="0"/>
      <c r="AJW772" s="0"/>
      <c r="AJX772" s="0"/>
      <c r="AJY772" s="0"/>
      <c r="AJZ772" s="0"/>
      <c r="AKA772" s="0"/>
      <c r="AKB772" s="0"/>
      <c r="AKC772" s="0"/>
      <c r="AKD772" s="0"/>
      <c r="AKE772" s="0"/>
      <c r="AKF772" s="0"/>
      <c r="AKG772" s="0"/>
      <c r="AKH772" s="0"/>
      <c r="AKI772" s="0"/>
      <c r="AKJ772" s="0"/>
      <c r="AKK772" s="0"/>
      <c r="AKL772" s="0"/>
      <c r="AKM772" s="0"/>
      <c r="AKN772" s="0"/>
      <c r="AKO772" s="0"/>
      <c r="AKP772" s="0"/>
      <c r="AKQ772" s="0"/>
      <c r="AKR772" s="0"/>
      <c r="AKS772" s="0"/>
      <c r="AKT772" s="0"/>
      <c r="AKU772" s="0"/>
      <c r="AKV772" s="0"/>
      <c r="AKW772" s="0"/>
      <c r="AKX772" s="0"/>
      <c r="AKY772" s="0"/>
      <c r="AKZ772" s="0"/>
      <c r="ALA772" s="0"/>
      <c r="ALB772" s="0"/>
      <c r="ALC772" s="0"/>
      <c r="ALD772" s="0"/>
      <c r="ALE772" s="0"/>
      <c r="ALF772" s="0"/>
      <c r="ALG772" s="0"/>
      <c r="ALH772" s="0"/>
      <c r="ALI772" s="0"/>
      <c r="ALJ772" s="0"/>
      <c r="ALK772" s="0"/>
      <c r="ALL772" s="0"/>
      <c r="ALM772" s="0"/>
      <c r="ALN772" s="0"/>
      <c r="ALO772" s="0"/>
      <c r="ALP772" s="0"/>
      <c r="ALQ772" s="0"/>
      <c r="ALR772" s="0"/>
      <c r="ALS772" s="0"/>
      <c r="ALT772" s="0"/>
      <c r="ALU772" s="0"/>
      <c r="ALV772" s="0"/>
      <c r="ALW772" s="0"/>
      <c r="ALX772" s="0"/>
      <c r="ALY772" s="0"/>
      <c r="ALZ772" s="0"/>
      <c r="AMA772" s="0"/>
      <c r="AMB772" s="0"/>
      <c r="AMC772" s="0"/>
      <c r="AMD772" s="0"/>
      <c r="AME772" s="0"/>
      <c r="AMF772" s="0"/>
      <c r="AMG772" s="0"/>
      <c r="AMH772" s="0"/>
      <c r="AMI772" s="0"/>
      <c r="AMJ772" s="0"/>
    </row>
    <row r="773" customFormat="false" ht="12" hidden="false" customHeight="false" outlineLevel="0" collapsed="false">
      <c r="A773" s="22" t="s">
        <v>46</v>
      </c>
      <c r="B773" s="4" t="n">
        <v>31</v>
      </c>
      <c r="C773" s="9" t="n">
        <v>40</v>
      </c>
      <c r="D773" s="9"/>
      <c r="E773" s="35"/>
      <c r="F773" s="4"/>
      <c r="G773" s="9"/>
      <c r="H773" s="9"/>
      <c r="I773" s="22" t="s">
        <v>1365</v>
      </c>
      <c r="J773" s="26" t="s">
        <v>1366</v>
      </c>
      <c r="K773" s="35" t="s">
        <v>1672</v>
      </c>
      <c r="L773" s="9"/>
      <c r="M773" s="88"/>
      <c r="N773" s="22" t="s">
        <v>1660</v>
      </c>
      <c r="O773" s="4" t="s">
        <v>1663</v>
      </c>
      <c r="P773" s="89" t="n">
        <v>22031</v>
      </c>
      <c r="Q773" s="89" t="n">
        <v>2031</v>
      </c>
      <c r="R773" s="9" t="s">
        <v>409</v>
      </c>
      <c r="S773" s="0"/>
      <c r="T773" s="0"/>
      <c r="U773" s="0"/>
      <c r="V773" s="0"/>
      <c r="W773" s="0"/>
      <c r="X773" s="0"/>
      <c r="Y773" s="0"/>
      <c r="Z773" s="0"/>
      <c r="AA773" s="0"/>
      <c r="AB773" s="0"/>
      <c r="AC773" s="30"/>
      <c r="AD773" s="30"/>
      <c r="AE773" s="30"/>
      <c r="AF773" s="30"/>
      <c r="AG773" s="30"/>
      <c r="AH773" s="30"/>
      <c r="AI773" s="30"/>
      <c r="AJ773" s="30"/>
      <c r="AK773" s="3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0"/>
      <c r="EL773" s="0"/>
      <c r="EM773" s="0"/>
      <c r="EN773" s="0"/>
      <c r="EO773" s="0"/>
      <c r="EP773" s="0"/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/>
      <c r="GA773" s="0"/>
      <c r="GB773" s="0"/>
      <c r="GC773" s="0"/>
      <c r="GD773" s="0"/>
      <c r="GE773" s="0"/>
      <c r="GF773" s="0"/>
      <c r="GG773" s="0"/>
      <c r="GH773" s="0"/>
      <c r="GI773" s="0"/>
      <c r="GJ773" s="0"/>
      <c r="GK773" s="0"/>
      <c r="GL773" s="0"/>
      <c r="GM773" s="0"/>
      <c r="GN773" s="0"/>
      <c r="GO773" s="0"/>
      <c r="GP773" s="0"/>
      <c r="GQ773" s="0"/>
      <c r="GR773" s="0"/>
      <c r="GS773" s="0"/>
      <c r="GT773" s="0"/>
      <c r="GU773" s="0"/>
      <c r="GV773" s="0"/>
      <c r="GW773" s="0"/>
      <c r="GX773" s="0"/>
      <c r="GY773" s="0"/>
      <c r="GZ773" s="0"/>
      <c r="HA773" s="0"/>
      <c r="HB773" s="0"/>
      <c r="HC773" s="0"/>
      <c r="HD773" s="0"/>
      <c r="HE773" s="0"/>
      <c r="HF773" s="0"/>
      <c r="HG773" s="0"/>
      <c r="HH773" s="0"/>
      <c r="HI773" s="0"/>
      <c r="HJ773" s="0"/>
      <c r="HK773" s="0"/>
      <c r="HL773" s="0"/>
      <c r="HM773" s="0"/>
      <c r="HN773" s="0"/>
      <c r="HO773" s="0"/>
      <c r="HP773" s="0"/>
      <c r="HQ773" s="0"/>
      <c r="HR773" s="0"/>
      <c r="HS773" s="0"/>
      <c r="HT773" s="0"/>
      <c r="HU773" s="0"/>
      <c r="HV773" s="0"/>
      <c r="HW773" s="0"/>
      <c r="HX773" s="0"/>
      <c r="HY773" s="0"/>
      <c r="HZ773" s="0"/>
      <c r="IA773" s="0"/>
      <c r="IB773" s="0"/>
      <c r="IC773" s="0"/>
      <c r="ID773" s="0"/>
      <c r="IE773" s="0"/>
      <c r="IF773" s="0"/>
      <c r="IG773" s="0"/>
      <c r="IH773" s="0"/>
      <c r="II773" s="0"/>
      <c r="IJ773" s="0"/>
      <c r="IK773" s="0"/>
      <c r="IL773" s="0"/>
      <c r="IM773" s="0"/>
      <c r="IN773" s="0"/>
      <c r="IO773" s="0"/>
      <c r="IP773" s="0"/>
      <c r="IQ773" s="0"/>
      <c r="IR773" s="0"/>
      <c r="IS773" s="0"/>
      <c r="IT773" s="0"/>
      <c r="IU773" s="0"/>
      <c r="IV773" s="0"/>
      <c r="IW773" s="0"/>
      <c r="IX773" s="0"/>
      <c r="IY773" s="0"/>
      <c r="IZ773" s="0"/>
      <c r="JA773" s="0"/>
      <c r="JB773" s="0"/>
      <c r="JC773" s="0"/>
      <c r="JD773" s="0"/>
      <c r="JE773" s="0"/>
      <c r="JF773" s="0"/>
      <c r="JG773" s="0"/>
      <c r="JH773" s="0"/>
      <c r="JI773" s="0"/>
      <c r="JJ773" s="0"/>
      <c r="JK773" s="0"/>
      <c r="JL773" s="0"/>
      <c r="JM773" s="0"/>
      <c r="JN773" s="0"/>
      <c r="JO773" s="0"/>
      <c r="JP773" s="0"/>
      <c r="JQ773" s="0"/>
      <c r="JR773" s="0"/>
      <c r="JS773" s="0"/>
      <c r="JT773" s="0"/>
      <c r="JU773" s="0"/>
      <c r="JV773" s="0"/>
      <c r="JW773" s="0"/>
      <c r="JX773" s="0"/>
      <c r="JY773" s="0"/>
      <c r="JZ773" s="0"/>
      <c r="KA773" s="0"/>
      <c r="KB773" s="0"/>
      <c r="KC773" s="0"/>
      <c r="KD773" s="0"/>
      <c r="KE773" s="0"/>
      <c r="KF773" s="0"/>
      <c r="KG773" s="0"/>
      <c r="KH773" s="0"/>
      <c r="KI773" s="0"/>
      <c r="KJ773" s="0"/>
      <c r="KK773" s="0"/>
      <c r="KL773" s="0"/>
      <c r="KM773" s="0"/>
      <c r="KN773" s="0"/>
      <c r="KO773" s="0"/>
      <c r="KP773" s="0"/>
      <c r="KQ773" s="0"/>
      <c r="KR773" s="0"/>
      <c r="KS773" s="0"/>
      <c r="KT773" s="0"/>
      <c r="KU773" s="0"/>
      <c r="KV773" s="0"/>
      <c r="KW773" s="0"/>
      <c r="KX773" s="0"/>
      <c r="KY773" s="0"/>
      <c r="KZ773" s="0"/>
      <c r="LA773" s="0"/>
      <c r="LB773" s="0"/>
      <c r="LC773" s="0"/>
      <c r="LD773" s="0"/>
      <c r="LE773" s="0"/>
      <c r="LF773" s="0"/>
      <c r="LG773" s="0"/>
      <c r="LH773" s="0"/>
      <c r="LI773" s="0"/>
      <c r="LJ773" s="0"/>
      <c r="LK773" s="0"/>
      <c r="LL773" s="0"/>
      <c r="LM773" s="0"/>
      <c r="LN773" s="0"/>
      <c r="LO773" s="0"/>
      <c r="LP773" s="0"/>
      <c r="LQ773" s="0"/>
      <c r="LR773" s="0"/>
      <c r="LS773" s="0"/>
      <c r="LT773" s="0"/>
      <c r="LU773" s="0"/>
      <c r="LV773" s="0"/>
      <c r="LW773" s="0"/>
      <c r="LX773" s="0"/>
      <c r="LY773" s="0"/>
      <c r="LZ773" s="0"/>
      <c r="MA773" s="0"/>
      <c r="MB773" s="0"/>
      <c r="MC773" s="0"/>
      <c r="MD773" s="0"/>
      <c r="ME773" s="0"/>
      <c r="MF773" s="0"/>
      <c r="MG773" s="0"/>
      <c r="MH773" s="0"/>
      <c r="MI773" s="0"/>
      <c r="MJ773" s="0"/>
      <c r="MK773" s="0"/>
      <c r="ML773" s="0"/>
      <c r="MM773" s="0"/>
      <c r="MN773" s="0"/>
      <c r="MO773" s="0"/>
      <c r="MP773" s="0"/>
      <c r="MQ773" s="0"/>
      <c r="MR773" s="0"/>
      <c r="MS773" s="0"/>
      <c r="MT773" s="0"/>
      <c r="MU773" s="0"/>
      <c r="MV773" s="0"/>
      <c r="MW773" s="0"/>
      <c r="MX773" s="0"/>
      <c r="MY773" s="0"/>
      <c r="MZ773" s="0"/>
      <c r="NA773" s="0"/>
      <c r="NB773" s="0"/>
      <c r="NC773" s="0"/>
      <c r="ND773" s="0"/>
      <c r="NE773" s="0"/>
      <c r="NF773" s="0"/>
      <c r="NG773" s="0"/>
      <c r="NH773" s="0"/>
      <c r="NI773" s="0"/>
      <c r="NJ773" s="0"/>
      <c r="NK773" s="0"/>
      <c r="NL773" s="0"/>
      <c r="NM773" s="0"/>
      <c r="NN773" s="0"/>
      <c r="NO773" s="0"/>
      <c r="NP773" s="0"/>
      <c r="NQ773" s="0"/>
      <c r="NR773" s="0"/>
      <c r="NS773" s="0"/>
      <c r="NT773" s="0"/>
      <c r="NU773" s="0"/>
      <c r="NV773" s="0"/>
      <c r="NW773" s="0"/>
      <c r="NX773" s="0"/>
      <c r="NY773" s="0"/>
      <c r="NZ773" s="0"/>
      <c r="OA773" s="0"/>
      <c r="OB773" s="0"/>
      <c r="OC773" s="0"/>
      <c r="OD773" s="0"/>
      <c r="OE773" s="0"/>
      <c r="OF773" s="0"/>
      <c r="OG773" s="0"/>
      <c r="OH773" s="0"/>
      <c r="OI773" s="0"/>
      <c r="OJ773" s="0"/>
      <c r="OK773" s="0"/>
      <c r="OL773" s="0"/>
      <c r="OM773" s="0"/>
      <c r="ON773" s="0"/>
      <c r="OO773" s="0"/>
      <c r="OP773" s="0"/>
      <c r="OQ773" s="0"/>
      <c r="OR773" s="0"/>
      <c r="OS773" s="0"/>
      <c r="OT773" s="0"/>
      <c r="OU773" s="0"/>
      <c r="OV773" s="0"/>
      <c r="OW773" s="0"/>
      <c r="OX773" s="0"/>
      <c r="OY773" s="0"/>
      <c r="OZ773" s="0"/>
      <c r="PA773" s="0"/>
      <c r="PB773" s="0"/>
      <c r="PC773" s="0"/>
      <c r="PD773" s="0"/>
      <c r="PE773" s="0"/>
      <c r="PF773" s="0"/>
      <c r="PG773" s="0"/>
      <c r="PH773" s="0"/>
      <c r="PI773" s="0"/>
      <c r="PJ773" s="0"/>
      <c r="PK773" s="0"/>
      <c r="PL773" s="0"/>
      <c r="PM773" s="0"/>
      <c r="PN773" s="0"/>
      <c r="PO773" s="0"/>
      <c r="PP773" s="0"/>
      <c r="PQ773" s="0"/>
      <c r="PR773" s="0"/>
      <c r="PS773" s="0"/>
      <c r="PT773" s="0"/>
      <c r="PU773" s="0"/>
      <c r="PV773" s="0"/>
      <c r="PW773" s="0"/>
      <c r="PX773" s="0"/>
      <c r="PY773" s="0"/>
      <c r="PZ773" s="0"/>
      <c r="QA773" s="0"/>
      <c r="QB773" s="0"/>
      <c r="QC773" s="0"/>
      <c r="QD773" s="0"/>
      <c r="QE773" s="0"/>
      <c r="QF773" s="0"/>
      <c r="QG773" s="0"/>
      <c r="QH773" s="0"/>
      <c r="QI773" s="0"/>
      <c r="QJ773" s="0"/>
      <c r="QK773" s="0"/>
      <c r="QL773" s="0"/>
      <c r="QM773" s="0"/>
      <c r="QN773" s="0"/>
      <c r="QO773" s="0"/>
      <c r="QP773" s="0"/>
      <c r="QQ773" s="0"/>
      <c r="QR773" s="0"/>
      <c r="QS773" s="0"/>
      <c r="QT773" s="0"/>
      <c r="QU773" s="0"/>
      <c r="QV773" s="0"/>
      <c r="QW773" s="0"/>
      <c r="QX773" s="0"/>
      <c r="QY773" s="0"/>
      <c r="QZ773" s="0"/>
      <c r="RA773" s="0"/>
      <c r="RB773" s="0"/>
      <c r="RC773" s="0"/>
      <c r="RD773" s="0"/>
      <c r="RE773" s="0"/>
      <c r="RF773" s="0"/>
      <c r="RG773" s="0"/>
      <c r="RH773" s="0"/>
      <c r="RI773" s="0"/>
      <c r="RJ773" s="0"/>
      <c r="RK773" s="0"/>
      <c r="RL773" s="0"/>
      <c r="RM773" s="0"/>
      <c r="RN773" s="0"/>
      <c r="RO773" s="0"/>
      <c r="RP773" s="0"/>
      <c r="RQ773" s="0"/>
      <c r="RR773" s="0"/>
      <c r="RS773" s="0"/>
      <c r="RT773" s="0"/>
      <c r="RU773" s="0"/>
      <c r="RV773" s="0"/>
      <c r="RW773" s="0"/>
      <c r="RX773" s="0"/>
      <c r="RY773" s="0"/>
      <c r="RZ773" s="0"/>
      <c r="SA773" s="0"/>
      <c r="SB773" s="0"/>
      <c r="SC773" s="0"/>
      <c r="SD773" s="0"/>
      <c r="SE773" s="0"/>
      <c r="SF773" s="0"/>
      <c r="SG773" s="0"/>
      <c r="SH773" s="0"/>
      <c r="SI773" s="0"/>
      <c r="SJ773" s="0"/>
      <c r="SK773" s="0"/>
      <c r="SL773" s="0"/>
      <c r="SM773" s="0"/>
      <c r="SN773" s="0"/>
      <c r="SO773" s="0"/>
      <c r="SP773" s="0"/>
      <c r="SQ773" s="0"/>
      <c r="SR773" s="0"/>
      <c r="SS773" s="0"/>
      <c r="ST773" s="0"/>
      <c r="SU773" s="0"/>
      <c r="SV773" s="0"/>
      <c r="SW773" s="0"/>
      <c r="SX773" s="0"/>
      <c r="SY773" s="0"/>
      <c r="SZ773" s="0"/>
      <c r="TA773" s="0"/>
      <c r="TB773" s="0"/>
      <c r="TC773" s="0"/>
      <c r="TD773" s="0"/>
      <c r="TE773" s="0"/>
      <c r="TF773" s="0"/>
      <c r="TG773" s="0"/>
      <c r="TH773" s="0"/>
      <c r="TI773" s="0"/>
      <c r="TJ773" s="0"/>
      <c r="TK773" s="0"/>
      <c r="TL773" s="0"/>
      <c r="TM773" s="0"/>
      <c r="TN773" s="0"/>
      <c r="TO773" s="0"/>
      <c r="TP773" s="0"/>
      <c r="TQ773" s="0"/>
      <c r="TR773" s="0"/>
      <c r="TS773" s="0"/>
      <c r="TT773" s="0"/>
      <c r="TU773" s="0"/>
      <c r="TV773" s="0"/>
      <c r="TW773" s="0"/>
      <c r="TX773" s="0"/>
      <c r="TY773" s="0"/>
      <c r="TZ773" s="0"/>
      <c r="UA773" s="0"/>
      <c r="UB773" s="0"/>
      <c r="UC773" s="0"/>
      <c r="UD773" s="0"/>
      <c r="UE773" s="0"/>
      <c r="UF773" s="0"/>
      <c r="UG773" s="0"/>
      <c r="UH773" s="0"/>
      <c r="UI773" s="0"/>
      <c r="UJ773" s="0"/>
      <c r="UK773" s="0"/>
      <c r="UL773" s="0"/>
      <c r="UM773" s="0"/>
      <c r="UN773" s="0"/>
      <c r="UO773" s="0"/>
      <c r="UP773" s="0"/>
      <c r="UQ773" s="0"/>
      <c r="UR773" s="0"/>
      <c r="US773" s="0"/>
      <c r="UT773" s="0"/>
      <c r="UU773" s="0"/>
      <c r="UV773" s="0"/>
      <c r="UW773" s="0"/>
      <c r="UX773" s="0"/>
      <c r="UY773" s="0"/>
      <c r="UZ773" s="0"/>
      <c r="VA773" s="0"/>
      <c r="VB773" s="0"/>
      <c r="VC773" s="0"/>
      <c r="VD773" s="0"/>
      <c r="VE773" s="0"/>
      <c r="VF773" s="0"/>
      <c r="VG773" s="0"/>
      <c r="VH773" s="0"/>
      <c r="VI773" s="0"/>
      <c r="VJ773" s="0"/>
      <c r="VK773" s="0"/>
      <c r="VL773" s="0"/>
      <c r="VM773" s="0"/>
      <c r="VN773" s="0"/>
      <c r="VO773" s="0"/>
      <c r="VP773" s="0"/>
      <c r="VQ773" s="0"/>
      <c r="VR773" s="0"/>
      <c r="VS773" s="0"/>
      <c r="VT773" s="0"/>
      <c r="VU773" s="0"/>
      <c r="VV773" s="0"/>
      <c r="VW773" s="0"/>
      <c r="VX773" s="0"/>
      <c r="VY773" s="0"/>
      <c r="VZ773" s="0"/>
      <c r="WA773" s="0"/>
      <c r="WB773" s="0"/>
      <c r="WC773" s="0"/>
      <c r="WD773" s="0"/>
      <c r="WE773" s="0"/>
      <c r="WF773" s="0"/>
      <c r="WG773" s="0"/>
      <c r="WH773" s="0"/>
      <c r="WI773" s="0"/>
      <c r="WJ773" s="0"/>
      <c r="WK773" s="0"/>
      <c r="WL773" s="0"/>
      <c r="WM773" s="0"/>
      <c r="WN773" s="0"/>
      <c r="WO773" s="0"/>
      <c r="WP773" s="0"/>
      <c r="WQ773" s="0"/>
      <c r="WR773" s="0"/>
      <c r="WS773" s="0"/>
      <c r="WT773" s="0"/>
      <c r="WU773" s="0"/>
      <c r="WV773" s="0"/>
      <c r="WW773" s="0"/>
      <c r="WX773" s="0"/>
      <c r="WY773" s="0"/>
      <c r="WZ773" s="0"/>
      <c r="XA773" s="0"/>
      <c r="XB773" s="0"/>
      <c r="XC773" s="0"/>
      <c r="XD773" s="0"/>
      <c r="XE773" s="0"/>
      <c r="XF773" s="0"/>
      <c r="XG773" s="0"/>
      <c r="XH773" s="0"/>
      <c r="XI773" s="0"/>
      <c r="XJ773" s="0"/>
      <c r="XK773" s="0"/>
      <c r="XL773" s="0"/>
      <c r="XM773" s="0"/>
      <c r="XN773" s="0"/>
      <c r="XO773" s="0"/>
      <c r="XP773" s="0"/>
      <c r="XQ773" s="0"/>
      <c r="XR773" s="0"/>
      <c r="XS773" s="0"/>
      <c r="XT773" s="0"/>
      <c r="XU773" s="0"/>
      <c r="XV773" s="0"/>
      <c r="XW773" s="0"/>
      <c r="XX773" s="0"/>
      <c r="XY773" s="0"/>
      <c r="XZ773" s="0"/>
      <c r="YA773" s="0"/>
      <c r="YB773" s="0"/>
      <c r="YC773" s="0"/>
      <c r="YD773" s="0"/>
      <c r="YE773" s="0"/>
      <c r="YF773" s="0"/>
      <c r="YG773" s="0"/>
      <c r="YH773" s="0"/>
      <c r="YI773" s="0"/>
      <c r="YJ773" s="0"/>
      <c r="YK773" s="0"/>
      <c r="YL773" s="0"/>
      <c r="YM773" s="0"/>
      <c r="YN773" s="0"/>
      <c r="YO773" s="0"/>
      <c r="YP773" s="0"/>
      <c r="YQ773" s="0"/>
      <c r="YR773" s="0"/>
      <c r="YS773" s="0"/>
      <c r="YT773" s="0"/>
      <c r="YU773" s="0"/>
      <c r="YV773" s="0"/>
      <c r="YW773" s="0"/>
      <c r="YX773" s="0"/>
      <c r="YY773" s="0"/>
      <c r="YZ773" s="0"/>
      <c r="ZA773" s="0"/>
      <c r="ZB773" s="0"/>
      <c r="ZC773" s="0"/>
      <c r="ZD773" s="0"/>
      <c r="ZE773" s="0"/>
      <c r="ZF773" s="0"/>
      <c r="ZG773" s="0"/>
      <c r="ZH773" s="0"/>
      <c r="ZI773" s="0"/>
      <c r="ZJ773" s="0"/>
      <c r="ZK773" s="0"/>
      <c r="ZL773" s="0"/>
      <c r="ZM773" s="0"/>
      <c r="ZN773" s="0"/>
      <c r="ZO773" s="0"/>
      <c r="ZP773" s="0"/>
      <c r="ZQ773" s="0"/>
      <c r="ZR773" s="0"/>
      <c r="ZS773" s="0"/>
      <c r="ZT773" s="0"/>
      <c r="ZU773" s="0"/>
      <c r="ZV773" s="0"/>
      <c r="ZW773" s="0"/>
      <c r="ZX773" s="0"/>
      <c r="ZY773" s="0"/>
      <c r="ZZ773" s="0"/>
      <c r="AAA773" s="0"/>
      <c r="AAB773" s="0"/>
      <c r="AAC773" s="0"/>
      <c r="AAD773" s="0"/>
      <c r="AAE773" s="0"/>
      <c r="AAF773" s="0"/>
      <c r="AAG773" s="0"/>
      <c r="AAH773" s="0"/>
      <c r="AAI773" s="0"/>
      <c r="AAJ773" s="0"/>
      <c r="AAK773" s="0"/>
      <c r="AAL773" s="0"/>
      <c r="AAM773" s="0"/>
      <c r="AAN773" s="0"/>
      <c r="AAO773" s="0"/>
      <c r="AAP773" s="0"/>
      <c r="AAQ773" s="0"/>
      <c r="AAR773" s="0"/>
      <c r="AAS773" s="0"/>
      <c r="AAT773" s="0"/>
      <c r="AAU773" s="0"/>
      <c r="AAV773" s="0"/>
      <c r="AAW773" s="0"/>
      <c r="AAX773" s="0"/>
      <c r="AAY773" s="0"/>
      <c r="AAZ773" s="0"/>
      <c r="ABA773" s="0"/>
      <c r="ABB773" s="0"/>
      <c r="ABC773" s="0"/>
      <c r="ABD773" s="0"/>
      <c r="ABE773" s="0"/>
      <c r="ABF773" s="0"/>
      <c r="ABG773" s="0"/>
      <c r="ABH773" s="0"/>
      <c r="ABI773" s="0"/>
      <c r="ABJ773" s="0"/>
      <c r="ABK773" s="0"/>
      <c r="ABL773" s="0"/>
      <c r="ABM773" s="0"/>
      <c r="ABN773" s="0"/>
      <c r="ABO773" s="0"/>
      <c r="ABP773" s="0"/>
      <c r="ABQ773" s="0"/>
      <c r="ABR773" s="0"/>
      <c r="ABS773" s="0"/>
      <c r="ABT773" s="0"/>
      <c r="ABU773" s="0"/>
      <c r="ABV773" s="0"/>
      <c r="ABW773" s="0"/>
      <c r="ABX773" s="0"/>
      <c r="ABY773" s="0"/>
      <c r="ABZ773" s="0"/>
      <c r="ACA773" s="0"/>
      <c r="ACB773" s="0"/>
      <c r="ACC773" s="0"/>
      <c r="ACD773" s="0"/>
      <c r="ACE773" s="0"/>
      <c r="ACF773" s="0"/>
      <c r="ACG773" s="0"/>
      <c r="ACH773" s="0"/>
      <c r="ACI773" s="0"/>
      <c r="ACJ773" s="0"/>
      <c r="ACK773" s="0"/>
      <c r="ACL773" s="0"/>
      <c r="ACM773" s="0"/>
      <c r="ACN773" s="0"/>
      <c r="ACO773" s="0"/>
      <c r="ACP773" s="0"/>
      <c r="ACQ773" s="0"/>
      <c r="ACR773" s="0"/>
      <c r="ACS773" s="0"/>
      <c r="ACT773" s="0"/>
      <c r="ACU773" s="0"/>
      <c r="ACV773" s="0"/>
      <c r="ACW773" s="0"/>
      <c r="ACX773" s="0"/>
      <c r="ACY773" s="0"/>
      <c r="ACZ773" s="0"/>
      <c r="ADA773" s="0"/>
      <c r="ADB773" s="0"/>
      <c r="ADC773" s="0"/>
      <c r="ADD773" s="0"/>
      <c r="ADE773" s="0"/>
      <c r="ADF773" s="0"/>
      <c r="ADG773" s="0"/>
      <c r="ADH773" s="0"/>
      <c r="ADI773" s="0"/>
      <c r="ADJ773" s="0"/>
      <c r="ADK773" s="0"/>
      <c r="ADL773" s="0"/>
      <c r="ADM773" s="0"/>
      <c r="ADN773" s="0"/>
      <c r="ADO773" s="0"/>
      <c r="ADP773" s="0"/>
      <c r="ADQ773" s="0"/>
      <c r="ADR773" s="0"/>
      <c r="ADS773" s="0"/>
      <c r="ADT773" s="0"/>
      <c r="ADU773" s="0"/>
      <c r="ADV773" s="0"/>
      <c r="ADW773" s="0"/>
      <c r="ADX773" s="0"/>
      <c r="ADY773" s="0"/>
      <c r="ADZ773" s="0"/>
      <c r="AEA773" s="0"/>
      <c r="AEB773" s="0"/>
      <c r="AEC773" s="0"/>
      <c r="AED773" s="0"/>
      <c r="AEE773" s="0"/>
      <c r="AEF773" s="0"/>
      <c r="AEG773" s="0"/>
      <c r="AEH773" s="0"/>
      <c r="AEI773" s="0"/>
      <c r="AEJ773" s="0"/>
      <c r="AEK773" s="0"/>
      <c r="AEL773" s="0"/>
      <c r="AEM773" s="0"/>
      <c r="AEN773" s="0"/>
      <c r="AEO773" s="0"/>
      <c r="AEP773" s="0"/>
      <c r="AEQ773" s="0"/>
      <c r="AER773" s="0"/>
      <c r="AES773" s="0"/>
      <c r="AET773" s="0"/>
      <c r="AEU773" s="0"/>
      <c r="AEV773" s="0"/>
      <c r="AEW773" s="0"/>
      <c r="AEX773" s="0"/>
      <c r="AEY773" s="0"/>
      <c r="AEZ773" s="0"/>
      <c r="AFA773" s="0"/>
      <c r="AFB773" s="0"/>
      <c r="AFC773" s="0"/>
      <c r="AFD773" s="0"/>
      <c r="AFE773" s="0"/>
      <c r="AFF773" s="0"/>
      <c r="AFG773" s="0"/>
      <c r="AFH773" s="0"/>
      <c r="AFI773" s="0"/>
      <c r="AFJ773" s="0"/>
      <c r="AFK773" s="0"/>
      <c r="AFL773" s="0"/>
      <c r="AFM773" s="0"/>
      <c r="AFN773" s="0"/>
      <c r="AFO773" s="0"/>
      <c r="AFP773" s="0"/>
      <c r="AFQ773" s="0"/>
      <c r="AFR773" s="0"/>
      <c r="AFS773" s="0"/>
      <c r="AFT773" s="0"/>
      <c r="AFU773" s="0"/>
      <c r="AFV773" s="0"/>
      <c r="AFW773" s="0"/>
      <c r="AFX773" s="0"/>
      <c r="AFY773" s="0"/>
      <c r="AFZ773" s="0"/>
      <c r="AGA773" s="0"/>
      <c r="AGB773" s="0"/>
      <c r="AGC773" s="0"/>
      <c r="AGD773" s="0"/>
      <c r="AGE773" s="0"/>
      <c r="AGF773" s="0"/>
      <c r="AGG773" s="0"/>
      <c r="AGH773" s="0"/>
      <c r="AGI773" s="0"/>
      <c r="AGJ773" s="0"/>
      <c r="AGK773" s="0"/>
      <c r="AGL773" s="0"/>
      <c r="AGM773" s="0"/>
      <c r="AGN773" s="0"/>
      <c r="AGO773" s="0"/>
      <c r="AGP773" s="0"/>
      <c r="AGQ773" s="0"/>
      <c r="AGR773" s="0"/>
      <c r="AGS773" s="0"/>
      <c r="AGT773" s="0"/>
      <c r="AGU773" s="0"/>
      <c r="AGV773" s="0"/>
      <c r="AGW773" s="0"/>
      <c r="AGX773" s="0"/>
      <c r="AGY773" s="0"/>
      <c r="AGZ773" s="0"/>
      <c r="AHA773" s="0"/>
      <c r="AHB773" s="0"/>
      <c r="AHC773" s="0"/>
      <c r="AHD773" s="0"/>
      <c r="AHE773" s="0"/>
      <c r="AHF773" s="0"/>
      <c r="AHG773" s="0"/>
      <c r="AHH773" s="0"/>
      <c r="AHI773" s="0"/>
      <c r="AHJ773" s="0"/>
      <c r="AHK773" s="0"/>
      <c r="AHL773" s="0"/>
      <c r="AHM773" s="0"/>
      <c r="AHN773" s="0"/>
      <c r="AHO773" s="0"/>
      <c r="AHP773" s="0"/>
      <c r="AHQ773" s="0"/>
      <c r="AHR773" s="0"/>
      <c r="AHS773" s="0"/>
      <c r="AHT773" s="0"/>
      <c r="AHU773" s="0"/>
      <c r="AHV773" s="0"/>
      <c r="AHW773" s="0"/>
      <c r="AHX773" s="0"/>
      <c r="AHY773" s="0"/>
      <c r="AHZ773" s="0"/>
      <c r="AIA773" s="0"/>
      <c r="AIB773" s="0"/>
      <c r="AIC773" s="0"/>
      <c r="AID773" s="0"/>
      <c r="AIE773" s="0"/>
      <c r="AIF773" s="0"/>
      <c r="AIG773" s="0"/>
      <c r="AIH773" s="0"/>
      <c r="AII773" s="0"/>
      <c r="AIJ773" s="0"/>
      <c r="AIK773" s="0"/>
      <c r="AIL773" s="0"/>
      <c r="AIM773" s="0"/>
      <c r="AIN773" s="0"/>
      <c r="AIO773" s="0"/>
      <c r="AIP773" s="0"/>
      <c r="AIQ773" s="0"/>
      <c r="AIR773" s="0"/>
      <c r="AIS773" s="0"/>
      <c r="AIT773" s="0"/>
      <c r="AIU773" s="0"/>
      <c r="AIV773" s="0"/>
      <c r="AIW773" s="0"/>
      <c r="AIX773" s="0"/>
      <c r="AIY773" s="0"/>
      <c r="AIZ773" s="0"/>
      <c r="AJA773" s="0"/>
      <c r="AJB773" s="0"/>
      <c r="AJC773" s="0"/>
      <c r="AJD773" s="0"/>
      <c r="AJE773" s="0"/>
      <c r="AJF773" s="0"/>
      <c r="AJG773" s="0"/>
      <c r="AJH773" s="0"/>
      <c r="AJI773" s="0"/>
      <c r="AJJ773" s="0"/>
      <c r="AJK773" s="0"/>
      <c r="AJL773" s="0"/>
      <c r="AJM773" s="0"/>
      <c r="AJN773" s="0"/>
      <c r="AJO773" s="0"/>
      <c r="AJP773" s="0"/>
      <c r="AJQ773" s="0"/>
      <c r="AJR773" s="0"/>
      <c r="AJS773" s="0"/>
      <c r="AJT773" s="0"/>
      <c r="AJU773" s="0"/>
      <c r="AJV773" s="0"/>
      <c r="AJW773" s="0"/>
      <c r="AJX773" s="0"/>
      <c r="AJY773" s="0"/>
      <c r="AJZ773" s="0"/>
      <c r="AKA773" s="0"/>
      <c r="AKB773" s="0"/>
      <c r="AKC773" s="0"/>
      <c r="AKD773" s="0"/>
      <c r="AKE773" s="0"/>
      <c r="AKF773" s="0"/>
      <c r="AKG773" s="0"/>
      <c r="AKH773" s="0"/>
      <c r="AKI773" s="0"/>
      <c r="AKJ773" s="0"/>
      <c r="AKK773" s="0"/>
      <c r="AKL773" s="0"/>
      <c r="AKM773" s="0"/>
      <c r="AKN773" s="0"/>
      <c r="AKO773" s="0"/>
      <c r="AKP773" s="0"/>
      <c r="AKQ773" s="0"/>
      <c r="AKR773" s="0"/>
      <c r="AKS773" s="0"/>
      <c r="AKT773" s="0"/>
      <c r="AKU773" s="0"/>
      <c r="AKV773" s="0"/>
      <c r="AKW773" s="0"/>
      <c r="AKX773" s="0"/>
      <c r="AKY773" s="0"/>
      <c r="AKZ773" s="0"/>
      <c r="ALA773" s="0"/>
      <c r="ALB773" s="0"/>
      <c r="ALC773" s="0"/>
      <c r="ALD773" s="0"/>
      <c r="ALE773" s="0"/>
      <c r="ALF773" s="0"/>
      <c r="ALG773" s="0"/>
      <c r="ALH773" s="0"/>
      <c r="ALI773" s="0"/>
      <c r="ALJ773" s="0"/>
      <c r="ALK773" s="0"/>
      <c r="ALL773" s="0"/>
      <c r="ALM773" s="0"/>
      <c r="ALN773" s="0"/>
      <c r="ALO773" s="0"/>
      <c r="ALP773" s="0"/>
      <c r="ALQ773" s="0"/>
      <c r="ALR773" s="0"/>
      <c r="ALS773" s="0"/>
      <c r="ALT773" s="0"/>
      <c r="ALU773" s="0"/>
      <c r="ALV773" s="0"/>
      <c r="ALW773" s="0"/>
      <c r="ALX773" s="0"/>
      <c r="ALY773" s="0"/>
      <c r="ALZ773" s="0"/>
      <c r="AMA773" s="0"/>
      <c r="AMB773" s="0"/>
      <c r="AMC773" s="0"/>
      <c r="AMD773" s="0"/>
      <c r="AME773" s="0"/>
      <c r="AMF773" s="0"/>
      <c r="AMG773" s="0"/>
      <c r="AMH773" s="0"/>
      <c r="AMI773" s="0"/>
      <c r="AMJ773" s="0"/>
    </row>
    <row r="774" customFormat="false" ht="12" hidden="false" customHeight="false" outlineLevel="0" collapsed="false">
      <c r="A774" s="9" t="s">
        <v>80</v>
      </c>
      <c r="B774" s="4" t="n">
        <v>32</v>
      </c>
      <c r="C774" s="9" t="n">
        <v>41</v>
      </c>
      <c r="D774" s="9"/>
      <c r="E774" s="35"/>
      <c r="F774" s="4"/>
      <c r="G774" s="25"/>
      <c r="H774" s="0"/>
      <c r="I774" s="22" t="s">
        <v>1365</v>
      </c>
      <c r="J774" s="26" t="s">
        <v>1366</v>
      </c>
      <c r="K774" s="35" t="s">
        <v>1673</v>
      </c>
      <c r="L774" s="9"/>
      <c r="M774" s="88"/>
      <c r="N774" s="22" t="s">
        <v>1660</v>
      </c>
      <c r="O774" s="4" t="s">
        <v>1661</v>
      </c>
      <c r="P774" s="89" t="n">
        <v>22032</v>
      </c>
      <c r="Q774" s="89" t="n">
        <v>2032</v>
      </c>
      <c r="R774" s="9" t="s">
        <v>409</v>
      </c>
      <c r="S774" s="0"/>
      <c r="T774" s="0"/>
      <c r="U774" s="0"/>
      <c r="V774" s="0"/>
      <c r="W774" s="0"/>
      <c r="X774" s="0"/>
      <c r="Y774" s="0"/>
      <c r="Z774" s="0"/>
      <c r="AA774" s="0"/>
      <c r="AB774" s="0"/>
      <c r="AC774" s="30"/>
      <c r="AD774" s="30"/>
      <c r="AE774" s="30"/>
      <c r="AF774" s="30"/>
      <c r="AG774" s="30"/>
      <c r="AH774" s="30"/>
      <c r="AI774" s="30"/>
      <c r="AJ774" s="30"/>
      <c r="AK774" s="3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0"/>
      <c r="GF774" s="0"/>
      <c r="GG774" s="0"/>
      <c r="GH774" s="0"/>
      <c r="GI774" s="0"/>
      <c r="GJ774" s="0"/>
      <c r="GK774" s="0"/>
      <c r="GL774" s="0"/>
      <c r="GM774" s="0"/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  <c r="GZ774" s="0"/>
      <c r="HA774" s="0"/>
      <c r="HB774" s="0"/>
      <c r="HC774" s="0"/>
      <c r="HD774" s="0"/>
      <c r="HE774" s="0"/>
      <c r="HF774" s="0"/>
      <c r="HG774" s="0"/>
      <c r="HH774" s="0"/>
      <c r="HI774" s="0"/>
      <c r="HJ774" s="0"/>
      <c r="HK774" s="0"/>
      <c r="HL774" s="0"/>
      <c r="HM774" s="0"/>
      <c r="HN774" s="0"/>
      <c r="HO774" s="0"/>
      <c r="HP774" s="0"/>
      <c r="HQ774" s="0"/>
      <c r="HR774" s="0"/>
      <c r="HS774" s="0"/>
      <c r="HT774" s="0"/>
      <c r="HU774" s="0"/>
      <c r="HV774" s="0"/>
      <c r="HW774" s="0"/>
      <c r="HX774" s="0"/>
      <c r="HY774" s="0"/>
      <c r="HZ774" s="0"/>
      <c r="IA774" s="0"/>
      <c r="IB774" s="0"/>
      <c r="IC774" s="0"/>
      <c r="ID774" s="0"/>
      <c r="IE774" s="0"/>
      <c r="IF774" s="0"/>
      <c r="IG774" s="0"/>
      <c r="IH774" s="0"/>
      <c r="II774" s="0"/>
      <c r="IJ774" s="0"/>
      <c r="IK774" s="0"/>
      <c r="IL774" s="0"/>
      <c r="IM774" s="0"/>
      <c r="IN774" s="0"/>
      <c r="IO774" s="0"/>
      <c r="IP774" s="0"/>
      <c r="IQ774" s="0"/>
      <c r="IR774" s="0"/>
      <c r="IS774" s="0"/>
      <c r="IT774" s="0"/>
      <c r="IU774" s="0"/>
      <c r="IV774" s="0"/>
      <c r="IW774" s="0"/>
      <c r="IX774" s="0"/>
      <c r="IY774" s="0"/>
      <c r="IZ774" s="0"/>
      <c r="JA774" s="0"/>
      <c r="JB774" s="0"/>
      <c r="JC774" s="0"/>
      <c r="JD774" s="0"/>
      <c r="JE774" s="0"/>
      <c r="JF774" s="0"/>
      <c r="JG774" s="0"/>
      <c r="JH774" s="0"/>
      <c r="JI774" s="0"/>
      <c r="JJ774" s="0"/>
      <c r="JK774" s="0"/>
      <c r="JL774" s="0"/>
      <c r="JM774" s="0"/>
      <c r="JN774" s="0"/>
      <c r="JO774" s="0"/>
      <c r="JP774" s="0"/>
      <c r="JQ774" s="0"/>
      <c r="JR774" s="0"/>
      <c r="JS774" s="0"/>
      <c r="JT774" s="0"/>
      <c r="JU774" s="0"/>
      <c r="JV774" s="0"/>
      <c r="JW774" s="0"/>
      <c r="JX774" s="0"/>
      <c r="JY774" s="0"/>
      <c r="JZ774" s="0"/>
      <c r="KA774" s="0"/>
      <c r="KB774" s="0"/>
      <c r="KC774" s="0"/>
      <c r="KD774" s="0"/>
      <c r="KE774" s="0"/>
      <c r="KF774" s="0"/>
      <c r="KG774" s="0"/>
      <c r="KH774" s="0"/>
      <c r="KI774" s="0"/>
      <c r="KJ774" s="0"/>
      <c r="KK774" s="0"/>
      <c r="KL774" s="0"/>
      <c r="KM774" s="0"/>
      <c r="KN774" s="0"/>
      <c r="KO774" s="0"/>
      <c r="KP774" s="0"/>
      <c r="KQ774" s="0"/>
      <c r="KR774" s="0"/>
      <c r="KS774" s="0"/>
      <c r="KT774" s="0"/>
      <c r="KU774" s="0"/>
      <c r="KV774" s="0"/>
      <c r="KW774" s="0"/>
      <c r="KX774" s="0"/>
      <c r="KY774" s="0"/>
      <c r="KZ774" s="0"/>
      <c r="LA774" s="0"/>
      <c r="LB774" s="0"/>
      <c r="LC774" s="0"/>
      <c r="LD774" s="0"/>
      <c r="LE774" s="0"/>
      <c r="LF774" s="0"/>
      <c r="LG774" s="0"/>
      <c r="LH774" s="0"/>
      <c r="LI774" s="0"/>
      <c r="LJ774" s="0"/>
      <c r="LK774" s="0"/>
      <c r="LL774" s="0"/>
      <c r="LM774" s="0"/>
      <c r="LN774" s="0"/>
      <c r="LO774" s="0"/>
      <c r="LP774" s="0"/>
      <c r="LQ774" s="0"/>
      <c r="LR774" s="0"/>
      <c r="LS774" s="0"/>
      <c r="LT774" s="0"/>
      <c r="LU774" s="0"/>
      <c r="LV774" s="0"/>
      <c r="LW774" s="0"/>
      <c r="LX774" s="0"/>
      <c r="LY774" s="0"/>
      <c r="LZ774" s="0"/>
      <c r="MA774" s="0"/>
      <c r="MB774" s="0"/>
      <c r="MC774" s="0"/>
      <c r="MD774" s="0"/>
      <c r="ME774" s="0"/>
      <c r="MF774" s="0"/>
      <c r="MG774" s="0"/>
      <c r="MH774" s="0"/>
      <c r="MI774" s="0"/>
      <c r="MJ774" s="0"/>
      <c r="MK774" s="0"/>
      <c r="ML774" s="0"/>
      <c r="MM774" s="0"/>
      <c r="MN774" s="0"/>
      <c r="MO774" s="0"/>
      <c r="MP774" s="0"/>
      <c r="MQ774" s="0"/>
      <c r="MR774" s="0"/>
      <c r="MS774" s="0"/>
      <c r="MT774" s="0"/>
      <c r="MU774" s="0"/>
      <c r="MV774" s="0"/>
      <c r="MW774" s="0"/>
      <c r="MX774" s="0"/>
      <c r="MY774" s="0"/>
      <c r="MZ774" s="0"/>
      <c r="NA774" s="0"/>
      <c r="NB774" s="0"/>
      <c r="NC774" s="0"/>
      <c r="ND774" s="0"/>
      <c r="NE774" s="0"/>
      <c r="NF774" s="0"/>
      <c r="NG774" s="0"/>
      <c r="NH774" s="0"/>
      <c r="NI774" s="0"/>
      <c r="NJ774" s="0"/>
      <c r="NK774" s="0"/>
      <c r="NL774" s="0"/>
      <c r="NM774" s="0"/>
      <c r="NN774" s="0"/>
      <c r="NO774" s="0"/>
      <c r="NP774" s="0"/>
      <c r="NQ774" s="0"/>
      <c r="NR774" s="0"/>
      <c r="NS774" s="0"/>
      <c r="NT774" s="0"/>
      <c r="NU774" s="0"/>
      <c r="NV774" s="0"/>
      <c r="NW774" s="0"/>
      <c r="NX774" s="0"/>
      <c r="NY774" s="0"/>
      <c r="NZ774" s="0"/>
      <c r="OA774" s="0"/>
      <c r="OB774" s="0"/>
      <c r="OC774" s="0"/>
      <c r="OD774" s="0"/>
      <c r="OE774" s="0"/>
      <c r="OF774" s="0"/>
      <c r="OG774" s="0"/>
      <c r="OH774" s="0"/>
      <c r="OI774" s="0"/>
      <c r="OJ774" s="0"/>
      <c r="OK774" s="0"/>
      <c r="OL774" s="0"/>
      <c r="OM774" s="0"/>
      <c r="ON774" s="0"/>
      <c r="OO774" s="0"/>
      <c r="OP774" s="0"/>
      <c r="OQ774" s="0"/>
      <c r="OR774" s="0"/>
      <c r="OS774" s="0"/>
      <c r="OT774" s="0"/>
      <c r="OU774" s="0"/>
      <c r="OV774" s="0"/>
      <c r="OW774" s="0"/>
      <c r="OX774" s="0"/>
      <c r="OY774" s="0"/>
      <c r="OZ774" s="0"/>
      <c r="PA774" s="0"/>
      <c r="PB774" s="0"/>
      <c r="PC774" s="0"/>
      <c r="PD774" s="0"/>
      <c r="PE774" s="0"/>
      <c r="PF774" s="0"/>
      <c r="PG774" s="0"/>
      <c r="PH774" s="0"/>
      <c r="PI774" s="0"/>
      <c r="PJ774" s="0"/>
      <c r="PK774" s="0"/>
      <c r="PL774" s="0"/>
      <c r="PM774" s="0"/>
      <c r="PN774" s="0"/>
      <c r="PO774" s="0"/>
      <c r="PP774" s="0"/>
      <c r="PQ774" s="0"/>
      <c r="PR774" s="0"/>
      <c r="PS774" s="0"/>
      <c r="PT774" s="0"/>
      <c r="PU774" s="0"/>
      <c r="PV774" s="0"/>
      <c r="PW774" s="0"/>
      <c r="PX774" s="0"/>
      <c r="PY774" s="0"/>
      <c r="PZ774" s="0"/>
      <c r="QA774" s="0"/>
      <c r="QB774" s="0"/>
      <c r="QC774" s="0"/>
      <c r="QD774" s="0"/>
      <c r="QE774" s="0"/>
      <c r="QF774" s="0"/>
      <c r="QG774" s="0"/>
      <c r="QH774" s="0"/>
      <c r="QI774" s="0"/>
      <c r="QJ774" s="0"/>
      <c r="QK774" s="0"/>
      <c r="QL774" s="0"/>
      <c r="QM774" s="0"/>
      <c r="QN774" s="0"/>
      <c r="QO774" s="0"/>
      <c r="QP774" s="0"/>
      <c r="QQ774" s="0"/>
      <c r="QR774" s="0"/>
      <c r="QS774" s="0"/>
      <c r="QT774" s="0"/>
      <c r="QU774" s="0"/>
      <c r="QV774" s="0"/>
      <c r="QW774" s="0"/>
      <c r="QX774" s="0"/>
      <c r="QY774" s="0"/>
      <c r="QZ774" s="0"/>
      <c r="RA774" s="0"/>
      <c r="RB774" s="0"/>
      <c r="RC774" s="0"/>
      <c r="RD774" s="0"/>
      <c r="RE774" s="0"/>
      <c r="RF774" s="0"/>
      <c r="RG774" s="0"/>
      <c r="RH774" s="0"/>
      <c r="RI774" s="0"/>
      <c r="RJ774" s="0"/>
      <c r="RK774" s="0"/>
      <c r="RL774" s="0"/>
      <c r="RM774" s="0"/>
      <c r="RN774" s="0"/>
      <c r="RO774" s="0"/>
      <c r="RP774" s="0"/>
      <c r="RQ774" s="0"/>
      <c r="RR774" s="0"/>
      <c r="RS774" s="0"/>
      <c r="RT774" s="0"/>
      <c r="RU774" s="0"/>
      <c r="RV774" s="0"/>
      <c r="RW774" s="0"/>
      <c r="RX774" s="0"/>
      <c r="RY774" s="0"/>
      <c r="RZ774" s="0"/>
      <c r="SA774" s="0"/>
      <c r="SB774" s="0"/>
      <c r="SC774" s="0"/>
      <c r="SD774" s="0"/>
      <c r="SE774" s="0"/>
      <c r="SF774" s="0"/>
      <c r="SG774" s="0"/>
      <c r="SH774" s="0"/>
      <c r="SI774" s="0"/>
      <c r="SJ774" s="0"/>
      <c r="SK774" s="0"/>
      <c r="SL774" s="0"/>
      <c r="SM774" s="0"/>
      <c r="SN774" s="0"/>
      <c r="SO774" s="0"/>
      <c r="SP774" s="0"/>
      <c r="SQ774" s="0"/>
      <c r="SR774" s="0"/>
      <c r="SS774" s="0"/>
      <c r="ST774" s="0"/>
      <c r="SU774" s="0"/>
      <c r="SV774" s="0"/>
      <c r="SW774" s="0"/>
      <c r="SX774" s="0"/>
      <c r="SY774" s="0"/>
      <c r="SZ774" s="0"/>
      <c r="TA774" s="0"/>
      <c r="TB774" s="0"/>
      <c r="TC774" s="0"/>
      <c r="TD774" s="0"/>
      <c r="TE774" s="0"/>
      <c r="TF774" s="0"/>
      <c r="TG774" s="0"/>
      <c r="TH774" s="0"/>
      <c r="TI774" s="0"/>
      <c r="TJ774" s="0"/>
      <c r="TK774" s="0"/>
      <c r="TL774" s="0"/>
      <c r="TM774" s="0"/>
      <c r="TN774" s="0"/>
      <c r="TO774" s="0"/>
      <c r="TP774" s="0"/>
      <c r="TQ774" s="0"/>
      <c r="TR774" s="0"/>
      <c r="TS774" s="0"/>
      <c r="TT774" s="0"/>
      <c r="TU774" s="0"/>
      <c r="TV774" s="0"/>
      <c r="TW774" s="0"/>
      <c r="TX774" s="0"/>
      <c r="TY774" s="0"/>
      <c r="TZ774" s="0"/>
      <c r="UA774" s="0"/>
      <c r="UB774" s="0"/>
      <c r="UC774" s="0"/>
      <c r="UD774" s="0"/>
      <c r="UE774" s="0"/>
      <c r="UF774" s="0"/>
      <c r="UG774" s="0"/>
      <c r="UH774" s="0"/>
      <c r="UI774" s="0"/>
      <c r="UJ774" s="0"/>
      <c r="UK774" s="0"/>
      <c r="UL774" s="0"/>
      <c r="UM774" s="0"/>
      <c r="UN774" s="0"/>
      <c r="UO774" s="0"/>
      <c r="UP774" s="0"/>
      <c r="UQ774" s="0"/>
      <c r="UR774" s="0"/>
      <c r="US774" s="0"/>
      <c r="UT774" s="0"/>
      <c r="UU774" s="0"/>
      <c r="UV774" s="0"/>
      <c r="UW774" s="0"/>
      <c r="UX774" s="0"/>
      <c r="UY774" s="0"/>
      <c r="UZ774" s="0"/>
      <c r="VA774" s="0"/>
      <c r="VB774" s="0"/>
      <c r="VC774" s="0"/>
      <c r="VD774" s="0"/>
      <c r="VE774" s="0"/>
      <c r="VF774" s="0"/>
      <c r="VG774" s="0"/>
      <c r="VH774" s="0"/>
      <c r="VI774" s="0"/>
      <c r="VJ774" s="0"/>
      <c r="VK774" s="0"/>
      <c r="VL774" s="0"/>
      <c r="VM774" s="0"/>
      <c r="VN774" s="0"/>
      <c r="VO774" s="0"/>
      <c r="VP774" s="0"/>
      <c r="VQ774" s="0"/>
      <c r="VR774" s="0"/>
      <c r="VS774" s="0"/>
      <c r="VT774" s="0"/>
      <c r="VU774" s="0"/>
      <c r="VV774" s="0"/>
      <c r="VW774" s="0"/>
      <c r="VX774" s="0"/>
      <c r="VY774" s="0"/>
      <c r="VZ774" s="0"/>
      <c r="WA774" s="0"/>
      <c r="WB774" s="0"/>
      <c r="WC774" s="0"/>
      <c r="WD774" s="0"/>
      <c r="WE774" s="0"/>
      <c r="WF774" s="0"/>
      <c r="WG774" s="0"/>
      <c r="WH774" s="0"/>
      <c r="WI774" s="0"/>
      <c r="WJ774" s="0"/>
      <c r="WK774" s="0"/>
      <c r="WL774" s="0"/>
      <c r="WM774" s="0"/>
      <c r="WN774" s="0"/>
      <c r="WO774" s="0"/>
      <c r="WP774" s="0"/>
      <c r="WQ774" s="0"/>
      <c r="WR774" s="0"/>
      <c r="WS774" s="0"/>
      <c r="WT774" s="0"/>
      <c r="WU774" s="0"/>
      <c r="WV774" s="0"/>
      <c r="WW774" s="0"/>
      <c r="WX774" s="0"/>
      <c r="WY774" s="0"/>
      <c r="WZ774" s="0"/>
      <c r="XA774" s="0"/>
      <c r="XB774" s="0"/>
      <c r="XC774" s="0"/>
      <c r="XD774" s="0"/>
      <c r="XE774" s="0"/>
      <c r="XF774" s="0"/>
      <c r="XG774" s="0"/>
      <c r="XH774" s="0"/>
      <c r="XI774" s="0"/>
      <c r="XJ774" s="0"/>
      <c r="XK774" s="0"/>
      <c r="XL774" s="0"/>
      <c r="XM774" s="0"/>
      <c r="XN774" s="0"/>
      <c r="XO774" s="0"/>
      <c r="XP774" s="0"/>
      <c r="XQ774" s="0"/>
      <c r="XR774" s="0"/>
      <c r="XS774" s="0"/>
      <c r="XT774" s="0"/>
      <c r="XU774" s="0"/>
      <c r="XV774" s="0"/>
      <c r="XW774" s="0"/>
      <c r="XX774" s="0"/>
      <c r="XY774" s="0"/>
      <c r="XZ774" s="0"/>
      <c r="YA774" s="0"/>
      <c r="YB774" s="0"/>
      <c r="YC774" s="0"/>
      <c r="YD774" s="0"/>
      <c r="YE774" s="0"/>
      <c r="YF774" s="0"/>
      <c r="YG774" s="0"/>
      <c r="YH774" s="0"/>
      <c r="YI774" s="0"/>
      <c r="YJ774" s="0"/>
      <c r="YK774" s="0"/>
      <c r="YL774" s="0"/>
      <c r="YM774" s="0"/>
      <c r="YN774" s="0"/>
      <c r="YO774" s="0"/>
      <c r="YP774" s="0"/>
      <c r="YQ774" s="0"/>
      <c r="YR774" s="0"/>
      <c r="YS774" s="0"/>
      <c r="YT774" s="0"/>
      <c r="YU774" s="0"/>
      <c r="YV774" s="0"/>
      <c r="YW774" s="0"/>
      <c r="YX774" s="0"/>
      <c r="YY774" s="0"/>
      <c r="YZ774" s="0"/>
      <c r="ZA774" s="0"/>
      <c r="ZB774" s="0"/>
      <c r="ZC774" s="0"/>
      <c r="ZD774" s="0"/>
      <c r="ZE774" s="0"/>
      <c r="ZF774" s="0"/>
      <c r="ZG774" s="0"/>
      <c r="ZH774" s="0"/>
      <c r="ZI774" s="0"/>
      <c r="ZJ774" s="0"/>
      <c r="ZK774" s="0"/>
      <c r="ZL774" s="0"/>
      <c r="ZM774" s="0"/>
      <c r="ZN774" s="0"/>
      <c r="ZO774" s="0"/>
      <c r="ZP774" s="0"/>
      <c r="ZQ774" s="0"/>
      <c r="ZR774" s="0"/>
      <c r="ZS774" s="0"/>
      <c r="ZT774" s="0"/>
      <c r="ZU774" s="0"/>
      <c r="ZV774" s="0"/>
      <c r="ZW774" s="0"/>
      <c r="ZX774" s="0"/>
      <c r="ZY774" s="0"/>
      <c r="ZZ774" s="0"/>
      <c r="AAA774" s="0"/>
      <c r="AAB774" s="0"/>
      <c r="AAC774" s="0"/>
      <c r="AAD774" s="0"/>
      <c r="AAE774" s="0"/>
      <c r="AAF774" s="0"/>
      <c r="AAG774" s="0"/>
      <c r="AAH774" s="0"/>
      <c r="AAI774" s="0"/>
      <c r="AAJ774" s="0"/>
      <c r="AAK774" s="0"/>
      <c r="AAL774" s="0"/>
      <c r="AAM774" s="0"/>
      <c r="AAN774" s="0"/>
      <c r="AAO774" s="0"/>
      <c r="AAP774" s="0"/>
      <c r="AAQ774" s="0"/>
      <c r="AAR774" s="0"/>
      <c r="AAS774" s="0"/>
      <c r="AAT774" s="0"/>
      <c r="AAU774" s="0"/>
      <c r="AAV774" s="0"/>
      <c r="AAW774" s="0"/>
      <c r="AAX774" s="0"/>
      <c r="AAY774" s="0"/>
      <c r="AAZ774" s="0"/>
      <c r="ABA774" s="0"/>
      <c r="ABB774" s="0"/>
      <c r="ABC774" s="0"/>
      <c r="ABD774" s="0"/>
      <c r="ABE774" s="0"/>
      <c r="ABF774" s="0"/>
      <c r="ABG774" s="0"/>
      <c r="ABH774" s="0"/>
      <c r="ABI774" s="0"/>
      <c r="ABJ774" s="0"/>
      <c r="ABK774" s="0"/>
      <c r="ABL774" s="0"/>
      <c r="ABM774" s="0"/>
      <c r="ABN774" s="0"/>
      <c r="ABO774" s="0"/>
      <c r="ABP774" s="0"/>
      <c r="ABQ774" s="0"/>
      <c r="ABR774" s="0"/>
      <c r="ABS774" s="0"/>
      <c r="ABT774" s="0"/>
      <c r="ABU774" s="0"/>
      <c r="ABV774" s="0"/>
      <c r="ABW774" s="0"/>
      <c r="ABX774" s="0"/>
      <c r="ABY774" s="0"/>
      <c r="ABZ774" s="0"/>
      <c r="ACA774" s="0"/>
      <c r="ACB774" s="0"/>
      <c r="ACC774" s="0"/>
      <c r="ACD774" s="0"/>
      <c r="ACE774" s="0"/>
      <c r="ACF774" s="0"/>
      <c r="ACG774" s="0"/>
      <c r="ACH774" s="0"/>
      <c r="ACI774" s="0"/>
      <c r="ACJ774" s="0"/>
      <c r="ACK774" s="0"/>
      <c r="ACL774" s="0"/>
      <c r="ACM774" s="0"/>
      <c r="ACN774" s="0"/>
      <c r="ACO774" s="0"/>
      <c r="ACP774" s="0"/>
      <c r="ACQ774" s="0"/>
      <c r="ACR774" s="0"/>
      <c r="ACS774" s="0"/>
      <c r="ACT774" s="0"/>
      <c r="ACU774" s="0"/>
      <c r="ACV774" s="0"/>
      <c r="ACW774" s="0"/>
      <c r="ACX774" s="0"/>
      <c r="ACY774" s="0"/>
      <c r="ACZ774" s="0"/>
      <c r="ADA774" s="0"/>
      <c r="ADB774" s="0"/>
      <c r="ADC774" s="0"/>
      <c r="ADD774" s="0"/>
      <c r="ADE774" s="0"/>
      <c r="ADF774" s="0"/>
      <c r="ADG774" s="0"/>
      <c r="ADH774" s="0"/>
      <c r="ADI774" s="0"/>
      <c r="ADJ774" s="0"/>
      <c r="ADK774" s="0"/>
      <c r="ADL774" s="0"/>
      <c r="ADM774" s="0"/>
      <c r="ADN774" s="0"/>
      <c r="ADO774" s="0"/>
      <c r="ADP774" s="0"/>
      <c r="ADQ774" s="0"/>
      <c r="ADR774" s="0"/>
      <c r="ADS774" s="0"/>
      <c r="ADT774" s="0"/>
      <c r="ADU774" s="0"/>
      <c r="ADV774" s="0"/>
      <c r="ADW774" s="0"/>
      <c r="ADX774" s="0"/>
      <c r="ADY774" s="0"/>
      <c r="ADZ774" s="0"/>
      <c r="AEA774" s="0"/>
      <c r="AEB774" s="0"/>
      <c r="AEC774" s="0"/>
      <c r="AED774" s="0"/>
      <c r="AEE774" s="0"/>
      <c r="AEF774" s="0"/>
      <c r="AEG774" s="0"/>
      <c r="AEH774" s="0"/>
      <c r="AEI774" s="0"/>
      <c r="AEJ774" s="0"/>
      <c r="AEK774" s="0"/>
      <c r="AEL774" s="0"/>
      <c r="AEM774" s="0"/>
      <c r="AEN774" s="0"/>
      <c r="AEO774" s="0"/>
      <c r="AEP774" s="0"/>
      <c r="AEQ774" s="0"/>
      <c r="AER774" s="0"/>
      <c r="AES774" s="0"/>
      <c r="AET774" s="0"/>
      <c r="AEU774" s="0"/>
      <c r="AEV774" s="0"/>
      <c r="AEW774" s="0"/>
      <c r="AEX774" s="0"/>
      <c r="AEY774" s="0"/>
      <c r="AEZ774" s="0"/>
      <c r="AFA774" s="0"/>
      <c r="AFB774" s="0"/>
      <c r="AFC774" s="0"/>
      <c r="AFD774" s="0"/>
      <c r="AFE774" s="0"/>
      <c r="AFF774" s="0"/>
      <c r="AFG774" s="0"/>
      <c r="AFH774" s="0"/>
      <c r="AFI774" s="0"/>
      <c r="AFJ774" s="0"/>
      <c r="AFK774" s="0"/>
      <c r="AFL774" s="0"/>
      <c r="AFM774" s="0"/>
      <c r="AFN774" s="0"/>
      <c r="AFO774" s="0"/>
      <c r="AFP774" s="0"/>
      <c r="AFQ774" s="0"/>
      <c r="AFR774" s="0"/>
      <c r="AFS774" s="0"/>
      <c r="AFT774" s="0"/>
      <c r="AFU774" s="0"/>
      <c r="AFV774" s="0"/>
      <c r="AFW774" s="0"/>
      <c r="AFX774" s="0"/>
      <c r="AFY774" s="0"/>
      <c r="AFZ774" s="0"/>
      <c r="AGA774" s="0"/>
      <c r="AGB774" s="0"/>
      <c r="AGC774" s="0"/>
      <c r="AGD774" s="0"/>
      <c r="AGE774" s="0"/>
      <c r="AGF774" s="0"/>
      <c r="AGG774" s="0"/>
      <c r="AGH774" s="0"/>
      <c r="AGI774" s="0"/>
      <c r="AGJ774" s="0"/>
      <c r="AGK774" s="0"/>
      <c r="AGL774" s="0"/>
      <c r="AGM774" s="0"/>
      <c r="AGN774" s="0"/>
      <c r="AGO774" s="0"/>
      <c r="AGP774" s="0"/>
      <c r="AGQ774" s="0"/>
      <c r="AGR774" s="0"/>
      <c r="AGS774" s="0"/>
      <c r="AGT774" s="0"/>
      <c r="AGU774" s="0"/>
      <c r="AGV774" s="0"/>
      <c r="AGW774" s="0"/>
      <c r="AGX774" s="0"/>
      <c r="AGY774" s="0"/>
      <c r="AGZ774" s="0"/>
      <c r="AHA774" s="0"/>
      <c r="AHB774" s="0"/>
      <c r="AHC774" s="0"/>
      <c r="AHD774" s="0"/>
      <c r="AHE774" s="0"/>
      <c r="AHF774" s="0"/>
      <c r="AHG774" s="0"/>
      <c r="AHH774" s="0"/>
      <c r="AHI774" s="0"/>
      <c r="AHJ774" s="0"/>
      <c r="AHK774" s="0"/>
      <c r="AHL774" s="0"/>
      <c r="AHM774" s="0"/>
      <c r="AHN774" s="0"/>
      <c r="AHO774" s="0"/>
      <c r="AHP774" s="0"/>
      <c r="AHQ774" s="0"/>
      <c r="AHR774" s="0"/>
      <c r="AHS774" s="0"/>
      <c r="AHT774" s="0"/>
      <c r="AHU774" s="0"/>
      <c r="AHV774" s="0"/>
      <c r="AHW774" s="0"/>
      <c r="AHX774" s="0"/>
      <c r="AHY774" s="0"/>
      <c r="AHZ774" s="0"/>
      <c r="AIA774" s="0"/>
      <c r="AIB774" s="0"/>
      <c r="AIC774" s="0"/>
      <c r="AID774" s="0"/>
      <c r="AIE774" s="0"/>
      <c r="AIF774" s="0"/>
      <c r="AIG774" s="0"/>
      <c r="AIH774" s="0"/>
      <c r="AII774" s="0"/>
      <c r="AIJ774" s="0"/>
      <c r="AIK774" s="0"/>
      <c r="AIL774" s="0"/>
      <c r="AIM774" s="0"/>
      <c r="AIN774" s="0"/>
      <c r="AIO774" s="0"/>
      <c r="AIP774" s="0"/>
      <c r="AIQ774" s="0"/>
      <c r="AIR774" s="0"/>
      <c r="AIS774" s="0"/>
      <c r="AIT774" s="0"/>
      <c r="AIU774" s="0"/>
      <c r="AIV774" s="0"/>
      <c r="AIW774" s="0"/>
      <c r="AIX774" s="0"/>
      <c r="AIY774" s="0"/>
      <c r="AIZ774" s="0"/>
      <c r="AJA774" s="0"/>
      <c r="AJB774" s="0"/>
      <c r="AJC774" s="0"/>
      <c r="AJD774" s="0"/>
      <c r="AJE774" s="0"/>
      <c r="AJF774" s="0"/>
      <c r="AJG774" s="0"/>
      <c r="AJH774" s="0"/>
      <c r="AJI774" s="0"/>
      <c r="AJJ774" s="0"/>
      <c r="AJK774" s="0"/>
      <c r="AJL774" s="0"/>
      <c r="AJM774" s="0"/>
      <c r="AJN774" s="0"/>
      <c r="AJO774" s="0"/>
      <c r="AJP774" s="0"/>
      <c r="AJQ774" s="0"/>
      <c r="AJR774" s="0"/>
      <c r="AJS774" s="0"/>
      <c r="AJT774" s="0"/>
      <c r="AJU774" s="0"/>
      <c r="AJV774" s="0"/>
      <c r="AJW774" s="0"/>
      <c r="AJX774" s="0"/>
      <c r="AJY774" s="0"/>
      <c r="AJZ774" s="0"/>
      <c r="AKA774" s="0"/>
      <c r="AKB774" s="0"/>
      <c r="AKC774" s="0"/>
      <c r="AKD774" s="0"/>
      <c r="AKE774" s="0"/>
      <c r="AKF774" s="0"/>
      <c r="AKG774" s="0"/>
      <c r="AKH774" s="0"/>
      <c r="AKI774" s="0"/>
      <c r="AKJ774" s="0"/>
      <c r="AKK774" s="0"/>
      <c r="AKL774" s="0"/>
      <c r="AKM774" s="0"/>
      <c r="AKN774" s="0"/>
      <c r="AKO774" s="0"/>
      <c r="AKP774" s="0"/>
      <c r="AKQ774" s="0"/>
      <c r="AKR774" s="0"/>
      <c r="AKS774" s="0"/>
      <c r="AKT774" s="0"/>
      <c r="AKU774" s="0"/>
      <c r="AKV774" s="0"/>
      <c r="AKW774" s="0"/>
      <c r="AKX774" s="0"/>
      <c r="AKY774" s="0"/>
      <c r="AKZ774" s="0"/>
      <c r="ALA774" s="0"/>
      <c r="ALB774" s="0"/>
      <c r="ALC774" s="0"/>
      <c r="ALD774" s="0"/>
      <c r="ALE774" s="0"/>
      <c r="ALF774" s="0"/>
      <c r="ALG774" s="0"/>
      <c r="ALH774" s="0"/>
      <c r="ALI774" s="0"/>
      <c r="ALJ774" s="0"/>
      <c r="ALK774" s="0"/>
      <c r="ALL774" s="0"/>
      <c r="ALM774" s="0"/>
      <c r="ALN774" s="0"/>
      <c r="ALO774" s="0"/>
      <c r="ALP774" s="0"/>
      <c r="ALQ774" s="0"/>
      <c r="ALR774" s="0"/>
      <c r="ALS774" s="0"/>
      <c r="ALT774" s="0"/>
      <c r="ALU774" s="0"/>
      <c r="ALV774" s="0"/>
      <c r="ALW774" s="0"/>
      <c r="ALX774" s="0"/>
      <c r="ALY774" s="0"/>
      <c r="ALZ774" s="0"/>
      <c r="AMA774" s="0"/>
      <c r="AMB774" s="0"/>
      <c r="AMC774" s="0"/>
      <c r="AMD774" s="0"/>
      <c r="AME774" s="0"/>
      <c r="AMF774" s="0"/>
      <c r="AMG774" s="0"/>
      <c r="AMH774" s="0"/>
      <c r="AMI774" s="0"/>
      <c r="AMJ774" s="0"/>
    </row>
    <row r="775" customFormat="false" ht="12" hidden="false" customHeight="false" outlineLevel="0" collapsed="false">
      <c r="A775" s="22" t="s">
        <v>46</v>
      </c>
      <c r="B775" s="4" t="n">
        <v>34</v>
      </c>
      <c r="C775" s="9" t="n">
        <v>44</v>
      </c>
      <c r="D775" s="9"/>
      <c r="E775" s="35"/>
      <c r="F775" s="4"/>
      <c r="G775" s="33"/>
      <c r="H775" s="9"/>
      <c r="I775" s="22" t="s">
        <v>1365</v>
      </c>
      <c r="J775" s="26" t="s">
        <v>1366</v>
      </c>
      <c r="K775" s="35" t="s">
        <v>1674</v>
      </c>
      <c r="L775" s="9"/>
      <c r="M775" s="88"/>
      <c r="N775" s="22" t="s">
        <v>1660</v>
      </c>
      <c r="O775" s="4" t="s">
        <v>1661</v>
      </c>
      <c r="P775" s="89" t="n">
        <v>22034</v>
      </c>
      <c r="Q775" s="89" t="n">
        <v>2034</v>
      </c>
      <c r="R775" s="9" t="s">
        <v>409</v>
      </c>
      <c r="S775" s="0"/>
      <c r="T775" s="0"/>
      <c r="U775" s="0"/>
      <c r="V775" s="0"/>
      <c r="W775" s="0"/>
      <c r="X775" s="0"/>
      <c r="Y775" s="0"/>
      <c r="Z775" s="0"/>
      <c r="AA775" s="0"/>
      <c r="AB775" s="0"/>
      <c r="AC775" s="30"/>
      <c r="AD775" s="30"/>
      <c r="AE775" s="30"/>
      <c r="AF775" s="30"/>
      <c r="AG775" s="30"/>
      <c r="AH775" s="30"/>
      <c r="AI775" s="30"/>
      <c r="AJ775" s="30"/>
      <c r="AK775" s="3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/>
      <c r="GA775" s="0"/>
      <c r="GB775" s="0"/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/>
      <c r="GN775" s="0"/>
      <c r="GO775" s="0"/>
      <c r="GP775" s="0"/>
      <c r="GQ775" s="0"/>
      <c r="GR775" s="0"/>
      <c r="GS775" s="0"/>
      <c r="GT775" s="0"/>
      <c r="GU775" s="0"/>
      <c r="GV775" s="0"/>
      <c r="GW775" s="0"/>
      <c r="GX775" s="0"/>
      <c r="GY775" s="0"/>
      <c r="GZ775" s="0"/>
      <c r="HA775" s="0"/>
      <c r="HB775" s="0"/>
      <c r="HC775" s="0"/>
      <c r="HD775" s="0"/>
      <c r="HE775" s="0"/>
      <c r="HF775" s="0"/>
      <c r="HG775" s="0"/>
      <c r="HH775" s="0"/>
      <c r="HI775" s="0"/>
      <c r="HJ775" s="0"/>
      <c r="HK775" s="0"/>
      <c r="HL775" s="0"/>
      <c r="HM775" s="0"/>
      <c r="HN775" s="0"/>
      <c r="HO775" s="0"/>
      <c r="HP775" s="0"/>
      <c r="HQ775" s="0"/>
      <c r="HR775" s="0"/>
      <c r="HS775" s="0"/>
      <c r="HT775" s="0"/>
      <c r="HU775" s="0"/>
      <c r="HV775" s="0"/>
      <c r="HW775" s="0"/>
      <c r="HX775" s="0"/>
      <c r="HY775" s="0"/>
      <c r="HZ775" s="0"/>
      <c r="IA775" s="0"/>
      <c r="IB775" s="0"/>
      <c r="IC775" s="0"/>
      <c r="ID775" s="0"/>
      <c r="IE775" s="0"/>
      <c r="IF775" s="0"/>
      <c r="IG775" s="0"/>
      <c r="IH775" s="0"/>
      <c r="II775" s="0"/>
      <c r="IJ775" s="0"/>
      <c r="IK775" s="0"/>
      <c r="IL775" s="0"/>
      <c r="IM775" s="0"/>
      <c r="IN775" s="0"/>
      <c r="IO775" s="0"/>
      <c r="IP775" s="0"/>
      <c r="IQ775" s="0"/>
      <c r="IR775" s="0"/>
      <c r="IS775" s="0"/>
      <c r="IT775" s="0"/>
      <c r="IU775" s="0"/>
      <c r="IV775" s="0"/>
      <c r="IW775" s="0"/>
      <c r="IX775" s="0"/>
      <c r="IY775" s="0"/>
      <c r="IZ775" s="0"/>
      <c r="JA775" s="0"/>
      <c r="JB775" s="0"/>
      <c r="JC775" s="0"/>
      <c r="JD775" s="0"/>
      <c r="JE775" s="0"/>
      <c r="JF775" s="0"/>
      <c r="JG775" s="0"/>
      <c r="JH775" s="0"/>
      <c r="JI775" s="0"/>
      <c r="JJ775" s="0"/>
      <c r="JK775" s="0"/>
      <c r="JL775" s="0"/>
      <c r="JM775" s="0"/>
      <c r="JN775" s="0"/>
      <c r="JO775" s="0"/>
      <c r="JP775" s="0"/>
      <c r="JQ775" s="0"/>
      <c r="JR775" s="0"/>
      <c r="JS775" s="0"/>
      <c r="JT775" s="0"/>
      <c r="JU775" s="0"/>
      <c r="JV775" s="0"/>
      <c r="JW775" s="0"/>
      <c r="JX775" s="0"/>
      <c r="JY775" s="0"/>
      <c r="JZ775" s="0"/>
      <c r="KA775" s="0"/>
      <c r="KB775" s="0"/>
      <c r="KC775" s="0"/>
      <c r="KD775" s="0"/>
      <c r="KE775" s="0"/>
      <c r="KF775" s="0"/>
      <c r="KG775" s="0"/>
      <c r="KH775" s="0"/>
      <c r="KI775" s="0"/>
      <c r="KJ775" s="0"/>
      <c r="KK775" s="0"/>
      <c r="KL775" s="0"/>
      <c r="KM775" s="0"/>
      <c r="KN775" s="0"/>
      <c r="KO775" s="0"/>
      <c r="KP775" s="0"/>
      <c r="KQ775" s="0"/>
      <c r="KR775" s="0"/>
      <c r="KS775" s="0"/>
      <c r="KT775" s="0"/>
      <c r="KU775" s="0"/>
      <c r="KV775" s="0"/>
      <c r="KW775" s="0"/>
      <c r="KX775" s="0"/>
      <c r="KY775" s="0"/>
      <c r="KZ775" s="0"/>
      <c r="LA775" s="0"/>
      <c r="LB775" s="0"/>
      <c r="LC775" s="0"/>
      <c r="LD775" s="0"/>
      <c r="LE775" s="0"/>
      <c r="LF775" s="0"/>
      <c r="LG775" s="0"/>
      <c r="LH775" s="0"/>
      <c r="LI775" s="0"/>
      <c r="LJ775" s="0"/>
      <c r="LK775" s="0"/>
      <c r="LL775" s="0"/>
      <c r="LM775" s="0"/>
      <c r="LN775" s="0"/>
      <c r="LO775" s="0"/>
      <c r="LP775" s="0"/>
      <c r="LQ775" s="0"/>
      <c r="LR775" s="0"/>
      <c r="LS775" s="0"/>
      <c r="LT775" s="0"/>
      <c r="LU775" s="0"/>
      <c r="LV775" s="0"/>
      <c r="LW775" s="0"/>
      <c r="LX775" s="0"/>
      <c r="LY775" s="0"/>
      <c r="LZ775" s="0"/>
      <c r="MA775" s="0"/>
      <c r="MB775" s="0"/>
      <c r="MC775" s="0"/>
      <c r="MD775" s="0"/>
      <c r="ME775" s="0"/>
      <c r="MF775" s="0"/>
      <c r="MG775" s="0"/>
      <c r="MH775" s="0"/>
      <c r="MI775" s="0"/>
      <c r="MJ775" s="0"/>
      <c r="MK775" s="0"/>
      <c r="ML775" s="0"/>
      <c r="MM775" s="0"/>
      <c r="MN775" s="0"/>
      <c r="MO775" s="0"/>
      <c r="MP775" s="0"/>
      <c r="MQ775" s="0"/>
      <c r="MR775" s="0"/>
      <c r="MS775" s="0"/>
      <c r="MT775" s="0"/>
      <c r="MU775" s="0"/>
      <c r="MV775" s="0"/>
      <c r="MW775" s="0"/>
      <c r="MX775" s="0"/>
      <c r="MY775" s="0"/>
      <c r="MZ775" s="0"/>
      <c r="NA775" s="0"/>
      <c r="NB775" s="0"/>
      <c r="NC775" s="0"/>
      <c r="ND775" s="0"/>
      <c r="NE775" s="0"/>
      <c r="NF775" s="0"/>
      <c r="NG775" s="0"/>
      <c r="NH775" s="0"/>
      <c r="NI775" s="0"/>
      <c r="NJ775" s="0"/>
      <c r="NK775" s="0"/>
      <c r="NL775" s="0"/>
      <c r="NM775" s="0"/>
      <c r="NN775" s="0"/>
      <c r="NO775" s="0"/>
      <c r="NP775" s="0"/>
      <c r="NQ775" s="0"/>
      <c r="NR775" s="0"/>
      <c r="NS775" s="0"/>
      <c r="NT775" s="0"/>
      <c r="NU775" s="0"/>
      <c r="NV775" s="0"/>
      <c r="NW775" s="0"/>
      <c r="NX775" s="0"/>
      <c r="NY775" s="0"/>
      <c r="NZ775" s="0"/>
      <c r="OA775" s="0"/>
      <c r="OB775" s="0"/>
      <c r="OC775" s="0"/>
      <c r="OD775" s="0"/>
      <c r="OE775" s="0"/>
      <c r="OF775" s="0"/>
      <c r="OG775" s="0"/>
      <c r="OH775" s="0"/>
      <c r="OI775" s="0"/>
      <c r="OJ775" s="0"/>
      <c r="OK775" s="0"/>
      <c r="OL775" s="0"/>
      <c r="OM775" s="0"/>
      <c r="ON775" s="0"/>
      <c r="OO775" s="0"/>
      <c r="OP775" s="0"/>
      <c r="OQ775" s="0"/>
      <c r="OR775" s="0"/>
      <c r="OS775" s="0"/>
      <c r="OT775" s="0"/>
      <c r="OU775" s="0"/>
      <c r="OV775" s="0"/>
      <c r="OW775" s="0"/>
      <c r="OX775" s="0"/>
      <c r="OY775" s="0"/>
      <c r="OZ775" s="0"/>
      <c r="PA775" s="0"/>
      <c r="PB775" s="0"/>
      <c r="PC775" s="0"/>
      <c r="PD775" s="0"/>
      <c r="PE775" s="0"/>
      <c r="PF775" s="0"/>
      <c r="PG775" s="0"/>
      <c r="PH775" s="0"/>
      <c r="PI775" s="0"/>
      <c r="PJ775" s="0"/>
      <c r="PK775" s="0"/>
      <c r="PL775" s="0"/>
      <c r="PM775" s="0"/>
      <c r="PN775" s="0"/>
      <c r="PO775" s="0"/>
      <c r="PP775" s="0"/>
      <c r="PQ775" s="0"/>
      <c r="PR775" s="0"/>
      <c r="PS775" s="0"/>
      <c r="PT775" s="0"/>
      <c r="PU775" s="0"/>
      <c r="PV775" s="0"/>
      <c r="PW775" s="0"/>
      <c r="PX775" s="0"/>
      <c r="PY775" s="0"/>
      <c r="PZ775" s="0"/>
      <c r="QA775" s="0"/>
      <c r="QB775" s="0"/>
      <c r="QC775" s="0"/>
      <c r="QD775" s="0"/>
      <c r="QE775" s="0"/>
      <c r="QF775" s="0"/>
      <c r="QG775" s="0"/>
      <c r="QH775" s="0"/>
      <c r="QI775" s="0"/>
      <c r="QJ775" s="0"/>
      <c r="QK775" s="0"/>
      <c r="QL775" s="0"/>
      <c r="QM775" s="0"/>
      <c r="QN775" s="0"/>
      <c r="QO775" s="0"/>
      <c r="QP775" s="0"/>
      <c r="QQ775" s="0"/>
      <c r="QR775" s="0"/>
      <c r="QS775" s="0"/>
      <c r="QT775" s="0"/>
      <c r="QU775" s="0"/>
      <c r="QV775" s="0"/>
      <c r="QW775" s="0"/>
      <c r="QX775" s="0"/>
      <c r="QY775" s="0"/>
      <c r="QZ775" s="0"/>
      <c r="RA775" s="0"/>
      <c r="RB775" s="0"/>
      <c r="RC775" s="0"/>
      <c r="RD775" s="0"/>
      <c r="RE775" s="0"/>
      <c r="RF775" s="0"/>
      <c r="RG775" s="0"/>
      <c r="RH775" s="0"/>
      <c r="RI775" s="0"/>
      <c r="RJ775" s="0"/>
      <c r="RK775" s="0"/>
      <c r="RL775" s="0"/>
      <c r="RM775" s="0"/>
      <c r="RN775" s="0"/>
      <c r="RO775" s="0"/>
      <c r="RP775" s="0"/>
      <c r="RQ775" s="0"/>
      <c r="RR775" s="0"/>
      <c r="RS775" s="0"/>
      <c r="RT775" s="0"/>
      <c r="RU775" s="0"/>
      <c r="RV775" s="0"/>
      <c r="RW775" s="0"/>
      <c r="RX775" s="0"/>
      <c r="RY775" s="0"/>
      <c r="RZ775" s="0"/>
      <c r="SA775" s="0"/>
      <c r="SB775" s="0"/>
      <c r="SC775" s="0"/>
      <c r="SD775" s="0"/>
      <c r="SE775" s="0"/>
      <c r="SF775" s="0"/>
      <c r="SG775" s="0"/>
      <c r="SH775" s="0"/>
      <c r="SI775" s="0"/>
      <c r="SJ775" s="0"/>
      <c r="SK775" s="0"/>
      <c r="SL775" s="0"/>
      <c r="SM775" s="0"/>
      <c r="SN775" s="0"/>
      <c r="SO775" s="0"/>
      <c r="SP775" s="0"/>
      <c r="SQ775" s="0"/>
      <c r="SR775" s="0"/>
      <c r="SS775" s="0"/>
      <c r="ST775" s="0"/>
      <c r="SU775" s="0"/>
      <c r="SV775" s="0"/>
      <c r="SW775" s="0"/>
      <c r="SX775" s="0"/>
      <c r="SY775" s="0"/>
      <c r="SZ775" s="0"/>
      <c r="TA775" s="0"/>
      <c r="TB775" s="0"/>
      <c r="TC775" s="0"/>
      <c r="TD775" s="0"/>
      <c r="TE775" s="0"/>
      <c r="TF775" s="0"/>
      <c r="TG775" s="0"/>
      <c r="TH775" s="0"/>
      <c r="TI775" s="0"/>
      <c r="TJ775" s="0"/>
      <c r="TK775" s="0"/>
      <c r="TL775" s="0"/>
      <c r="TM775" s="0"/>
      <c r="TN775" s="0"/>
      <c r="TO775" s="0"/>
      <c r="TP775" s="0"/>
      <c r="TQ775" s="0"/>
      <c r="TR775" s="0"/>
      <c r="TS775" s="0"/>
      <c r="TT775" s="0"/>
      <c r="TU775" s="0"/>
      <c r="TV775" s="0"/>
      <c r="TW775" s="0"/>
      <c r="TX775" s="0"/>
      <c r="TY775" s="0"/>
      <c r="TZ775" s="0"/>
      <c r="UA775" s="0"/>
      <c r="UB775" s="0"/>
      <c r="UC775" s="0"/>
      <c r="UD775" s="0"/>
      <c r="UE775" s="0"/>
      <c r="UF775" s="0"/>
      <c r="UG775" s="0"/>
      <c r="UH775" s="0"/>
      <c r="UI775" s="0"/>
      <c r="UJ775" s="0"/>
      <c r="UK775" s="0"/>
      <c r="UL775" s="0"/>
      <c r="UM775" s="0"/>
      <c r="UN775" s="0"/>
      <c r="UO775" s="0"/>
      <c r="UP775" s="0"/>
      <c r="UQ775" s="0"/>
      <c r="UR775" s="0"/>
      <c r="US775" s="0"/>
      <c r="UT775" s="0"/>
      <c r="UU775" s="0"/>
      <c r="UV775" s="0"/>
      <c r="UW775" s="0"/>
      <c r="UX775" s="0"/>
      <c r="UY775" s="0"/>
      <c r="UZ775" s="0"/>
      <c r="VA775" s="0"/>
      <c r="VB775" s="0"/>
      <c r="VC775" s="0"/>
      <c r="VD775" s="0"/>
      <c r="VE775" s="0"/>
      <c r="VF775" s="0"/>
      <c r="VG775" s="0"/>
      <c r="VH775" s="0"/>
      <c r="VI775" s="0"/>
      <c r="VJ775" s="0"/>
      <c r="VK775" s="0"/>
      <c r="VL775" s="0"/>
      <c r="VM775" s="0"/>
      <c r="VN775" s="0"/>
      <c r="VO775" s="0"/>
      <c r="VP775" s="0"/>
      <c r="VQ775" s="0"/>
      <c r="VR775" s="0"/>
      <c r="VS775" s="0"/>
      <c r="VT775" s="0"/>
      <c r="VU775" s="0"/>
      <c r="VV775" s="0"/>
      <c r="VW775" s="0"/>
      <c r="VX775" s="0"/>
      <c r="VY775" s="0"/>
      <c r="VZ775" s="0"/>
      <c r="WA775" s="0"/>
      <c r="WB775" s="0"/>
      <c r="WC775" s="0"/>
      <c r="WD775" s="0"/>
      <c r="WE775" s="0"/>
      <c r="WF775" s="0"/>
      <c r="WG775" s="0"/>
      <c r="WH775" s="0"/>
      <c r="WI775" s="0"/>
      <c r="WJ775" s="0"/>
      <c r="WK775" s="0"/>
      <c r="WL775" s="0"/>
      <c r="WM775" s="0"/>
      <c r="WN775" s="0"/>
      <c r="WO775" s="0"/>
      <c r="WP775" s="0"/>
      <c r="WQ775" s="0"/>
      <c r="WR775" s="0"/>
      <c r="WS775" s="0"/>
      <c r="WT775" s="0"/>
      <c r="WU775" s="0"/>
      <c r="WV775" s="0"/>
      <c r="WW775" s="0"/>
      <c r="WX775" s="0"/>
      <c r="WY775" s="0"/>
      <c r="WZ775" s="0"/>
      <c r="XA775" s="0"/>
      <c r="XB775" s="0"/>
      <c r="XC775" s="0"/>
      <c r="XD775" s="0"/>
      <c r="XE775" s="0"/>
      <c r="XF775" s="0"/>
      <c r="XG775" s="0"/>
      <c r="XH775" s="0"/>
      <c r="XI775" s="0"/>
      <c r="XJ775" s="0"/>
      <c r="XK775" s="0"/>
      <c r="XL775" s="0"/>
      <c r="XM775" s="0"/>
      <c r="XN775" s="0"/>
      <c r="XO775" s="0"/>
      <c r="XP775" s="0"/>
      <c r="XQ775" s="0"/>
      <c r="XR775" s="0"/>
      <c r="XS775" s="0"/>
      <c r="XT775" s="0"/>
      <c r="XU775" s="0"/>
      <c r="XV775" s="0"/>
      <c r="XW775" s="0"/>
      <c r="XX775" s="0"/>
      <c r="XY775" s="0"/>
      <c r="XZ775" s="0"/>
      <c r="YA775" s="0"/>
      <c r="YB775" s="0"/>
      <c r="YC775" s="0"/>
      <c r="YD775" s="0"/>
      <c r="YE775" s="0"/>
      <c r="YF775" s="0"/>
      <c r="YG775" s="0"/>
      <c r="YH775" s="0"/>
      <c r="YI775" s="0"/>
      <c r="YJ775" s="0"/>
      <c r="YK775" s="0"/>
      <c r="YL775" s="0"/>
      <c r="YM775" s="0"/>
      <c r="YN775" s="0"/>
      <c r="YO775" s="0"/>
      <c r="YP775" s="0"/>
      <c r="YQ775" s="0"/>
      <c r="YR775" s="0"/>
      <c r="YS775" s="0"/>
      <c r="YT775" s="0"/>
      <c r="YU775" s="0"/>
      <c r="YV775" s="0"/>
      <c r="YW775" s="0"/>
      <c r="YX775" s="0"/>
      <c r="YY775" s="0"/>
      <c r="YZ775" s="0"/>
      <c r="ZA775" s="0"/>
      <c r="ZB775" s="0"/>
      <c r="ZC775" s="0"/>
      <c r="ZD775" s="0"/>
      <c r="ZE775" s="0"/>
      <c r="ZF775" s="0"/>
      <c r="ZG775" s="0"/>
      <c r="ZH775" s="0"/>
      <c r="ZI775" s="0"/>
      <c r="ZJ775" s="0"/>
      <c r="ZK775" s="0"/>
      <c r="ZL775" s="0"/>
      <c r="ZM775" s="0"/>
      <c r="ZN775" s="0"/>
      <c r="ZO775" s="0"/>
      <c r="ZP775" s="0"/>
      <c r="ZQ775" s="0"/>
      <c r="ZR775" s="0"/>
      <c r="ZS775" s="0"/>
      <c r="ZT775" s="0"/>
      <c r="ZU775" s="0"/>
      <c r="ZV775" s="0"/>
      <c r="ZW775" s="0"/>
      <c r="ZX775" s="0"/>
      <c r="ZY775" s="0"/>
      <c r="ZZ775" s="0"/>
      <c r="AAA775" s="0"/>
      <c r="AAB775" s="0"/>
      <c r="AAC775" s="0"/>
      <c r="AAD775" s="0"/>
      <c r="AAE775" s="0"/>
      <c r="AAF775" s="0"/>
      <c r="AAG775" s="0"/>
      <c r="AAH775" s="0"/>
      <c r="AAI775" s="0"/>
      <c r="AAJ775" s="0"/>
      <c r="AAK775" s="0"/>
      <c r="AAL775" s="0"/>
      <c r="AAM775" s="0"/>
      <c r="AAN775" s="0"/>
      <c r="AAO775" s="0"/>
      <c r="AAP775" s="0"/>
      <c r="AAQ775" s="0"/>
      <c r="AAR775" s="0"/>
      <c r="AAS775" s="0"/>
      <c r="AAT775" s="0"/>
      <c r="AAU775" s="0"/>
      <c r="AAV775" s="0"/>
      <c r="AAW775" s="0"/>
      <c r="AAX775" s="0"/>
      <c r="AAY775" s="0"/>
      <c r="AAZ775" s="0"/>
      <c r="ABA775" s="0"/>
      <c r="ABB775" s="0"/>
      <c r="ABC775" s="0"/>
      <c r="ABD775" s="0"/>
      <c r="ABE775" s="0"/>
      <c r="ABF775" s="0"/>
      <c r="ABG775" s="0"/>
      <c r="ABH775" s="0"/>
      <c r="ABI775" s="0"/>
      <c r="ABJ775" s="0"/>
      <c r="ABK775" s="0"/>
      <c r="ABL775" s="0"/>
      <c r="ABM775" s="0"/>
      <c r="ABN775" s="0"/>
      <c r="ABO775" s="0"/>
      <c r="ABP775" s="0"/>
      <c r="ABQ775" s="0"/>
      <c r="ABR775" s="0"/>
      <c r="ABS775" s="0"/>
      <c r="ABT775" s="0"/>
      <c r="ABU775" s="0"/>
      <c r="ABV775" s="0"/>
      <c r="ABW775" s="0"/>
      <c r="ABX775" s="0"/>
      <c r="ABY775" s="0"/>
      <c r="ABZ775" s="0"/>
      <c r="ACA775" s="0"/>
      <c r="ACB775" s="0"/>
      <c r="ACC775" s="0"/>
      <c r="ACD775" s="0"/>
      <c r="ACE775" s="0"/>
      <c r="ACF775" s="0"/>
      <c r="ACG775" s="0"/>
      <c r="ACH775" s="0"/>
      <c r="ACI775" s="0"/>
      <c r="ACJ775" s="0"/>
      <c r="ACK775" s="0"/>
      <c r="ACL775" s="0"/>
      <c r="ACM775" s="0"/>
      <c r="ACN775" s="0"/>
      <c r="ACO775" s="0"/>
      <c r="ACP775" s="0"/>
      <c r="ACQ775" s="0"/>
      <c r="ACR775" s="0"/>
      <c r="ACS775" s="0"/>
      <c r="ACT775" s="0"/>
      <c r="ACU775" s="0"/>
      <c r="ACV775" s="0"/>
      <c r="ACW775" s="0"/>
      <c r="ACX775" s="0"/>
      <c r="ACY775" s="0"/>
      <c r="ACZ775" s="0"/>
      <c r="ADA775" s="0"/>
      <c r="ADB775" s="0"/>
      <c r="ADC775" s="0"/>
      <c r="ADD775" s="0"/>
      <c r="ADE775" s="0"/>
      <c r="ADF775" s="0"/>
      <c r="ADG775" s="0"/>
      <c r="ADH775" s="0"/>
      <c r="ADI775" s="0"/>
      <c r="ADJ775" s="0"/>
      <c r="ADK775" s="0"/>
      <c r="ADL775" s="0"/>
      <c r="ADM775" s="0"/>
      <c r="ADN775" s="0"/>
      <c r="ADO775" s="0"/>
      <c r="ADP775" s="0"/>
      <c r="ADQ775" s="0"/>
      <c r="ADR775" s="0"/>
      <c r="ADS775" s="0"/>
      <c r="ADT775" s="0"/>
      <c r="ADU775" s="0"/>
      <c r="ADV775" s="0"/>
      <c r="ADW775" s="0"/>
      <c r="ADX775" s="0"/>
      <c r="ADY775" s="0"/>
      <c r="ADZ775" s="0"/>
      <c r="AEA775" s="0"/>
      <c r="AEB775" s="0"/>
      <c r="AEC775" s="0"/>
      <c r="AED775" s="0"/>
      <c r="AEE775" s="0"/>
      <c r="AEF775" s="0"/>
      <c r="AEG775" s="0"/>
      <c r="AEH775" s="0"/>
      <c r="AEI775" s="0"/>
      <c r="AEJ775" s="0"/>
      <c r="AEK775" s="0"/>
      <c r="AEL775" s="0"/>
      <c r="AEM775" s="0"/>
      <c r="AEN775" s="0"/>
      <c r="AEO775" s="0"/>
      <c r="AEP775" s="0"/>
      <c r="AEQ775" s="0"/>
      <c r="AER775" s="0"/>
      <c r="AES775" s="0"/>
      <c r="AET775" s="0"/>
      <c r="AEU775" s="0"/>
      <c r="AEV775" s="0"/>
      <c r="AEW775" s="0"/>
      <c r="AEX775" s="0"/>
      <c r="AEY775" s="0"/>
      <c r="AEZ775" s="0"/>
      <c r="AFA775" s="0"/>
      <c r="AFB775" s="0"/>
      <c r="AFC775" s="0"/>
      <c r="AFD775" s="0"/>
      <c r="AFE775" s="0"/>
      <c r="AFF775" s="0"/>
      <c r="AFG775" s="0"/>
      <c r="AFH775" s="0"/>
      <c r="AFI775" s="0"/>
      <c r="AFJ775" s="0"/>
      <c r="AFK775" s="0"/>
      <c r="AFL775" s="0"/>
      <c r="AFM775" s="0"/>
      <c r="AFN775" s="0"/>
      <c r="AFO775" s="0"/>
      <c r="AFP775" s="0"/>
      <c r="AFQ775" s="0"/>
      <c r="AFR775" s="0"/>
      <c r="AFS775" s="0"/>
      <c r="AFT775" s="0"/>
      <c r="AFU775" s="0"/>
      <c r="AFV775" s="0"/>
      <c r="AFW775" s="0"/>
      <c r="AFX775" s="0"/>
      <c r="AFY775" s="0"/>
      <c r="AFZ775" s="0"/>
      <c r="AGA775" s="0"/>
      <c r="AGB775" s="0"/>
      <c r="AGC775" s="0"/>
      <c r="AGD775" s="0"/>
      <c r="AGE775" s="0"/>
      <c r="AGF775" s="0"/>
      <c r="AGG775" s="0"/>
      <c r="AGH775" s="0"/>
      <c r="AGI775" s="0"/>
      <c r="AGJ775" s="0"/>
      <c r="AGK775" s="0"/>
      <c r="AGL775" s="0"/>
      <c r="AGM775" s="0"/>
      <c r="AGN775" s="0"/>
      <c r="AGO775" s="0"/>
      <c r="AGP775" s="0"/>
      <c r="AGQ775" s="0"/>
      <c r="AGR775" s="0"/>
      <c r="AGS775" s="0"/>
      <c r="AGT775" s="0"/>
      <c r="AGU775" s="0"/>
      <c r="AGV775" s="0"/>
      <c r="AGW775" s="0"/>
      <c r="AGX775" s="0"/>
      <c r="AGY775" s="0"/>
      <c r="AGZ775" s="0"/>
      <c r="AHA775" s="0"/>
      <c r="AHB775" s="0"/>
      <c r="AHC775" s="0"/>
      <c r="AHD775" s="0"/>
      <c r="AHE775" s="0"/>
      <c r="AHF775" s="0"/>
      <c r="AHG775" s="0"/>
      <c r="AHH775" s="0"/>
      <c r="AHI775" s="0"/>
      <c r="AHJ775" s="0"/>
      <c r="AHK775" s="0"/>
      <c r="AHL775" s="0"/>
      <c r="AHM775" s="0"/>
      <c r="AHN775" s="0"/>
      <c r="AHO775" s="0"/>
      <c r="AHP775" s="0"/>
      <c r="AHQ775" s="0"/>
      <c r="AHR775" s="0"/>
      <c r="AHS775" s="0"/>
      <c r="AHT775" s="0"/>
      <c r="AHU775" s="0"/>
      <c r="AHV775" s="0"/>
      <c r="AHW775" s="0"/>
      <c r="AHX775" s="0"/>
      <c r="AHY775" s="0"/>
      <c r="AHZ775" s="0"/>
      <c r="AIA775" s="0"/>
      <c r="AIB775" s="0"/>
      <c r="AIC775" s="0"/>
      <c r="AID775" s="0"/>
      <c r="AIE775" s="0"/>
      <c r="AIF775" s="0"/>
      <c r="AIG775" s="0"/>
      <c r="AIH775" s="0"/>
      <c r="AII775" s="0"/>
      <c r="AIJ775" s="0"/>
      <c r="AIK775" s="0"/>
      <c r="AIL775" s="0"/>
      <c r="AIM775" s="0"/>
      <c r="AIN775" s="0"/>
      <c r="AIO775" s="0"/>
      <c r="AIP775" s="0"/>
      <c r="AIQ775" s="0"/>
      <c r="AIR775" s="0"/>
      <c r="AIS775" s="0"/>
      <c r="AIT775" s="0"/>
      <c r="AIU775" s="0"/>
      <c r="AIV775" s="0"/>
      <c r="AIW775" s="0"/>
      <c r="AIX775" s="0"/>
      <c r="AIY775" s="0"/>
      <c r="AIZ775" s="0"/>
      <c r="AJA775" s="0"/>
      <c r="AJB775" s="0"/>
      <c r="AJC775" s="0"/>
      <c r="AJD775" s="0"/>
      <c r="AJE775" s="0"/>
      <c r="AJF775" s="0"/>
      <c r="AJG775" s="0"/>
      <c r="AJH775" s="0"/>
      <c r="AJI775" s="0"/>
      <c r="AJJ775" s="0"/>
      <c r="AJK775" s="0"/>
      <c r="AJL775" s="0"/>
      <c r="AJM775" s="0"/>
      <c r="AJN775" s="0"/>
      <c r="AJO775" s="0"/>
      <c r="AJP775" s="0"/>
      <c r="AJQ775" s="0"/>
      <c r="AJR775" s="0"/>
      <c r="AJS775" s="0"/>
      <c r="AJT775" s="0"/>
      <c r="AJU775" s="0"/>
      <c r="AJV775" s="0"/>
      <c r="AJW775" s="0"/>
      <c r="AJX775" s="0"/>
      <c r="AJY775" s="0"/>
      <c r="AJZ775" s="0"/>
      <c r="AKA775" s="0"/>
      <c r="AKB775" s="0"/>
      <c r="AKC775" s="0"/>
      <c r="AKD775" s="0"/>
      <c r="AKE775" s="0"/>
      <c r="AKF775" s="0"/>
      <c r="AKG775" s="0"/>
      <c r="AKH775" s="0"/>
      <c r="AKI775" s="0"/>
      <c r="AKJ775" s="0"/>
      <c r="AKK775" s="0"/>
      <c r="AKL775" s="0"/>
      <c r="AKM775" s="0"/>
      <c r="AKN775" s="0"/>
      <c r="AKO775" s="0"/>
      <c r="AKP775" s="0"/>
      <c r="AKQ775" s="0"/>
      <c r="AKR775" s="0"/>
      <c r="AKS775" s="0"/>
      <c r="AKT775" s="0"/>
      <c r="AKU775" s="0"/>
      <c r="AKV775" s="0"/>
      <c r="AKW775" s="0"/>
      <c r="AKX775" s="0"/>
      <c r="AKY775" s="0"/>
      <c r="AKZ775" s="0"/>
      <c r="ALA775" s="0"/>
      <c r="ALB775" s="0"/>
      <c r="ALC775" s="0"/>
      <c r="ALD775" s="0"/>
      <c r="ALE775" s="0"/>
      <c r="ALF775" s="0"/>
      <c r="ALG775" s="0"/>
      <c r="ALH775" s="0"/>
      <c r="ALI775" s="0"/>
      <c r="ALJ775" s="0"/>
      <c r="ALK775" s="0"/>
      <c r="ALL775" s="0"/>
      <c r="ALM775" s="0"/>
      <c r="ALN775" s="0"/>
      <c r="ALO775" s="0"/>
      <c r="ALP775" s="0"/>
      <c r="ALQ775" s="0"/>
      <c r="ALR775" s="0"/>
      <c r="ALS775" s="0"/>
      <c r="ALT775" s="0"/>
      <c r="ALU775" s="0"/>
      <c r="ALV775" s="0"/>
      <c r="ALW775" s="0"/>
      <c r="ALX775" s="0"/>
      <c r="ALY775" s="0"/>
      <c r="ALZ775" s="0"/>
      <c r="AMA775" s="0"/>
      <c r="AMB775" s="0"/>
      <c r="AMC775" s="0"/>
      <c r="AMD775" s="0"/>
      <c r="AME775" s="0"/>
      <c r="AMF775" s="0"/>
      <c r="AMG775" s="0"/>
      <c r="AMH775" s="0"/>
      <c r="AMI775" s="0"/>
      <c r="AMJ775" s="0"/>
    </row>
    <row r="776" customFormat="false" ht="12" hidden="false" customHeight="false" outlineLevel="0" collapsed="false">
      <c r="A776" s="22" t="s">
        <v>46</v>
      </c>
      <c r="B776" s="4" t="n">
        <v>42</v>
      </c>
      <c r="C776" s="9" t="n">
        <v>57</v>
      </c>
      <c r="D776" s="9"/>
      <c r="E776" s="35"/>
      <c r="F776" s="4"/>
      <c r="G776" s="25"/>
      <c r="H776" s="0"/>
      <c r="I776" s="22" t="s">
        <v>1365</v>
      </c>
      <c r="J776" s="26" t="s">
        <v>1366</v>
      </c>
      <c r="K776" s="90" t="s">
        <v>1675</v>
      </c>
      <c r="L776" s="9"/>
      <c r="M776" s="88"/>
      <c r="N776" s="22" t="s">
        <v>1660</v>
      </c>
      <c r="O776" s="4" t="s">
        <v>1663</v>
      </c>
      <c r="P776" s="89" t="n">
        <v>22042</v>
      </c>
      <c r="Q776" s="89" t="n">
        <v>2042</v>
      </c>
      <c r="R776" s="22" t="s">
        <v>581</v>
      </c>
      <c r="S776" s="0"/>
      <c r="T776" s="0"/>
      <c r="U776" s="0"/>
      <c r="V776" s="0"/>
      <c r="W776" s="0"/>
      <c r="X776" s="0"/>
      <c r="Y776" s="0"/>
      <c r="Z776" s="0"/>
      <c r="AA776" s="0"/>
      <c r="AB776" s="0"/>
      <c r="AC776" s="30"/>
      <c r="AD776" s="30"/>
      <c r="AE776" s="30"/>
      <c r="AF776" s="30"/>
      <c r="AG776" s="30"/>
      <c r="AH776" s="30"/>
      <c r="AI776" s="30"/>
      <c r="AJ776" s="30"/>
      <c r="AK776" s="3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0"/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/>
      <c r="FN776" s="0"/>
      <c r="FO776" s="0"/>
      <c r="FP776" s="0"/>
      <c r="FQ776" s="0"/>
      <c r="FR776" s="0"/>
      <c r="FS776" s="0"/>
      <c r="FT776" s="0"/>
      <c r="FU776" s="0"/>
      <c r="FV776" s="0"/>
      <c r="FW776" s="0"/>
      <c r="FX776" s="0"/>
      <c r="FY776" s="0"/>
      <c r="FZ776" s="0"/>
      <c r="GA776" s="0"/>
      <c r="GB776" s="0"/>
      <c r="GC776" s="0"/>
      <c r="GD776" s="0"/>
      <c r="GE776" s="0"/>
      <c r="GF776" s="0"/>
      <c r="GG776" s="0"/>
      <c r="GH776" s="0"/>
      <c r="GI776" s="0"/>
      <c r="GJ776" s="0"/>
      <c r="GK776" s="0"/>
      <c r="GL776" s="0"/>
      <c r="GM776" s="0"/>
      <c r="GN776" s="0"/>
      <c r="GO776" s="0"/>
      <c r="GP776" s="0"/>
      <c r="GQ776" s="0"/>
      <c r="GR776" s="0"/>
      <c r="GS776" s="0"/>
      <c r="GT776" s="0"/>
      <c r="GU776" s="0"/>
      <c r="GV776" s="0"/>
      <c r="GW776" s="0"/>
      <c r="GX776" s="0"/>
      <c r="GY776" s="0"/>
      <c r="GZ776" s="0"/>
      <c r="HA776" s="0"/>
      <c r="HB776" s="0"/>
      <c r="HC776" s="0"/>
      <c r="HD776" s="0"/>
      <c r="HE776" s="0"/>
      <c r="HF776" s="0"/>
      <c r="HG776" s="0"/>
      <c r="HH776" s="0"/>
      <c r="HI776" s="0"/>
      <c r="HJ776" s="0"/>
      <c r="HK776" s="0"/>
      <c r="HL776" s="0"/>
      <c r="HM776" s="0"/>
      <c r="HN776" s="0"/>
      <c r="HO776" s="0"/>
      <c r="HP776" s="0"/>
      <c r="HQ776" s="0"/>
      <c r="HR776" s="0"/>
      <c r="HS776" s="0"/>
      <c r="HT776" s="0"/>
      <c r="HU776" s="0"/>
      <c r="HV776" s="0"/>
      <c r="HW776" s="0"/>
      <c r="HX776" s="0"/>
      <c r="HY776" s="0"/>
      <c r="HZ776" s="0"/>
      <c r="IA776" s="0"/>
      <c r="IB776" s="0"/>
      <c r="IC776" s="0"/>
      <c r="ID776" s="0"/>
      <c r="IE776" s="0"/>
      <c r="IF776" s="0"/>
      <c r="IG776" s="0"/>
      <c r="IH776" s="0"/>
      <c r="II776" s="0"/>
      <c r="IJ776" s="0"/>
      <c r="IK776" s="0"/>
      <c r="IL776" s="0"/>
      <c r="IM776" s="0"/>
      <c r="IN776" s="0"/>
      <c r="IO776" s="0"/>
      <c r="IP776" s="0"/>
      <c r="IQ776" s="0"/>
      <c r="IR776" s="0"/>
      <c r="IS776" s="0"/>
      <c r="IT776" s="0"/>
      <c r="IU776" s="0"/>
      <c r="IV776" s="0"/>
      <c r="IW776" s="0"/>
      <c r="IX776" s="0"/>
      <c r="IY776" s="0"/>
      <c r="IZ776" s="0"/>
      <c r="JA776" s="0"/>
      <c r="JB776" s="0"/>
      <c r="JC776" s="0"/>
      <c r="JD776" s="0"/>
      <c r="JE776" s="0"/>
      <c r="JF776" s="0"/>
      <c r="JG776" s="0"/>
      <c r="JH776" s="0"/>
      <c r="JI776" s="0"/>
      <c r="JJ776" s="0"/>
      <c r="JK776" s="0"/>
      <c r="JL776" s="0"/>
      <c r="JM776" s="0"/>
      <c r="JN776" s="0"/>
      <c r="JO776" s="0"/>
      <c r="JP776" s="0"/>
      <c r="JQ776" s="0"/>
      <c r="JR776" s="0"/>
      <c r="JS776" s="0"/>
      <c r="JT776" s="0"/>
      <c r="JU776" s="0"/>
      <c r="JV776" s="0"/>
      <c r="JW776" s="0"/>
      <c r="JX776" s="0"/>
      <c r="JY776" s="0"/>
      <c r="JZ776" s="0"/>
      <c r="KA776" s="0"/>
      <c r="KB776" s="0"/>
      <c r="KC776" s="0"/>
      <c r="KD776" s="0"/>
      <c r="KE776" s="0"/>
      <c r="KF776" s="0"/>
      <c r="KG776" s="0"/>
      <c r="KH776" s="0"/>
      <c r="KI776" s="0"/>
      <c r="KJ776" s="0"/>
      <c r="KK776" s="0"/>
      <c r="KL776" s="0"/>
      <c r="KM776" s="0"/>
      <c r="KN776" s="0"/>
      <c r="KO776" s="0"/>
      <c r="KP776" s="0"/>
      <c r="KQ776" s="0"/>
      <c r="KR776" s="0"/>
      <c r="KS776" s="0"/>
      <c r="KT776" s="0"/>
      <c r="KU776" s="0"/>
      <c r="KV776" s="0"/>
      <c r="KW776" s="0"/>
      <c r="KX776" s="0"/>
      <c r="KY776" s="0"/>
      <c r="KZ776" s="0"/>
      <c r="LA776" s="0"/>
      <c r="LB776" s="0"/>
      <c r="LC776" s="0"/>
      <c r="LD776" s="0"/>
      <c r="LE776" s="0"/>
      <c r="LF776" s="0"/>
      <c r="LG776" s="0"/>
      <c r="LH776" s="0"/>
      <c r="LI776" s="0"/>
      <c r="LJ776" s="0"/>
      <c r="LK776" s="0"/>
      <c r="LL776" s="0"/>
      <c r="LM776" s="0"/>
      <c r="LN776" s="0"/>
      <c r="LO776" s="0"/>
      <c r="LP776" s="0"/>
      <c r="LQ776" s="0"/>
      <c r="LR776" s="0"/>
      <c r="LS776" s="0"/>
      <c r="LT776" s="0"/>
      <c r="LU776" s="0"/>
      <c r="LV776" s="0"/>
      <c r="LW776" s="0"/>
      <c r="LX776" s="0"/>
      <c r="LY776" s="0"/>
      <c r="LZ776" s="0"/>
      <c r="MA776" s="0"/>
      <c r="MB776" s="0"/>
      <c r="MC776" s="0"/>
      <c r="MD776" s="0"/>
      <c r="ME776" s="0"/>
      <c r="MF776" s="0"/>
      <c r="MG776" s="0"/>
      <c r="MH776" s="0"/>
      <c r="MI776" s="0"/>
      <c r="MJ776" s="0"/>
      <c r="MK776" s="0"/>
      <c r="ML776" s="0"/>
      <c r="MM776" s="0"/>
      <c r="MN776" s="0"/>
      <c r="MO776" s="0"/>
      <c r="MP776" s="0"/>
      <c r="MQ776" s="0"/>
      <c r="MR776" s="0"/>
      <c r="MS776" s="0"/>
      <c r="MT776" s="0"/>
      <c r="MU776" s="0"/>
      <c r="MV776" s="0"/>
      <c r="MW776" s="0"/>
      <c r="MX776" s="0"/>
      <c r="MY776" s="0"/>
      <c r="MZ776" s="0"/>
      <c r="NA776" s="0"/>
      <c r="NB776" s="0"/>
      <c r="NC776" s="0"/>
      <c r="ND776" s="0"/>
      <c r="NE776" s="0"/>
      <c r="NF776" s="0"/>
      <c r="NG776" s="0"/>
      <c r="NH776" s="0"/>
      <c r="NI776" s="0"/>
      <c r="NJ776" s="0"/>
      <c r="NK776" s="0"/>
      <c r="NL776" s="0"/>
      <c r="NM776" s="0"/>
      <c r="NN776" s="0"/>
      <c r="NO776" s="0"/>
      <c r="NP776" s="0"/>
      <c r="NQ776" s="0"/>
      <c r="NR776" s="0"/>
      <c r="NS776" s="0"/>
      <c r="NT776" s="0"/>
      <c r="NU776" s="0"/>
      <c r="NV776" s="0"/>
      <c r="NW776" s="0"/>
      <c r="NX776" s="0"/>
      <c r="NY776" s="0"/>
      <c r="NZ776" s="0"/>
      <c r="OA776" s="0"/>
      <c r="OB776" s="0"/>
      <c r="OC776" s="0"/>
      <c r="OD776" s="0"/>
      <c r="OE776" s="0"/>
      <c r="OF776" s="0"/>
      <c r="OG776" s="0"/>
      <c r="OH776" s="0"/>
      <c r="OI776" s="0"/>
      <c r="OJ776" s="0"/>
      <c r="OK776" s="0"/>
      <c r="OL776" s="0"/>
      <c r="OM776" s="0"/>
      <c r="ON776" s="0"/>
      <c r="OO776" s="0"/>
      <c r="OP776" s="0"/>
      <c r="OQ776" s="0"/>
      <c r="OR776" s="0"/>
      <c r="OS776" s="0"/>
      <c r="OT776" s="0"/>
      <c r="OU776" s="0"/>
      <c r="OV776" s="0"/>
      <c r="OW776" s="0"/>
      <c r="OX776" s="0"/>
      <c r="OY776" s="0"/>
      <c r="OZ776" s="0"/>
      <c r="PA776" s="0"/>
      <c r="PB776" s="0"/>
      <c r="PC776" s="0"/>
      <c r="PD776" s="0"/>
      <c r="PE776" s="0"/>
      <c r="PF776" s="0"/>
      <c r="PG776" s="0"/>
      <c r="PH776" s="0"/>
      <c r="PI776" s="0"/>
      <c r="PJ776" s="0"/>
      <c r="PK776" s="0"/>
      <c r="PL776" s="0"/>
      <c r="PM776" s="0"/>
      <c r="PN776" s="0"/>
      <c r="PO776" s="0"/>
      <c r="PP776" s="0"/>
      <c r="PQ776" s="0"/>
      <c r="PR776" s="0"/>
      <c r="PS776" s="0"/>
      <c r="PT776" s="0"/>
      <c r="PU776" s="0"/>
      <c r="PV776" s="0"/>
      <c r="PW776" s="0"/>
      <c r="PX776" s="0"/>
      <c r="PY776" s="0"/>
      <c r="PZ776" s="0"/>
      <c r="QA776" s="0"/>
      <c r="QB776" s="0"/>
      <c r="QC776" s="0"/>
      <c r="QD776" s="0"/>
      <c r="QE776" s="0"/>
      <c r="QF776" s="0"/>
      <c r="QG776" s="0"/>
      <c r="QH776" s="0"/>
      <c r="QI776" s="0"/>
      <c r="QJ776" s="0"/>
      <c r="QK776" s="0"/>
      <c r="QL776" s="0"/>
      <c r="QM776" s="0"/>
      <c r="QN776" s="0"/>
      <c r="QO776" s="0"/>
      <c r="QP776" s="0"/>
      <c r="QQ776" s="0"/>
      <c r="QR776" s="0"/>
      <c r="QS776" s="0"/>
      <c r="QT776" s="0"/>
      <c r="QU776" s="0"/>
      <c r="QV776" s="0"/>
      <c r="QW776" s="0"/>
      <c r="QX776" s="0"/>
      <c r="QY776" s="0"/>
      <c r="QZ776" s="0"/>
      <c r="RA776" s="0"/>
      <c r="RB776" s="0"/>
      <c r="RC776" s="0"/>
      <c r="RD776" s="0"/>
      <c r="RE776" s="0"/>
      <c r="RF776" s="0"/>
      <c r="RG776" s="0"/>
      <c r="RH776" s="0"/>
      <c r="RI776" s="0"/>
      <c r="RJ776" s="0"/>
      <c r="RK776" s="0"/>
      <c r="RL776" s="0"/>
      <c r="RM776" s="0"/>
      <c r="RN776" s="0"/>
      <c r="RO776" s="0"/>
      <c r="RP776" s="0"/>
      <c r="RQ776" s="0"/>
      <c r="RR776" s="0"/>
      <c r="RS776" s="0"/>
      <c r="RT776" s="0"/>
      <c r="RU776" s="0"/>
      <c r="RV776" s="0"/>
      <c r="RW776" s="0"/>
      <c r="RX776" s="0"/>
      <c r="RY776" s="0"/>
      <c r="RZ776" s="0"/>
      <c r="SA776" s="0"/>
      <c r="SB776" s="0"/>
      <c r="SC776" s="0"/>
      <c r="SD776" s="0"/>
      <c r="SE776" s="0"/>
      <c r="SF776" s="0"/>
      <c r="SG776" s="0"/>
      <c r="SH776" s="0"/>
      <c r="SI776" s="0"/>
      <c r="SJ776" s="0"/>
      <c r="SK776" s="0"/>
      <c r="SL776" s="0"/>
      <c r="SM776" s="0"/>
      <c r="SN776" s="0"/>
      <c r="SO776" s="0"/>
      <c r="SP776" s="0"/>
      <c r="SQ776" s="0"/>
      <c r="SR776" s="0"/>
      <c r="SS776" s="0"/>
      <c r="ST776" s="0"/>
      <c r="SU776" s="0"/>
      <c r="SV776" s="0"/>
      <c r="SW776" s="0"/>
      <c r="SX776" s="0"/>
      <c r="SY776" s="0"/>
      <c r="SZ776" s="0"/>
      <c r="TA776" s="0"/>
      <c r="TB776" s="0"/>
      <c r="TC776" s="0"/>
      <c r="TD776" s="0"/>
      <c r="TE776" s="0"/>
      <c r="TF776" s="0"/>
      <c r="TG776" s="0"/>
      <c r="TH776" s="0"/>
      <c r="TI776" s="0"/>
      <c r="TJ776" s="0"/>
      <c r="TK776" s="0"/>
      <c r="TL776" s="0"/>
      <c r="TM776" s="0"/>
      <c r="TN776" s="0"/>
      <c r="TO776" s="0"/>
      <c r="TP776" s="0"/>
      <c r="TQ776" s="0"/>
      <c r="TR776" s="0"/>
      <c r="TS776" s="0"/>
      <c r="TT776" s="0"/>
      <c r="TU776" s="0"/>
      <c r="TV776" s="0"/>
      <c r="TW776" s="0"/>
      <c r="TX776" s="0"/>
      <c r="TY776" s="0"/>
      <c r="TZ776" s="0"/>
      <c r="UA776" s="0"/>
      <c r="UB776" s="0"/>
      <c r="UC776" s="0"/>
      <c r="UD776" s="0"/>
      <c r="UE776" s="0"/>
      <c r="UF776" s="0"/>
      <c r="UG776" s="0"/>
      <c r="UH776" s="0"/>
      <c r="UI776" s="0"/>
      <c r="UJ776" s="0"/>
      <c r="UK776" s="0"/>
      <c r="UL776" s="0"/>
      <c r="UM776" s="0"/>
      <c r="UN776" s="0"/>
      <c r="UO776" s="0"/>
      <c r="UP776" s="0"/>
      <c r="UQ776" s="0"/>
      <c r="UR776" s="0"/>
      <c r="US776" s="0"/>
      <c r="UT776" s="0"/>
      <c r="UU776" s="0"/>
      <c r="UV776" s="0"/>
      <c r="UW776" s="0"/>
      <c r="UX776" s="0"/>
      <c r="UY776" s="0"/>
      <c r="UZ776" s="0"/>
      <c r="VA776" s="0"/>
      <c r="VB776" s="0"/>
      <c r="VC776" s="0"/>
      <c r="VD776" s="0"/>
      <c r="VE776" s="0"/>
      <c r="VF776" s="0"/>
      <c r="VG776" s="0"/>
      <c r="VH776" s="0"/>
      <c r="VI776" s="0"/>
      <c r="VJ776" s="0"/>
      <c r="VK776" s="0"/>
      <c r="VL776" s="0"/>
      <c r="VM776" s="0"/>
      <c r="VN776" s="0"/>
      <c r="VO776" s="0"/>
      <c r="VP776" s="0"/>
      <c r="VQ776" s="0"/>
      <c r="VR776" s="0"/>
      <c r="VS776" s="0"/>
      <c r="VT776" s="0"/>
      <c r="VU776" s="0"/>
      <c r="VV776" s="0"/>
      <c r="VW776" s="0"/>
      <c r="VX776" s="0"/>
      <c r="VY776" s="0"/>
      <c r="VZ776" s="0"/>
      <c r="WA776" s="0"/>
      <c r="WB776" s="0"/>
      <c r="WC776" s="0"/>
      <c r="WD776" s="0"/>
      <c r="WE776" s="0"/>
      <c r="WF776" s="0"/>
      <c r="WG776" s="0"/>
      <c r="WH776" s="0"/>
      <c r="WI776" s="0"/>
      <c r="WJ776" s="0"/>
      <c r="WK776" s="0"/>
      <c r="WL776" s="0"/>
      <c r="WM776" s="0"/>
      <c r="WN776" s="0"/>
      <c r="WO776" s="0"/>
      <c r="WP776" s="0"/>
      <c r="WQ776" s="0"/>
      <c r="WR776" s="0"/>
      <c r="WS776" s="0"/>
      <c r="WT776" s="0"/>
      <c r="WU776" s="0"/>
      <c r="WV776" s="0"/>
      <c r="WW776" s="0"/>
      <c r="WX776" s="0"/>
      <c r="WY776" s="0"/>
      <c r="WZ776" s="0"/>
      <c r="XA776" s="0"/>
      <c r="XB776" s="0"/>
      <c r="XC776" s="0"/>
      <c r="XD776" s="0"/>
      <c r="XE776" s="0"/>
      <c r="XF776" s="0"/>
      <c r="XG776" s="0"/>
      <c r="XH776" s="0"/>
      <c r="XI776" s="0"/>
      <c r="XJ776" s="0"/>
      <c r="XK776" s="0"/>
      <c r="XL776" s="0"/>
      <c r="XM776" s="0"/>
      <c r="XN776" s="0"/>
      <c r="XO776" s="0"/>
      <c r="XP776" s="0"/>
      <c r="XQ776" s="0"/>
      <c r="XR776" s="0"/>
      <c r="XS776" s="0"/>
      <c r="XT776" s="0"/>
      <c r="XU776" s="0"/>
      <c r="XV776" s="0"/>
      <c r="XW776" s="0"/>
      <c r="XX776" s="0"/>
      <c r="XY776" s="0"/>
      <c r="XZ776" s="0"/>
      <c r="YA776" s="0"/>
      <c r="YB776" s="0"/>
      <c r="YC776" s="0"/>
      <c r="YD776" s="0"/>
      <c r="YE776" s="0"/>
      <c r="YF776" s="0"/>
      <c r="YG776" s="0"/>
      <c r="YH776" s="0"/>
      <c r="YI776" s="0"/>
      <c r="YJ776" s="0"/>
      <c r="YK776" s="0"/>
      <c r="YL776" s="0"/>
      <c r="YM776" s="0"/>
      <c r="YN776" s="0"/>
      <c r="YO776" s="0"/>
      <c r="YP776" s="0"/>
      <c r="YQ776" s="0"/>
      <c r="YR776" s="0"/>
      <c r="YS776" s="0"/>
      <c r="YT776" s="0"/>
      <c r="YU776" s="0"/>
      <c r="YV776" s="0"/>
      <c r="YW776" s="0"/>
      <c r="YX776" s="0"/>
      <c r="YY776" s="0"/>
      <c r="YZ776" s="0"/>
      <c r="ZA776" s="0"/>
      <c r="ZB776" s="0"/>
      <c r="ZC776" s="0"/>
      <c r="ZD776" s="0"/>
      <c r="ZE776" s="0"/>
      <c r="ZF776" s="0"/>
      <c r="ZG776" s="0"/>
      <c r="ZH776" s="0"/>
      <c r="ZI776" s="0"/>
      <c r="ZJ776" s="0"/>
      <c r="ZK776" s="0"/>
      <c r="ZL776" s="0"/>
      <c r="ZM776" s="0"/>
      <c r="ZN776" s="0"/>
      <c r="ZO776" s="0"/>
      <c r="ZP776" s="0"/>
      <c r="ZQ776" s="0"/>
      <c r="ZR776" s="0"/>
      <c r="ZS776" s="0"/>
      <c r="ZT776" s="0"/>
      <c r="ZU776" s="0"/>
      <c r="ZV776" s="0"/>
      <c r="ZW776" s="0"/>
      <c r="ZX776" s="0"/>
      <c r="ZY776" s="0"/>
      <c r="ZZ776" s="0"/>
      <c r="AAA776" s="0"/>
      <c r="AAB776" s="0"/>
      <c r="AAC776" s="0"/>
      <c r="AAD776" s="0"/>
      <c r="AAE776" s="0"/>
      <c r="AAF776" s="0"/>
      <c r="AAG776" s="0"/>
      <c r="AAH776" s="0"/>
      <c r="AAI776" s="0"/>
      <c r="AAJ776" s="0"/>
      <c r="AAK776" s="0"/>
      <c r="AAL776" s="0"/>
      <c r="AAM776" s="0"/>
      <c r="AAN776" s="0"/>
      <c r="AAO776" s="0"/>
      <c r="AAP776" s="0"/>
      <c r="AAQ776" s="0"/>
      <c r="AAR776" s="0"/>
      <c r="AAS776" s="0"/>
      <c r="AAT776" s="0"/>
      <c r="AAU776" s="0"/>
      <c r="AAV776" s="0"/>
      <c r="AAW776" s="0"/>
      <c r="AAX776" s="0"/>
      <c r="AAY776" s="0"/>
      <c r="AAZ776" s="0"/>
      <c r="ABA776" s="0"/>
      <c r="ABB776" s="0"/>
      <c r="ABC776" s="0"/>
      <c r="ABD776" s="0"/>
      <c r="ABE776" s="0"/>
      <c r="ABF776" s="0"/>
      <c r="ABG776" s="0"/>
      <c r="ABH776" s="0"/>
      <c r="ABI776" s="0"/>
      <c r="ABJ776" s="0"/>
      <c r="ABK776" s="0"/>
      <c r="ABL776" s="0"/>
      <c r="ABM776" s="0"/>
      <c r="ABN776" s="0"/>
      <c r="ABO776" s="0"/>
      <c r="ABP776" s="0"/>
      <c r="ABQ776" s="0"/>
      <c r="ABR776" s="0"/>
      <c r="ABS776" s="0"/>
      <c r="ABT776" s="0"/>
      <c r="ABU776" s="0"/>
      <c r="ABV776" s="0"/>
      <c r="ABW776" s="0"/>
      <c r="ABX776" s="0"/>
      <c r="ABY776" s="0"/>
      <c r="ABZ776" s="0"/>
      <c r="ACA776" s="0"/>
      <c r="ACB776" s="0"/>
      <c r="ACC776" s="0"/>
      <c r="ACD776" s="0"/>
      <c r="ACE776" s="0"/>
      <c r="ACF776" s="0"/>
      <c r="ACG776" s="0"/>
      <c r="ACH776" s="0"/>
      <c r="ACI776" s="0"/>
      <c r="ACJ776" s="0"/>
      <c r="ACK776" s="0"/>
      <c r="ACL776" s="0"/>
      <c r="ACM776" s="0"/>
      <c r="ACN776" s="0"/>
      <c r="ACO776" s="0"/>
      <c r="ACP776" s="0"/>
      <c r="ACQ776" s="0"/>
      <c r="ACR776" s="0"/>
      <c r="ACS776" s="0"/>
      <c r="ACT776" s="0"/>
      <c r="ACU776" s="0"/>
      <c r="ACV776" s="0"/>
      <c r="ACW776" s="0"/>
      <c r="ACX776" s="0"/>
      <c r="ACY776" s="0"/>
      <c r="ACZ776" s="0"/>
      <c r="ADA776" s="0"/>
      <c r="ADB776" s="0"/>
      <c r="ADC776" s="0"/>
      <c r="ADD776" s="0"/>
      <c r="ADE776" s="0"/>
      <c r="ADF776" s="0"/>
      <c r="ADG776" s="0"/>
      <c r="ADH776" s="0"/>
      <c r="ADI776" s="0"/>
      <c r="ADJ776" s="0"/>
      <c r="ADK776" s="0"/>
      <c r="ADL776" s="0"/>
      <c r="ADM776" s="0"/>
      <c r="ADN776" s="0"/>
      <c r="ADO776" s="0"/>
      <c r="ADP776" s="0"/>
      <c r="ADQ776" s="0"/>
      <c r="ADR776" s="0"/>
      <c r="ADS776" s="0"/>
      <c r="ADT776" s="0"/>
      <c r="ADU776" s="0"/>
      <c r="ADV776" s="0"/>
      <c r="ADW776" s="0"/>
      <c r="ADX776" s="0"/>
      <c r="ADY776" s="0"/>
      <c r="ADZ776" s="0"/>
      <c r="AEA776" s="0"/>
      <c r="AEB776" s="0"/>
      <c r="AEC776" s="0"/>
      <c r="AED776" s="0"/>
      <c r="AEE776" s="0"/>
      <c r="AEF776" s="0"/>
      <c r="AEG776" s="0"/>
      <c r="AEH776" s="0"/>
      <c r="AEI776" s="0"/>
      <c r="AEJ776" s="0"/>
      <c r="AEK776" s="0"/>
      <c r="AEL776" s="0"/>
      <c r="AEM776" s="0"/>
      <c r="AEN776" s="0"/>
      <c r="AEO776" s="0"/>
      <c r="AEP776" s="0"/>
      <c r="AEQ776" s="0"/>
      <c r="AER776" s="0"/>
      <c r="AES776" s="0"/>
      <c r="AET776" s="0"/>
      <c r="AEU776" s="0"/>
      <c r="AEV776" s="0"/>
      <c r="AEW776" s="0"/>
      <c r="AEX776" s="0"/>
      <c r="AEY776" s="0"/>
      <c r="AEZ776" s="0"/>
      <c r="AFA776" s="0"/>
      <c r="AFB776" s="0"/>
      <c r="AFC776" s="0"/>
      <c r="AFD776" s="0"/>
      <c r="AFE776" s="0"/>
      <c r="AFF776" s="0"/>
      <c r="AFG776" s="0"/>
      <c r="AFH776" s="0"/>
      <c r="AFI776" s="0"/>
      <c r="AFJ776" s="0"/>
      <c r="AFK776" s="0"/>
      <c r="AFL776" s="0"/>
      <c r="AFM776" s="0"/>
      <c r="AFN776" s="0"/>
      <c r="AFO776" s="0"/>
      <c r="AFP776" s="0"/>
      <c r="AFQ776" s="0"/>
      <c r="AFR776" s="0"/>
      <c r="AFS776" s="0"/>
      <c r="AFT776" s="0"/>
      <c r="AFU776" s="0"/>
      <c r="AFV776" s="0"/>
      <c r="AFW776" s="0"/>
      <c r="AFX776" s="0"/>
      <c r="AFY776" s="0"/>
      <c r="AFZ776" s="0"/>
      <c r="AGA776" s="0"/>
      <c r="AGB776" s="0"/>
      <c r="AGC776" s="0"/>
      <c r="AGD776" s="0"/>
      <c r="AGE776" s="0"/>
      <c r="AGF776" s="0"/>
      <c r="AGG776" s="0"/>
      <c r="AGH776" s="0"/>
      <c r="AGI776" s="0"/>
      <c r="AGJ776" s="0"/>
      <c r="AGK776" s="0"/>
      <c r="AGL776" s="0"/>
      <c r="AGM776" s="0"/>
      <c r="AGN776" s="0"/>
      <c r="AGO776" s="0"/>
      <c r="AGP776" s="0"/>
      <c r="AGQ776" s="0"/>
      <c r="AGR776" s="0"/>
      <c r="AGS776" s="0"/>
      <c r="AGT776" s="0"/>
      <c r="AGU776" s="0"/>
      <c r="AGV776" s="0"/>
      <c r="AGW776" s="0"/>
      <c r="AGX776" s="0"/>
      <c r="AGY776" s="0"/>
      <c r="AGZ776" s="0"/>
      <c r="AHA776" s="0"/>
      <c r="AHB776" s="0"/>
      <c r="AHC776" s="0"/>
      <c r="AHD776" s="0"/>
      <c r="AHE776" s="0"/>
      <c r="AHF776" s="0"/>
      <c r="AHG776" s="0"/>
      <c r="AHH776" s="0"/>
      <c r="AHI776" s="0"/>
      <c r="AHJ776" s="0"/>
      <c r="AHK776" s="0"/>
      <c r="AHL776" s="0"/>
      <c r="AHM776" s="0"/>
      <c r="AHN776" s="0"/>
      <c r="AHO776" s="0"/>
      <c r="AHP776" s="0"/>
      <c r="AHQ776" s="0"/>
      <c r="AHR776" s="0"/>
      <c r="AHS776" s="0"/>
      <c r="AHT776" s="0"/>
      <c r="AHU776" s="0"/>
      <c r="AHV776" s="0"/>
      <c r="AHW776" s="0"/>
      <c r="AHX776" s="0"/>
      <c r="AHY776" s="0"/>
      <c r="AHZ776" s="0"/>
      <c r="AIA776" s="0"/>
      <c r="AIB776" s="0"/>
      <c r="AIC776" s="0"/>
      <c r="AID776" s="0"/>
      <c r="AIE776" s="0"/>
      <c r="AIF776" s="0"/>
      <c r="AIG776" s="0"/>
      <c r="AIH776" s="0"/>
      <c r="AII776" s="0"/>
      <c r="AIJ776" s="0"/>
      <c r="AIK776" s="0"/>
      <c r="AIL776" s="0"/>
      <c r="AIM776" s="0"/>
      <c r="AIN776" s="0"/>
      <c r="AIO776" s="0"/>
      <c r="AIP776" s="0"/>
      <c r="AIQ776" s="0"/>
      <c r="AIR776" s="0"/>
      <c r="AIS776" s="0"/>
      <c r="AIT776" s="0"/>
      <c r="AIU776" s="0"/>
      <c r="AIV776" s="0"/>
      <c r="AIW776" s="0"/>
      <c r="AIX776" s="0"/>
      <c r="AIY776" s="0"/>
      <c r="AIZ776" s="0"/>
      <c r="AJA776" s="0"/>
      <c r="AJB776" s="0"/>
      <c r="AJC776" s="0"/>
      <c r="AJD776" s="0"/>
      <c r="AJE776" s="0"/>
      <c r="AJF776" s="0"/>
      <c r="AJG776" s="0"/>
      <c r="AJH776" s="0"/>
      <c r="AJI776" s="0"/>
      <c r="AJJ776" s="0"/>
      <c r="AJK776" s="0"/>
      <c r="AJL776" s="0"/>
      <c r="AJM776" s="0"/>
      <c r="AJN776" s="0"/>
      <c r="AJO776" s="0"/>
      <c r="AJP776" s="0"/>
      <c r="AJQ776" s="0"/>
      <c r="AJR776" s="0"/>
      <c r="AJS776" s="0"/>
      <c r="AJT776" s="0"/>
      <c r="AJU776" s="0"/>
      <c r="AJV776" s="0"/>
      <c r="AJW776" s="0"/>
      <c r="AJX776" s="0"/>
      <c r="AJY776" s="0"/>
      <c r="AJZ776" s="0"/>
      <c r="AKA776" s="0"/>
      <c r="AKB776" s="0"/>
      <c r="AKC776" s="0"/>
      <c r="AKD776" s="0"/>
      <c r="AKE776" s="0"/>
      <c r="AKF776" s="0"/>
      <c r="AKG776" s="0"/>
      <c r="AKH776" s="0"/>
      <c r="AKI776" s="0"/>
      <c r="AKJ776" s="0"/>
      <c r="AKK776" s="0"/>
      <c r="AKL776" s="0"/>
      <c r="AKM776" s="0"/>
      <c r="AKN776" s="0"/>
      <c r="AKO776" s="0"/>
      <c r="AKP776" s="0"/>
      <c r="AKQ776" s="0"/>
      <c r="AKR776" s="0"/>
      <c r="AKS776" s="0"/>
      <c r="AKT776" s="0"/>
      <c r="AKU776" s="0"/>
      <c r="AKV776" s="0"/>
      <c r="AKW776" s="0"/>
      <c r="AKX776" s="0"/>
      <c r="AKY776" s="0"/>
      <c r="AKZ776" s="0"/>
      <c r="ALA776" s="0"/>
      <c r="ALB776" s="0"/>
      <c r="ALC776" s="0"/>
      <c r="ALD776" s="0"/>
      <c r="ALE776" s="0"/>
      <c r="ALF776" s="0"/>
      <c r="ALG776" s="0"/>
      <c r="ALH776" s="0"/>
      <c r="ALI776" s="0"/>
      <c r="ALJ776" s="0"/>
      <c r="ALK776" s="0"/>
      <c r="ALL776" s="0"/>
      <c r="ALM776" s="0"/>
      <c r="ALN776" s="0"/>
      <c r="ALO776" s="0"/>
      <c r="ALP776" s="0"/>
      <c r="ALQ776" s="0"/>
      <c r="ALR776" s="0"/>
      <c r="ALS776" s="0"/>
      <c r="ALT776" s="0"/>
      <c r="ALU776" s="0"/>
      <c r="ALV776" s="0"/>
      <c r="ALW776" s="0"/>
      <c r="ALX776" s="0"/>
      <c r="ALY776" s="0"/>
      <c r="ALZ776" s="0"/>
      <c r="AMA776" s="0"/>
      <c r="AMB776" s="0"/>
      <c r="AMC776" s="0"/>
      <c r="AMD776" s="0"/>
      <c r="AME776" s="0"/>
      <c r="AMF776" s="0"/>
      <c r="AMG776" s="0"/>
      <c r="AMH776" s="0"/>
      <c r="AMI776" s="0"/>
      <c r="AMJ776" s="0"/>
    </row>
    <row r="777" customFormat="false" ht="12" hidden="false" customHeight="false" outlineLevel="0" collapsed="false">
      <c r="A777" s="9" t="s">
        <v>46</v>
      </c>
      <c r="B777" s="4" t="n">
        <v>46</v>
      </c>
      <c r="C777" s="9" t="n">
        <v>61</v>
      </c>
      <c r="D777" s="9"/>
      <c r="E777" s="35"/>
      <c r="F777" s="4"/>
      <c r="G777" s="25"/>
      <c r="H777" s="0"/>
      <c r="I777" s="22" t="s">
        <v>1365</v>
      </c>
      <c r="J777" s="26" t="s">
        <v>1366</v>
      </c>
      <c r="K777" s="87" t="s">
        <v>1676</v>
      </c>
      <c r="L777" s="9"/>
      <c r="M777" s="88"/>
      <c r="N777" s="22" t="s">
        <v>1660</v>
      </c>
      <c r="O777" s="4" t="s">
        <v>1663</v>
      </c>
      <c r="P777" s="89" t="n">
        <v>22046</v>
      </c>
      <c r="Q777" s="89" t="n">
        <v>2046</v>
      </c>
      <c r="R777" s="22" t="s">
        <v>581</v>
      </c>
      <c r="S777" s="0"/>
      <c r="T777" s="0"/>
      <c r="U777" s="0"/>
      <c r="V777" s="0"/>
      <c r="W777" s="0"/>
      <c r="X777" s="0"/>
      <c r="Y777" s="0"/>
      <c r="Z777" s="0"/>
      <c r="AA777" s="0"/>
      <c r="AB777" s="0"/>
      <c r="AC777" s="30"/>
      <c r="AD777" s="30"/>
      <c r="AE777" s="30"/>
      <c r="AF777" s="30"/>
      <c r="AG777" s="30"/>
      <c r="AH777" s="30"/>
      <c r="AI777" s="30"/>
      <c r="AJ777" s="30"/>
      <c r="AK777" s="30"/>
      <c r="AL777" s="0"/>
      <c r="AM777" s="0"/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0"/>
      <c r="EI777" s="0"/>
      <c r="EJ777" s="0"/>
      <c r="EK777" s="0"/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  <c r="FI777" s="0"/>
      <c r="FJ777" s="0"/>
      <c r="FK777" s="0"/>
      <c r="FL777" s="0"/>
      <c r="FM777" s="0"/>
      <c r="FN777" s="0"/>
      <c r="FO777" s="0"/>
      <c r="FP777" s="0"/>
      <c r="FQ777" s="0"/>
      <c r="FR777" s="0"/>
      <c r="FS777" s="0"/>
      <c r="FT777" s="0"/>
      <c r="FU777" s="0"/>
      <c r="FV777" s="0"/>
      <c r="FW777" s="0"/>
      <c r="FX777" s="0"/>
      <c r="FY777" s="0"/>
      <c r="FZ777" s="0"/>
      <c r="GA777" s="0"/>
      <c r="GB777" s="0"/>
      <c r="GC777" s="0"/>
      <c r="GD777" s="0"/>
      <c r="GE777" s="0"/>
      <c r="GF777" s="0"/>
      <c r="GG777" s="0"/>
      <c r="GH777" s="0"/>
      <c r="GI777" s="0"/>
      <c r="GJ777" s="0"/>
      <c r="GK777" s="0"/>
      <c r="GL777" s="0"/>
      <c r="GM777" s="0"/>
      <c r="GN777" s="0"/>
      <c r="GO777" s="0"/>
      <c r="GP777" s="0"/>
      <c r="GQ777" s="0"/>
      <c r="GR777" s="0"/>
      <c r="GS777" s="0"/>
      <c r="GT777" s="0"/>
      <c r="GU777" s="0"/>
      <c r="GV777" s="0"/>
      <c r="GW777" s="0"/>
      <c r="GX777" s="0"/>
      <c r="GY777" s="0"/>
      <c r="GZ777" s="0"/>
      <c r="HA777" s="0"/>
      <c r="HB777" s="0"/>
      <c r="HC777" s="0"/>
      <c r="HD777" s="0"/>
      <c r="HE777" s="0"/>
      <c r="HF777" s="0"/>
      <c r="HG777" s="0"/>
      <c r="HH777" s="0"/>
      <c r="HI777" s="0"/>
      <c r="HJ777" s="0"/>
      <c r="HK777" s="0"/>
      <c r="HL777" s="0"/>
      <c r="HM777" s="0"/>
      <c r="HN777" s="0"/>
      <c r="HO777" s="0"/>
      <c r="HP777" s="0"/>
      <c r="HQ777" s="0"/>
      <c r="HR777" s="0"/>
      <c r="HS777" s="0"/>
      <c r="HT777" s="0"/>
      <c r="HU777" s="0"/>
      <c r="HV777" s="0"/>
      <c r="HW777" s="0"/>
      <c r="HX777" s="0"/>
      <c r="HY777" s="0"/>
      <c r="HZ777" s="0"/>
      <c r="IA777" s="0"/>
      <c r="IB777" s="0"/>
      <c r="IC777" s="0"/>
      <c r="ID777" s="0"/>
      <c r="IE777" s="0"/>
      <c r="IF777" s="0"/>
      <c r="IG777" s="0"/>
      <c r="IH777" s="0"/>
      <c r="II777" s="0"/>
      <c r="IJ777" s="0"/>
      <c r="IK777" s="0"/>
      <c r="IL777" s="0"/>
      <c r="IM777" s="0"/>
      <c r="IN777" s="0"/>
      <c r="IO777" s="0"/>
      <c r="IP777" s="0"/>
      <c r="IQ777" s="0"/>
      <c r="IR777" s="0"/>
      <c r="IS777" s="0"/>
      <c r="IT777" s="0"/>
      <c r="IU777" s="0"/>
      <c r="IV777" s="0"/>
      <c r="IW777" s="0"/>
      <c r="IX777" s="0"/>
      <c r="IY777" s="0"/>
      <c r="IZ777" s="0"/>
      <c r="JA777" s="0"/>
      <c r="JB777" s="0"/>
      <c r="JC777" s="0"/>
      <c r="JD777" s="0"/>
      <c r="JE777" s="0"/>
      <c r="JF777" s="0"/>
      <c r="JG777" s="0"/>
      <c r="JH777" s="0"/>
      <c r="JI777" s="0"/>
      <c r="JJ777" s="0"/>
      <c r="JK777" s="0"/>
      <c r="JL777" s="0"/>
      <c r="JM777" s="0"/>
      <c r="JN777" s="0"/>
      <c r="JO777" s="0"/>
      <c r="JP777" s="0"/>
      <c r="JQ777" s="0"/>
      <c r="JR777" s="0"/>
      <c r="JS777" s="0"/>
      <c r="JT777" s="0"/>
      <c r="JU777" s="0"/>
      <c r="JV777" s="0"/>
      <c r="JW777" s="0"/>
      <c r="JX777" s="0"/>
      <c r="JY777" s="0"/>
      <c r="JZ777" s="0"/>
      <c r="KA777" s="0"/>
      <c r="KB777" s="0"/>
      <c r="KC777" s="0"/>
      <c r="KD777" s="0"/>
      <c r="KE777" s="0"/>
      <c r="KF777" s="0"/>
      <c r="KG777" s="0"/>
      <c r="KH777" s="0"/>
      <c r="KI777" s="0"/>
      <c r="KJ777" s="0"/>
      <c r="KK777" s="0"/>
      <c r="KL777" s="0"/>
      <c r="KM777" s="0"/>
      <c r="KN777" s="0"/>
      <c r="KO777" s="0"/>
      <c r="KP777" s="0"/>
      <c r="KQ777" s="0"/>
      <c r="KR777" s="0"/>
      <c r="KS777" s="0"/>
      <c r="KT777" s="0"/>
      <c r="KU777" s="0"/>
      <c r="KV777" s="0"/>
      <c r="KW777" s="0"/>
      <c r="KX777" s="0"/>
      <c r="KY777" s="0"/>
      <c r="KZ777" s="0"/>
      <c r="LA777" s="0"/>
      <c r="LB777" s="0"/>
      <c r="LC777" s="0"/>
      <c r="LD777" s="0"/>
      <c r="LE777" s="0"/>
      <c r="LF777" s="0"/>
      <c r="LG777" s="0"/>
      <c r="LH777" s="0"/>
      <c r="LI777" s="0"/>
      <c r="LJ777" s="0"/>
      <c r="LK777" s="0"/>
      <c r="LL777" s="0"/>
      <c r="LM777" s="0"/>
      <c r="LN777" s="0"/>
      <c r="LO777" s="0"/>
      <c r="LP777" s="0"/>
      <c r="LQ777" s="0"/>
      <c r="LR777" s="0"/>
      <c r="LS777" s="0"/>
      <c r="LT777" s="0"/>
      <c r="LU777" s="0"/>
      <c r="LV777" s="0"/>
      <c r="LW777" s="0"/>
      <c r="LX777" s="0"/>
      <c r="LY777" s="0"/>
      <c r="LZ777" s="0"/>
      <c r="MA777" s="0"/>
      <c r="MB777" s="0"/>
      <c r="MC777" s="0"/>
      <c r="MD777" s="0"/>
      <c r="ME777" s="0"/>
      <c r="MF777" s="0"/>
      <c r="MG777" s="0"/>
      <c r="MH777" s="0"/>
      <c r="MI777" s="0"/>
      <c r="MJ777" s="0"/>
      <c r="MK777" s="0"/>
      <c r="ML777" s="0"/>
      <c r="MM777" s="0"/>
      <c r="MN777" s="0"/>
      <c r="MO777" s="0"/>
      <c r="MP777" s="0"/>
      <c r="MQ777" s="0"/>
      <c r="MR777" s="0"/>
      <c r="MS777" s="0"/>
      <c r="MT777" s="0"/>
      <c r="MU777" s="0"/>
      <c r="MV777" s="0"/>
      <c r="MW777" s="0"/>
      <c r="MX777" s="0"/>
      <c r="MY777" s="0"/>
      <c r="MZ777" s="0"/>
      <c r="NA777" s="0"/>
      <c r="NB777" s="0"/>
      <c r="NC777" s="0"/>
      <c r="ND777" s="0"/>
      <c r="NE777" s="0"/>
      <c r="NF777" s="0"/>
      <c r="NG777" s="0"/>
      <c r="NH777" s="0"/>
      <c r="NI777" s="0"/>
      <c r="NJ777" s="0"/>
      <c r="NK777" s="0"/>
      <c r="NL777" s="0"/>
      <c r="NM777" s="0"/>
      <c r="NN777" s="0"/>
      <c r="NO777" s="0"/>
      <c r="NP777" s="0"/>
      <c r="NQ777" s="0"/>
      <c r="NR777" s="0"/>
      <c r="NS777" s="0"/>
      <c r="NT777" s="0"/>
      <c r="NU777" s="0"/>
      <c r="NV777" s="0"/>
      <c r="NW777" s="0"/>
      <c r="NX777" s="0"/>
      <c r="NY777" s="0"/>
      <c r="NZ777" s="0"/>
      <c r="OA777" s="0"/>
      <c r="OB777" s="0"/>
      <c r="OC777" s="0"/>
      <c r="OD777" s="0"/>
      <c r="OE777" s="0"/>
      <c r="OF777" s="0"/>
      <c r="OG777" s="0"/>
      <c r="OH777" s="0"/>
      <c r="OI777" s="0"/>
      <c r="OJ777" s="0"/>
      <c r="OK777" s="0"/>
      <c r="OL777" s="0"/>
      <c r="OM777" s="0"/>
      <c r="ON777" s="0"/>
      <c r="OO777" s="0"/>
      <c r="OP777" s="0"/>
      <c r="OQ777" s="0"/>
      <c r="OR777" s="0"/>
      <c r="OS777" s="0"/>
      <c r="OT777" s="0"/>
      <c r="OU777" s="0"/>
      <c r="OV777" s="0"/>
      <c r="OW777" s="0"/>
      <c r="OX777" s="0"/>
      <c r="OY777" s="0"/>
      <c r="OZ777" s="0"/>
      <c r="PA777" s="0"/>
      <c r="PB777" s="0"/>
      <c r="PC777" s="0"/>
      <c r="PD777" s="0"/>
      <c r="PE777" s="0"/>
      <c r="PF777" s="0"/>
      <c r="PG777" s="0"/>
      <c r="PH777" s="0"/>
      <c r="PI777" s="0"/>
      <c r="PJ777" s="0"/>
      <c r="PK777" s="0"/>
      <c r="PL777" s="0"/>
      <c r="PM777" s="0"/>
      <c r="PN777" s="0"/>
      <c r="PO777" s="0"/>
      <c r="PP777" s="0"/>
      <c r="PQ777" s="0"/>
      <c r="PR777" s="0"/>
      <c r="PS777" s="0"/>
      <c r="PT777" s="0"/>
      <c r="PU777" s="0"/>
      <c r="PV777" s="0"/>
      <c r="PW777" s="0"/>
      <c r="PX777" s="0"/>
      <c r="PY777" s="0"/>
      <c r="PZ777" s="0"/>
      <c r="QA777" s="0"/>
      <c r="QB777" s="0"/>
      <c r="QC777" s="0"/>
      <c r="QD777" s="0"/>
      <c r="QE777" s="0"/>
      <c r="QF777" s="0"/>
      <c r="QG777" s="0"/>
      <c r="QH777" s="0"/>
      <c r="QI777" s="0"/>
      <c r="QJ777" s="0"/>
      <c r="QK777" s="0"/>
      <c r="QL777" s="0"/>
      <c r="QM777" s="0"/>
      <c r="QN777" s="0"/>
      <c r="QO777" s="0"/>
      <c r="QP777" s="0"/>
      <c r="QQ777" s="0"/>
      <c r="QR777" s="0"/>
      <c r="QS777" s="0"/>
      <c r="QT777" s="0"/>
      <c r="QU777" s="0"/>
      <c r="QV777" s="0"/>
      <c r="QW777" s="0"/>
      <c r="QX777" s="0"/>
      <c r="QY777" s="0"/>
      <c r="QZ777" s="0"/>
      <c r="RA777" s="0"/>
      <c r="RB777" s="0"/>
      <c r="RC777" s="0"/>
      <c r="RD777" s="0"/>
      <c r="RE777" s="0"/>
      <c r="RF777" s="0"/>
      <c r="RG777" s="0"/>
      <c r="RH777" s="0"/>
      <c r="RI777" s="0"/>
      <c r="RJ777" s="0"/>
      <c r="RK777" s="0"/>
      <c r="RL777" s="0"/>
      <c r="RM777" s="0"/>
      <c r="RN777" s="0"/>
      <c r="RO777" s="0"/>
      <c r="RP777" s="0"/>
      <c r="RQ777" s="0"/>
      <c r="RR777" s="0"/>
      <c r="RS777" s="0"/>
      <c r="RT777" s="0"/>
      <c r="RU777" s="0"/>
      <c r="RV777" s="0"/>
      <c r="RW777" s="0"/>
      <c r="RX777" s="0"/>
      <c r="RY777" s="0"/>
      <c r="RZ777" s="0"/>
      <c r="SA777" s="0"/>
      <c r="SB777" s="0"/>
      <c r="SC777" s="0"/>
      <c r="SD777" s="0"/>
      <c r="SE777" s="0"/>
      <c r="SF777" s="0"/>
      <c r="SG777" s="0"/>
      <c r="SH777" s="0"/>
      <c r="SI777" s="0"/>
      <c r="SJ777" s="0"/>
      <c r="SK777" s="0"/>
      <c r="SL777" s="0"/>
      <c r="SM777" s="0"/>
      <c r="SN777" s="0"/>
      <c r="SO777" s="0"/>
      <c r="SP777" s="0"/>
      <c r="SQ777" s="0"/>
      <c r="SR777" s="0"/>
      <c r="SS777" s="0"/>
      <c r="ST777" s="0"/>
      <c r="SU777" s="0"/>
      <c r="SV777" s="0"/>
      <c r="SW777" s="0"/>
      <c r="SX777" s="0"/>
      <c r="SY777" s="0"/>
      <c r="SZ777" s="0"/>
      <c r="TA777" s="0"/>
      <c r="TB777" s="0"/>
      <c r="TC777" s="0"/>
      <c r="TD777" s="0"/>
      <c r="TE777" s="0"/>
      <c r="TF777" s="0"/>
      <c r="TG777" s="0"/>
      <c r="TH777" s="0"/>
      <c r="TI777" s="0"/>
      <c r="TJ777" s="0"/>
      <c r="TK777" s="0"/>
      <c r="TL777" s="0"/>
      <c r="TM777" s="0"/>
      <c r="TN777" s="0"/>
      <c r="TO777" s="0"/>
      <c r="TP777" s="0"/>
      <c r="TQ777" s="0"/>
      <c r="TR777" s="0"/>
      <c r="TS777" s="0"/>
      <c r="TT777" s="0"/>
      <c r="TU777" s="0"/>
      <c r="TV777" s="0"/>
      <c r="TW777" s="0"/>
      <c r="TX777" s="0"/>
      <c r="TY777" s="0"/>
      <c r="TZ777" s="0"/>
      <c r="UA777" s="0"/>
      <c r="UB777" s="0"/>
      <c r="UC777" s="0"/>
      <c r="UD777" s="0"/>
      <c r="UE777" s="0"/>
      <c r="UF777" s="0"/>
      <c r="UG777" s="0"/>
      <c r="UH777" s="0"/>
      <c r="UI777" s="0"/>
      <c r="UJ777" s="0"/>
      <c r="UK777" s="0"/>
      <c r="UL777" s="0"/>
      <c r="UM777" s="0"/>
      <c r="UN777" s="0"/>
      <c r="UO777" s="0"/>
      <c r="UP777" s="0"/>
      <c r="UQ777" s="0"/>
      <c r="UR777" s="0"/>
      <c r="US777" s="0"/>
      <c r="UT777" s="0"/>
      <c r="UU777" s="0"/>
      <c r="UV777" s="0"/>
      <c r="UW777" s="0"/>
      <c r="UX777" s="0"/>
      <c r="UY777" s="0"/>
      <c r="UZ777" s="0"/>
      <c r="VA777" s="0"/>
      <c r="VB777" s="0"/>
      <c r="VC777" s="0"/>
      <c r="VD777" s="0"/>
      <c r="VE777" s="0"/>
      <c r="VF777" s="0"/>
      <c r="VG777" s="0"/>
      <c r="VH777" s="0"/>
      <c r="VI777" s="0"/>
      <c r="VJ777" s="0"/>
      <c r="VK777" s="0"/>
      <c r="VL777" s="0"/>
      <c r="VM777" s="0"/>
      <c r="VN777" s="0"/>
      <c r="VO777" s="0"/>
      <c r="VP777" s="0"/>
      <c r="VQ777" s="0"/>
      <c r="VR777" s="0"/>
      <c r="VS777" s="0"/>
      <c r="VT777" s="0"/>
      <c r="VU777" s="0"/>
      <c r="VV777" s="0"/>
      <c r="VW777" s="0"/>
      <c r="VX777" s="0"/>
      <c r="VY777" s="0"/>
      <c r="VZ777" s="0"/>
      <c r="WA777" s="0"/>
      <c r="WB777" s="0"/>
      <c r="WC777" s="0"/>
      <c r="WD777" s="0"/>
      <c r="WE777" s="0"/>
      <c r="WF777" s="0"/>
      <c r="WG777" s="0"/>
      <c r="WH777" s="0"/>
      <c r="WI777" s="0"/>
      <c r="WJ777" s="0"/>
      <c r="WK777" s="0"/>
      <c r="WL777" s="0"/>
      <c r="WM777" s="0"/>
      <c r="WN777" s="0"/>
      <c r="WO777" s="0"/>
      <c r="WP777" s="0"/>
      <c r="WQ777" s="0"/>
      <c r="WR777" s="0"/>
      <c r="WS777" s="0"/>
      <c r="WT777" s="0"/>
      <c r="WU777" s="0"/>
      <c r="WV777" s="0"/>
      <c r="WW777" s="0"/>
      <c r="WX777" s="0"/>
      <c r="WY777" s="0"/>
      <c r="WZ777" s="0"/>
      <c r="XA777" s="0"/>
      <c r="XB777" s="0"/>
      <c r="XC777" s="0"/>
      <c r="XD777" s="0"/>
      <c r="XE777" s="0"/>
      <c r="XF777" s="0"/>
      <c r="XG777" s="0"/>
      <c r="XH777" s="0"/>
      <c r="XI777" s="0"/>
      <c r="XJ777" s="0"/>
      <c r="XK777" s="0"/>
      <c r="XL777" s="0"/>
      <c r="XM777" s="0"/>
      <c r="XN777" s="0"/>
      <c r="XO777" s="0"/>
      <c r="XP777" s="0"/>
      <c r="XQ777" s="0"/>
      <c r="XR777" s="0"/>
      <c r="XS777" s="0"/>
      <c r="XT777" s="0"/>
      <c r="XU777" s="0"/>
      <c r="XV777" s="0"/>
      <c r="XW777" s="0"/>
      <c r="XX777" s="0"/>
      <c r="XY777" s="0"/>
      <c r="XZ777" s="0"/>
      <c r="YA777" s="0"/>
      <c r="YB777" s="0"/>
      <c r="YC777" s="0"/>
      <c r="YD777" s="0"/>
      <c r="YE777" s="0"/>
      <c r="YF777" s="0"/>
      <c r="YG777" s="0"/>
      <c r="YH777" s="0"/>
      <c r="YI777" s="0"/>
      <c r="YJ777" s="0"/>
      <c r="YK777" s="0"/>
      <c r="YL777" s="0"/>
      <c r="YM777" s="0"/>
      <c r="YN777" s="0"/>
      <c r="YO777" s="0"/>
      <c r="YP777" s="0"/>
      <c r="YQ777" s="0"/>
      <c r="YR777" s="0"/>
      <c r="YS777" s="0"/>
      <c r="YT777" s="0"/>
      <c r="YU777" s="0"/>
      <c r="YV777" s="0"/>
      <c r="YW777" s="0"/>
      <c r="YX777" s="0"/>
      <c r="YY777" s="0"/>
      <c r="YZ777" s="0"/>
      <c r="ZA777" s="0"/>
      <c r="ZB777" s="0"/>
      <c r="ZC777" s="0"/>
      <c r="ZD777" s="0"/>
      <c r="ZE777" s="0"/>
      <c r="ZF777" s="0"/>
      <c r="ZG777" s="0"/>
      <c r="ZH777" s="0"/>
      <c r="ZI777" s="0"/>
      <c r="ZJ777" s="0"/>
      <c r="ZK777" s="0"/>
      <c r="ZL777" s="0"/>
      <c r="ZM777" s="0"/>
      <c r="ZN777" s="0"/>
      <c r="ZO777" s="0"/>
      <c r="ZP777" s="0"/>
      <c r="ZQ777" s="0"/>
      <c r="ZR777" s="0"/>
      <c r="ZS777" s="0"/>
      <c r="ZT777" s="0"/>
      <c r="ZU777" s="0"/>
      <c r="ZV777" s="0"/>
      <c r="ZW777" s="0"/>
      <c r="ZX777" s="0"/>
      <c r="ZY777" s="0"/>
      <c r="ZZ777" s="0"/>
      <c r="AAA777" s="0"/>
      <c r="AAB777" s="0"/>
      <c r="AAC777" s="0"/>
      <c r="AAD777" s="0"/>
      <c r="AAE777" s="0"/>
      <c r="AAF777" s="0"/>
      <c r="AAG777" s="0"/>
      <c r="AAH777" s="0"/>
      <c r="AAI777" s="0"/>
      <c r="AAJ777" s="0"/>
      <c r="AAK777" s="0"/>
      <c r="AAL777" s="0"/>
      <c r="AAM777" s="0"/>
      <c r="AAN777" s="0"/>
      <c r="AAO777" s="0"/>
      <c r="AAP777" s="0"/>
      <c r="AAQ777" s="0"/>
      <c r="AAR777" s="0"/>
      <c r="AAS777" s="0"/>
      <c r="AAT777" s="0"/>
      <c r="AAU777" s="0"/>
      <c r="AAV777" s="0"/>
      <c r="AAW777" s="0"/>
      <c r="AAX777" s="0"/>
      <c r="AAY777" s="0"/>
      <c r="AAZ777" s="0"/>
      <c r="ABA777" s="0"/>
      <c r="ABB777" s="0"/>
      <c r="ABC777" s="0"/>
      <c r="ABD777" s="0"/>
      <c r="ABE777" s="0"/>
      <c r="ABF777" s="0"/>
      <c r="ABG777" s="0"/>
      <c r="ABH777" s="0"/>
      <c r="ABI777" s="0"/>
      <c r="ABJ777" s="0"/>
      <c r="ABK777" s="0"/>
      <c r="ABL777" s="0"/>
      <c r="ABM777" s="0"/>
      <c r="ABN777" s="0"/>
      <c r="ABO777" s="0"/>
      <c r="ABP777" s="0"/>
      <c r="ABQ777" s="0"/>
      <c r="ABR777" s="0"/>
      <c r="ABS777" s="0"/>
      <c r="ABT777" s="0"/>
      <c r="ABU777" s="0"/>
      <c r="ABV777" s="0"/>
      <c r="ABW777" s="0"/>
      <c r="ABX777" s="0"/>
      <c r="ABY777" s="0"/>
      <c r="ABZ777" s="0"/>
      <c r="ACA777" s="0"/>
      <c r="ACB777" s="0"/>
      <c r="ACC777" s="0"/>
      <c r="ACD777" s="0"/>
      <c r="ACE777" s="0"/>
      <c r="ACF777" s="0"/>
      <c r="ACG777" s="0"/>
      <c r="ACH777" s="0"/>
      <c r="ACI777" s="0"/>
      <c r="ACJ777" s="0"/>
      <c r="ACK777" s="0"/>
      <c r="ACL777" s="0"/>
      <c r="ACM777" s="0"/>
      <c r="ACN777" s="0"/>
      <c r="ACO777" s="0"/>
      <c r="ACP777" s="0"/>
      <c r="ACQ777" s="0"/>
      <c r="ACR777" s="0"/>
      <c r="ACS777" s="0"/>
      <c r="ACT777" s="0"/>
      <c r="ACU777" s="0"/>
      <c r="ACV777" s="0"/>
      <c r="ACW777" s="0"/>
      <c r="ACX777" s="0"/>
      <c r="ACY777" s="0"/>
      <c r="ACZ777" s="0"/>
      <c r="ADA777" s="0"/>
      <c r="ADB777" s="0"/>
      <c r="ADC777" s="0"/>
      <c r="ADD777" s="0"/>
      <c r="ADE777" s="0"/>
      <c r="ADF777" s="0"/>
      <c r="ADG777" s="0"/>
      <c r="ADH777" s="0"/>
      <c r="ADI777" s="0"/>
      <c r="ADJ777" s="0"/>
      <c r="ADK777" s="0"/>
      <c r="ADL777" s="0"/>
      <c r="ADM777" s="0"/>
      <c r="ADN777" s="0"/>
      <c r="ADO777" s="0"/>
      <c r="ADP777" s="0"/>
      <c r="ADQ777" s="0"/>
      <c r="ADR777" s="0"/>
      <c r="ADS777" s="0"/>
      <c r="ADT777" s="0"/>
      <c r="ADU777" s="0"/>
      <c r="ADV777" s="0"/>
      <c r="ADW777" s="0"/>
      <c r="ADX777" s="0"/>
      <c r="ADY777" s="0"/>
      <c r="ADZ777" s="0"/>
      <c r="AEA777" s="0"/>
      <c r="AEB777" s="0"/>
      <c r="AEC777" s="0"/>
      <c r="AED777" s="0"/>
      <c r="AEE777" s="0"/>
      <c r="AEF777" s="0"/>
      <c r="AEG777" s="0"/>
      <c r="AEH777" s="0"/>
      <c r="AEI777" s="0"/>
      <c r="AEJ777" s="0"/>
      <c r="AEK777" s="0"/>
      <c r="AEL777" s="0"/>
      <c r="AEM777" s="0"/>
      <c r="AEN777" s="0"/>
      <c r="AEO777" s="0"/>
      <c r="AEP777" s="0"/>
      <c r="AEQ777" s="0"/>
      <c r="AER777" s="0"/>
      <c r="AES777" s="0"/>
      <c r="AET777" s="0"/>
      <c r="AEU777" s="0"/>
      <c r="AEV777" s="0"/>
      <c r="AEW777" s="0"/>
      <c r="AEX777" s="0"/>
      <c r="AEY777" s="0"/>
      <c r="AEZ777" s="0"/>
      <c r="AFA777" s="0"/>
      <c r="AFB777" s="0"/>
      <c r="AFC777" s="0"/>
      <c r="AFD777" s="0"/>
      <c r="AFE777" s="0"/>
      <c r="AFF777" s="0"/>
      <c r="AFG777" s="0"/>
      <c r="AFH777" s="0"/>
      <c r="AFI777" s="0"/>
      <c r="AFJ777" s="0"/>
      <c r="AFK777" s="0"/>
      <c r="AFL777" s="0"/>
      <c r="AFM777" s="0"/>
      <c r="AFN777" s="0"/>
      <c r="AFO777" s="0"/>
      <c r="AFP777" s="0"/>
      <c r="AFQ777" s="0"/>
      <c r="AFR777" s="0"/>
      <c r="AFS777" s="0"/>
      <c r="AFT777" s="0"/>
      <c r="AFU777" s="0"/>
      <c r="AFV777" s="0"/>
      <c r="AFW777" s="0"/>
      <c r="AFX777" s="0"/>
      <c r="AFY777" s="0"/>
      <c r="AFZ777" s="0"/>
      <c r="AGA777" s="0"/>
      <c r="AGB777" s="0"/>
      <c r="AGC777" s="0"/>
      <c r="AGD777" s="0"/>
      <c r="AGE777" s="0"/>
      <c r="AGF777" s="0"/>
      <c r="AGG777" s="0"/>
      <c r="AGH777" s="0"/>
      <c r="AGI777" s="0"/>
      <c r="AGJ777" s="0"/>
      <c r="AGK777" s="0"/>
      <c r="AGL777" s="0"/>
      <c r="AGM777" s="0"/>
      <c r="AGN777" s="0"/>
      <c r="AGO777" s="0"/>
      <c r="AGP777" s="0"/>
      <c r="AGQ777" s="0"/>
      <c r="AGR777" s="0"/>
      <c r="AGS777" s="0"/>
      <c r="AGT777" s="0"/>
      <c r="AGU777" s="0"/>
      <c r="AGV777" s="0"/>
      <c r="AGW777" s="0"/>
      <c r="AGX777" s="0"/>
      <c r="AGY777" s="0"/>
      <c r="AGZ777" s="0"/>
      <c r="AHA777" s="0"/>
      <c r="AHB777" s="0"/>
      <c r="AHC777" s="0"/>
      <c r="AHD777" s="0"/>
      <c r="AHE777" s="0"/>
      <c r="AHF777" s="0"/>
      <c r="AHG777" s="0"/>
      <c r="AHH777" s="0"/>
      <c r="AHI777" s="0"/>
      <c r="AHJ777" s="0"/>
      <c r="AHK777" s="0"/>
      <c r="AHL777" s="0"/>
      <c r="AHM777" s="0"/>
      <c r="AHN777" s="0"/>
      <c r="AHO777" s="0"/>
      <c r="AHP777" s="0"/>
      <c r="AHQ777" s="0"/>
      <c r="AHR777" s="0"/>
      <c r="AHS777" s="0"/>
      <c r="AHT777" s="0"/>
      <c r="AHU777" s="0"/>
      <c r="AHV777" s="0"/>
      <c r="AHW777" s="0"/>
      <c r="AHX777" s="0"/>
      <c r="AHY777" s="0"/>
      <c r="AHZ777" s="0"/>
      <c r="AIA777" s="0"/>
      <c r="AIB777" s="0"/>
      <c r="AIC777" s="0"/>
      <c r="AID777" s="0"/>
      <c r="AIE777" s="0"/>
      <c r="AIF777" s="0"/>
      <c r="AIG777" s="0"/>
      <c r="AIH777" s="0"/>
      <c r="AII777" s="0"/>
      <c r="AIJ777" s="0"/>
      <c r="AIK777" s="0"/>
      <c r="AIL777" s="0"/>
      <c r="AIM777" s="0"/>
      <c r="AIN777" s="0"/>
      <c r="AIO777" s="0"/>
      <c r="AIP777" s="0"/>
      <c r="AIQ777" s="0"/>
      <c r="AIR777" s="0"/>
      <c r="AIS777" s="0"/>
      <c r="AIT777" s="0"/>
      <c r="AIU777" s="0"/>
      <c r="AIV777" s="0"/>
      <c r="AIW777" s="0"/>
      <c r="AIX777" s="0"/>
      <c r="AIY777" s="0"/>
      <c r="AIZ777" s="0"/>
      <c r="AJA777" s="0"/>
      <c r="AJB777" s="0"/>
      <c r="AJC777" s="0"/>
      <c r="AJD777" s="0"/>
      <c r="AJE777" s="0"/>
      <c r="AJF777" s="0"/>
      <c r="AJG777" s="0"/>
      <c r="AJH777" s="0"/>
      <c r="AJI777" s="0"/>
      <c r="AJJ777" s="0"/>
      <c r="AJK777" s="0"/>
      <c r="AJL777" s="0"/>
      <c r="AJM777" s="0"/>
      <c r="AJN777" s="0"/>
      <c r="AJO777" s="0"/>
      <c r="AJP777" s="0"/>
      <c r="AJQ777" s="0"/>
      <c r="AJR777" s="0"/>
      <c r="AJS777" s="0"/>
      <c r="AJT777" s="0"/>
      <c r="AJU777" s="0"/>
      <c r="AJV777" s="0"/>
      <c r="AJW777" s="0"/>
      <c r="AJX777" s="0"/>
      <c r="AJY777" s="0"/>
      <c r="AJZ777" s="0"/>
      <c r="AKA777" s="0"/>
      <c r="AKB777" s="0"/>
      <c r="AKC777" s="0"/>
      <c r="AKD777" s="0"/>
      <c r="AKE777" s="0"/>
      <c r="AKF777" s="0"/>
      <c r="AKG777" s="0"/>
      <c r="AKH777" s="0"/>
      <c r="AKI777" s="0"/>
      <c r="AKJ777" s="0"/>
      <c r="AKK777" s="0"/>
      <c r="AKL777" s="0"/>
      <c r="AKM777" s="0"/>
      <c r="AKN777" s="0"/>
      <c r="AKO777" s="0"/>
      <c r="AKP777" s="0"/>
      <c r="AKQ777" s="0"/>
      <c r="AKR777" s="0"/>
      <c r="AKS777" s="0"/>
      <c r="AKT777" s="0"/>
      <c r="AKU777" s="0"/>
      <c r="AKV777" s="0"/>
      <c r="AKW777" s="0"/>
      <c r="AKX777" s="0"/>
      <c r="AKY777" s="0"/>
      <c r="AKZ777" s="0"/>
      <c r="ALA777" s="0"/>
      <c r="ALB777" s="0"/>
      <c r="ALC777" s="0"/>
      <c r="ALD777" s="0"/>
      <c r="ALE777" s="0"/>
      <c r="ALF777" s="0"/>
      <c r="ALG777" s="0"/>
      <c r="ALH777" s="0"/>
      <c r="ALI777" s="0"/>
      <c r="ALJ777" s="0"/>
      <c r="ALK777" s="0"/>
      <c r="ALL777" s="0"/>
      <c r="ALM777" s="0"/>
      <c r="ALN777" s="0"/>
      <c r="ALO777" s="0"/>
      <c r="ALP777" s="0"/>
      <c r="ALQ777" s="0"/>
      <c r="ALR777" s="0"/>
      <c r="ALS777" s="0"/>
      <c r="ALT777" s="0"/>
      <c r="ALU777" s="0"/>
      <c r="ALV777" s="0"/>
      <c r="ALW777" s="0"/>
      <c r="ALX777" s="0"/>
      <c r="ALY777" s="0"/>
      <c r="ALZ777" s="0"/>
      <c r="AMA777" s="0"/>
      <c r="AMB777" s="0"/>
      <c r="AMC777" s="0"/>
      <c r="AMD777" s="0"/>
      <c r="AME777" s="0"/>
      <c r="AMF777" s="0"/>
      <c r="AMG777" s="0"/>
      <c r="AMH777" s="0"/>
      <c r="AMI777" s="0"/>
      <c r="AMJ777" s="0"/>
    </row>
    <row r="778" customFormat="false" ht="12" hidden="false" customHeight="false" outlineLevel="0" collapsed="false">
      <c r="A778" s="22" t="s">
        <v>66</v>
      </c>
      <c r="B778" s="4" t="n">
        <v>48</v>
      </c>
      <c r="C778" s="9" t="n">
        <v>64</v>
      </c>
      <c r="D778" s="9"/>
      <c r="E778" s="35"/>
      <c r="F778" s="4"/>
      <c r="G778" s="33"/>
      <c r="H778" s="9"/>
      <c r="I778" s="22" t="s">
        <v>1365</v>
      </c>
      <c r="J778" s="26" t="s">
        <v>1366</v>
      </c>
      <c r="K778" s="35" t="s">
        <v>1677</v>
      </c>
      <c r="L778" s="9"/>
      <c r="M778" s="88"/>
      <c r="N778" s="22" t="s">
        <v>1660</v>
      </c>
      <c r="O778" s="25" t="s">
        <v>1663</v>
      </c>
      <c r="P778" s="89" t="n">
        <v>22048</v>
      </c>
      <c r="Q778" s="89" t="n">
        <v>2048</v>
      </c>
      <c r="R778" s="22" t="s">
        <v>581</v>
      </c>
      <c r="S778" s="0"/>
      <c r="T778" s="0"/>
      <c r="U778" s="0"/>
      <c r="V778" s="0"/>
      <c r="W778" s="0"/>
      <c r="X778" s="0"/>
      <c r="Y778" s="0"/>
      <c r="Z778" s="0"/>
      <c r="AA778" s="0"/>
      <c r="AB778" s="0"/>
      <c r="AC778" s="30"/>
      <c r="AD778" s="30"/>
      <c r="AE778" s="30"/>
      <c r="AF778" s="30"/>
      <c r="AG778" s="30"/>
      <c r="AH778" s="30"/>
      <c r="AI778" s="30"/>
      <c r="AJ778" s="30"/>
      <c r="AK778" s="3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0"/>
      <c r="EI778" s="0"/>
      <c r="EJ778" s="0"/>
      <c r="EK778" s="0"/>
      <c r="EL778" s="0"/>
      <c r="EM778" s="0"/>
      <c r="EN778" s="0"/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/>
      <c r="FN778" s="0"/>
      <c r="FO778" s="0"/>
      <c r="FP778" s="0"/>
      <c r="FQ778" s="0"/>
      <c r="FR778" s="0"/>
      <c r="FS778" s="0"/>
      <c r="FT778" s="0"/>
      <c r="FU778" s="0"/>
      <c r="FV778" s="0"/>
      <c r="FW778" s="0"/>
      <c r="FX778" s="0"/>
      <c r="FY778" s="0"/>
      <c r="FZ778" s="0"/>
      <c r="GA778" s="0"/>
      <c r="GB778" s="0"/>
      <c r="GC778" s="0"/>
      <c r="GD778" s="0"/>
      <c r="GE778" s="0"/>
      <c r="GF778" s="0"/>
      <c r="GG778" s="0"/>
      <c r="GH778" s="0"/>
      <c r="GI778" s="0"/>
      <c r="GJ778" s="0"/>
      <c r="GK778" s="0"/>
      <c r="GL778" s="0"/>
      <c r="GM778" s="0"/>
      <c r="GN778" s="0"/>
      <c r="GO778" s="0"/>
      <c r="GP778" s="0"/>
      <c r="GQ778" s="0"/>
      <c r="GR778" s="0"/>
      <c r="GS778" s="0"/>
      <c r="GT778" s="0"/>
      <c r="GU778" s="0"/>
      <c r="GV778" s="0"/>
      <c r="GW778" s="0"/>
      <c r="GX778" s="0"/>
      <c r="GY778" s="0"/>
      <c r="GZ778" s="0"/>
      <c r="HA778" s="0"/>
      <c r="HB778" s="0"/>
      <c r="HC778" s="0"/>
      <c r="HD778" s="0"/>
      <c r="HE778" s="0"/>
      <c r="HF778" s="0"/>
      <c r="HG778" s="0"/>
      <c r="HH778" s="0"/>
      <c r="HI778" s="0"/>
      <c r="HJ778" s="0"/>
      <c r="HK778" s="0"/>
      <c r="HL778" s="0"/>
      <c r="HM778" s="0"/>
      <c r="HN778" s="0"/>
      <c r="HO778" s="0"/>
      <c r="HP778" s="0"/>
      <c r="HQ778" s="0"/>
      <c r="HR778" s="0"/>
      <c r="HS778" s="0"/>
      <c r="HT778" s="0"/>
      <c r="HU778" s="0"/>
      <c r="HV778" s="0"/>
      <c r="HW778" s="0"/>
      <c r="HX778" s="0"/>
      <c r="HY778" s="0"/>
      <c r="HZ778" s="0"/>
      <c r="IA778" s="0"/>
      <c r="IB778" s="0"/>
      <c r="IC778" s="0"/>
      <c r="ID778" s="0"/>
      <c r="IE778" s="0"/>
      <c r="IF778" s="0"/>
      <c r="IG778" s="0"/>
      <c r="IH778" s="0"/>
      <c r="II778" s="0"/>
      <c r="IJ778" s="0"/>
      <c r="IK778" s="0"/>
      <c r="IL778" s="0"/>
      <c r="IM778" s="0"/>
      <c r="IN778" s="0"/>
      <c r="IO778" s="0"/>
      <c r="IP778" s="0"/>
      <c r="IQ778" s="0"/>
      <c r="IR778" s="0"/>
      <c r="IS778" s="0"/>
      <c r="IT778" s="0"/>
      <c r="IU778" s="0"/>
      <c r="IV778" s="0"/>
      <c r="IW778" s="0"/>
      <c r="IX778" s="0"/>
      <c r="IY778" s="0"/>
      <c r="IZ778" s="0"/>
      <c r="JA778" s="0"/>
      <c r="JB778" s="0"/>
      <c r="JC778" s="0"/>
      <c r="JD778" s="0"/>
      <c r="JE778" s="0"/>
      <c r="JF778" s="0"/>
      <c r="JG778" s="0"/>
      <c r="JH778" s="0"/>
      <c r="JI778" s="0"/>
      <c r="JJ778" s="0"/>
      <c r="JK778" s="0"/>
      <c r="JL778" s="0"/>
      <c r="JM778" s="0"/>
      <c r="JN778" s="0"/>
      <c r="JO778" s="0"/>
      <c r="JP778" s="0"/>
      <c r="JQ778" s="0"/>
      <c r="JR778" s="0"/>
      <c r="JS778" s="0"/>
      <c r="JT778" s="0"/>
      <c r="JU778" s="0"/>
      <c r="JV778" s="0"/>
      <c r="JW778" s="0"/>
      <c r="JX778" s="0"/>
      <c r="JY778" s="0"/>
      <c r="JZ778" s="0"/>
      <c r="KA778" s="0"/>
      <c r="KB778" s="0"/>
      <c r="KC778" s="0"/>
      <c r="KD778" s="0"/>
      <c r="KE778" s="0"/>
      <c r="KF778" s="0"/>
      <c r="KG778" s="0"/>
      <c r="KH778" s="0"/>
      <c r="KI778" s="0"/>
      <c r="KJ778" s="0"/>
      <c r="KK778" s="0"/>
      <c r="KL778" s="0"/>
      <c r="KM778" s="0"/>
      <c r="KN778" s="0"/>
      <c r="KO778" s="0"/>
      <c r="KP778" s="0"/>
      <c r="KQ778" s="0"/>
      <c r="KR778" s="0"/>
      <c r="KS778" s="0"/>
      <c r="KT778" s="0"/>
      <c r="KU778" s="0"/>
      <c r="KV778" s="0"/>
      <c r="KW778" s="0"/>
      <c r="KX778" s="0"/>
      <c r="KY778" s="0"/>
      <c r="KZ778" s="0"/>
      <c r="LA778" s="0"/>
      <c r="LB778" s="0"/>
      <c r="LC778" s="0"/>
      <c r="LD778" s="0"/>
      <c r="LE778" s="0"/>
      <c r="LF778" s="0"/>
      <c r="LG778" s="0"/>
      <c r="LH778" s="0"/>
      <c r="LI778" s="0"/>
      <c r="LJ778" s="0"/>
      <c r="LK778" s="0"/>
      <c r="LL778" s="0"/>
      <c r="LM778" s="0"/>
      <c r="LN778" s="0"/>
      <c r="LO778" s="0"/>
      <c r="LP778" s="0"/>
      <c r="LQ778" s="0"/>
      <c r="LR778" s="0"/>
      <c r="LS778" s="0"/>
      <c r="LT778" s="0"/>
      <c r="LU778" s="0"/>
      <c r="LV778" s="0"/>
      <c r="LW778" s="0"/>
      <c r="LX778" s="0"/>
      <c r="LY778" s="0"/>
      <c r="LZ778" s="0"/>
      <c r="MA778" s="0"/>
      <c r="MB778" s="0"/>
      <c r="MC778" s="0"/>
      <c r="MD778" s="0"/>
      <c r="ME778" s="0"/>
      <c r="MF778" s="0"/>
      <c r="MG778" s="0"/>
      <c r="MH778" s="0"/>
      <c r="MI778" s="0"/>
      <c r="MJ778" s="0"/>
      <c r="MK778" s="0"/>
      <c r="ML778" s="0"/>
      <c r="MM778" s="0"/>
      <c r="MN778" s="0"/>
      <c r="MO778" s="0"/>
      <c r="MP778" s="0"/>
      <c r="MQ778" s="0"/>
      <c r="MR778" s="0"/>
      <c r="MS778" s="0"/>
      <c r="MT778" s="0"/>
      <c r="MU778" s="0"/>
      <c r="MV778" s="0"/>
      <c r="MW778" s="0"/>
      <c r="MX778" s="0"/>
      <c r="MY778" s="0"/>
      <c r="MZ778" s="0"/>
      <c r="NA778" s="0"/>
      <c r="NB778" s="0"/>
      <c r="NC778" s="0"/>
      <c r="ND778" s="0"/>
      <c r="NE778" s="0"/>
      <c r="NF778" s="0"/>
      <c r="NG778" s="0"/>
      <c r="NH778" s="0"/>
      <c r="NI778" s="0"/>
      <c r="NJ778" s="0"/>
      <c r="NK778" s="0"/>
      <c r="NL778" s="0"/>
      <c r="NM778" s="0"/>
      <c r="NN778" s="0"/>
      <c r="NO778" s="0"/>
      <c r="NP778" s="0"/>
      <c r="NQ778" s="0"/>
      <c r="NR778" s="0"/>
      <c r="NS778" s="0"/>
      <c r="NT778" s="0"/>
      <c r="NU778" s="0"/>
      <c r="NV778" s="0"/>
      <c r="NW778" s="0"/>
      <c r="NX778" s="0"/>
      <c r="NY778" s="0"/>
      <c r="NZ778" s="0"/>
      <c r="OA778" s="0"/>
      <c r="OB778" s="0"/>
      <c r="OC778" s="0"/>
      <c r="OD778" s="0"/>
      <c r="OE778" s="0"/>
      <c r="OF778" s="0"/>
      <c r="OG778" s="0"/>
      <c r="OH778" s="0"/>
      <c r="OI778" s="0"/>
      <c r="OJ778" s="0"/>
      <c r="OK778" s="0"/>
      <c r="OL778" s="0"/>
      <c r="OM778" s="0"/>
      <c r="ON778" s="0"/>
      <c r="OO778" s="0"/>
      <c r="OP778" s="0"/>
      <c r="OQ778" s="0"/>
      <c r="OR778" s="0"/>
      <c r="OS778" s="0"/>
      <c r="OT778" s="0"/>
      <c r="OU778" s="0"/>
      <c r="OV778" s="0"/>
      <c r="OW778" s="0"/>
      <c r="OX778" s="0"/>
      <c r="OY778" s="0"/>
      <c r="OZ778" s="0"/>
      <c r="PA778" s="0"/>
      <c r="PB778" s="0"/>
      <c r="PC778" s="0"/>
      <c r="PD778" s="0"/>
      <c r="PE778" s="0"/>
      <c r="PF778" s="0"/>
      <c r="PG778" s="0"/>
      <c r="PH778" s="0"/>
      <c r="PI778" s="0"/>
      <c r="PJ778" s="0"/>
      <c r="PK778" s="0"/>
      <c r="PL778" s="0"/>
      <c r="PM778" s="0"/>
      <c r="PN778" s="0"/>
      <c r="PO778" s="0"/>
      <c r="PP778" s="0"/>
      <c r="PQ778" s="0"/>
      <c r="PR778" s="0"/>
      <c r="PS778" s="0"/>
      <c r="PT778" s="0"/>
      <c r="PU778" s="0"/>
      <c r="PV778" s="0"/>
      <c r="PW778" s="0"/>
      <c r="PX778" s="0"/>
      <c r="PY778" s="0"/>
      <c r="PZ778" s="0"/>
      <c r="QA778" s="0"/>
      <c r="QB778" s="0"/>
      <c r="QC778" s="0"/>
      <c r="QD778" s="0"/>
      <c r="QE778" s="0"/>
      <c r="QF778" s="0"/>
      <c r="QG778" s="0"/>
      <c r="QH778" s="0"/>
      <c r="QI778" s="0"/>
      <c r="QJ778" s="0"/>
      <c r="QK778" s="0"/>
      <c r="QL778" s="0"/>
      <c r="QM778" s="0"/>
      <c r="QN778" s="0"/>
      <c r="QO778" s="0"/>
      <c r="QP778" s="0"/>
      <c r="QQ778" s="0"/>
      <c r="QR778" s="0"/>
      <c r="QS778" s="0"/>
      <c r="QT778" s="0"/>
      <c r="QU778" s="0"/>
      <c r="QV778" s="0"/>
      <c r="QW778" s="0"/>
      <c r="QX778" s="0"/>
      <c r="QY778" s="0"/>
      <c r="QZ778" s="0"/>
      <c r="RA778" s="0"/>
      <c r="RB778" s="0"/>
      <c r="RC778" s="0"/>
      <c r="RD778" s="0"/>
      <c r="RE778" s="0"/>
      <c r="RF778" s="0"/>
      <c r="RG778" s="0"/>
      <c r="RH778" s="0"/>
      <c r="RI778" s="0"/>
      <c r="RJ778" s="0"/>
      <c r="RK778" s="0"/>
      <c r="RL778" s="0"/>
      <c r="RM778" s="0"/>
      <c r="RN778" s="0"/>
      <c r="RO778" s="0"/>
      <c r="RP778" s="0"/>
      <c r="RQ778" s="0"/>
      <c r="RR778" s="0"/>
      <c r="RS778" s="0"/>
      <c r="RT778" s="0"/>
      <c r="RU778" s="0"/>
      <c r="RV778" s="0"/>
      <c r="RW778" s="0"/>
      <c r="RX778" s="0"/>
      <c r="RY778" s="0"/>
      <c r="RZ778" s="0"/>
      <c r="SA778" s="0"/>
      <c r="SB778" s="0"/>
      <c r="SC778" s="0"/>
      <c r="SD778" s="0"/>
      <c r="SE778" s="0"/>
      <c r="SF778" s="0"/>
      <c r="SG778" s="0"/>
      <c r="SH778" s="0"/>
      <c r="SI778" s="0"/>
      <c r="SJ778" s="0"/>
      <c r="SK778" s="0"/>
      <c r="SL778" s="0"/>
      <c r="SM778" s="0"/>
      <c r="SN778" s="0"/>
      <c r="SO778" s="0"/>
      <c r="SP778" s="0"/>
      <c r="SQ778" s="0"/>
      <c r="SR778" s="0"/>
      <c r="SS778" s="0"/>
      <c r="ST778" s="0"/>
      <c r="SU778" s="0"/>
      <c r="SV778" s="0"/>
      <c r="SW778" s="0"/>
      <c r="SX778" s="0"/>
      <c r="SY778" s="0"/>
      <c r="SZ778" s="0"/>
      <c r="TA778" s="0"/>
      <c r="TB778" s="0"/>
      <c r="TC778" s="0"/>
      <c r="TD778" s="0"/>
      <c r="TE778" s="0"/>
      <c r="TF778" s="0"/>
      <c r="TG778" s="0"/>
      <c r="TH778" s="0"/>
      <c r="TI778" s="0"/>
      <c r="TJ778" s="0"/>
      <c r="TK778" s="0"/>
      <c r="TL778" s="0"/>
      <c r="TM778" s="0"/>
      <c r="TN778" s="0"/>
      <c r="TO778" s="0"/>
      <c r="TP778" s="0"/>
      <c r="TQ778" s="0"/>
      <c r="TR778" s="0"/>
      <c r="TS778" s="0"/>
      <c r="TT778" s="0"/>
      <c r="TU778" s="0"/>
      <c r="TV778" s="0"/>
      <c r="TW778" s="0"/>
      <c r="TX778" s="0"/>
      <c r="TY778" s="0"/>
      <c r="TZ778" s="0"/>
      <c r="UA778" s="0"/>
      <c r="UB778" s="0"/>
      <c r="UC778" s="0"/>
      <c r="UD778" s="0"/>
      <c r="UE778" s="0"/>
      <c r="UF778" s="0"/>
      <c r="UG778" s="0"/>
      <c r="UH778" s="0"/>
      <c r="UI778" s="0"/>
      <c r="UJ778" s="0"/>
      <c r="UK778" s="0"/>
      <c r="UL778" s="0"/>
      <c r="UM778" s="0"/>
      <c r="UN778" s="0"/>
      <c r="UO778" s="0"/>
      <c r="UP778" s="0"/>
      <c r="UQ778" s="0"/>
      <c r="UR778" s="0"/>
      <c r="US778" s="0"/>
      <c r="UT778" s="0"/>
      <c r="UU778" s="0"/>
      <c r="UV778" s="0"/>
      <c r="UW778" s="0"/>
      <c r="UX778" s="0"/>
      <c r="UY778" s="0"/>
      <c r="UZ778" s="0"/>
      <c r="VA778" s="0"/>
      <c r="VB778" s="0"/>
      <c r="VC778" s="0"/>
      <c r="VD778" s="0"/>
      <c r="VE778" s="0"/>
      <c r="VF778" s="0"/>
      <c r="VG778" s="0"/>
      <c r="VH778" s="0"/>
      <c r="VI778" s="0"/>
      <c r="VJ778" s="0"/>
      <c r="VK778" s="0"/>
      <c r="VL778" s="0"/>
      <c r="VM778" s="0"/>
      <c r="VN778" s="0"/>
      <c r="VO778" s="0"/>
      <c r="VP778" s="0"/>
      <c r="VQ778" s="0"/>
      <c r="VR778" s="0"/>
      <c r="VS778" s="0"/>
      <c r="VT778" s="0"/>
      <c r="VU778" s="0"/>
      <c r="VV778" s="0"/>
      <c r="VW778" s="0"/>
      <c r="VX778" s="0"/>
      <c r="VY778" s="0"/>
      <c r="VZ778" s="0"/>
      <c r="WA778" s="0"/>
      <c r="WB778" s="0"/>
      <c r="WC778" s="0"/>
      <c r="WD778" s="0"/>
      <c r="WE778" s="0"/>
      <c r="WF778" s="0"/>
      <c r="WG778" s="0"/>
      <c r="WH778" s="0"/>
      <c r="WI778" s="0"/>
      <c r="WJ778" s="0"/>
      <c r="WK778" s="0"/>
      <c r="WL778" s="0"/>
      <c r="WM778" s="0"/>
      <c r="WN778" s="0"/>
      <c r="WO778" s="0"/>
      <c r="WP778" s="0"/>
      <c r="WQ778" s="0"/>
      <c r="WR778" s="0"/>
      <c r="WS778" s="0"/>
      <c r="WT778" s="0"/>
      <c r="WU778" s="0"/>
      <c r="WV778" s="0"/>
      <c r="WW778" s="0"/>
      <c r="WX778" s="0"/>
      <c r="WY778" s="0"/>
      <c r="WZ778" s="0"/>
      <c r="XA778" s="0"/>
      <c r="XB778" s="0"/>
      <c r="XC778" s="0"/>
      <c r="XD778" s="0"/>
      <c r="XE778" s="0"/>
      <c r="XF778" s="0"/>
      <c r="XG778" s="0"/>
      <c r="XH778" s="0"/>
      <c r="XI778" s="0"/>
      <c r="XJ778" s="0"/>
      <c r="XK778" s="0"/>
      <c r="XL778" s="0"/>
      <c r="XM778" s="0"/>
      <c r="XN778" s="0"/>
      <c r="XO778" s="0"/>
      <c r="XP778" s="0"/>
      <c r="XQ778" s="0"/>
      <c r="XR778" s="0"/>
      <c r="XS778" s="0"/>
      <c r="XT778" s="0"/>
      <c r="XU778" s="0"/>
      <c r="XV778" s="0"/>
      <c r="XW778" s="0"/>
      <c r="XX778" s="0"/>
      <c r="XY778" s="0"/>
      <c r="XZ778" s="0"/>
      <c r="YA778" s="0"/>
      <c r="YB778" s="0"/>
      <c r="YC778" s="0"/>
      <c r="YD778" s="0"/>
      <c r="YE778" s="0"/>
      <c r="YF778" s="0"/>
      <c r="YG778" s="0"/>
      <c r="YH778" s="0"/>
      <c r="YI778" s="0"/>
      <c r="YJ778" s="0"/>
      <c r="YK778" s="0"/>
      <c r="YL778" s="0"/>
      <c r="YM778" s="0"/>
      <c r="YN778" s="0"/>
      <c r="YO778" s="0"/>
      <c r="YP778" s="0"/>
      <c r="YQ778" s="0"/>
      <c r="YR778" s="0"/>
      <c r="YS778" s="0"/>
      <c r="YT778" s="0"/>
      <c r="YU778" s="0"/>
      <c r="YV778" s="0"/>
      <c r="YW778" s="0"/>
      <c r="YX778" s="0"/>
      <c r="YY778" s="0"/>
      <c r="YZ778" s="0"/>
      <c r="ZA778" s="0"/>
      <c r="ZB778" s="0"/>
      <c r="ZC778" s="0"/>
      <c r="ZD778" s="0"/>
      <c r="ZE778" s="0"/>
      <c r="ZF778" s="0"/>
      <c r="ZG778" s="0"/>
      <c r="ZH778" s="0"/>
      <c r="ZI778" s="0"/>
      <c r="ZJ778" s="0"/>
      <c r="ZK778" s="0"/>
      <c r="ZL778" s="0"/>
      <c r="ZM778" s="0"/>
      <c r="ZN778" s="0"/>
      <c r="ZO778" s="0"/>
      <c r="ZP778" s="0"/>
      <c r="ZQ778" s="0"/>
      <c r="ZR778" s="0"/>
      <c r="ZS778" s="0"/>
      <c r="ZT778" s="0"/>
      <c r="ZU778" s="0"/>
      <c r="ZV778" s="0"/>
      <c r="ZW778" s="0"/>
      <c r="ZX778" s="0"/>
      <c r="ZY778" s="0"/>
      <c r="ZZ778" s="0"/>
      <c r="AAA778" s="0"/>
      <c r="AAB778" s="0"/>
      <c r="AAC778" s="0"/>
      <c r="AAD778" s="0"/>
      <c r="AAE778" s="0"/>
      <c r="AAF778" s="0"/>
      <c r="AAG778" s="0"/>
      <c r="AAH778" s="0"/>
      <c r="AAI778" s="0"/>
      <c r="AAJ778" s="0"/>
      <c r="AAK778" s="0"/>
      <c r="AAL778" s="0"/>
      <c r="AAM778" s="0"/>
      <c r="AAN778" s="0"/>
      <c r="AAO778" s="0"/>
      <c r="AAP778" s="0"/>
      <c r="AAQ778" s="0"/>
      <c r="AAR778" s="0"/>
      <c r="AAS778" s="0"/>
      <c r="AAT778" s="0"/>
      <c r="AAU778" s="0"/>
      <c r="AAV778" s="0"/>
      <c r="AAW778" s="0"/>
      <c r="AAX778" s="0"/>
      <c r="AAY778" s="0"/>
      <c r="AAZ778" s="0"/>
      <c r="ABA778" s="0"/>
      <c r="ABB778" s="0"/>
      <c r="ABC778" s="0"/>
      <c r="ABD778" s="0"/>
      <c r="ABE778" s="0"/>
      <c r="ABF778" s="0"/>
      <c r="ABG778" s="0"/>
      <c r="ABH778" s="0"/>
      <c r="ABI778" s="0"/>
      <c r="ABJ778" s="0"/>
      <c r="ABK778" s="0"/>
      <c r="ABL778" s="0"/>
      <c r="ABM778" s="0"/>
      <c r="ABN778" s="0"/>
      <c r="ABO778" s="0"/>
      <c r="ABP778" s="0"/>
      <c r="ABQ778" s="0"/>
      <c r="ABR778" s="0"/>
      <c r="ABS778" s="0"/>
      <c r="ABT778" s="0"/>
      <c r="ABU778" s="0"/>
      <c r="ABV778" s="0"/>
      <c r="ABW778" s="0"/>
      <c r="ABX778" s="0"/>
      <c r="ABY778" s="0"/>
      <c r="ABZ778" s="0"/>
      <c r="ACA778" s="0"/>
      <c r="ACB778" s="0"/>
      <c r="ACC778" s="0"/>
      <c r="ACD778" s="0"/>
      <c r="ACE778" s="0"/>
      <c r="ACF778" s="0"/>
      <c r="ACG778" s="0"/>
      <c r="ACH778" s="0"/>
      <c r="ACI778" s="0"/>
      <c r="ACJ778" s="0"/>
      <c r="ACK778" s="0"/>
      <c r="ACL778" s="0"/>
      <c r="ACM778" s="0"/>
      <c r="ACN778" s="0"/>
      <c r="ACO778" s="0"/>
      <c r="ACP778" s="0"/>
      <c r="ACQ778" s="0"/>
      <c r="ACR778" s="0"/>
      <c r="ACS778" s="0"/>
      <c r="ACT778" s="0"/>
      <c r="ACU778" s="0"/>
      <c r="ACV778" s="0"/>
      <c r="ACW778" s="0"/>
      <c r="ACX778" s="0"/>
      <c r="ACY778" s="0"/>
      <c r="ACZ778" s="0"/>
      <c r="ADA778" s="0"/>
      <c r="ADB778" s="0"/>
      <c r="ADC778" s="0"/>
      <c r="ADD778" s="0"/>
      <c r="ADE778" s="0"/>
      <c r="ADF778" s="0"/>
      <c r="ADG778" s="0"/>
      <c r="ADH778" s="0"/>
      <c r="ADI778" s="0"/>
      <c r="ADJ778" s="0"/>
      <c r="ADK778" s="0"/>
      <c r="ADL778" s="0"/>
      <c r="ADM778" s="0"/>
      <c r="ADN778" s="0"/>
      <c r="ADO778" s="0"/>
      <c r="ADP778" s="0"/>
      <c r="ADQ778" s="0"/>
      <c r="ADR778" s="0"/>
      <c r="ADS778" s="0"/>
      <c r="ADT778" s="0"/>
      <c r="ADU778" s="0"/>
      <c r="ADV778" s="0"/>
      <c r="ADW778" s="0"/>
      <c r="ADX778" s="0"/>
      <c r="ADY778" s="0"/>
      <c r="ADZ778" s="0"/>
      <c r="AEA778" s="0"/>
      <c r="AEB778" s="0"/>
      <c r="AEC778" s="0"/>
      <c r="AED778" s="0"/>
      <c r="AEE778" s="0"/>
      <c r="AEF778" s="0"/>
      <c r="AEG778" s="0"/>
      <c r="AEH778" s="0"/>
      <c r="AEI778" s="0"/>
      <c r="AEJ778" s="0"/>
      <c r="AEK778" s="0"/>
      <c r="AEL778" s="0"/>
      <c r="AEM778" s="0"/>
      <c r="AEN778" s="0"/>
      <c r="AEO778" s="0"/>
      <c r="AEP778" s="0"/>
      <c r="AEQ778" s="0"/>
      <c r="AER778" s="0"/>
      <c r="AES778" s="0"/>
      <c r="AET778" s="0"/>
      <c r="AEU778" s="0"/>
      <c r="AEV778" s="0"/>
      <c r="AEW778" s="0"/>
      <c r="AEX778" s="0"/>
      <c r="AEY778" s="0"/>
      <c r="AEZ778" s="0"/>
      <c r="AFA778" s="0"/>
      <c r="AFB778" s="0"/>
      <c r="AFC778" s="0"/>
      <c r="AFD778" s="0"/>
      <c r="AFE778" s="0"/>
      <c r="AFF778" s="0"/>
      <c r="AFG778" s="0"/>
      <c r="AFH778" s="0"/>
      <c r="AFI778" s="0"/>
      <c r="AFJ778" s="0"/>
      <c r="AFK778" s="0"/>
      <c r="AFL778" s="0"/>
      <c r="AFM778" s="0"/>
      <c r="AFN778" s="0"/>
      <c r="AFO778" s="0"/>
      <c r="AFP778" s="0"/>
      <c r="AFQ778" s="0"/>
      <c r="AFR778" s="0"/>
      <c r="AFS778" s="0"/>
      <c r="AFT778" s="0"/>
      <c r="AFU778" s="0"/>
      <c r="AFV778" s="0"/>
      <c r="AFW778" s="0"/>
      <c r="AFX778" s="0"/>
      <c r="AFY778" s="0"/>
      <c r="AFZ778" s="0"/>
      <c r="AGA778" s="0"/>
      <c r="AGB778" s="0"/>
      <c r="AGC778" s="0"/>
      <c r="AGD778" s="0"/>
      <c r="AGE778" s="0"/>
      <c r="AGF778" s="0"/>
      <c r="AGG778" s="0"/>
      <c r="AGH778" s="0"/>
      <c r="AGI778" s="0"/>
      <c r="AGJ778" s="0"/>
      <c r="AGK778" s="0"/>
      <c r="AGL778" s="0"/>
      <c r="AGM778" s="0"/>
      <c r="AGN778" s="0"/>
      <c r="AGO778" s="0"/>
      <c r="AGP778" s="0"/>
      <c r="AGQ778" s="0"/>
      <c r="AGR778" s="0"/>
      <c r="AGS778" s="0"/>
      <c r="AGT778" s="0"/>
      <c r="AGU778" s="0"/>
      <c r="AGV778" s="0"/>
      <c r="AGW778" s="0"/>
      <c r="AGX778" s="0"/>
      <c r="AGY778" s="0"/>
      <c r="AGZ778" s="0"/>
      <c r="AHA778" s="0"/>
      <c r="AHB778" s="0"/>
      <c r="AHC778" s="0"/>
      <c r="AHD778" s="0"/>
      <c r="AHE778" s="0"/>
      <c r="AHF778" s="0"/>
      <c r="AHG778" s="0"/>
      <c r="AHH778" s="0"/>
      <c r="AHI778" s="0"/>
      <c r="AHJ778" s="0"/>
      <c r="AHK778" s="0"/>
      <c r="AHL778" s="0"/>
      <c r="AHM778" s="0"/>
      <c r="AHN778" s="0"/>
      <c r="AHO778" s="0"/>
      <c r="AHP778" s="0"/>
      <c r="AHQ778" s="0"/>
      <c r="AHR778" s="0"/>
      <c r="AHS778" s="0"/>
      <c r="AHT778" s="0"/>
      <c r="AHU778" s="0"/>
      <c r="AHV778" s="0"/>
      <c r="AHW778" s="0"/>
      <c r="AHX778" s="0"/>
      <c r="AHY778" s="0"/>
      <c r="AHZ778" s="0"/>
      <c r="AIA778" s="0"/>
      <c r="AIB778" s="0"/>
      <c r="AIC778" s="0"/>
      <c r="AID778" s="0"/>
      <c r="AIE778" s="0"/>
      <c r="AIF778" s="0"/>
      <c r="AIG778" s="0"/>
      <c r="AIH778" s="0"/>
      <c r="AII778" s="0"/>
      <c r="AIJ778" s="0"/>
      <c r="AIK778" s="0"/>
      <c r="AIL778" s="0"/>
      <c r="AIM778" s="0"/>
      <c r="AIN778" s="0"/>
      <c r="AIO778" s="0"/>
      <c r="AIP778" s="0"/>
      <c r="AIQ778" s="0"/>
      <c r="AIR778" s="0"/>
      <c r="AIS778" s="0"/>
      <c r="AIT778" s="0"/>
      <c r="AIU778" s="0"/>
      <c r="AIV778" s="0"/>
      <c r="AIW778" s="0"/>
      <c r="AIX778" s="0"/>
      <c r="AIY778" s="0"/>
      <c r="AIZ778" s="0"/>
      <c r="AJA778" s="0"/>
      <c r="AJB778" s="0"/>
      <c r="AJC778" s="0"/>
      <c r="AJD778" s="0"/>
      <c r="AJE778" s="0"/>
      <c r="AJF778" s="0"/>
      <c r="AJG778" s="0"/>
      <c r="AJH778" s="0"/>
      <c r="AJI778" s="0"/>
      <c r="AJJ778" s="0"/>
      <c r="AJK778" s="0"/>
      <c r="AJL778" s="0"/>
      <c r="AJM778" s="0"/>
      <c r="AJN778" s="0"/>
      <c r="AJO778" s="0"/>
      <c r="AJP778" s="0"/>
      <c r="AJQ778" s="0"/>
      <c r="AJR778" s="0"/>
      <c r="AJS778" s="0"/>
      <c r="AJT778" s="0"/>
      <c r="AJU778" s="0"/>
      <c r="AJV778" s="0"/>
      <c r="AJW778" s="0"/>
      <c r="AJX778" s="0"/>
      <c r="AJY778" s="0"/>
      <c r="AJZ778" s="0"/>
      <c r="AKA778" s="0"/>
      <c r="AKB778" s="0"/>
      <c r="AKC778" s="0"/>
      <c r="AKD778" s="0"/>
      <c r="AKE778" s="0"/>
      <c r="AKF778" s="0"/>
      <c r="AKG778" s="0"/>
      <c r="AKH778" s="0"/>
      <c r="AKI778" s="0"/>
      <c r="AKJ778" s="0"/>
      <c r="AKK778" s="0"/>
      <c r="AKL778" s="0"/>
      <c r="AKM778" s="0"/>
      <c r="AKN778" s="0"/>
      <c r="AKO778" s="0"/>
      <c r="AKP778" s="0"/>
      <c r="AKQ778" s="0"/>
      <c r="AKR778" s="0"/>
      <c r="AKS778" s="0"/>
      <c r="AKT778" s="0"/>
      <c r="AKU778" s="0"/>
      <c r="AKV778" s="0"/>
      <c r="AKW778" s="0"/>
      <c r="AKX778" s="0"/>
      <c r="AKY778" s="0"/>
      <c r="AKZ778" s="0"/>
      <c r="ALA778" s="0"/>
      <c r="ALB778" s="0"/>
      <c r="ALC778" s="0"/>
      <c r="ALD778" s="0"/>
      <c r="ALE778" s="0"/>
      <c r="ALF778" s="0"/>
      <c r="ALG778" s="0"/>
      <c r="ALH778" s="0"/>
      <c r="ALI778" s="0"/>
      <c r="ALJ778" s="0"/>
      <c r="ALK778" s="0"/>
      <c r="ALL778" s="0"/>
      <c r="ALM778" s="0"/>
      <c r="ALN778" s="0"/>
      <c r="ALO778" s="0"/>
      <c r="ALP778" s="0"/>
      <c r="ALQ778" s="0"/>
      <c r="ALR778" s="0"/>
      <c r="ALS778" s="0"/>
      <c r="ALT778" s="0"/>
      <c r="ALU778" s="0"/>
      <c r="ALV778" s="0"/>
      <c r="ALW778" s="0"/>
      <c r="ALX778" s="0"/>
      <c r="ALY778" s="0"/>
      <c r="ALZ778" s="0"/>
      <c r="AMA778" s="0"/>
      <c r="AMB778" s="0"/>
      <c r="AMC778" s="0"/>
      <c r="AMD778" s="0"/>
      <c r="AME778" s="0"/>
      <c r="AMF778" s="0"/>
      <c r="AMG778" s="0"/>
      <c r="AMH778" s="0"/>
      <c r="AMI778" s="0"/>
      <c r="AMJ778" s="0"/>
    </row>
    <row r="779" customFormat="false" ht="12" hidden="false" customHeight="false" outlineLevel="0" collapsed="false">
      <c r="A779" s="9" t="s">
        <v>66</v>
      </c>
      <c r="B779" s="4" t="n">
        <v>50</v>
      </c>
      <c r="C779" s="9" t="n">
        <v>66</v>
      </c>
      <c r="D779" s="9"/>
      <c r="E779" s="35"/>
      <c r="F779" s="4"/>
      <c r="G779" s="33"/>
      <c r="H779" s="0"/>
      <c r="I779" s="22" t="s">
        <v>1365</v>
      </c>
      <c r="J779" s="26" t="s">
        <v>1366</v>
      </c>
      <c r="K779" s="35" t="s">
        <v>1678</v>
      </c>
      <c r="L779" s="9"/>
      <c r="M779" s="88"/>
      <c r="N779" s="22" t="s">
        <v>1660</v>
      </c>
      <c r="O779" s="4" t="s">
        <v>1663</v>
      </c>
      <c r="P779" s="89" t="n">
        <v>22050</v>
      </c>
      <c r="Q779" s="89" t="n">
        <v>2050</v>
      </c>
      <c r="R779" s="22" t="s">
        <v>581</v>
      </c>
      <c r="S779" s="0"/>
      <c r="T779" s="0"/>
      <c r="U779" s="0"/>
      <c r="V779" s="0"/>
      <c r="W779" s="0"/>
      <c r="X779" s="0"/>
      <c r="Y779" s="0"/>
      <c r="Z779" s="0"/>
      <c r="AA779" s="0"/>
      <c r="AB779" s="0"/>
      <c r="AC779" s="30"/>
      <c r="AD779" s="30"/>
      <c r="AE779" s="30"/>
      <c r="AF779" s="30"/>
      <c r="AG779" s="30"/>
      <c r="AH779" s="30"/>
      <c r="AI779" s="30"/>
      <c r="AJ779" s="30"/>
      <c r="AK779" s="3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0"/>
      <c r="EL779" s="0"/>
      <c r="EM779" s="0"/>
      <c r="EN779" s="0"/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0"/>
      <c r="GN779" s="0"/>
      <c r="GO779" s="0"/>
      <c r="GP779" s="0"/>
      <c r="GQ779" s="0"/>
      <c r="GR779" s="0"/>
      <c r="GS779" s="0"/>
      <c r="GT779" s="0"/>
      <c r="GU779" s="0"/>
      <c r="GV779" s="0"/>
      <c r="GW779" s="0"/>
      <c r="GX779" s="0"/>
      <c r="GY779" s="0"/>
      <c r="GZ779" s="0"/>
      <c r="HA779" s="0"/>
      <c r="HB779" s="0"/>
      <c r="HC779" s="0"/>
      <c r="HD779" s="0"/>
      <c r="HE779" s="0"/>
      <c r="HF779" s="0"/>
      <c r="HG779" s="0"/>
      <c r="HH779" s="0"/>
      <c r="HI779" s="0"/>
      <c r="HJ779" s="0"/>
      <c r="HK779" s="0"/>
      <c r="HL779" s="0"/>
      <c r="HM779" s="0"/>
      <c r="HN779" s="0"/>
      <c r="HO779" s="0"/>
      <c r="HP779" s="0"/>
      <c r="HQ779" s="0"/>
      <c r="HR779" s="0"/>
      <c r="HS779" s="0"/>
      <c r="HT779" s="0"/>
      <c r="HU779" s="0"/>
      <c r="HV779" s="0"/>
      <c r="HW779" s="0"/>
      <c r="HX779" s="0"/>
      <c r="HY779" s="0"/>
      <c r="HZ779" s="0"/>
      <c r="IA779" s="0"/>
      <c r="IB779" s="0"/>
      <c r="IC779" s="0"/>
      <c r="ID779" s="0"/>
      <c r="IE779" s="0"/>
      <c r="IF779" s="0"/>
      <c r="IG779" s="0"/>
      <c r="IH779" s="0"/>
      <c r="II779" s="0"/>
      <c r="IJ779" s="0"/>
      <c r="IK779" s="0"/>
      <c r="IL779" s="0"/>
      <c r="IM779" s="0"/>
      <c r="IN779" s="0"/>
      <c r="IO779" s="0"/>
      <c r="IP779" s="0"/>
      <c r="IQ779" s="0"/>
      <c r="IR779" s="0"/>
      <c r="IS779" s="0"/>
      <c r="IT779" s="0"/>
      <c r="IU779" s="0"/>
      <c r="IV779" s="0"/>
      <c r="IW779" s="0"/>
      <c r="IX779" s="0"/>
      <c r="IY779" s="0"/>
      <c r="IZ779" s="0"/>
      <c r="JA779" s="0"/>
      <c r="JB779" s="0"/>
      <c r="JC779" s="0"/>
      <c r="JD779" s="0"/>
      <c r="JE779" s="0"/>
      <c r="JF779" s="0"/>
      <c r="JG779" s="0"/>
      <c r="JH779" s="0"/>
      <c r="JI779" s="0"/>
      <c r="JJ779" s="0"/>
      <c r="JK779" s="0"/>
      <c r="JL779" s="0"/>
      <c r="JM779" s="0"/>
      <c r="JN779" s="0"/>
      <c r="JO779" s="0"/>
      <c r="JP779" s="0"/>
      <c r="JQ779" s="0"/>
      <c r="JR779" s="0"/>
      <c r="JS779" s="0"/>
      <c r="JT779" s="0"/>
      <c r="JU779" s="0"/>
      <c r="JV779" s="0"/>
      <c r="JW779" s="0"/>
      <c r="JX779" s="0"/>
      <c r="JY779" s="0"/>
      <c r="JZ779" s="0"/>
      <c r="KA779" s="0"/>
      <c r="KB779" s="0"/>
      <c r="KC779" s="0"/>
      <c r="KD779" s="0"/>
      <c r="KE779" s="0"/>
      <c r="KF779" s="0"/>
      <c r="KG779" s="0"/>
      <c r="KH779" s="0"/>
      <c r="KI779" s="0"/>
      <c r="KJ779" s="0"/>
      <c r="KK779" s="0"/>
      <c r="KL779" s="0"/>
      <c r="KM779" s="0"/>
      <c r="KN779" s="0"/>
      <c r="KO779" s="0"/>
      <c r="KP779" s="0"/>
      <c r="KQ779" s="0"/>
      <c r="KR779" s="0"/>
      <c r="KS779" s="0"/>
      <c r="KT779" s="0"/>
      <c r="KU779" s="0"/>
      <c r="KV779" s="0"/>
      <c r="KW779" s="0"/>
      <c r="KX779" s="0"/>
      <c r="KY779" s="0"/>
      <c r="KZ779" s="0"/>
      <c r="LA779" s="0"/>
      <c r="LB779" s="0"/>
      <c r="LC779" s="0"/>
      <c r="LD779" s="0"/>
      <c r="LE779" s="0"/>
      <c r="LF779" s="0"/>
      <c r="LG779" s="0"/>
      <c r="LH779" s="0"/>
      <c r="LI779" s="0"/>
      <c r="LJ779" s="0"/>
      <c r="LK779" s="0"/>
      <c r="LL779" s="0"/>
      <c r="LM779" s="0"/>
      <c r="LN779" s="0"/>
      <c r="LO779" s="0"/>
      <c r="LP779" s="0"/>
      <c r="LQ779" s="0"/>
      <c r="LR779" s="0"/>
      <c r="LS779" s="0"/>
      <c r="LT779" s="0"/>
      <c r="LU779" s="0"/>
      <c r="LV779" s="0"/>
      <c r="LW779" s="0"/>
      <c r="LX779" s="0"/>
      <c r="LY779" s="0"/>
      <c r="LZ779" s="0"/>
      <c r="MA779" s="0"/>
      <c r="MB779" s="0"/>
      <c r="MC779" s="0"/>
      <c r="MD779" s="0"/>
      <c r="ME779" s="0"/>
      <c r="MF779" s="0"/>
      <c r="MG779" s="0"/>
      <c r="MH779" s="0"/>
      <c r="MI779" s="0"/>
      <c r="MJ779" s="0"/>
      <c r="MK779" s="0"/>
      <c r="ML779" s="0"/>
      <c r="MM779" s="0"/>
      <c r="MN779" s="0"/>
      <c r="MO779" s="0"/>
      <c r="MP779" s="0"/>
      <c r="MQ779" s="0"/>
      <c r="MR779" s="0"/>
      <c r="MS779" s="0"/>
      <c r="MT779" s="0"/>
      <c r="MU779" s="0"/>
      <c r="MV779" s="0"/>
      <c r="MW779" s="0"/>
      <c r="MX779" s="0"/>
      <c r="MY779" s="0"/>
      <c r="MZ779" s="0"/>
      <c r="NA779" s="0"/>
      <c r="NB779" s="0"/>
      <c r="NC779" s="0"/>
      <c r="ND779" s="0"/>
      <c r="NE779" s="0"/>
      <c r="NF779" s="0"/>
      <c r="NG779" s="0"/>
      <c r="NH779" s="0"/>
      <c r="NI779" s="0"/>
      <c r="NJ779" s="0"/>
      <c r="NK779" s="0"/>
      <c r="NL779" s="0"/>
      <c r="NM779" s="0"/>
      <c r="NN779" s="0"/>
      <c r="NO779" s="0"/>
      <c r="NP779" s="0"/>
      <c r="NQ779" s="0"/>
      <c r="NR779" s="0"/>
      <c r="NS779" s="0"/>
      <c r="NT779" s="0"/>
      <c r="NU779" s="0"/>
      <c r="NV779" s="0"/>
      <c r="NW779" s="0"/>
      <c r="NX779" s="0"/>
      <c r="NY779" s="0"/>
      <c r="NZ779" s="0"/>
      <c r="OA779" s="0"/>
      <c r="OB779" s="0"/>
      <c r="OC779" s="0"/>
      <c r="OD779" s="0"/>
      <c r="OE779" s="0"/>
      <c r="OF779" s="0"/>
      <c r="OG779" s="0"/>
      <c r="OH779" s="0"/>
      <c r="OI779" s="0"/>
      <c r="OJ779" s="0"/>
      <c r="OK779" s="0"/>
      <c r="OL779" s="0"/>
      <c r="OM779" s="0"/>
      <c r="ON779" s="0"/>
      <c r="OO779" s="0"/>
      <c r="OP779" s="0"/>
      <c r="OQ779" s="0"/>
      <c r="OR779" s="0"/>
      <c r="OS779" s="0"/>
      <c r="OT779" s="0"/>
      <c r="OU779" s="0"/>
      <c r="OV779" s="0"/>
      <c r="OW779" s="0"/>
      <c r="OX779" s="0"/>
      <c r="OY779" s="0"/>
      <c r="OZ779" s="0"/>
      <c r="PA779" s="0"/>
      <c r="PB779" s="0"/>
      <c r="PC779" s="0"/>
      <c r="PD779" s="0"/>
      <c r="PE779" s="0"/>
      <c r="PF779" s="0"/>
      <c r="PG779" s="0"/>
      <c r="PH779" s="0"/>
      <c r="PI779" s="0"/>
      <c r="PJ779" s="0"/>
      <c r="PK779" s="0"/>
      <c r="PL779" s="0"/>
      <c r="PM779" s="0"/>
      <c r="PN779" s="0"/>
      <c r="PO779" s="0"/>
      <c r="PP779" s="0"/>
      <c r="PQ779" s="0"/>
      <c r="PR779" s="0"/>
      <c r="PS779" s="0"/>
      <c r="PT779" s="0"/>
      <c r="PU779" s="0"/>
      <c r="PV779" s="0"/>
      <c r="PW779" s="0"/>
      <c r="PX779" s="0"/>
      <c r="PY779" s="0"/>
      <c r="PZ779" s="0"/>
      <c r="QA779" s="0"/>
      <c r="QB779" s="0"/>
      <c r="QC779" s="0"/>
      <c r="QD779" s="0"/>
      <c r="QE779" s="0"/>
      <c r="QF779" s="0"/>
      <c r="QG779" s="0"/>
      <c r="QH779" s="0"/>
      <c r="QI779" s="0"/>
      <c r="QJ779" s="0"/>
      <c r="QK779" s="0"/>
      <c r="QL779" s="0"/>
      <c r="QM779" s="0"/>
      <c r="QN779" s="0"/>
      <c r="QO779" s="0"/>
      <c r="QP779" s="0"/>
      <c r="QQ779" s="0"/>
      <c r="QR779" s="0"/>
      <c r="QS779" s="0"/>
      <c r="QT779" s="0"/>
      <c r="QU779" s="0"/>
      <c r="QV779" s="0"/>
      <c r="QW779" s="0"/>
      <c r="QX779" s="0"/>
      <c r="QY779" s="0"/>
      <c r="QZ779" s="0"/>
      <c r="RA779" s="0"/>
      <c r="RB779" s="0"/>
      <c r="RC779" s="0"/>
      <c r="RD779" s="0"/>
      <c r="RE779" s="0"/>
      <c r="RF779" s="0"/>
      <c r="RG779" s="0"/>
      <c r="RH779" s="0"/>
      <c r="RI779" s="0"/>
      <c r="RJ779" s="0"/>
      <c r="RK779" s="0"/>
      <c r="RL779" s="0"/>
      <c r="RM779" s="0"/>
      <c r="RN779" s="0"/>
      <c r="RO779" s="0"/>
      <c r="RP779" s="0"/>
      <c r="RQ779" s="0"/>
      <c r="RR779" s="0"/>
      <c r="RS779" s="0"/>
      <c r="RT779" s="0"/>
      <c r="RU779" s="0"/>
      <c r="RV779" s="0"/>
      <c r="RW779" s="0"/>
      <c r="RX779" s="0"/>
      <c r="RY779" s="0"/>
      <c r="RZ779" s="0"/>
      <c r="SA779" s="0"/>
      <c r="SB779" s="0"/>
      <c r="SC779" s="0"/>
      <c r="SD779" s="0"/>
      <c r="SE779" s="0"/>
      <c r="SF779" s="0"/>
      <c r="SG779" s="0"/>
      <c r="SH779" s="0"/>
      <c r="SI779" s="0"/>
      <c r="SJ779" s="0"/>
      <c r="SK779" s="0"/>
      <c r="SL779" s="0"/>
      <c r="SM779" s="0"/>
      <c r="SN779" s="0"/>
      <c r="SO779" s="0"/>
      <c r="SP779" s="0"/>
      <c r="SQ779" s="0"/>
      <c r="SR779" s="0"/>
      <c r="SS779" s="0"/>
      <c r="ST779" s="0"/>
      <c r="SU779" s="0"/>
      <c r="SV779" s="0"/>
      <c r="SW779" s="0"/>
      <c r="SX779" s="0"/>
      <c r="SY779" s="0"/>
      <c r="SZ779" s="0"/>
      <c r="TA779" s="0"/>
      <c r="TB779" s="0"/>
      <c r="TC779" s="0"/>
      <c r="TD779" s="0"/>
      <c r="TE779" s="0"/>
      <c r="TF779" s="0"/>
      <c r="TG779" s="0"/>
      <c r="TH779" s="0"/>
      <c r="TI779" s="0"/>
      <c r="TJ779" s="0"/>
      <c r="TK779" s="0"/>
      <c r="TL779" s="0"/>
      <c r="TM779" s="0"/>
      <c r="TN779" s="0"/>
      <c r="TO779" s="0"/>
      <c r="TP779" s="0"/>
      <c r="TQ779" s="0"/>
      <c r="TR779" s="0"/>
      <c r="TS779" s="0"/>
      <c r="TT779" s="0"/>
      <c r="TU779" s="0"/>
      <c r="TV779" s="0"/>
      <c r="TW779" s="0"/>
      <c r="TX779" s="0"/>
      <c r="TY779" s="0"/>
      <c r="TZ779" s="0"/>
      <c r="UA779" s="0"/>
      <c r="UB779" s="0"/>
      <c r="UC779" s="0"/>
      <c r="UD779" s="0"/>
      <c r="UE779" s="0"/>
      <c r="UF779" s="0"/>
      <c r="UG779" s="0"/>
      <c r="UH779" s="0"/>
      <c r="UI779" s="0"/>
      <c r="UJ779" s="0"/>
      <c r="UK779" s="0"/>
      <c r="UL779" s="0"/>
      <c r="UM779" s="0"/>
      <c r="UN779" s="0"/>
      <c r="UO779" s="0"/>
      <c r="UP779" s="0"/>
      <c r="UQ779" s="0"/>
      <c r="UR779" s="0"/>
      <c r="US779" s="0"/>
      <c r="UT779" s="0"/>
      <c r="UU779" s="0"/>
      <c r="UV779" s="0"/>
      <c r="UW779" s="0"/>
      <c r="UX779" s="0"/>
      <c r="UY779" s="0"/>
      <c r="UZ779" s="0"/>
      <c r="VA779" s="0"/>
      <c r="VB779" s="0"/>
      <c r="VC779" s="0"/>
      <c r="VD779" s="0"/>
      <c r="VE779" s="0"/>
      <c r="VF779" s="0"/>
      <c r="VG779" s="0"/>
      <c r="VH779" s="0"/>
      <c r="VI779" s="0"/>
      <c r="VJ779" s="0"/>
      <c r="VK779" s="0"/>
      <c r="VL779" s="0"/>
      <c r="VM779" s="0"/>
      <c r="VN779" s="0"/>
      <c r="VO779" s="0"/>
      <c r="VP779" s="0"/>
      <c r="VQ779" s="0"/>
      <c r="VR779" s="0"/>
      <c r="VS779" s="0"/>
      <c r="VT779" s="0"/>
      <c r="VU779" s="0"/>
      <c r="VV779" s="0"/>
      <c r="VW779" s="0"/>
      <c r="VX779" s="0"/>
      <c r="VY779" s="0"/>
      <c r="VZ779" s="0"/>
      <c r="WA779" s="0"/>
      <c r="WB779" s="0"/>
      <c r="WC779" s="0"/>
      <c r="WD779" s="0"/>
      <c r="WE779" s="0"/>
      <c r="WF779" s="0"/>
      <c r="WG779" s="0"/>
      <c r="WH779" s="0"/>
      <c r="WI779" s="0"/>
      <c r="WJ779" s="0"/>
      <c r="WK779" s="0"/>
      <c r="WL779" s="0"/>
      <c r="WM779" s="0"/>
      <c r="WN779" s="0"/>
      <c r="WO779" s="0"/>
      <c r="WP779" s="0"/>
      <c r="WQ779" s="0"/>
      <c r="WR779" s="0"/>
      <c r="WS779" s="0"/>
      <c r="WT779" s="0"/>
      <c r="WU779" s="0"/>
      <c r="WV779" s="0"/>
      <c r="WW779" s="0"/>
      <c r="WX779" s="0"/>
      <c r="WY779" s="0"/>
      <c r="WZ779" s="0"/>
      <c r="XA779" s="0"/>
      <c r="XB779" s="0"/>
      <c r="XC779" s="0"/>
      <c r="XD779" s="0"/>
      <c r="XE779" s="0"/>
      <c r="XF779" s="0"/>
      <c r="XG779" s="0"/>
      <c r="XH779" s="0"/>
      <c r="XI779" s="0"/>
      <c r="XJ779" s="0"/>
      <c r="XK779" s="0"/>
      <c r="XL779" s="0"/>
      <c r="XM779" s="0"/>
      <c r="XN779" s="0"/>
      <c r="XO779" s="0"/>
      <c r="XP779" s="0"/>
      <c r="XQ779" s="0"/>
      <c r="XR779" s="0"/>
      <c r="XS779" s="0"/>
      <c r="XT779" s="0"/>
      <c r="XU779" s="0"/>
      <c r="XV779" s="0"/>
      <c r="XW779" s="0"/>
      <c r="XX779" s="0"/>
      <c r="XY779" s="0"/>
      <c r="XZ779" s="0"/>
      <c r="YA779" s="0"/>
      <c r="YB779" s="0"/>
      <c r="YC779" s="0"/>
      <c r="YD779" s="0"/>
      <c r="YE779" s="0"/>
      <c r="YF779" s="0"/>
      <c r="YG779" s="0"/>
      <c r="YH779" s="0"/>
      <c r="YI779" s="0"/>
      <c r="YJ779" s="0"/>
      <c r="YK779" s="0"/>
      <c r="YL779" s="0"/>
      <c r="YM779" s="0"/>
      <c r="YN779" s="0"/>
      <c r="YO779" s="0"/>
      <c r="YP779" s="0"/>
      <c r="YQ779" s="0"/>
      <c r="YR779" s="0"/>
      <c r="YS779" s="0"/>
      <c r="YT779" s="0"/>
      <c r="YU779" s="0"/>
      <c r="YV779" s="0"/>
      <c r="YW779" s="0"/>
      <c r="YX779" s="0"/>
      <c r="YY779" s="0"/>
      <c r="YZ779" s="0"/>
      <c r="ZA779" s="0"/>
      <c r="ZB779" s="0"/>
      <c r="ZC779" s="0"/>
      <c r="ZD779" s="0"/>
      <c r="ZE779" s="0"/>
      <c r="ZF779" s="0"/>
      <c r="ZG779" s="0"/>
      <c r="ZH779" s="0"/>
      <c r="ZI779" s="0"/>
      <c r="ZJ779" s="0"/>
      <c r="ZK779" s="0"/>
      <c r="ZL779" s="0"/>
      <c r="ZM779" s="0"/>
      <c r="ZN779" s="0"/>
      <c r="ZO779" s="0"/>
      <c r="ZP779" s="0"/>
      <c r="ZQ779" s="0"/>
      <c r="ZR779" s="0"/>
      <c r="ZS779" s="0"/>
      <c r="ZT779" s="0"/>
      <c r="ZU779" s="0"/>
      <c r="ZV779" s="0"/>
      <c r="ZW779" s="0"/>
      <c r="ZX779" s="0"/>
      <c r="ZY779" s="0"/>
      <c r="ZZ779" s="0"/>
      <c r="AAA779" s="0"/>
      <c r="AAB779" s="0"/>
      <c r="AAC779" s="0"/>
      <c r="AAD779" s="0"/>
      <c r="AAE779" s="0"/>
      <c r="AAF779" s="0"/>
      <c r="AAG779" s="0"/>
      <c r="AAH779" s="0"/>
      <c r="AAI779" s="0"/>
      <c r="AAJ779" s="0"/>
      <c r="AAK779" s="0"/>
      <c r="AAL779" s="0"/>
      <c r="AAM779" s="0"/>
      <c r="AAN779" s="0"/>
      <c r="AAO779" s="0"/>
      <c r="AAP779" s="0"/>
      <c r="AAQ779" s="0"/>
      <c r="AAR779" s="0"/>
      <c r="AAS779" s="0"/>
      <c r="AAT779" s="0"/>
      <c r="AAU779" s="0"/>
      <c r="AAV779" s="0"/>
      <c r="AAW779" s="0"/>
      <c r="AAX779" s="0"/>
      <c r="AAY779" s="0"/>
      <c r="AAZ779" s="0"/>
      <c r="ABA779" s="0"/>
      <c r="ABB779" s="0"/>
      <c r="ABC779" s="0"/>
      <c r="ABD779" s="0"/>
      <c r="ABE779" s="0"/>
      <c r="ABF779" s="0"/>
      <c r="ABG779" s="0"/>
      <c r="ABH779" s="0"/>
      <c r="ABI779" s="0"/>
      <c r="ABJ779" s="0"/>
      <c r="ABK779" s="0"/>
      <c r="ABL779" s="0"/>
      <c r="ABM779" s="0"/>
      <c r="ABN779" s="0"/>
      <c r="ABO779" s="0"/>
      <c r="ABP779" s="0"/>
      <c r="ABQ779" s="0"/>
      <c r="ABR779" s="0"/>
      <c r="ABS779" s="0"/>
      <c r="ABT779" s="0"/>
      <c r="ABU779" s="0"/>
      <c r="ABV779" s="0"/>
      <c r="ABW779" s="0"/>
      <c r="ABX779" s="0"/>
      <c r="ABY779" s="0"/>
      <c r="ABZ779" s="0"/>
      <c r="ACA779" s="0"/>
      <c r="ACB779" s="0"/>
      <c r="ACC779" s="0"/>
      <c r="ACD779" s="0"/>
      <c r="ACE779" s="0"/>
      <c r="ACF779" s="0"/>
      <c r="ACG779" s="0"/>
      <c r="ACH779" s="0"/>
      <c r="ACI779" s="0"/>
      <c r="ACJ779" s="0"/>
      <c r="ACK779" s="0"/>
      <c r="ACL779" s="0"/>
      <c r="ACM779" s="0"/>
      <c r="ACN779" s="0"/>
      <c r="ACO779" s="0"/>
      <c r="ACP779" s="0"/>
      <c r="ACQ779" s="0"/>
      <c r="ACR779" s="0"/>
      <c r="ACS779" s="0"/>
      <c r="ACT779" s="0"/>
      <c r="ACU779" s="0"/>
      <c r="ACV779" s="0"/>
      <c r="ACW779" s="0"/>
      <c r="ACX779" s="0"/>
      <c r="ACY779" s="0"/>
      <c r="ACZ779" s="0"/>
      <c r="ADA779" s="0"/>
      <c r="ADB779" s="0"/>
      <c r="ADC779" s="0"/>
      <c r="ADD779" s="0"/>
      <c r="ADE779" s="0"/>
      <c r="ADF779" s="0"/>
      <c r="ADG779" s="0"/>
      <c r="ADH779" s="0"/>
      <c r="ADI779" s="0"/>
      <c r="ADJ779" s="0"/>
      <c r="ADK779" s="0"/>
      <c r="ADL779" s="0"/>
      <c r="ADM779" s="0"/>
      <c r="ADN779" s="0"/>
      <c r="ADO779" s="0"/>
      <c r="ADP779" s="0"/>
      <c r="ADQ779" s="0"/>
      <c r="ADR779" s="0"/>
      <c r="ADS779" s="0"/>
      <c r="ADT779" s="0"/>
      <c r="ADU779" s="0"/>
      <c r="ADV779" s="0"/>
      <c r="ADW779" s="0"/>
      <c r="ADX779" s="0"/>
      <c r="ADY779" s="0"/>
      <c r="ADZ779" s="0"/>
      <c r="AEA779" s="0"/>
      <c r="AEB779" s="0"/>
      <c r="AEC779" s="0"/>
      <c r="AED779" s="0"/>
      <c r="AEE779" s="0"/>
      <c r="AEF779" s="0"/>
      <c r="AEG779" s="0"/>
      <c r="AEH779" s="0"/>
      <c r="AEI779" s="0"/>
      <c r="AEJ779" s="0"/>
      <c r="AEK779" s="0"/>
      <c r="AEL779" s="0"/>
      <c r="AEM779" s="0"/>
      <c r="AEN779" s="0"/>
      <c r="AEO779" s="0"/>
      <c r="AEP779" s="0"/>
      <c r="AEQ779" s="0"/>
      <c r="AER779" s="0"/>
      <c r="AES779" s="0"/>
      <c r="AET779" s="0"/>
      <c r="AEU779" s="0"/>
      <c r="AEV779" s="0"/>
      <c r="AEW779" s="0"/>
      <c r="AEX779" s="0"/>
      <c r="AEY779" s="0"/>
      <c r="AEZ779" s="0"/>
      <c r="AFA779" s="0"/>
      <c r="AFB779" s="0"/>
      <c r="AFC779" s="0"/>
      <c r="AFD779" s="0"/>
      <c r="AFE779" s="0"/>
      <c r="AFF779" s="0"/>
      <c r="AFG779" s="0"/>
      <c r="AFH779" s="0"/>
      <c r="AFI779" s="0"/>
      <c r="AFJ779" s="0"/>
      <c r="AFK779" s="0"/>
      <c r="AFL779" s="0"/>
      <c r="AFM779" s="0"/>
      <c r="AFN779" s="0"/>
      <c r="AFO779" s="0"/>
      <c r="AFP779" s="0"/>
      <c r="AFQ779" s="0"/>
      <c r="AFR779" s="0"/>
      <c r="AFS779" s="0"/>
      <c r="AFT779" s="0"/>
      <c r="AFU779" s="0"/>
      <c r="AFV779" s="0"/>
      <c r="AFW779" s="0"/>
      <c r="AFX779" s="0"/>
      <c r="AFY779" s="0"/>
      <c r="AFZ779" s="0"/>
      <c r="AGA779" s="0"/>
      <c r="AGB779" s="0"/>
      <c r="AGC779" s="0"/>
      <c r="AGD779" s="0"/>
      <c r="AGE779" s="0"/>
      <c r="AGF779" s="0"/>
      <c r="AGG779" s="0"/>
      <c r="AGH779" s="0"/>
      <c r="AGI779" s="0"/>
      <c r="AGJ779" s="0"/>
      <c r="AGK779" s="0"/>
      <c r="AGL779" s="0"/>
      <c r="AGM779" s="0"/>
      <c r="AGN779" s="0"/>
      <c r="AGO779" s="0"/>
      <c r="AGP779" s="0"/>
      <c r="AGQ779" s="0"/>
      <c r="AGR779" s="0"/>
      <c r="AGS779" s="0"/>
      <c r="AGT779" s="0"/>
      <c r="AGU779" s="0"/>
      <c r="AGV779" s="0"/>
      <c r="AGW779" s="0"/>
      <c r="AGX779" s="0"/>
      <c r="AGY779" s="0"/>
      <c r="AGZ779" s="0"/>
      <c r="AHA779" s="0"/>
      <c r="AHB779" s="0"/>
      <c r="AHC779" s="0"/>
      <c r="AHD779" s="0"/>
      <c r="AHE779" s="0"/>
      <c r="AHF779" s="0"/>
      <c r="AHG779" s="0"/>
      <c r="AHH779" s="0"/>
      <c r="AHI779" s="0"/>
      <c r="AHJ779" s="0"/>
      <c r="AHK779" s="0"/>
      <c r="AHL779" s="0"/>
      <c r="AHM779" s="0"/>
      <c r="AHN779" s="0"/>
      <c r="AHO779" s="0"/>
      <c r="AHP779" s="0"/>
      <c r="AHQ779" s="0"/>
      <c r="AHR779" s="0"/>
      <c r="AHS779" s="0"/>
      <c r="AHT779" s="0"/>
      <c r="AHU779" s="0"/>
      <c r="AHV779" s="0"/>
      <c r="AHW779" s="0"/>
      <c r="AHX779" s="0"/>
      <c r="AHY779" s="0"/>
      <c r="AHZ779" s="0"/>
      <c r="AIA779" s="0"/>
      <c r="AIB779" s="0"/>
      <c r="AIC779" s="0"/>
      <c r="AID779" s="0"/>
      <c r="AIE779" s="0"/>
      <c r="AIF779" s="0"/>
      <c r="AIG779" s="0"/>
      <c r="AIH779" s="0"/>
      <c r="AII779" s="0"/>
      <c r="AIJ779" s="0"/>
      <c r="AIK779" s="0"/>
      <c r="AIL779" s="0"/>
      <c r="AIM779" s="0"/>
      <c r="AIN779" s="0"/>
      <c r="AIO779" s="0"/>
      <c r="AIP779" s="0"/>
      <c r="AIQ779" s="0"/>
      <c r="AIR779" s="0"/>
      <c r="AIS779" s="0"/>
      <c r="AIT779" s="0"/>
      <c r="AIU779" s="0"/>
      <c r="AIV779" s="0"/>
      <c r="AIW779" s="0"/>
      <c r="AIX779" s="0"/>
      <c r="AIY779" s="0"/>
      <c r="AIZ779" s="0"/>
      <c r="AJA779" s="0"/>
      <c r="AJB779" s="0"/>
      <c r="AJC779" s="0"/>
      <c r="AJD779" s="0"/>
      <c r="AJE779" s="0"/>
      <c r="AJF779" s="0"/>
      <c r="AJG779" s="0"/>
      <c r="AJH779" s="0"/>
      <c r="AJI779" s="0"/>
      <c r="AJJ779" s="0"/>
      <c r="AJK779" s="0"/>
      <c r="AJL779" s="0"/>
      <c r="AJM779" s="0"/>
      <c r="AJN779" s="0"/>
      <c r="AJO779" s="0"/>
      <c r="AJP779" s="0"/>
      <c r="AJQ779" s="0"/>
      <c r="AJR779" s="0"/>
      <c r="AJS779" s="0"/>
      <c r="AJT779" s="0"/>
      <c r="AJU779" s="0"/>
      <c r="AJV779" s="0"/>
      <c r="AJW779" s="0"/>
      <c r="AJX779" s="0"/>
      <c r="AJY779" s="0"/>
      <c r="AJZ779" s="0"/>
      <c r="AKA779" s="0"/>
      <c r="AKB779" s="0"/>
      <c r="AKC779" s="0"/>
      <c r="AKD779" s="0"/>
      <c r="AKE779" s="0"/>
      <c r="AKF779" s="0"/>
      <c r="AKG779" s="0"/>
      <c r="AKH779" s="0"/>
      <c r="AKI779" s="0"/>
      <c r="AKJ779" s="0"/>
      <c r="AKK779" s="0"/>
      <c r="AKL779" s="0"/>
      <c r="AKM779" s="0"/>
      <c r="AKN779" s="0"/>
      <c r="AKO779" s="0"/>
      <c r="AKP779" s="0"/>
      <c r="AKQ779" s="0"/>
      <c r="AKR779" s="0"/>
      <c r="AKS779" s="0"/>
      <c r="AKT779" s="0"/>
      <c r="AKU779" s="0"/>
      <c r="AKV779" s="0"/>
      <c r="AKW779" s="0"/>
      <c r="AKX779" s="0"/>
      <c r="AKY779" s="0"/>
      <c r="AKZ779" s="0"/>
      <c r="ALA779" s="0"/>
      <c r="ALB779" s="0"/>
      <c r="ALC779" s="0"/>
      <c r="ALD779" s="0"/>
      <c r="ALE779" s="0"/>
      <c r="ALF779" s="0"/>
      <c r="ALG779" s="0"/>
      <c r="ALH779" s="0"/>
      <c r="ALI779" s="0"/>
      <c r="ALJ779" s="0"/>
      <c r="ALK779" s="0"/>
      <c r="ALL779" s="0"/>
      <c r="ALM779" s="0"/>
      <c r="ALN779" s="0"/>
      <c r="ALO779" s="0"/>
      <c r="ALP779" s="0"/>
      <c r="ALQ779" s="0"/>
      <c r="ALR779" s="0"/>
      <c r="ALS779" s="0"/>
      <c r="ALT779" s="0"/>
      <c r="ALU779" s="0"/>
      <c r="ALV779" s="0"/>
      <c r="ALW779" s="0"/>
      <c r="ALX779" s="0"/>
      <c r="ALY779" s="0"/>
      <c r="ALZ779" s="0"/>
      <c r="AMA779" s="0"/>
      <c r="AMB779" s="0"/>
      <c r="AMC779" s="0"/>
      <c r="AMD779" s="0"/>
      <c r="AME779" s="0"/>
      <c r="AMF779" s="0"/>
      <c r="AMG779" s="0"/>
      <c r="AMH779" s="0"/>
      <c r="AMI779" s="0"/>
      <c r="AMJ779" s="0"/>
    </row>
    <row r="780" customFormat="false" ht="12" hidden="false" customHeight="false" outlineLevel="0" collapsed="false">
      <c r="A780" s="9" t="s">
        <v>46</v>
      </c>
      <c r="B780" s="4" t="n">
        <v>53</v>
      </c>
      <c r="C780" s="9" t="n">
        <v>69</v>
      </c>
      <c r="D780" s="9"/>
      <c r="E780" s="35"/>
      <c r="F780" s="4"/>
      <c r="G780" s="33"/>
      <c r="H780" s="9"/>
      <c r="I780" s="22" t="s">
        <v>1365</v>
      </c>
      <c r="J780" s="26" t="s">
        <v>1366</v>
      </c>
      <c r="K780" s="35" t="s">
        <v>1679</v>
      </c>
      <c r="L780" s="9"/>
      <c r="M780" s="88"/>
      <c r="N780" s="22" t="s">
        <v>1660</v>
      </c>
      <c r="O780" s="25" t="s">
        <v>1661</v>
      </c>
      <c r="P780" s="89" t="n">
        <v>22053</v>
      </c>
      <c r="Q780" s="89" t="n">
        <v>2053</v>
      </c>
      <c r="R780" s="22" t="s">
        <v>581</v>
      </c>
      <c r="S780" s="0"/>
      <c r="T780" s="0"/>
      <c r="U780" s="0"/>
      <c r="V780" s="0"/>
      <c r="W780" s="0"/>
      <c r="X780" s="0"/>
      <c r="Y780" s="0"/>
      <c r="Z780" s="0"/>
      <c r="AA780" s="0"/>
      <c r="AB780" s="0"/>
      <c r="AC780" s="30"/>
      <c r="AD780" s="30"/>
      <c r="AE780" s="30"/>
      <c r="AF780" s="30"/>
      <c r="AG780" s="30"/>
      <c r="AH780" s="30"/>
      <c r="AI780" s="30"/>
      <c r="AJ780" s="30"/>
      <c r="AK780" s="3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0"/>
      <c r="EL780" s="0"/>
      <c r="EM780" s="0"/>
      <c r="EN780" s="0"/>
      <c r="EO780" s="0"/>
      <c r="EP780" s="0"/>
      <c r="EQ780" s="0"/>
      <c r="ER780" s="0"/>
      <c r="ES780" s="0"/>
      <c r="ET780" s="0"/>
      <c r="EU780" s="0"/>
      <c r="EV780" s="0"/>
      <c r="EW780" s="0"/>
      <c r="EX780" s="0"/>
      <c r="EY780" s="0"/>
      <c r="EZ780" s="0"/>
      <c r="FA780" s="0"/>
      <c r="FB780" s="0"/>
      <c r="FC780" s="0"/>
      <c r="FD780" s="0"/>
      <c r="FE780" s="0"/>
      <c r="FF780" s="0"/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/>
      <c r="FZ780" s="0"/>
      <c r="GA780" s="0"/>
      <c r="GB780" s="0"/>
      <c r="GC780" s="0"/>
      <c r="GD780" s="0"/>
      <c r="GE780" s="0"/>
      <c r="GF780" s="0"/>
      <c r="GG780" s="0"/>
      <c r="GH780" s="0"/>
      <c r="GI780" s="0"/>
      <c r="GJ780" s="0"/>
      <c r="GK780" s="0"/>
      <c r="GL780" s="0"/>
      <c r="GM780" s="0"/>
      <c r="GN780" s="0"/>
      <c r="GO780" s="0"/>
      <c r="GP780" s="0"/>
      <c r="GQ780" s="0"/>
      <c r="GR780" s="0"/>
      <c r="GS780" s="0"/>
      <c r="GT780" s="0"/>
      <c r="GU780" s="0"/>
      <c r="GV780" s="0"/>
      <c r="GW780" s="0"/>
      <c r="GX780" s="0"/>
      <c r="GY780" s="0"/>
      <c r="GZ780" s="0"/>
      <c r="HA780" s="0"/>
      <c r="HB780" s="0"/>
      <c r="HC780" s="0"/>
      <c r="HD780" s="0"/>
      <c r="HE780" s="0"/>
      <c r="HF780" s="0"/>
      <c r="HG780" s="0"/>
      <c r="HH780" s="0"/>
      <c r="HI780" s="0"/>
      <c r="HJ780" s="0"/>
      <c r="HK780" s="0"/>
      <c r="HL780" s="0"/>
      <c r="HM780" s="0"/>
      <c r="HN780" s="0"/>
      <c r="HO780" s="0"/>
      <c r="HP780" s="0"/>
      <c r="HQ780" s="0"/>
      <c r="HR780" s="0"/>
      <c r="HS780" s="0"/>
      <c r="HT780" s="0"/>
      <c r="HU780" s="0"/>
      <c r="HV780" s="0"/>
      <c r="HW780" s="0"/>
      <c r="HX780" s="0"/>
      <c r="HY780" s="0"/>
      <c r="HZ780" s="0"/>
      <c r="IA780" s="0"/>
      <c r="IB780" s="0"/>
      <c r="IC780" s="0"/>
      <c r="ID780" s="0"/>
      <c r="IE780" s="0"/>
      <c r="IF780" s="0"/>
      <c r="IG780" s="0"/>
      <c r="IH780" s="0"/>
      <c r="II780" s="0"/>
      <c r="IJ780" s="0"/>
      <c r="IK780" s="0"/>
      <c r="IL780" s="0"/>
      <c r="IM780" s="0"/>
      <c r="IN780" s="0"/>
      <c r="IO780" s="0"/>
      <c r="IP780" s="0"/>
      <c r="IQ780" s="0"/>
      <c r="IR780" s="0"/>
      <c r="IS780" s="0"/>
      <c r="IT780" s="0"/>
      <c r="IU780" s="0"/>
      <c r="IV780" s="0"/>
      <c r="IW780" s="0"/>
      <c r="IX780" s="0"/>
      <c r="IY780" s="0"/>
      <c r="IZ780" s="0"/>
      <c r="JA780" s="0"/>
      <c r="JB780" s="0"/>
      <c r="JC780" s="0"/>
      <c r="JD780" s="0"/>
      <c r="JE780" s="0"/>
      <c r="JF780" s="0"/>
      <c r="JG780" s="0"/>
      <c r="JH780" s="0"/>
      <c r="JI780" s="0"/>
      <c r="JJ780" s="0"/>
      <c r="JK780" s="0"/>
      <c r="JL780" s="0"/>
      <c r="JM780" s="0"/>
      <c r="JN780" s="0"/>
      <c r="JO780" s="0"/>
      <c r="JP780" s="0"/>
      <c r="JQ780" s="0"/>
      <c r="JR780" s="0"/>
      <c r="JS780" s="0"/>
      <c r="JT780" s="0"/>
      <c r="JU780" s="0"/>
      <c r="JV780" s="0"/>
      <c r="JW780" s="0"/>
      <c r="JX780" s="0"/>
      <c r="JY780" s="0"/>
      <c r="JZ780" s="0"/>
      <c r="KA780" s="0"/>
      <c r="KB780" s="0"/>
      <c r="KC780" s="0"/>
      <c r="KD780" s="0"/>
      <c r="KE780" s="0"/>
      <c r="KF780" s="0"/>
      <c r="KG780" s="0"/>
      <c r="KH780" s="0"/>
      <c r="KI780" s="0"/>
      <c r="KJ780" s="0"/>
      <c r="KK780" s="0"/>
      <c r="KL780" s="0"/>
      <c r="KM780" s="0"/>
      <c r="KN780" s="0"/>
      <c r="KO780" s="0"/>
      <c r="KP780" s="0"/>
      <c r="KQ780" s="0"/>
      <c r="KR780" s="0"/>
      <c r="KS780" s="0"/>
      <c r="KT780" s="0"/>
      <c r="KU780" s="0"/>
      <c r="KV780" s="0"/>
      <c r="KW780" s="0"/>
      <c r="KX780" s="0"/>
      <c r="KY780" s="0"/>
      <c r="KZ780" s="0"/>
      <c r="LA780" s="0"/>
      <c r="LB780" s="0"/>
      <c r="LC780" s="0"/>
      <c r="LD780" s="0"/>
      <c r="LE780" s="0"/>
      <c r="LF780" s="0"/>
      <c r="LG780" s="0"/>
      <c r="LH780" s="0"/>
      <c r="LI780" s="0"/>
      <c r="LJ780" s="0"/>
      <c r="LK780" s="0"/>
      <c r="LL780" s="0"/>
      <c r="LM780" s="0"/>
      <c r="LN780" s="0"/>
      <c r="LO780" s="0"/>
      <c r="LP780" s="0"/>
      <c r="LQ780" s="0"/>
      <c r="LR780" s="0"/>
      <c r="LS780" s="0"/>
      <c r="LT780" s="0"/>
      <c r="LU780" s="0"/>
      <c r="LV780" s="0"/>
      <c r="LW780" s="0"/>
      <c r="LX780" s="0"/>
      <c r="LY780" s="0"/>
      <c r="LZ780" s="0"/>
      <c r="MA780" s="0"/>
      <c r="MB780" s="0"/>
      <c r="MC780" s="0"/>
      <c r="MD780" s="0"/>
      <c r="ME780" s="0"/>
      <c r="MF780" s="0"/>
      <c r="MG780" s="0"/>
      <c r="MH780" s="0"/>
      <c r="MI780" s="0"/>
      <c r="MJ780" s="0"/>
      <c r="MK780" s="0"/>
      <c r="ML780" s="0"/>
      <c r="MM780" s="0"/>
      <c r="MN780" s="0"/>
      <c r="MO780" s="0"/>
      <c r="MP780" s="0"/>
      <c r="MQ780" s="0"/>
      <c r="MR780" s="0"/>
      <c r="MS780" s="0"/>
      <c r="MT780" s="0"/>
      <c r="MU780" s="0"/>
      <c r="MV780" s="0"/>
      <c r="MW780" s="0"/>
      <c r="MX780" s="0"/>
      <c r="MY780" s="0"/>
      <c r="MZ780" s="0"/>
      <c r="NA780" s="0"/>
      <c r="NB780" s="0"/>
      <c r="NC780" s="0"/>
      <c r="ND780" s="0"/>
      <c r="NE780" s="0"/>
      <c r="NF780" s="0"/>
      <c r="NG780" s="0"/>
      <c r="NH780" s="0"/>
      <c r="NI780" s="0"/>
      <c r="NJ780" s="0"/>
      <c r="NK780" s="0"/>
      <c r="NL780" s="0"/>
      <c r="NM780" s="0"/>
      <c r="NN780" s="0"/>
      <c r="NO780" s="0"/>
      <c r="NP780" s="0"/>
      <c r="NQ780" s="0"/>
      <c r="NR780" s="0"/>
      <c r="NS780" s="0"/>
      <c r="NT780" s="0"/>
      <c r="NU780" s="0"/>
      <c r="NV780" s="0"/>
      <c r="NW780" s="0"/>
      <c r="NX780" s="0"/>
      <c r="NY780" s="0"/>
      <c r="NZ780" s="0"/>
      <c r="OA780" s="0"/>
      <c r="OB780" s="0"/>
      <c r="OC780" s="0"/>
      <c r="OD780" s="0"/>
      <c r="OE780" s="0"/>
      <c r="OF780" s="0"/>
      <c r="OG780" s="0"/>
      <c r="OH780" s="0"/>
      <c r="OI780" s="0"/>
      <c r="OJ780" s="0"/>
      <c r="OK780" s="0"/>
      <c r="OL780" s="0"/>
      <c r="OM780" s="0"/>
      <c r="ON780" s="0"/>
      <c r="OO780" s="0"/>
      <c r="OP780" s="0"/>
      <c r="OQ780" s="0"/>
      <c r="OR780" s="0"/>
      <c r="OS780" s="0"/>
      <c r="OT780" s="0"/>
      <c r="OU780" s="0"/>
      <c r="OV780" s="0"/>
      <c r="OW780" s="0"/>
      <c r="OX780" s="0"/>
      <c r="OY780" s="0"/>
      <c r="OZ780" s="0"/>
      <c r="PA780" s="0"/>
      <c r="PB780" s="0"/>
      <c r="PC780" s="0"/>
      <c r="PD780" s="0"/>
      <c r="PE780" s="0"/>
      <c r="PF780" s="0"/>
      <c r="PG780" s="0"/>
      <c r="PH780" s="0"/>
      <c r="PI780" s="0"/>
      <c r="PJ780" s="0"/>
      <c r="PK780" s="0"/>
      <c r="PL780" s="0"/>
      <c r="PM780" s="0"/>
      <c r="PN780" s="0"/>
      <c r="PO780" s="0"/>
      <c r="PP780" s="0"/>
      <c r="PQ780" s="0"/>
      <c r="PR780" s="0"/>
      <c r="PS780" s="0"/>
      <c r="PT780" s="0"/>
      <c r="PU780" s="0"/>
      <c r="PV780" s="0"/>
      <c r="PW780" s="0"/>
      <c r="PX780" s="0"/>
      <c r="PY780" s="0"/>
      <c r="PZ780" s="0"/>
      <c r="QA780" s="0"/>
      <c r="QB780" s="0"/>
      <c r="QC780" s="0"/>
      <c r="QD780" s="0"/>
      <c r="QE780" s="0"/>
      <c r="QF780" s="0"/>
      <c r="QG780" s="0"/>
      <c r="QH780" s="0"/>
      <c r="QI780" s="0"/>
      <c r="QJ780" s="0"/>
      <c r="QK780" s="0"/>
      <c r="QL780" s="0"/>
      <c r="QM780" s="0"/>
      <c r="QN780" s="0"/>
      <c r="QO780" s="0"/>
      <c r="QP780" s="0"/>
      <c r="QQ780" s="0"/>
      <c r="QR780" s="0"/>
      <c r="QS780" s="0"/>
      <c r="QT780" s="0"/>
      <c r="QU780" s="0"/>
      <c r="QV780" s="0"/>
      <c r="QW780" s="0"/>
      <c r="QX780" s="0"/>
      <c r="QY780" s="0"/>
      <c r="QZ780" s="0"/>
      <c r="RA780" s="0"/>
      <c r="RB780" s="0"/>
      <c r="RC780" s="0"/>
      <c r="RD780" s="0"/>
      <c r="RE780" s="0"/>
      <c r="RF780" s="0"/>
      <c r="RG780" s="0"/>
      <c r="RH780" s="0"/>
      <c r="RI780" s="0"/>
      <c r="RJ780" s="0"/>
      <c r="RK780" s="0"/>
      <c r="RL780" s="0"/>
      <c r="RM780" s="0"/>
      <c r="RN780" s="0"/>
      <c r="RO780" s="0"/>
      <c r="RP780" s="0"/>
      <c r="RQ780" s="0"/>
      <c r="RR780" s="0"/>
      <c r="RS780" s="0"/>
      <c r="RT780" s="0"/>
      <c r="RU780" s="0"/>
      <c r="RV780" s="0"/>
      <c r="RW780" s="0"/>
      <c r="RX780" s="0"/>
      <c r="RY780" s="0"/>
      <c r="RZ780" s="0"/>
      <c r="SA780" s="0"/>
      <c r="SB780" s="0"/>
      <c r="SC780" s="0"/>
      <c r="SD780" s="0"/>
      <c r="SE780" s="0"/>
      <c r="SF780" s="0"/>
      <c r="SG780" s="0"/>
      <c r="SH780" s="0"/>
      <c r="SI780" s="0"/>
      <c r="SJ780" s="0"/>
      <c r="SK780" s="0"/>
      <c r="SL780" s="0"/>
      <c r="SM780" s="0"/>
      <c r="SN780" s="0"/>
      <c r="SO780" s="0"/>
      <c r="SP780" s="0"/>
      <c r="SQ780" s="0"/>
      <c r="SR780" s="0"/>
      <c r="SS780" s="0"/>
      <c r="ST780" s="0"/>
      <c r="SU780" s="0"/>
      <c r="SV780" s="0"/>
      <c r="SW780" s="0"/>
      <c r="SX780" s="0"/>
      <c r="SY780" s="0"/>
      <c r="SZ780" s="0"/>
      <c r="TA780" s="0"/>
      <c r="TB780" s="0"/>
      <c r="TC780" s="0"/>
      <c r="TD780" s="0"/>
      <c r="TE780" s="0"/>
      <c r="TF780" s="0"/>
      <c r="TG780" s="0"/>
      <c r="TH780" s="0"/>
      <c r="TI780" s="0"/>
      <c r="TJ780" s="0"/>
      <c r="TK780" s="0"/>
      <c r="TL780" s="0"/>
      <c r="TM780" s="0"/>
      <c r="TN780" s="0"/>
      <c r="TO780" s="0"/>
      <c r="TP780" s="0"/>
      <c r="TQ780" s="0"/>
      <c r="TR780" s="0"/>
      <c r="TS780" s="0"/>
      <c r="TT780" s="0"/>
      <c r="TU780" s="0"/>
      <c r="TV780" s="0"/>
      <c r="TW780" s="0"/>
      <c r="TX780" s="0"/>
      <c r="TY780" s="0"/>
      <c r="TZ780" s="0"/>
      <c r="UA780" s="0"/>
      <c r="UB780" s="0"/>
      <c r="UC780" s="0"/>
      <c r="UD780" s="0"/>
      <c r="UE780" s="0"/>
      <c r="UF780" s="0"/>
      <c r="UG780" s="0"/>
      <c r="UH780" s="0"/>
      <c r="UI780" s="0"/>
      <c r="UJ780" s="0"/>
      <c r="UK780" s="0"/>
      <c r="UL780" s="0"/>
      <c r="UM780" s="0"/>
      <c r="UN780" s="0"/>
      <c r="UO780" s="0"/>
      <c r="UP780" s="0"/>
      <c r="UQ780" s="0"/>
      <c r="UR780" s="0"/>
      <c r="US780" s="0"/>
      <c r="UT780" s="0"/>
      <c r="UU780" s="0"/>
      <c r="UV780" s="0"/>
      <c r="UW780" s="0"/>
      <c r="UX780" s="0"/>
      <c r="UY780" s="0"/>
      <c r="UZ780" s="0"/>
      <c r="VA780" s="0"/>
      <c r="VB780" s="0"/>
      <c r="VC780" s="0"/>
      <c r="VD780" s="0"/>
      <c r="VE780" s="0"/>
      <c r="VF780" s="0"/>
      <c r="VG780" s="0"/>
      <c r="VH780" s="0"/>
      <c r="VI780" s="0"/>
      <c r="VJ780" s="0"/>
      <c r="VK780" s="0"/>
      <c r="VL780" s="0"/>
      <c r="VM780" s="0"/>
      <c r="VN780" s="0"/>
      <c r="VO780" s="0"/>
      <c r="VP780" s="0"/>
      <c r="VQ780" s="0"/>
      <c r="VR780" s="0"/>
      <c r="VS780" s="0"/>
      <c r="VT780" s="0"/>
      <c r="VU780" s="0"/>
      <c r="VV780" s="0"/>
      <c r="VW780" s="0"/>
      <c r="VX780" s="0"/>
      <c r="VY780" s="0"/>
      <c r="VZ780" s="0"/>
      <c r="WA780" s="0"/>
      <c r="WB780" s="0"/>
      <c r="WC780" s="0"/>
      <c r="WD780" s="0"/>
      <c r="WE780" s="0"/>
      <c r="WF780" s="0"/>
      <c r="WG780" s="0"/>
      <c r="WH780" s="0"/>
      <c r="WI780" s="0"/>
      <c r="WJ780" s="0"/>
      <c r="WK780" s="0"/>
      <c r="WL780" s="0"/>
      <c r="WM780" s="0"/>
      <c r="WN780" s="0"/>
      <c r="WO780" s="0"/>
      <c r="WP780" s="0"/>
      <c r="WQ780" s="0"/>
      <c r="WR780" s="0"/>
      <c r="WS780" s="0"/>
      <c r="WT780" s="0"/>
      <c r="WU780" s="0"/>
      <c r="WV780" s="0"/>
      <c r="WW780" s="0"/>
      <c r="WX780" s="0"/>
      <c r="WY780" s="0"/>
      <c r="WZ780" s="0"/>
      <c r="XA780" s="0"/>
      <c r="XB780" s="0"/>
      <c r="XC780" s="0"/>
      <c r="XD780" s="0"/>
      <c r="XE780" s="0"/>
      <c r="XF780" s="0"/>
      <c r="XG780" s="0"/>
      <c r="XH780" s="0"/>
      <c r="XI780" s="0"/>
      <c r="XJ780" s="0"/>
      <c r="XK780" s="0"/>
      <c r="XL780" s="0"/>
      <c r="XM780" s="0"/>
      <c r="XN780" s="0"/>
      <c r="XO780" s="0"/>
      <c r="XP780" s="0"/>
      <c r="XQ780" s="0"/>
      <c r="XR780" s="0"/>
      <c r="XS780" s="0"/>
      <c r="XT780" s="0"/>
      <c r="XU780" s="0"/>
      <c r="XV780" s="0"/>
      <c r="XW780" s="0"/>
      <c r="XX780" s="0"/>
      <c r="XY780" s="0"/>
      <c r="XZ780" s="0"/>
      <c r="YA780" s="0"/>
      <c r="YB780" s="0"/>
      <c r="YC780" s="0"/>
      <c r="YD780" s="0"/>
      <c r="YE780" s="0"/>
      <c r="YF780" s="0"/>
      <c r="YG780" s="0"/>
      <c r="YH780" s="0"/>
      <c r="YI780" s="0"/>
      <c r="YJ780" s="0"/>
      <c r="YK780" s="0"/>
      <c r="YL780" s="0"/>
      <c r="YM780" s="0"/>
      <c r="YN780" s="0"/>
      <c r="YO780" s="0"/>
      <c r="YP780" s="0"/>
      <c r="YQ780" s="0"/>
      <c r="YR780" s="0"/>
      <c r="YS780" s="0"/>
      <c r="YT780" s="0"/>
      <c r="YU780" s="0"/>
      <c r="YV780" s="0"/>
      <c r="YW780" s="0"/>
      <c r="YX780" s="0"/>
      <c r="YY780" s="0"/>
      <c r="YZ780" s="0"/>
      <c r="ZA780" s="0"/>
      <c r="ZB780" s="0"/>
      <c r="ZC780" s="0"/>
      <c r="ZD780" s="0"/>
      <c r="ZE780" s="0"/>
      <c r="ZF780" s="0"/>
      <c r="ZG780" s="0"/>
      <c r="ZH780" s="0"/>
      <c r="ZI780" s="0"/>
      <c r="ZJ780" s="0"/>
      <c r="ZK780" s="0"/>
      <c r="ZL780" s="0"/>
      <c r="ZM780" s="0"/>
      <c r="ZN780" s="0"/>
      <c r="ZO780" s="0"/>
      <c r="ZP780" s="0"/>
      <c r="ZQ780" s="0"/>
      <c r="ZR780" s="0"/>
      <c r="ZS780" s="0"/>
      <c r="ZT780" s="0"/>
      <c r="ZU780" s="0"/>
      <c r="ZV780" s="0"/>
      <c r="ZW780" s="0"/>
      <c r="ZX780" s="0"/>
      <c r="ZY780" s="0"/>
      <c r="ZZ780" s="0"/>
      <c r="AAA780" s="0"/>
      <c r="AAB780" s="0"/>
      <c r="AAC780" s="0"/>
      <c r="AAD780" s="0"/>
      <c r="AAE780" s="0"/>
      <c r="AAF780" s="0"/>
      <c r="AAG780" s="0"/>
      <c r="AAH780" s="0"/>
      <c r="AAI780" s="0"/>
      <c r="AAJ780" s="0"/>
      <c r="AAK780" s="0"/>
      <c r="AAL780" s="0"/>
      <c r="AAM780" s="0"/>
      <c r="AAN780" s="0"/>
      <c r="AAO780" s="0"/>
      <c r="AAP780" s="0"/>
      <c r="AAQ780" s="0"/>
      <c r="AAR780" s="0"/>
      <c r="AAS780" s="0"/>
      <c r="AAT780" s="0"/>
      <c r="AAU780" s="0"/>
      <c r="AAV780" s="0"/>
      <c r="AAW780" s="0"/>
      <c r="AAX780" s="0"/>
      <c r="AAY780" s="0"/>
      <c r="AAZ780" s="0"/>
      <c r="ABA780" s="0"/>
      <c r="ABB780" s="0"/>
      <c r="ABC780" s="0"/>
      <c r="ABD780" s="0"/>
      <c r="ABE780" s="0"/>
      <c r="ABF780" s="0"/>
      <c r="ABG780" s="0"/>
      <c r="ABH780" s="0"/>
      <c r="ABI780" s="0"/>
      <c r="ABJ780" s="0"/>
      <c r="ABK780" s="0"/>
      <c r="ABL780" s="0"/>
      <c r="ABM780" s="0"/>
      <c r="ABN780" s="0"/>
      <c r="ABO780" s="0"/>
      <c r="ABP780" s="0"/>
      <c r="ABQ780" s="0"/>
      <c r="ABR780" s="0"/>
      <c r="ABS780" s="0"/>
      <c r="ABT780" s="0"/>
      <c r="ABU780" s="0"/>
      <c r="ABV780" s="0"/>
      <c r="ABW780" s="0"/>
      <c r="ABX780" s="0"/>
      <c r="ABY780" s="0"/>
      <c r="ABZ780" s="0"/>
      <c r="ACA780" s="0"/>
      <c r="ACB780" s="0"/>
      <c r="ACC780" s="0"/>
      <c r="ACD780" s="0"/>
      <c r="ACE780" s="0"/>
      <c r="ACF780" s="0"/>
      <c r="ACG780" s="0"/>
      <c r="ACH780" s="0"/>
      <c r="ACI780" s="0"/>
      <c r="ACJ780" s="0"/>
      <c r="ACK780" s="0"/>
      <c r="ACL780" s="0"/>
      <c r="ACM780" s="0"/>
      <c r="ACN780" s="0"/>
      <c r="ACO780" s="0"/>
      <c r="ACP780" s="0"/>
      <c r="ACQ780" s="0"/>
      <c r="ACR780" s="0"/>
      <c r="ACS780" s="0"/>
      <c r="ACT780" s="0"/>
      <c r="ACU780" s="0"/>
      <c r="ACV780" s="0"/>
      <c r="ACW780" s="0"/>
      <c r="ACX780" s="0"/>
      <c r="ACY780" s="0"/>
      <c r="ACZ780" s="0"/>
      <c r="ADA780" s="0"/>
      <c r="ADB780" s="0"/>
      <c r="ADC780" s="0"/>
      <c r="ADD780" s="0"/>
      <c r="ADE780" s="0"/>
      <c r="ADF780" s="0"/>
      <c r="ADG780" s="0"/>
      <c r="ADH780" s="0"/>
      <c r="ADI780" s="0"/>
      <c r="ADJ780" s="0"/>
      <c r="ADK780" s="0"/>
      <c r="ADL780" s="0"/>
      <c r="ADM780" s="0"/>
      <c r="ADN780" s="0"/>
      <c r="ADO780" s="0"/>
      <c r="ADP780" s="0"/>
      <c r="ADQ780" s="0"/>
      <c r="ADR780" s="0"/>
      <c r="ADS780" s="0"/>
      <c r="ADT780" s="0"/>
      <c r="ADU780" s="0"/>
      <c r="ADV780" s="0"/>
      <c r="ADW780" s="0"/>
      <c r="ADX780" s="0"/>
      <c r="ADY780" s="0"/>
      <c r="ADZ780" s="0"/>
      <c r="AEA780" s="0"/>
      <c r="AEB780" s="0"/>
      <c r="AEC780" s="0"/>
      <c r="AED780" s="0"/>
      <c r="AEE780" s="0"/>
      <c r="AEF780" s="0"/>
      <c r="AEG780" s="0"/>
      <c r="AEH780" s="0"/>
      <c r="AEI780" s="0"/>
      <c r="AEJ780" s="0"/>
      <c r="AEK780" s="0"/>
      <c r="AEL780" s="0"/>
      <c r="AEM780" s="0"/>
      <c r="AEN780" s="0"/>
      <c r="AEO780" s="0"/>
      <c r="AEP780" s="0"/>
      <c r="AEQ780" s="0"/>
      <c r="AER780" s="0"/>
      <c r="AES780" s="0"/>
      <c r="AET780" s="0"/>
      <c r="AEU780" s="0"/>
      <c r="AEV780" s="0"/>
      <c r="AEW780" s="0"/>
      <c r="AEX780" s="0"/>
      <c r="AEY780" s="0"/>
      <c r="AEZ780" s="0"/>
      <c r="AFA780" s="0"/>
      <c r="AFB780" s="0"/>
      <c r="AFC780" s="0"/>
      <c r="AFD780" s="0"/>
      <c r="AFE780" s="0"/>
      <c r="AFF780" s="0"/>
      <c r="AFG780" s="0"/>
      <c r="AFH780" s="0"/>
      <c r="AFI780" s="0"/>
      <c r="AFJ780" s="0"/>
      <c r="AFK780" s="0"/>
      <c r="AFL780" s="0"/>
      <c r="AFM780" s="0"/>
      <c r="AFN780" s="0"/>
      <c r="AFO780" s="0"/>
      <c r="AFP780" s="0"/>
      <c r="AFQ780" s="0"/>
      <c r="AFR780" s="0"/>
      <c r="AFS780" s="0"/>
      <c r="AFT780" s="0"/>
      <c r="AFU780" s="0"/>
      <c r="AFV780" s="0"/>
      <c r="AFW780" s="0"/>
      <c r="AFX780" s="0"/>
      <c r="AFY780" s="0"/>
      <c r="AFZ780" s="0"/>
      <c r="AGA780" s="0"/>
      <c r="AGB780" s="0"/>
      <c r="AGC780" s="0"/>
      <c r="AGD780" s="0"/>
      <c r="AGE780" s="0"/>
      <c r="AGF780" s="0"/>
      <c r="AGG780" s="0"/>
      <c r="AGH780" s="0"/>
      <c r="AGI780" s="0"/>
      <c r="AGJ780" s="0"/>
      <c r="AGK780" s="0"/>
      <c r="AGL780" s="0"/>
      <c r="AGM780" s="0"/>
      <c r="AGN780" s="0"/>
      <c r="AGO780" s="0"/>
      <c r="AGP780" s="0"/>
      <c r="AGQ780" s="0"/>
      <c r="AGR780" s="0"/>
      <c r="AGS780" s="0"/>
      <c r="AGT780" s="0"/>
      <c r="AGU780" s="0"/>
      <c r="AGV780" s="0"/>
      <c r="AGW780" s="0"/>
      <c r="AGX780" s="0"/>
      <c r="AGY780" s="0"/>
      <c r="AGZ780" s="0"/>
      <c r="AHA780" s="0"/>
      <c r="AHB780" s="0"/>
      <c r="AHC780" s="0"/>
      <c r="AHD780" s="0"/>
      <c r="AHE780" s="0"/>
      <c r="AHF780" s="0"/>
      <c r="AHG780" s="0"/>
      <c r="AHH780" s="0"/>
      <c r="AHI780" s="0"/>
      <c r="AHJ780" s="0"/>
      <c r="AHK780" s="0"/>
      <c r="AHL780" s="0"/>
      <c r="AHM780" s="0"/>
      <c r="AHN780" s="0"/>
      <c r="AHO780" s="0"/>
      <c r="AHP780" s="0"/>
      <c r="AHQ780" s="0"/>
      <c r="AHR780" s="0"/>
      <c r="AHS780" s="0"/>
      <c r="AHT780" s="0"/>
      <c r="AHU780" s="0"/>
      <c r="AHV780" s="0"/>
      <c r="AHW780" s="0"/>
      <c r="AHX780" s="0"/>
      <c r="AHY780" s="0"/>
      <c r="AHZ780" s="0"/>
      <c r="AIA780" s="0"/>
      <c r="AIB780" s="0"/>
      <c r="AIC780" s="0"/>
      <c r="AID780" s="0"/>
      <c r="AIE780" s="0"/>
      <c r="AIF780" s="0"/>
      <c r="AIG780" s="0"/>
      <c r="AIH780" s="0"/>
      <c r="AII780" s="0"/>
      <c r="AIJ780" s="0"/>
      <c r="AIK780" s="0"/>
      <c r="AIL780" s="0"/>
      <c r="AIM780" s="0"/>
      <c r="AIN780" s="0"/>
      <c r="AIO780" s="0"/>
      <c r="AIP780" s="0"/>
      <c r="AIQ780" s="0"/>
      <c r="AIR780" s="0"/>
      <c r="AIS780" s="0"/>
      <c r="AIT780" s="0"/>
      <c r="AIU780" s="0"/>
      <c r="AIV780" s="0"/>
      <c r="AIW780" s="0"/>
      <c r="AIX780" s="0"/>
      <c r="AIY780" s="0"/>
      <c r="AIZ780" s="0"/>
      <c r="AJA780" s="0"/>
      <c r="AJB780" s="0"/>
      <c r="AJC780" s="0"/>
      <c r="AJD780" s="0"/>
      <c r="AJE780" s="0"/>
      <c r="AJF780" s="0"/>
      <c r="AJG780" s="0"/>
      <c r="AJH780" s="0"/>
      <c r="AJI780" s="0"/>
      <c r="AJJ780" s="0"/>
      <c r="AJK780" s="0"/>
      <c r="AJL780" s="0"/>
      <c r="AJM780" s="0"/>
      <c r="AJN780" s="0"/>
      <c r="AJO780" s="0"/>
      <c r="AJP780" s="0"/>
      <c r="AJQ780" s="0"/>
      <c r="AJR780" s="0"/>
      <c r="AJS780" s="0"/>
      <c r="AJT780" s="0"/>
      <c r="AJU780" s="0"/>
      <c r="AJV780" s="0"/>
      <c r="AJW780" s="0"/>
      <c r="AJX780" s="0"/>
      <c r="AJY780" s="0"/>
      <c r="AJZ780" s="0"/>
      <c r="AKA780" s="0"/>
      <c r="AKB780" s="0"/>
      <c r="AKC780" s="0"/>
      <c r="AKD780" s="0"/>
      <c r="AKE780" s="0"/>
      <c r="AKF780" s="0"/>
      <c r="AKG780" s="0"/>
      <c r="AKH780" s="0"/>
      <c r="AKI780" s="0"/>
      <c r="AKJ780" s="0"/>
      <c r="AKK780" s="0"/>
      <c r="AKL780" s="0"/>
      <c r="AKM780" s="0"/>
      <c r="AKN780" s="0"/>
      <c r="AKO780" s="0"/>
      <c r="AKP780" s="0"/>
      <c r="AKQ780" s="0"/>
      <c r="AKR780" s="0"/>
      <c r="AKS780" s="0"/>
      <c r="AKT780" s="0"/>
      <c r="AKU780" s="0"/>
      <c r="AKV780" s="0"/>
      <c r="AKW780" s="0"/>
      <c r="AKX780" s="0"/>
      <c r="AKY780" s="0"/>
      <c r="AKZ780" s="0"/>
      <c r="ALA780" s="0"/>
      <c r="ALB780" s="0"/>
      <c r="ALC780" s="0"/>
      <c r="ALD780" s="0"/>
      <c r="ALE780" s="0"/>
      <c r="ALF780" s="0"/>
      <c r="ALG780" s="0"/>
      <c r="ALH780" s="0"/>
      <c r="ALI780" s="0"/>
      <c r="ALJ780" s="0"/>
      <c r="ALK780" s="0"/>
      <c r="ALL780" s="0"/>
      <c r="ALM780" s="0"/>
      <c r="ALN780" s="0"/>
      <c r="ALO780" s="0"/>
      <c r="ALP780" s="0"/>
      <c r="ALQ780" s="0"/>
      <c r="ALR780" s="0"/>
      <c r="ALS780" s="0"/>
      <c r="ALT780" s="0"/>
      <c r="ALU780" s="0"/>
      <c r="ALV780" s="0"/>
      <c r="ALW780" s="0"/>
      <c r="ALX780" s="0"/>
      <c r="ALY780" s="0"/>
      <c r="ALZ780" s="0"/>
      <c r="AMA780" s="0"/>
      <c r="AMB780" s="0"/>
      <c r="AMC780" s="0"/>
      <c r="AMD780" s="0"/>
      <c r="AME780" s="0"/>
      <c r="AMF780" s="0"/>
      <c r="AMG780" s="0"/>
      <c r="AMH780" s="0"/>
      <c r="AMI780" s="0"/>
      <c r="AMJ780" s="0"/>
    </row>
    <row r="781" customFormat="false" ht="12" hidden="false" customHeight="false" outlineLevel="0" collapsed="false">
      <c r="A781" s="9" t="s">
        <v>80</v>
      </c>
      <c r="B781" s="4" t="n">
        <v>54</v>
      </c>
      <c r="C781" s="9" t="n">
        <v>70</v>
      </c>
      <c r="D781" s="9"/>
      <c r="E781" s="35"/>
      <c r="F781" s="4"/>
      <c r="G781" s="11"/>
      <c r="H781" s="0"/>
      <c r="I781" s="22" t="s">
        <v>1365</v>
      </c>
      <c r="J781" s="26" t="s">
        <v>1366</v>
      </c>
      <c r="K781" s="35" t="s">
        <v>1680</v>
      </c>
      <c r="L781" s="9"/>
      <c r="M781" s="88"/>
      <c r="N781" s="22" t="s">
        <v>1660</v>
      </c>
      <c r="O781" s="11" t="s">
        <v>1661</v>
      </c>
      <c r="P781" s="89" t="n">
        <v>22054</v>
      </c>
      <c r="Q781" s="89" t="n">
        <v>2054</v>
      </c>
      <c r="R781" s="22" t="s">
        <v>581</v>
      </c>
      <c r="S781" s="0"/>
      <c r="T781" s="0"/>
      <c r="U781" s="0"/>
      <c r="V781" s="0"/>
      <c r="W781" s="0"/>
      <c r="X781" s="0"/>
      <c r="Y781" s="0"/>
      <c r="Z781" s="0"/>
      <c r="AA781" s="0"/>
      <c r="AB781" s="0"/>
      <c r="AC781" s="30"/>
      <c r="AD781" s="30"/>
      <c r="AE781" s="30"/>
      <c r="AF781" s="30"/>
      <c r="AG781" s="30"/>
      <c r="AH781" s="30"/>
      <c r="AI781" s="30"/>
      <c r="AJ781" s="30"/>
      <c r="AK781" s="3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/>
      <c r="FF781" s="0"/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/>
      <c r="FZ781" s="0"/>
      <c r="GA781" s="0"/>
      <c r="GB781" s="0"/>
      <c r="GC781" s="0"/>
      <c r="GD781" s="0"/>
      <c r="GE781" s="0"/>
      <c r="GF781" s="0"/>
      <c r="GG781" s="0"/>
      <c r="GH781" s="0"/>
      <c r="GI781" s="0"/>
      <c r="GJ781" s="0"/>
      <c r="GK781" s="0"/>
      <c r="GL781" s="0"/>
      <c r="GM781" s="0"/>
      <c r="GN781" s="0"/>
      <c r="GO781" s="0"/>
      <c r="GP781" s="0"/>
      <c r="GQ781" s="0"/>
      <c r="GR781" s="0"/>
      <c r="GS781" s="0"/>
      <c r="GT781" s="0"/>
      <c r="GU781" s="0"/>
      <c r="GV781" s="0"/>
      <c r="GW781" s="0"/>
      <c r="GX781" s="0"/>
      <c r="GY781" s="0"/>
      <c r="GZ781" s="0"/>
      <c r="HA781" s="0"/>
      <c r="HB781" s="0"/>
      <c r="HC781" s="0"/>
      <c r="HD781" s="0"/>
      <c r="HE781" s="0"/>
      <c r="HF781" s="0"/>
      <c r="HG781" s="0"/>
      <c r="HH781" s="0"/>
      <c r="HI781" s="0"/>
      <c r="HJ781" s="0"/>
      <c r="HK781" s="0"/>
      <c r="HL781" s="0"/>
      <c r="HM781" s="0"/>
      <c r="HN781" s="0"/>
      <c r="HO781" s="0"/>
      <c r="HP781" s="0"/>
      <c r="HQ781" s="0"/>
      <c r="HR781" s="0"/>
      <c r="HS781" s="0"/>
      <c r="HT781" s="0"/>
      <c r="HU781" s="0"/>
      <c r="HV781" s="0"/>
      <c r="HW781" s="0"/>
      <c r="HX781" s="0"/>
      <c r="HY781" s="0"/>
      <c r="HZ781" s="0"/>
      <c r="IA781" s="0"/>
      <c r="IB781" s="0"/>
      <c r="IC781" s="0"/>
      <c r="ID781" s="0"/>
      <c r="IE781" s="0"/>
      <c r="IF781" s="0"/>
      <c r="IG781" s="0"/>
      <c r="IH781" s="0"/>
      <c r="II781" s="0"/>
      <c r="IJ781" s="0"/>
      <c r="IK781" s="0"/>
      <c r="IL781" s="0"/>
      <c r="IM781" s="0"/>
      <c r="IN781" s="0"/>
      <c r="IO781" s="0"/>
      <c r="IP781" s="0"/>
      <c r="IQ781" s="0"/>
      <c r="IR781" s="0"/>
      <c r="IS781" s="0"/>
      <c r="IT781" s="0"/>
      <c r="IU781" s="0"/>
      <c r="IV781" s="0"/>
      <c r="IW781" s="0"/>
      <c r="IX781" s="0"/>
      <c r="IY781" s="0"/>
      <c r="IZ781" s="0"/>
      <c r="JA781" s="0"/>
      <c r="JB781" s="0"/>
      <c r="JC781" s="0"/>
      <c r="JD781" s="0"/>
      <c r="JE781" s="0"/>
      <c r="JF781" s="0"/>
      <c r="JG781" s="0"/>
      <c r="JH781" s="0"/>
      <c r="JI781" s="0"/>
      <c r="JJ781" s="0"/>
      <c r="JK781" s="0"/>
      <c r="JL781" s="0"/>
      <c r="JM781" s="0"/>
      <c r="JN781" s="0"/>
      <c r="JO781" s="0"/>
      <c r="JP781" s="0"/>
      <c r="JQ781" s="0"/>
      <c r="JR781" s="0"/>
      <c r="JS781" s="0"/>
      <c r="JT781" s="0"/>
      <c r="JU781" s="0"/>
      <c r="JV781" s="0"/>
      <c r="JW781" s="0"/>
      <c r="JX781" s="0"/>
      <c r="JY781" s="0"/>
      <c r="JZ781" s="0"/>
      <c r="KA781" s="0"/>
      <c r="KB781" s="0"/>
      <c r="KC781" s="0"/>
      <c r="KD781" s="0"/>
      <c r="KE781" s="0"/>
      <c r="KF781" s="0"/>
      <c r="KG781" s="0"/>
      <c r="KH781" s="0"/>
      <c r="KI781" s="0"/>
      <c r="KJ781" s="0"/>
      <c r="KK781" s="0"/>
      <c r="KL781" s="0"/>
      <c r="KM781" s="0"/>
      <c r="KN781" s="0"/>
      <c r="KO781" s="0"/>
      <c r="KP781" s="0"/>
      <c r="KQ781" s="0"/>
      <c r="KR781" s="0"/>
      <c r="KS781" s="0"/>
      <c r="KT781" s="0"/>
      <c r="KU781" s="0"/>
      <c r="KV781" s="0"/>
      <c r="KW781" s="0"/>
      <c r="KX781" s="0"/>
      <c r="KY781" s="0"/>
      <c r="KZ781" s="0"/>
      <c r="LA781" s="0"/>
      <c r="LB781" s="0"/>
      <c r="LC781" s="0"/>
      <c r="LD781" s="0"/>
      <c r="LE781" s="0"/>
      <c r="LF781" s="0"/>
      <c r="LG781" s="0"/>
      <c r="LH781" s="0"/>
      <c r="LI781" s="0"/>
      <c r="LJ781" s="0"/>
      <c r="LK781" s="0"/>
      <c r="LL781" s="0"/>
      <c r="LM781" s="0"/>
      <c r="LN781" s="0"/>
      <c r="LO781" s="0"/>
      <c r="LP781" s="0"/>
      <c r="LQ781" s="0"/>
      <c r="LR781" s="0"/>
      <c r="LS781" s="0"/>
      <c r="LT781" s="0"/>
      <c r="LU781" s="0"/>
      <c r="LV781" s="0"/>
      <c r="LW781" s="0"/>
      <c r="LX781" s="0"/>
      <c r="LY781" s="0"/>
      <c r="LZ781" s="0"/>
      <c r="MA781" s="0"/>
      <c r="MB781" s="0"/>
      <c r="MC781" s="0"/>
      <c r="MD781" s="0"/>
      <c r="ME781" s="0"/>
      <c r="MF781" s="0"/>
      <c r="MG781" s="0"/>
      <c r="MH781" s="0"/>
      <c r="MI781" s="0"/>
      <c r="MJ781" s="0"/>
      <c r="MK781" s="0"/>
      <c r="ML781" s="0"/>
      <c r="MM781" s="0"/>
      <c r="MN781" s="0"/>
      <c r="MO781" s="0"/>
      <c r="MP781" s="0"/>
      <c r="MQ781" s="0"/>
      <c r="MR781" s="0"/>
      <c r="MS781" s="0"/>
      <c r="MT781" s="0"/>
      <c r="MU781" s="0"/>
      <c r="MV781" s="0"/>
      <c r="MW781" s="0"/>
      <c r="MX781" s="0"/>
      <c r="MY781" s="0"/>
      <c r="MZ781" s="0"/>
      <c r="NA781" s="0"/>
      <c r="NB781" s="0"/>
      <c r="NC781" s="0"/>
      <c r="ND781" s="0"/>
      <c r="NE781" s="0"/>
      <c r="NF781" s="0"/>
      <c r="NG781" s="0"/>
      <c r="NH781" s="0"/>
      <c r="NI781" s="0"/>
      <c r="NJ781" s="0"/>
      <c r="NK781" s="0"/>
      <c r="NL781" s="0"/>
      <c r="NM781" s="0"/>
      <c r="NN781" s="0"/>
      <c r="NO781" s="0"/>
      <c r="NP781" s="0"/>
      <c r="NQ781" s="0"/>
      <c r="NR781" s="0"/>
      <c r="NS781" s="0"/>
      <c r="NT781" s="0"/>
      <c r="NU781" s="0"/>
      <c r="NV781" s="0"/>
      <c r="NW781" s="0"/>
      <c r="NX781" s="0"/>
      <c r="NY781" s="0"/>
      <c r="NZ781" s="0"/>
      <c r="OA781" s="0"/>
      <c r="OB781" s="0"/>
      <c r="OC781" s="0"/>
      <c r="OD781" s="0"/>
      <c r="OE781" s="0"/>
      <c r="OF781" s="0"/>
      <c r="OG781" s="0"/>
      <c r="OH781" s="0"/>
      <c r="OI781" s="0"/>
      <c r="OJ781" s="0"/>
      <c r="OK781" s="0"/>
      <c r="OL781" s="0"/>
      <c r="OM781" s="0"/>
      <c r="ON781" s="0"/>
      <c r="OO781" s="0"/>
      <c r="OP781" s="0"/>
      <c r="OQ781" s="0"/>
      <c r="OR781" s="0"/>
      <c r="OS781" s="0"/>
      <c r="OT781" s="0"/>
      <c r="OU781" s="0"/>
      <c r="OV781" s="0"/>
      <c r="OW781" s="0"/>
      <c r="OX781" s="0"/>
      <c r="OY781" s="0"/>
      <c r="OZ781" s="0"/>
      <c r="PA781" s="0"/>
      <c r="PB781" s="0"/>
      <c r="PC781" s="0"/>
      <c r="PD781" s="0"/>
      <c r="PE781" s="0"/>
      <c r="PF781" s="0"/>
      <c r="PG781" s="0"/>
      <c r="PH781" s="0"/>
      <c r="PI781" s="0"/>
      <c r="PJ781" s="0"/>
      <c r="PK781" s="0"/>
      <c r="PL781" s="0"/>
      <c r="PM781" s="0"/>
      <c r="PN781" s="0"/>
      <c r="PO781" s="0"/>
      <c r="PP781" s="0"/>
      <c r="PQ781" s="0"/>
      <c r="PR781" s="0"/>
      <c r="PS781" s="0"/>
      <c r="PT781" s="0"/>
      <c r="PU781" s="0"/>
      <c r="PV781" s="0"/>
      <c r="PW781" s="0"/>
      <c r="PX781" s="0"/>
      <c r="PY781" s="0"/>
      <c r="PZ781" s="0"/>
      <c r="QA781" s="0"/>
      <c r="QB781" s="0"/>
      <c r="QC781" s="0"/>
      <c r="QD781" s="0"/>
      <c r="QE781" s="0"/>
      <c r="QF781" s="0"/>
      <c r="QG781" s="0"/>
      <c r="QH781" s="0"/>
      <c r="QI781" s="0"/>
      <c r="QJ781" s="0"/>
      <c r="QK781" s="0"/>
      <c r="QL781" s="0"/>
      <c r="QM781" s="0"/>
      <c r="QN781" s="0"/>
      <c r="QO781" s="0"/>
      <c r="QP781" s="0"/>
      <c r="QQ781" s="0"/>
      <c r="QR781" s="0"/>
      <c r="QS781" s="0"/>
      <c r="QT781" s="0"/>
      <c r="QU781" s="0"/>
      <c r="QV781" s="0"/>
      <c r="QW781" s="0"/>
      <c r="QX781" s="0"/>
      <c r="QY781" s="0"/>
      <c r="QZ781" s="0"/>
      <c r="RA781" s="0"/>
      <c r="RB781" s="0"/>
      <c r="RC781" s="0"/>
      <c r="RD781" s="0"/>
      <c r="RE781" s="0"/>
      <c r="RF781" s="0"/>
      <c r="RG781" s="0"/>
      <c r="RH781" s="0"/>
      <c r="RI781" s="0"/>
      <c r="RJ781" s="0"/>
      <c r="RK781" s="0"/>
      <c r="RL781" s="0"/>
      <c r="RM781" s="0"/>
      <c r="RN781" s="0"/>
      <c r="RO781" s="0"/>
      <c r="RP781" s="0"/>
      <c r="RQ781" s="0"/>
      <c r="RR781" s="0"/>
      <c r="RS781" s="0"/>
      <c r="RT781" s="0"/>
      <c r="RU781" s="0"/>
      <c r="RV781" s="0"/>
      <c r="RW781" s="0"/>
      <c r="RX781" s="0"/>
      <c r="RY781" s="0"/>
      <c r="RZ781" s="0"/>
      <c r="SA781" s="0"/>
      <c r="SB781" s="0"/>
      <c r="SC781" s="0"/>
      <c r="SD781" s="0"/>
      <c r="SE781" s="0"/>
      <c r="SF781" s="0"/>
      <c r="SG781" s="0"/>
      <c r="SH781" s="0"/>
      <c r="SI781" s="0"/>
      <c r="SJ781" s="0"/>
      <c r="SK781" s="0"/>
      <c r="SL781" s="0"/>
      <c r="SM781" s="0"/>
      <c r="SN781" s="0"/>
      <c r="SO781" s="0"/>
      <c r="SP781" s="0"/>
      <c r="SQ781" s="0"/>
      <c r="SR781" s="0"/>
      <c r="SS781" s="0"/>
      <c r="ST781" s="0"/>
      <c r="SU781" s="0"/>
      <c r="SV781" s="0"/>
      <c r="SW781" s="0"/>
      <c r="SX781" s="0"/>
      <c r="SY781" s="0"/>
      <c r="SZ781" s="0"/>
      <c r="TA781" s="0"/>
      <c r="TB781" s="0"/>
      <c r="TC781" s="0"/>
      <c r="TD781" s="0"/>
      <c r="TE781" s="0"/>
      <c r="TF781" s="0"/>
      <c r="TG781" s="0"/>
      <c r="TH781" s="0"/>
      <c r="TI781" s="0"/>
      <c r="TJ781" s="0"/>
      <c r="TK781" s="0"/>
      <c r="TL781" s="0"/>
      <c r="TM781" s="0"/>
      <c r="TN781" s="0"/>
      <c r="TO781" s="0"/>
      <c r="TP781" s="0"/>
      <c r="TQ781" s="0"/>
      <c r="TR781" s="0"/>
      <c r="TS781" s="0"/>
      <c r="TT781" s="0"/>
      <c r="TU781" s="0"/>
      <c r="TV781" s="0"/>
      <c r="TW781" s="0"/>
      <c r="TX781" s="0"/>
      <c r="TY781" s="0"/>
      <c r="TZ781" s="0"/>
      <c r="UA781" s="0"/>
      <c r="UB781" s="0"/>
      <c r="UC781" s="0"/>
      <c r="UD781" s="0"/>
      <c r="UE781" s="0"/>
      <c r="UF781" s="0"/>
      <c r="UG781" s="0"/>
      <c r="UH781" s="0"/>
      <c r="UI781" s="0"/>
      <c r="UJ781" s="0"/>
      <c r="UK781" s="0"/>
      <c r="UL781" s="0"/>
      <c r="UM781" s="0"/>
      <c r="UN781" s="0"/>
      <c r="UO781" s="0"/>
      <c r="UP781" s="0"/>
      <c r="UQ781" s="0"/>
      <c r="UR781" s="0"/>
      <c r="US781" s="0"/>
      <c r="UT781" s="0"/>
      <c r="UU781" s="0"/>
      <c r="UV781" s="0"/>
      <c r="UW781" s="0"/>
      <c r="UX781" s="0"/>
      <c r="UY781" s="0"/>
      <c r="UZ781" s="0"/>
      <c r="VA781" s="0"/>
      <c r="VB781" s="0"/>
      <c r="VC781" s="0"/>
      <c r="VD781" s="0"/>
      <c r="VE781" s="0"/>
      <c r="VF781" s="0"/>
      <c r="VG781" s="0"/>
      <c r="VH781" s="0"/>
      <c r="VI781" s="0"/>
      <c r="VJ781" s="0"/>
      <c r="VK781" s="0"/>
      <c r="VL781" s="0"/>
      <c r="VM781" s="0"/>
      <c r="VN781" s="0"/>
      <c r="VO781" s="0"/>
      <c r="VP781" s="0"/>
      <c r="VQ781" s="0"/>
      <c r="VR781" s="0"/>
      <c r="VS781" s="0"/>
      <c r="VT781" s="0"/>
      <c r="VU781" s="0"/>
      <c r="VV781" s="0"/>
      <c r="VW781" s="0"/>
      <c r="VX781" s="0"/>
      <c r="VY781" s="0"/>
      <c r="VZ781" s="0"/>
      <c r="WA781" s="0"/>
      <c r="WB781" s="0"/>
      <c r="WC781" s="0"/>
      <c r="WD781" s="0"/>
      <c r="WE781" s="0"/>
      <c r="WF781" s="0"/>
      <c r="WG781" s="0"/>
      <c r="WH781" s="0"/>
      <c r="WI781" s="0"/>
      <c r="WJ781" s="0"/>
      <c r="WK781" s="0"/>
      <c r="WL781" s="0"/>
      <c r="WM781" s="0"/>
      <c r="WN781" s="0"/>
      <c r="WO781" s="0"/>
      <c r="WP781" s="0"/>
      <c r="WQ781" s="0"/>
      <c r="WR781" s="0"/>
      <c r="WS781" s="0"/>
      <c r="WT781" s="0"/>
      <c r="WU781" s="0"/>
      <c r="WV781" s="0"/>
      <c r="WW781" s="0"/>
      <c r="WX781" s="0"/>
      <c r="WY781" s="0"/>
      <c r="WZ781" s="0"/>
      <c r="XA781" s="0"/>
      <c r="XB781" s="0"/>
      <c r="XC781" s="0"/>
      <c r="XD781" s="0"/>
      <c r="XE781" s="0"/>
      <c r="XF781" s="0"/>
      <c r="XG781" s="0"/>
      <c r="XH781" s="0"/>
      <c r="XI781" s="0"/>
      <c r="XJ781" s="0"/>
      <c r="XK781" s="0"/>
      <c r="XL781" s="0"/>
      <c r="XM781" s="0"/>
      <c r="XN781" s="0"/>
      <c r="XO781" s="0"/>
      <c r="XP781" s="0"/>
      <c r="XQ781" s="0"/>
      <c r="XR781" s="0"/>
      <c r="XS781" s="0"/>
      <c r="XT781" s="0"/>
      <c r="XU781" s="0"/>
      <c r="XV781" s="0"/>
      <c r="XW781" s="0"/>
      <c r="XX781" s="0"/>
      <c r="XY781" s="0"/>
      <c r="XZ781" s="0"/>
      <c r="YA781" s="0"/>
      <c r="YB781" s="0"/>
      <c r="YC781" s="0"/>
      <c r="YD781" s="0"/>
      <c r="YE781" s="0"/>
      <c r="YF781" s="0"/>
      <c r="YG781" s="0"/>
      <c r="YH781" s="0"/>
      <c r="YI781" s="0"/>
      <c r="YJ781" s="0"/>
      <c r="YK781" s="0"/>
      <c r="YL781" s="0"/>
      <c r="YM781" s="0"/>
      <c r="YN781" s="0"/>
      <c r="YO781" s="0"/>
      <c r="YP781" s="0"/>
      <c r="YQ781" s="0"/>
      <c r="YR781" s="0"/>
      <c r="YS781" s="0"/>
      <c r="YT781" s="0"/>
      <c r="YU781" s="0"/>
      <c r="YV781" s="0"/>
      <c r="YW781" s="0"/>
      <c r="YX781" s="0"/>
      <c r="YY781" s="0"/>
      <c r="YZ781" s="0"/>
      <c r="ZA781" s="0"/>
      <c r="ZB781" s="0"/>
      <c r="ZC781" s="0"/>
      <c r="ZD781" s="0"/>
      <c r="ZE781" s="0"/>
      <c r="ZF781" s="0"/>
      <c r="ZG781" s="0"/>
      <c r="ZH781" s="0"/>
      <c r="ZI781" s="0"/>
      <c r="ZJ781" s="0"/>
      <c r="ZK781" s="0"/>
      <c r="ZL781" s="0"/>
      <c r="ZM781" s="0"/>
      <c r="ZN781" s="0"/>
      <c r="ZO781" s="0"/>
      <c r="ZP781" s="0"/>
      <c r="ZQ781" s="0"/>
      <c r="ZR781" s="0"/>
      <c r="ZS781" s="0"/>
      <c r="ZT781" s="0"/>
      <c r="ZU781" s="0"/>
      <c r="ZV781" s="0"/>
      <c r="ZW781" s="0"/>
      <c r="ZX781" s="0"/>
      <c r="ZY781" s="0"/>
      <c r="ZZ781" s="0"/>
      <c r="AAA781" s="0"/>
      <c r="AAB781" s="0"/>
      <c r="AAC781" s="0"/>
      <c r="AAD781" s="0"/>
      <c r="AAE781" s="0"/>
      <c r="AAF781" s="0"/>
      <c r="AAG781" s="0"/>
      <c r="AAH781" s="0"/>
      <c r="AAI781" s="0"/>
      <c r="AAJ781" s="0"/>
      <c r="AAK781" s="0"/>
      <c r="AAL781" s="0"/>
      <c r="AAM781" s="0"/>
      <c r="AAN781" s="0"/>
      <c r="AAO781" s="0"/>
      <c r="AAP781" s="0"/>
      <c r="AAQ781" s="0"/>
      <c r="AAR781" s="0"/>
      <c r="AAS781" s="0"/>
      <c r="AAT781" s="0"/>
      <c r="AAU781" s="0"/>
      <c r="AAV781" s="0"/>
      <c r="AAW781" s="0"/>
      <c r="AAX781" s="0"/>
      <c r="AAY781" s="0"/>
      <c r="AAZ781" s="0"/>
      <c r="ABA781" s="0"/>
      <c r="ABB781" s="0"/>
      <c r="ABC781" s="0"/>
      <c r="ABD781" s="0"/>
      <c r="ABE781" s="0"/>
      <c r="ABF781" s="0"/>
      <c r="ABG781" s="0"/>
      <c r="ABH781" s="0"/>
      <c r="ABI781" s="0"/>
      <c r="ABJ781" s="0"/>
      <c r="ABK781" s="0"/>
      <c r="ABL781" s="0"/>
      <c r="ABM781" s="0"/>
      <c r="ABN781" s="0"/>
      <c r="ABO781" s="0"/>
      <c r="ABP781" s="0"/>
      <c r="ABQ781" s="0"/>
      <c r="ABR781" s="0"/>
      <c r="ABS781" s="0"/>
      <c r="ABT781" s="0"/>
      <c r="ABU781" s="0"/>
      <c r="ABV781" s="0"/>
      <c r="ABW781" s="0"/>
      <c r="ABX781" s="0"/>
      <c r="ABY781" s="0"/>
      <c r="ABZ781" s="0"/>
      <c r="ACA781" s="0"/>
      <c r="ACB781" s="0"/>
      <c r="ACC781" s="0"/>
      <c r="ACD781" s="0"/>
      <c r="ACE781" s="0"/>
      <c r="ACF781" s="0"/>
      <c r="ACG781" s="0"/>
      <c r="ACH781" s="0"/>
      <c r="ACI781" s="0"/>
      <c r="ACJ781" s="0"/>
      <c r="ACK781" s="0"/>
      <c r="ACL781" s="0"/>
      <c r="ACM781" s="0"/>
      <c r="ACN781" s="0"/>
      <c r="ACO781" s="0"/>
      <c r="ACP781" s="0"/>
      <c r="ACQ781" s="0"/>
      <c r="ACR781" s="0"/>
      <c r="ACS781" s="0"/>
      <c r="ACT781" s="0"/>
      <c r="ACU781" s="0"/>
      <c r="ACV781" s="0"/>
      <c r="ACW781" s="0"/>
      <c r="ACX781" s="0"/>
      <c r="ACY781" s="0"/>
      <c r="ACZ781" s="0"/>
      <c r="ADA781" s="0"/>
      <c r="ADB781" s="0"/>
      <c r="ADC781" s="0"/>
      <c r="ADD781" s="0"/>
      <c r="ADE781" s="0"/>
      <c r="ADF781" s="0"/>
      <c r="ADG781" s="0"/>
      <c r="ADH781" s="0"/>
      <c r="ADI781" s="0"/>
      <c r="ADJ781" s="0"/>
      <c r="ADK781" s="0"/>
      <c r="ADL781" s="0"/>
      <c r="ADM781" s="0"/>
      <c r="ADN781" s="0"/>
      <c r="ADO781" s="0"/>
      <c r="ADP781" s="0"/>
      <c r="ADQ781" s="0"/>
      <c r="ADR781" s="0"/>
      <c r="ADS781" s="0"/>
      <c r="ADT781" s="0"/>
      <c r="ADU781" s="0"/>
      <c r="ADV781" s="0"/>
      <c r="ADW781" s="0"/>
      <c r="ADX781" s="0"/>
      <c r="ADY781" s="0"/>
      <c r="ADZ781" s="0"/>
      <c r="AEA781" s="0"/>
      <c r="AEB781" s="0"/>
      <c r="AEC781" s="0"/>
      <c r="AED781" s="0"/>
      <c r="AEE781" s="0"/>
      <c r="AEF781" s="0"/>
      <c r="AEG781" s="0"/>
      <c r="AEH781" s="0"/>
      <c r="AEI781" s="0"/>
      <c r="AEJ781" s="0"/>
      <c r="AEK781" s="0"/>
      <c r="AEL781" s="0"/>
      <c r="AEM781" s="0"/>
      <c r="AEN781" s="0"/>
      <c r="AEO781" s="0"/>
      <c r="AEP781" s="0"/>
      <c r="AEQ781" s="0"/>
      <c r="AER781" s="0"/>
      <c r="AES781" s="0"/>
      <c r="AET781" s="0"/>
      <c r="AEU781" s="0"/>
      <c r="AEV781" s="0"/>
      <c r="AEW781" s="0"/>
      <c r="AEX781" s="0"/>
      <c r="AEY781" s="0"/>
      <c r="AEZ781" s="0"/>
      <c r="AFA781" s="0"/>
      <c r="AFB781" s="0"/>
      <c r="AFC781" s="0"/>
      <c r="AFD781" s="0"/>
      <c r="AFE781" s="0"/>
      <c r="AFF781" s="0"/>
      <c r="AFG781" s="0"/>
      <c r="AFH781" s="0"/>
      <c r="AFI781" s="0"/>
      <c r="AFJ781" s="0"/>
      <c r="AFK781" s="0"/>
      <c r="AFL781" s="0"/>
      <c r="AFM781" s="0"/>
      <c r="AFN781" s="0"/>
      <c r="AFO781" s="0"/>
      <c r="AFP781" s="0"/>
      <c r="AFQ781" s="0"/>
      <c r="AFR781" s="0"/>
      <c r="AFS781" s="0"/>
      <c r="AFT781" s="0"/>
      <c r="AFU781" s="0"/>
      <c r="AFV781" s="0"/>
      <c r="AFW781" s="0"/>
      <c r="AFX781" s="0"/>
      <c r="AFY781" s="0"/>
      <c r="AFZ781" s="0"/>
      <c r="AGA781" s="0"/>
      <c r="AGB781" s="0"/>
      <c r="AGC781" s="0"/>
      <c r="AGD781" s="0"/>
      <c r="AGE781" s="0"/>
      <c r="AGF781" s="0"/>
      <c r="AGG781" s="0"/>
      <c r="AGH781" s="0"/>
      <c r="AGI781" s="0"/>
      <c r="AGJ781" s="0"/>
      <c r="AGK781" s="0"/>
      <c r="AGL781" s="0"/>
      <c r="AGM781" s="0"/>
      <c r="AGN781" s="0"/>
      <c r="AGO781" s="0"/>
      <c r="AGP781" s="0"/>
      <c r="AGQ781" s="0"/>
      <c r="AGR781" s="0"/>
      <c r="AGS781" s="0"/>
      <c r="AGT781" s="0"/>
      <c r="AGU781" s="0"/>
      <c r="AGV781" s="0"/>
      <c r="AGW781" s="0"/>
      <c r="AGX781" s="0"/>
      <c r="AGY781" s="0"/>
      <c r="AGZ781" s="0"/>
      <c r="AHA781" s="0"/>
      <c r="AHB781" s="0"/>
      <c r="AHC781" s="0"/>
      <c r="AHD781" s="0"/>
      <c r="AHE781" s="0"/>
      <c r="AHF781" s="0"/>
      <c r="AHG781" s="0"/>
      <c r="AHH781" s="0"/>
      <c r="AHI781" s="0"/>
      <c r="AHJ781" s="0"/>
      <c r="AHK781" s="0"/>
      <c r="AHL781" s="0"/>
      <c r="AHM781" s="0"/>
      <c r="AHN781" s="0"/>
      <c r="AHO781" s="0"/>
      <c r="AHP781" s="0"/>
      <c r="AHQ781" s="0"/>
      <c r="AHR781" s="0"/>
      <c r="AHS781" s="0"/>
      <c r="AHT781" s="0"/>
      <c r="AHU781" s="0"/>
      <c r="AHV781" s="0"/>
      <c r="AHW781" s="0"/>
      <c r="AHX781" s="0"/>
      <c r="AHY781" s="0"/>
      <c r="AHZ781" s="0"/>
      <c r="AIA781" s="0"/>
      <c r="AIB781" s="0"/>
      <c r="AIC781" s="0"/>
      <c r="AID781" s="0"/>
      <c r="AIE781" s="0"/>
      <c r="AIF781" s="0"/>
      <c r="AIG781" s="0"/>
      <c r="AIH781" s="0"/>
      <c r="AII781" s="0"/>
      <c r="AIJ781" s="0"/>
      <c r="AIK781" s="0"/>
      <c r="AIL781" s="0"/>
      <c r="AIM781" s="0"/>
      <c r="AIN781" s="0"/>
      <c r="AIO781" s="0"/>
      <c r="AIP781" s="0"/>
      <c r="AIQ781" s="0"/>
      <c r="AIR781" s="0"/>
      <c r="AIS781" s="0"/>
      <c r="AIT781" s="0"/>
      <c r="AIU781" s="0"/>
      <c r="AIV781" s="0"/>
      <c r="AIW781" s="0"/>
      <c r="AIX781" s="0"/>
      <c r="AIY781" s="0"/>
      <c r="AIZ781" s="0"/>
      <c r="AJA781" s="0"/>
      <c r="AJB781" s="0"/>
      <c r="AJC781" s="0"/>
      <c r="AJD781" s="0"/>
      <c r="AJE781" s="0"/>
      <c r="AJF781" s="0"/>
      <c r="AJG781" s="0"/>
      <c r="AJH781" s="0"/>
      <c r="AJI781" s="0"/>
      <c r="AJJ781" s="0"/>
      <c r="AJK781" s="0"/>
      <c r="AJL781" s="0"/>
      <c r="AJM781" s="0"/>
      <c r="AJN781" s="0"/>
      <c r="AJO781" s="0"/>
      <c r="AJP781" s="0"/>
      <c r="AJQ781" s="0"/>
      <c r="AJR781" s="0"/>
      <c r="AJS781" s="0"/>
      <c r="AJT781" s="0"/>
      <c r="AJU781" s="0"/>
      <c r="AJV781" s="0"/>
      <c r="AJW781" s="0"/>
      <c r="AJX781" s="0"/>
      <c r="AJY781" s="0"/>
      <c r="AJZ781" s="0"/>
      <c r="AKA781" s="0"/>
      <c r="AKB781" s="0"/>
      <c r="AKC781" s="0"/>
      <c r="AKD781" s="0"/>
      <c r="AKE781" s="0"/>
      <c r="AKF781" s="0"/>
      <c r="AKG781" s="0"/>
      <c r="AKH781" s="0"/>
      <c r="AKI781" s="0"/>
      <c r="AKJ781" s="0"/>
      <c r="AKK781" s="0"/>
      <c r="AKL781" s="0"/>
      <c r="AKM781" s="0"/>
      <c r="AKN781" s="0"/>
      <c r="AKO781" s="0"/>
      <c r="AKP781" s="0"/>
      <c r="AKQ781" s="0"/>
      <c r="AKR781" s="0"/>
      <c r="AKS781" s="0"/>
      <c r="AKT781" s="0"/>
      <c r="AKU781" s="0"/>
      <c r="AKV781" s="0"/>
      <c r="AKW781" s="0"/>
      <c r="AKX781" s="0"/>
      <c r="AKY781" s="0"/>
      <c r="AKZ781" s="0"/>
      <c r="ALA781" s="0"/>
      <c r="ALB781" s="0"/>
      <c r="ALC781" s="0"/>
      <c r="ALD781" s="0"/>
      <c r="ALE781" s="0"/>
      <c r="ALF781" s="0"/>
      <c r="ALG781" s="0"/>
      <c r="ALH781" s="0"/>
      <c r="ALI781" s="0"/>
      <c r="ALJ781" s="0"/>
      <c r="ALK781" s="0"/>
      <c r="ALL781" s="0"/>
      <c r="ALM781" s="0"/>
      <c r="ALN781" s="0"/>
      <c r="ALO781" s="0"/>
      <c r="ALP781" s="0"/>
      <c r="ALQ781" s="0"/>
      <c r="ALR781" s="0"/>
      <c r="ALS781" s="0"/>
      <c r="ALT781" s="0"/>
      <c r="ALU781" s="0"/>
      <c r="ALV781" s="0"/>
      <c r="ALW781" s="0"/>
      <c r="ALX781" s="0"/>
      <c r="ALY781" s="0"/>
      <c r="ALZ781" s="0"/>
      <c r="AMA781" s="0"/>
      <c r="AMB781" s="0"/>
      <c r="AMC781" s="0"/>
      <c r="AMD781" s="0"/>
      <c r="AME781" s="0"/>
      <c r="AMF781" s="0"/>
      <c r="AMG781" s="0"/>
      <c r="AMH781" s="0"/>
      <c r="AMI781" s="0"/>
      <c r="AMJ781" s="0"/>
    </row>
    <row r="782" customFormat="false" ht="12" hidden="false" customHeight="false" outlineLevel="0" collapsed="false">
      <c r="A782" s="9" t="s">
        <v>66</v>
      </c>
      <c r="B782" s="9" t="n">
        <v>59</v>
      </c>
      <c r="C782" s="9" t="n">
        <v>76</v>
      </c>
      <c r="D782" s="9"/>
      <c r="E782" s="23"/>
      <c r="F782" s="4"/>
      <c r="G782" s="75"/>
      <c r="H782" s="0"/>
      <c r="I782" s="22" t="s">
        <v>1365</v>
      </c>
      <c r="J782" s="26" t="s">
        <v>1366</v>
      </c>
      <c r="K782" s="9" t="s">
        <v>1681</v>
      </c>
      <c r="L782" s="2"/>
      <c r="M782" s="2"/>
      <c r="N782" s="22" t="s">
        <v>1660</v>
      </c>
      <c r="O782" s="1" t="s">
        <v>1661</v>
      </c>
      <c r="P782" s="89" t="n">
        <v>22059</v>
      </c>
      <c r="Q782" s="89" t="n">
        <v>2059</v>
      </c>
      <c r="R782" s="22" t="s">
        <v>581</v>
      </c>
      <c r="S782" s="0"/>
      <c r="T782" s="0"/>
      <c r="U782" s="0"/>
      <c r="V782" s="0"/>
      <c r="W782" s="0"/>
      <c r="X782" s="0"/>
      <c r="Y782" s="0"/>
      <c r="Z782" s="0"/>
      <c r="AA782" s="0"/>
      <c r="AB782" s="0"/>
      <c r="AC782" s="30"/>
      <c r="AD782" s="30"/>
      <c r="AE782" s="30"/>
      <c r="AF782" s="30"/>
      <c r="AG782" s="30"/>
      <c r="AH782" s="30"/>
      <c r="AI782" s="30"/>
      <c r="AJ782" s="30"/>
      <c r="AK782" s="3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  <c r="EJ782" s="0"/>
      <c r="EK782" s="0"/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0"/>
      <c r="GT782" s="0"/>
      <c r="GU782" s="0"/>
      <c r="GV782" s="0"/>
      <c r="GW782" s="0"/>
      <c r="GX782" s="0"/>
      <c r="GY782" s="0"/>
      <c r="GZ782" s="0"/>
      <c r="HA782" s="0"/>
      <c r="HB782" s="0"/>
      <c r="HC782" s="0"/>
      <c r="HD782" s="0"/>
      <c r="HE782" s="0"/>
      <c r="HF782" s="0"/>
      <c r="HG782" s="0"/>
      <c r="HH782" s="0"/>
      <c r="HI782" s="0"/>
      <c r="HJ782" s="0"/>
      <c r="HK782" s="0"/>
      <c r="HL782" s="0"/>
      <c r="HM782" s="0"/>
      <c r="HN782" s="0"/>
      <c r="HO782" s="0"/>
      <c r="HP782" s="0"/>
      <c r="HQ782" s="0"/>
      <c r="HR782" s="0"/>
      <c r="HS782" s="0"/>
      <c r="HT782" s="0"/>
      <c r="HU782" s="0"/>
      <c r="HV782" s="0"/>
      <c r="HW782" s="0"/>
      <c r="HX782" s="0"/>
      <c r="HY782" s="0"/>
      <c r="HZ782" s="0"/>
      <c r="IA782" s="0"/>
      <c r="IB782" s="0"/>
      <c r="IC782" s="0"/>
      <c r="ID782" s="0"/>
      <c r="IE782" s="0"/>
      <c r="IF782" s="0"/>
      <c r="IG782" s="0"/>
      <c r="IH782" s="0"/>
      <c r="II782" s="0"/>
      <c r="IJ782" s="0"/>
      <c r="IK782" s="0"/>
      <c r="IL782" s="0"/>
      <c r="IM782" s="0"/>
      <c r="IN782" s="0"/>
      <c r="IO782" s="0"/>
      <c r="IP782" s="0"/>
      <c r="IQ782" s="0"/>
      <c r="IR782" s="0"/>
      <c r="IS782" s="0"/>
      <c r="IT782" s="0"/>
      <c r="IU782" s="0"/>
      <c r="IV782" s="0"/>
      <c r="IW782" s="0"/>
      <c r="IX782" s="0"/>
      <c r="IY782" s="0"/>
      <c r="IZ782" s="0"/>
      <c r="JA782" s="0"/>
      <c r="JB782" s="0"/>
      <c r="JC782" s="0"/>
      <c r="JD782" s="0"/>
      <c r="JE782" s="0"/>
      <c r="JF782" s="0"/>
      <c r="JG782" s="0"/>
      <c r="JH782" s="0"/>
      <c r="JI782" s="0"/>
      <c r="JJ782" s="0"/>
      <c r="JK782" s="0"/>
      <c r="JL782" s="0"/>
      <c r="JM782" s="0"/>
      <c r="JN782" s="0"/>
      <c r="JO782" s="0"/>
      <c r="JP782" s="0"/>
      <c r="JQ782" s="0"/>
      <c r="JR782" s="0"/>
      <c r="JS782" s="0"/>
      <c r="JT782" s="0"/>
      <c r="JU782" s="0"/>
      <c r="JV782" s="0"/>
      <c r="JW782" s="0"/>
      <c r="JX782" s="0"/>
      <c r="JY782" s="0"/>
      <c r="JZ782" s="0"/>
      <c r="KA782" s="0"/>
      <c r="KB782" s="0"/>
      <c r="KC782" s="0"/>
      <c r="KD782" s="0"/>
      <c r="KE782" s="0"/>
      <c r="KF782" s="0"/>
      <c r="KG782" s="0"/>
      <c r="KH782" s="0"/>
      <c r="KI782" s="0"/>
      <c r="KJ782" s="0"/>
      <c r="KK782" s="0"/>
      <c r="KL782" s="0"/>
      <c r="KM782" s="0"/>
      <c r="KN782" s="0"/>
      <c r="KO782" s="0"/>
      <c r="KP782" s="0"/>
      <c r="KQ782" s="0"/>
      <c r="KR782" s="0"/>
      <c r="KS782" s="0"/>
      <c r="KT782" s="0"/>
      <c r="KU782" s="0"/>
      <c r="KV782" s="0"/>
      <c r="KW782" s="0"/>
      <c r="KX782" s="0"/>
      <c r="KY782" s="0"/>
      <c r="KZ782" s="0"/>
      <c r="LA782" s="0"/>
      <c r="LB782" s="0"/>
      <c r="LC782" s="0"/>
      <c r="LD782" s="0"/>
      <c r="LE782" s="0"/>
      <c r="LF782" s="0"/>
      <c r="LG782" s="0"/>
      <c r="LH782" s="0"/>
      <c r="LI782" s="0"/>
      <c r="LJ782" s="0"/>
      <c r="LK782" s="0"/>
      <c r="LL782" s="0"/>
      <c r="LM782" s="0"/>
      <c r="LN782" s="0"/>
      <c r="LO782" s="0"/>
      <c r="LP782" s="0"/>
      <c r="LQ782" s="0"/>
      <c r="LR782" s="0"/>
      <c r="LS782" s="0"/>
      <c r="LT782" s="0"/>
      <c r="LU782" s="0"/>
      <c r="LV782" s="0"/>
      <c r="LW782" s="0"/>
      <c r="LX782" s="0"/>
      <c r="LY782" s="0"/>
      <c r="LZ782" s="0"/>
      <c r="MA782" s="0"/>
      <c r="MB782" s="0"/>
      <c r="MC782" s="0"/>
      <c r="MD782" s="0"/>
      <c r="ME782" s="0"/>
      <c r="MF782" s="0"/>
      <c r="MG782" s="0"/>
      <c r="MH782" s="0"/>
      <c r="MI782" s="0"/>
      <c r="MJ782" s="0"/>
      <c r="MK782" s="0"/>
      <c r="ML782" s="0"/>
      <c r="MM782" s="0"/>
      <c r="MN782" s="0"/>
      <c r="MO782" s="0"/>
      <c r="MP782" s="0"/>
      <c r="MQ782" s="0"/>
      <c r="MR782" s="0"/>
      <c r="MS782" s="0"/>
      <c r="MT782" s="0"/>
      <c r="MU782" s="0"/>
      <c r="MV782" s="0"/>
      <c r="MW782" s="0"/>
      <c r="MX782" s="0"/>
      <c r="MY782" s="0"/>
      <c r="MZ782" s="0"/>
      <c r="NA782" s="0"/>
      <c r="NB782" s="0"/>
      <c r="NC782" s="0"/>
      <c r="ND782" s="0"/>
      <c r="NE782" s="0"/>
      <c r="NF782" s="0"/>
      <c r="NG782" s="0"/>
      <c r="NH782" s="0"/>
      <c r="NI782" s="0"/>
      <c r="NJ782" s="0"/>
      <c r="NK782" s="0"/>
      <c r="NL782" s="0"/>
      <c r="NM782" s="0"/>
      <c r="NN782" s="0"/>
      <c r="NO782" s="0"/>
      <c r="NP782" s="0"/>
      <c r="NQ782" s="0"/>
      <c r="NR782" s="0"/>
      <c r="NS782" s="0"/>
      <c r="NT782" s="0"/>
      <c r="NU782" s="0"/>
      <c r="NV782" s="0"/>
      <c r="NW782" s="0"/>
      <c r="NX782" s="0"/>
      <c r="NY782" s="0"/>
      <c r="NZ782" s="0"/>
      <c r="OA782" s="0"/>
      <c r="OB782" s="0"/>
      <c r="OC782" s="0"/>
      <c r="OD782" s="0"/>
      <c r="OE782" s="0"/>
      <c r="OF782" s="0"/>
      <c r="OG782" s="0"/>
      <c r="OH782" s="0"/>
      <c r="OI782" s="0"/>
      <c r="OJ782" s="0"/>
      <c r="OK782" s="0"/>
      <c r="OL782" s="0"/>
      <c r="OM782" s="0"/>
      <c r="ON782" s="0"/>
      <c r="OO782" s="0"/>
      <c r="OP782" s="0"/>
      <c r="OQ782" s="0"/>
      <c r="OR782" s="0"/>
      <c r="OS782" s="0"/>
      <c r="OT782" s="0"/>
      <c r="OU782" s="0"/>
      <c r="OV782" s="0"/>
      <c r="OW782" s="0"/>
      <c r="OX782" s="0"/>
      <c r="OY782" s="0"/>
      <c r="OZ782" s="0"/>
      <c r="PA782" s="0"/>
      <c r="PB782" s="0"/>
      <c r="PC782" s="0"/>
      <c r="PD782" s="0"/>
      <c r="PE782" s="0"/>
      <c r="PF782" s="0"/>
      <c r="PG782" s="0"/>
      <c r="PH782" s="0"/>
      <c r="PI782" s="0"/>
      <c r="PJ782" s="0"/>
      <c r="PK782" s="0"/>
      <c r="PL782" s="0"/>
      <c r="PM782" s="0"/>
      <c r="PN782" s="0"/>
      <c r="PO782" s="0"/>
      <c r="PP782" s="0"/>
      <c r="PQ782" s="0"/>
      <c r="PR782" s="0"/>
      <c r="PS782" s="0"/>
      <c r="PT782" s="0"/>
      <c r="PU782" s="0"/>
      <c r="PV782" s="0"/>
      <c r="PW782" s="0"/>
      <c r="PX782" s="0"/>
      <c r="PY782" s="0"/>
      <c r="PZ782" s="0"/>
      <c r="QA782" s="0"/>
      <c r="QB782" s="0"/>
      <c r="QC782" s="0"/>
      <c r="QD782" s="0"/>
      <c r="QE782" s="0"/>
      <c r="QF782" s="0"/>
      <c r="QG782" s="0"/>
      <c r="QH782" s="0"/>
      <c r="QI782" s="0"/>
      <c r="QJ782" s="0"/>
      <c r="QK782" s="0"/>
      <c r="QL782" s="0"/>
      <c r="QM782" s="0"/>
      <c r="QN782" s="0"/>
      <c r="QO782" s="0"/>
      <c r="QP782" s="0"/>
      <c r="QQ782" s="0"/>
      <c r="QR782" s="0"/>
      <c r="QS782" s="0"/>
      <c r="QT782" s="0"/>
      <c r="QU782" s="0"/>
      <c r="QV782" s="0"/>
      <c r="QW782" s="0"/>
      <c r="QX782" s="0"/>
      <c r="QY782" s="0"/>
      <c r="QZ782" s="0"/>
      <c r="RA782" s="0"/>
      <c r="RB782" s="0"/>
      <c r="RC782" s="0"/>
      <c r="RD782" s="0"/>
      <c r="RE782" s="0"/>
      <c r="RF782" s="0"/>
      <c r="RG782" s="0"/>
      <c r="RH782" s="0"/>
      <c r="RI782" s="0"/>
      <c r="RJ782" s="0"/>
      <c r="RK782" s="0"/>
      <c r="RL782" s="0"/>
      <c r="RM782" s="0"/>
      <c r="RN782" s="0"/>
      <c r="RO782" s="0"/>
      <c r="RP782" s="0"/>
      <c r="RQ782" s="0"/>
      <c r="RR782" s="0"/>
      <c r="RS782" s="0"/>
      <c r="RT782" s="0"/>
      <c r="RU782" s="0"/>
      <c r="RV782" s="0"/>
      <c r="RW782" s="0"/>
      <c r="RX782" s="0"/>
      <c r="RY782" s="0"/>
      <c r="RZ782" s="0"/>
      <c r="SA782" s="0"/>
      <c r="SB782" s="0"/>
      <c r="SC782" s="0"/>
      <c r="SD782" s="0"/>
      <c r="SE782" s="0"/>
      <c r="SF782" s="0"/>
      <c r="SG782" s="0"/>
      <c r="SH782" s="0"/>
      <c r="SI782" s="0"/>
      <c r="SJ782" s="0"/>
      <c r="SK782" s="0"/>
      <c r="SL782" s="0"/>
      <c r="SM782" s="0"/>
      <c r="SN782" s="0"/>
      <c r="SO782" s="0"/>
      <c r="SP782" s="0"/>
      <c r="SQ782" s="0"/>
      <c r="SR782" s="0"/>
      <c r="SS782" s="0"/>
      <c r="ST782" s="0"/>
      <c r="SU782" s="0"/>
      <c r="SV782" s="0"/>
      <c r="SW782" s="0"/>
      <c r="SX782" s="0"/>
      <c r="SY782" s="0"/>
      <c r="SZ782" s="0"/>
      <c r="TA782" s="0"/>
      <c r="TB782" s="0"/>
      <c r="TC782" s="0"/>
      <c r="TD782" s="0"/>
      <c r="TE782" s="0"/>
      <c r="TF782" s="0"/>
      <c r="TG782" s="0"/>
      <c r="TH782" s="0"/>
      <c r="TI782" s="0"/>
      <c r="TJ782" s="0"/>
      <c r="TK782" s="0"/>
      <c r="TL782" s="0"/>
      <c r="TM782" s="0"/>
      <c r="TN782" s="0"/>
      <c r="TO782" s="0"/>
      <c r="TP782" s="0"/>
      <c r="TQ782" s="0"/>
      <c r="TR782" s="0"/>
      <c r="TS782" s="0"/>
      <c r="TT782" s="0"/>
      <c r="TU782" s="0"/>
      <c r="TV782" s="0"/>
      <c r="TW782" s="0"/>
      <c r="TX782" s="0"/>
      <c r="TY782" s="0"/>
      <c r="TZ782" s="0"/>
      <c r="UA782" s="0"/>
      <c r="UB782" s="0"/>
      <c r="UC782" s="0"/>
      <c r="UD782" s="0"/>
      <c r="UE782" s="0"/>
      <c r="UF782" s="0"/>
      <c r="UG782" s="0"/>
      <c r="UH782" s="0"/>
      <c r="UI782" s="0"/>
      <c r="UJ782" s="0"/>
      <c r="UK782" s="0"/>
      <c r="UL782" s="0"/>
      <c r="UM782" s="0"/>
      <c r="UN782" s="0"/>
      <c r="UO782" s="0"/>
      <c r="UP782" s="0"/>
      <c r="UQ782" s="0"/>
      <c r="UR782" s="0"/>
      <c r="US782" s="0"/>
      <c r="UT782" s="0"/>
      <c r="UU782" s="0"/>
      <c r="UV782" s="0"/>
      <c r="UW782" s="0"/>
      <c r="UX782" s="0"/>
      <c r="UY782" s="0"/>
      <c r="UZ782" s="0"/>
      <c r="VA782" s="0"/>
      <c r="VB782" s="0"/>
      <c r="VC782" s="0"/>
      <c r="VD782" s="0"/>
      <c r="VE782" s="0"/>
      <c r="VF782" s="0"/>
      <c r="VG782" s="0"/>
      <c r="VH782" s="0"/>
      <c r="VI782" s="0"/>
      <c r="VJ782" s="0"/>
      <c r="VK782" s="0"/>
      <c r="VL782" s="0"/>
      <c r="VM782" s="0"/>
      <c r="VN782" s="0"/>
      <c r="VO782" s="0"/>
      <c r="VP782" s="0"/>
      <c r="VQ782" s="0"/>
      <c r="VR782" s="0"/>
      <c r="VS782" s="0"/>
      <c r="VT782" s="0"/>
      <c r="VU782" s="0"/>
      <c r="VV782" s="0"/>
      <c r="VW782" s="0"/>
      <c r="VX782" s="0"/>
      <c r="VY782" s="0"/>
      <c r="VZ782" s="0"/>
      <c r="WA782" s="0"/>
      <c r="WB782" s="0"/>
      <c r="WC782" s="0"/>
      <c r="WD782" s="0"/>
      <c r="WE782" s="0"/>
      <c r="WF782" s="0"/>
      <c r="WG782" s="0"/>
      <c r="WH782" s="0"/>
      <c r="WI782" s="0"/>
      <c r="WJ782" s="0"/>
      <c r="WK782" s="0"/>
      <c r="WL782" s="0"/>
      <c r="WM782" s="0"/>
      <c r="WN782" s="0"/>
      <c r="WO782" s="0"/>
      <c r="WP782" s="0"/>
      <c r="WQ782" s="0"/>
      <c r="WR782" s="0"/>
      <c r="WS782" s="0"/>
      <c r="WT782" s="0"/>
      <c r="WU782" s="0"/>
      <c r="WV782" s="0"/>
      <c r="WW782" s="0"/>
      <c r="WX782" s="0"/>
      <c r="WY782" s="0"/>
      <c r="WZ782" s="0"/>
      <c r="XA782" s="0"/>
      <c r="XB782" s="0"/>
      <c r="XC782" s="0"/>
      <c r="XD782" s="0"/>
      <c r="XE782" s="0"/>
      <c r="XF782" s="0"/>
      <c r="XG782" s="0"/>
      <c r="XH782" s="0"/>
      <c r="XI782" s="0"/>
      <c r="XJ782" s="0"/>
      <c r="XK782" s="0"/>
      <c r="XL782" s="0"/>
      <c r="XM782" s="0"/>
      <c r="XN782" s="0"/>
      <c r="XO782" s="0"/>
      <c r="XP782" s="0"/>
      <c r="XQ782" s="0"/>
      <c r="XR782" s="0"/>
      <c r="XS782" s="0"/>
      <c r="XT782" s="0"/>
      <c r="XU782" s="0"/>
      <c r="XV782" s="0"/>
      <c r="XW782" s="0"/>
      <c r="XX782" s="0"/>
      <c r="XY782" s="0"/>
      <c r="XZ782" s="0"/>
      <c r="YA782" s="0"/>
      <c r="YB782" s="0"/>
      <c r="YC782" s="0"/>
      <c r="YD782" s="0"/>
      <c r="YE782" s="0"/>
      <c r="YF782" s="0"/>
      <c r="YG782" s="0"/>
      <c r="YH782" s="0"/>
      <c r="YI782" s="0"/>
      <c r="YJ782" s="0"/>
      <c r="YK782" s="0"/>
      <c r="YL782" s="0"/>
      <c r="YM782" s="0"/>
      <c r="YN782" s="0"/>
      <c r="YO782" s="0"/>
      <c r="YP782" s="0"/>
      <c r="YQ782" s="0"/>
      <c r="YR782" s="0"/>
      <c r="YS782" s="0"/>
      <c r="YT782" s="0"/>
      <c r="YU782" s="0"/>
      <c r="YV782" s="0"/>
      <c r="YW782" s="0"/>
      <c r="YX782" s="0"/>
      <c r="YY782" s="0"/>
      <c r="YZ782" s="0"/>
      <c r="ZA782" s="0"/>
      <c r="ZB782" s="0"/>
      <c r="ZC782" s="0"/>
      <c r="ZD782" s="0"/>
      <c r="ZE782" s="0"/>
      <c r="ZF782" s="0"/>
      <c r="ZG782" s="0"/>
      <c r="ZH782" s="0"/>
      <c r="ZI782" s="0"/>
      <c r="ZJ782" s="0"/>
      <c r="ZK782" s="0"/>
      <c r="ZL782" s="0"/>
      <c r="ZM782" s="0"/>
      <c r="ZN782" s="0"/>
      <c r="ZO782" s="0"/>
      <c r="ZP782" s="0"/>
      <c r="ZQ782" s="0"/>
      <c r="ZR782" s="0"/>
      <c r="ZS782" s="0"/>
      <c r="ZT782" s="0"/>
      <c r="ZU782" s="0"/>
      <c r="ZV782" s="0"/>
      <c r="ZW782" s="0"/>
      <c r="ZX782" s="0"/>
      <c r="ZY782" s="0"/>
      <c r="ZZ782" s="0"/>
      <c r="AAA782" s="0"/>
      <c r="AAB782" s="0"/>
      <c r="AAC782" s="0"/>
      <c r="AAD782" s="0"/>
      <c r="AAE782" s="0"/>
      <c r="AAF782" s="0"/>
      <c r="AAG782" s="0"/>
      <c r="AAH782" s="0"/>
      <c r="AAI782" s="0"/>
      <c r="AAJ782" s="0"/>
      <c r="AAK782" s="0"/>
      <c r="AAL782" s="0"/>
      <c r="AAM782" s="0"/>
      <c r="AAN782" s="0"/>
      <c r="AAO782" s="0"/>
      <c r="AAP782" s="0"/>
      <c r="AAQ782" s="0"/>
      <c r="AAR782" s="0"/>
      <c r="AAS782" s="0"/>
      <c r="AAT782" s="0"/>
      <c r="AAU782" s="0"/>
      <c r="AAV782" s="0"/>
      <c r="AAW782" s="0"/>
      <c r="AAX782" s="0"/>
      <c r="AAY782" s="0"/>
      <c r="AAZ782" s="0"/>
      <c r="ABA782" s="0"/>
      <c r="ABB782" s="0"/>
      <c r="ABC782" s="0"/>
      <c r="ABD782" s="0"/>
      <c r="ABE782" s="0"/>
      <c r="ABF782" s="0"/>
      <c r="ABG782" s="0"/>
      <c r="ABH782" s="0"/>
      <c r="ABI782" s="0"/>
      <c r="ABJ782" s="0"/>
      <c r="ABK782" s="0"/>
      <c r="ABL782" s="0"/>
      <c r="ABM782" s="0"/>
      <c r="ABN782" s="0"/>
      <c r="ABO782" s="0"/>
      <c r="ABP782" s="0"/>
      <c r="ABQ782" s="0"/>
      <c r="ABR782" s="0"/>
      <c r="ABS782" s="0"/>
      <c r="ABT782" s="0"/>
      <c r="ABU782" s="0"/>
      <c r="ABV782" s="0"/>
      <c r="ABW782" s="0"/>
      <c r="ABX782" s="0"/>
      <c r="ABY782" s="0"/>
      <c r="ABZ782" s="0"/>
      <c r="ACA782" s="0"/>
      <c r="ACB782" s="0"/>
      <c r="ACC782" s="0"/>
      <c r="ACD782" s="0"/>
      <c r="ACE782" s="0"/>
      <c r="ACF782" s="0"/>
      <c r="ACG782" s="0"/>
      <c r="ACH782" s="0"/>
      <c r="ACI782" s="0"/>
      <c r="ACJ782" s="0"/>
      <c r="ACK782" s="0"/>
      <c r="ACL782" s="0"/>
      <c r="ACM782" s="0"/>
      <c r="ACN782" s="0"/>
      <c r="ACO782" s="0"/>
      <c r="ACP782" s="0"/>
      <c r="ACQ782" s="0"/>
      <c r="ACR782" s="0"/>
      <c r="ACS782" s="0"/>
      <c r="ACT782" s="0"/>
      <c r="ACU782" s="0"/>
      <c r="ACV782" s="0"/>
      <c r="ACW782" s="0"/>
      <c r="ACX782" s="0"/>
      <c r="ACY782" s="0"/>
      <c r="ACZ782" s="0"/>
      <c r="ADA782" s="0"/>
      <c r="ADB782" s="0"/>
      <c r="ADC782" s="0"/>
      <c r="ADD782" s="0"/>
      <c r="ADE782" s="0"/>
      <c r="ADF782" s="0"/>
      <c r="ADG782" s="0"/>
      <c r="ADH782" s="0"/>
      <c r="ADI782" s="0"/>
      <c r="ADJ782" s="0"/>
      <c r="ADK782" s="0"/>
      <c r="ADL782" s="0"/>
      <c r="ADM782" s="0"/>
      <c r="ADN782" s="0"/>
      <c r="ADO782" s="0"/>
      <c r="ADP782" s="0"/>
      <c r="ADQ782" s="0"/>
      <c r="ADR782" s="0"/>
      <c r="ADS782" s="0"/>
      <c r="ADT782" s="0"/>
      <c r="ADU782" s="0"/>
      <c r="ADV782" s="0"/>
      <c r="ADW782" s="0"/>
      <c r="ADX782" s="0"/>
      <c r="ADY782" s="0"/>
      <c r="ADZ782" s="0"/>
      <c r="AEA782" s="0"/>
      <c r="AEB782" s="0"/>
      <c r="AEC782" s="0"/>
      <c r="AED782" s="0"/>
      <c r="AEE782" s="0"/>
      <c r="AEF782" s="0"/>
      <c r="AEG782" s="0"/>
      <c r="AEH782" s="0"/>
      <c r="AEI782" s="0"/>
      <c r="AEJ782" s="0"/>
      <c r="AEK782" s="0"/>
      <c r="AEL782" s="0"/>
      <c r="AEM782" s="0"/>
      <c r="AEN782" s="0"/>
      <c r="AEO782" s="0"/>
      <c r="AEP782" s="0"/>
      <c r="AEQ782" s="0"/>
      <c r="AER782" s="0"/>
      <c r="AES782" s="0"/>
      <c r="AET782" s="0"/>
      <c r="AEU782" s="0"/>
      <c r="AEV782" s="0"/>
      <c r="AEW782" s="0"/>
      <c r="AEX782" s="0"/>
      <c r="AEY782" s="0"/>
      <c r="AEZ782" s="0"/>
      <c r="AFA782" s="0"/>
      <c r="AFB782" s="0"/>
      <c r="AFC782" s="0"/>
      <c r="AFD782" s="0"/>
      <c r="AFE782" s="0"/>
      <c r="AFF782" s="0"/>
      <c r="AFG782" s="0"/>
      <c r="AFH782" s="0"/>
      <c r="AFI782" s="0"/>
      <c r="AFJ782" s="0"/>
      <c r="AFK782" s="0"/>
      <c r="AFL782" s="0"/>
      <c r="AFM782" s="0"/>
      <c r="AFN782" s="0"/>
      <c r="AFO782" s="0"/>
      <c r="AFP782" s="0"/>
      <c r="AFQ782" s="0"/>
      <c r="AFR782" s="0"/>
      <c r="AFS782" s="0"/>
      <c r="AFT782" s="0"/>
      <c r="AFU782" s="0"/>
      <c r="AFV782" s="0"/>
      <c r="AFW782" s="0"/>
      <c r="AFX782" s="0"/>
      <c r="AFY782" s="0"/>
      <c r="AFZ782" s="0"/>
      <c r="AGA782" s="0"/>
      <c r="AGB782" s="0"/>
      <c r="AGC782" s="0"/>
      <c r="AGD782" s="0"/>
      <c r="AGE782" s="0"/>
      <c r="AGF782" s="0"/>
      <c r="AGG782" s="0"/>
      <c r="AGH782" s="0"/>
      <c r="AGI782" s="0"/>
      <c r="AGJ782" s="0"/>
      <c r="AGK782" s="0"/>
      <c r="AGL782" s="0"/>
      <c r="AGM782" s="0"/>
      <c r="AGN782" s="0"/>
      <c r="AGO782" s="0"/>
      <c r="AGP782" s="0"/>
      <c r="AGQ782" s="0"/>
      <c r="AGR782" s="0"/>
      <c r="AGS782" s="0"/>
      <c r="AGT782" s="0"/>
      <c r="AGU782" s="0"/>
      <c r="AGV782" s="0"/>
      <c r="AGW782" s="0"/>
      <c r="AGX782" s="0"/>
      <c r="AGY782" s="0"/>
      <c r="AGZ782" s="0"/>
      <c r="AHA782" s="0"/>
      <c r="AHB782" s="0"/>
      <c r="AHC782" s="0"/>
      <c r="AHD782" s="0"/>
      <c r="AHE782" s="0"/>
      <c r="AHF782" s="0"/>
      <c r="AHG782" s="0"/>
      <c r="AHH782" s="0"/>
      <c r="AHI782" s="0"/>
      <c r="AHJ782" s="0"/>
      <c r="AHK782" s="0"/>
      <c r="AHL782" s="0"/>
      <c r="AHM782" s="0"/>
      <c r="AHN782" s="0"/>
      <c r="AHO782" s="0"/>
      <c r="AHP782" s="0"/>
      <c r="AHQ782" s="0"/>
      <c r="AHR782" s="0"/>
      <c r="AHS782" s="0"/>
      <c r="AHT782" s="0"/>
      <c r="AHU782" s="0"/>
      <c r="AHV782" s="0"/>
      <c r="AHW782" s="0"/>
      <c r="AHX782" s="0"/>
      <c r="AHY782" s="0"/>
      <c r="AHZ782" s="0"/>
      <c r="AIA782" s="0"/>
      <c r="AIB782" s="0"/>
      <c r="AIC782" s="0"/>
      <c r="AID782" s="0"/>
      <c r="AIE782" s="0"/>
      <c r="AIF782" s="0"/>
      <c r="AIG782" s="0"/>
      <c r="AIH782" s="0"/>
      <c r="AII782" s="0"/>
      <c r="AIJ782" s="0"/>
      <c r="AIK782" s="0"/>
      <c r="AIL782" s="0"/>
      <c r="AIM782" s="0"/>
      <c r="AIN782" s="0"/>
      <c r="AIO782" s="0"/>
      <c r="AIP782" s="0"/>
      <c r="AIQ782" s="0"/>
      <c r="AIR782" s="0"/>
      <c r="AIS782" s="0"/>
      <c r="AIT782" s="0"/>
      <c r="AIU782" s="0"/>
      <c r="AIV782" s="0"/>
      <c r="AIW782" s="0"/>
      <c r="AIX782" s="0"/>
      <c r="AIY782" s="0"/>
      <c r="AIZ782" s="0"/>
      <c r="AJA782" s="0"/>
      <c r="AJB782" s="0"/>
      <c r="AJC782" s="0"/>
      <c r="AJD782" s="0"/>
      <c r="AJE782" s="0"/>
      <c r="AJF782" s="0"/>
      <c r="AJG782" s="0"/>
      <c r="AJH782" s="0"/>
      <c r="AJI782" s="0"/>
      <c r="AJJ782" s="0"/>
      <c r="AJK782" s="0"/>
      <c r="AJL782" s="0"/>
      <c r="AJM782" s="0"/>
      <c r="AJN782" s="0"/>
      <c r="AJO782" s="0"/>
      <c r="AJP782" s="0"/>
      <c r="AJQ782" s="0"/>
      <c r="AJR782" s="0"/>
      <c r="AJS782" s="0"/>
      <c r="AJT782" s="0"/>
      <c r="AJU782" s="0"/>
      <c r="AJV782" s="0"/>
      <c r="AJW782" s="0"/>
      <c r="AJX782" s="0"/>
      <c r="AJY782" s="0"/>
      <c r="AJZ782" s="0"/>
      <c r="AKA782" s="0"/>
      <c r="AKB782" s="0"/>
      <c r="AKC782" s="0"/>
      <c r="AKD782" s="0"/>
      <c r="AKE782" s="0"/>
      <c r="AKF782" s="0"/>
      <c r="AKG782" s="0"/>
      <c r="AKH782" s="0"/>
      <c r="AKI782" s="0"/>
      <c r="AKJ782" s="0"/>
      <c r="AKK782" s="0"/>
      <c r="AKL782" s="0"/>
      <c r="AKM782" s="0"/>
      <c r="AKN782" s="0"/>
      <c r="AKO782" s="0"/>
      <c r="AKP782" s="0"/>
      <c r="AKQ782" s="0"/>
      <c r="AKR782" s="0"/>
      <c r="AKS782" s="0"/>
      <c r="AKT782" s="0"/>
      <c r="AKU782" s="0"/>
      <c r="AKV782" s="0"/>
      <c r="AKW782" s="0"/>
      <c r="AKX782" s="0"/>
      <c r="AKY782" s="0"/>
      <c r="AKZ782" s="0"/>
      <c r="ALA782" s="0"/>
      <c r="ALB782" s="0"/>
      <c r="ALC782" s="0"/>
      <c r="ALD782" s="0"/>
      <c r="ALE782" s="0"/>
      <c r="ALF782" s="0"/>
      <c r="ALG782" s="0"/>
      <c r="ALH782" s="0"/>
      <c r="ALI782" s="0"/>
      <c r="ALJ782" s="0"/>
      <c r="ALK782" s="0"/>
      <c r="ALL782" s="0"/>
      <c r="ALM782" s="0"/>
      <c r="ALN782" s="0"/>
      <c r="ALO782" s="0"/>
      <c r="ALP782" s="0"/>
      <c r="ALQ782" s="0"/>
      <c r="ALR782" s="0"/>
      <c r="ALS782" s="0"/>
      <c r="ALT782" s="0"/>
      <c r="ALU782" s="0"/>
      <c r="ALV782" s="0"/>
      <c r="ALW782" s="0"/>
      <c r="ALX782" s="0"/>
      <c r="ALY782" s="0"/>
      <c r="ALZ782" s="0"/>
      <c r="AMA782" s="0"/>
      <c r="AMB782" s="0"/>
      <c r="AMC782" s="0"/>
      <c r="AMD782" s="0"/>
      <c r="AME782" s="0"/>
      <c r="AMF782" s="0"/>
      <c r="AMG782" s="0"/>
      <c r="AMH782" s="0"/>
      <c r="AMI782" s="0"/>
      <c r="AMJ782" s="0"/>
    </row>
    <row r="783" customFormat="false" ht="12" hidden="false" customHeight="false" outlineLevel="0" collapsed="false">
      <c r="A783" s="9" t="s">
        <v>46</v>
      </c>
      <c r="B783" s="4" t="n">
        <v>62</v>
      </c>
      <c r="C783" s="9" t="n">
        <v>79</v>
      </c>
      <c r="D783" s="9"/>
      <c r="E783" s="35"/>
      <c r="G783" s="33"/>
      <c r="H783" s="9"/>
      <c r="I783" s="22" t="s">
        <v>1365</v>
      </c>
      <c r="J783" s="26" t="s">
        <v>1366</v>
      </c>
      <c r="K783" s="35" t="s">
        <v>1682</v>
      </c>
      <c r="L783" s="9"/>
      <c r="M783" s="88"/>
      <c r="N783" s="22" t="s">
        <v>1660</v>
      </c>
      <c r="O783" s="4" t="s">
        <v>1663</v>
      </c>
      <c r="P783" s="89" t="n">
        <v>22062</v>
      </c>
      <c r="Q783" s="89" t="n">
        <v>2062</v>
      </c>
      <c r="R783" s="22" t="s">
        <v>581</v>
      </c>
      <c r="S783" s="0"/>
      <c r="T783" s="0"/>
      <c r="U783" s="0"/>
      <c r="V783" s="0"/>
      <c r="W783" s="0"/>
      <c r="X783" s="0"/>
      <c r="Y783" s="0"/>
      <c r="Z783" s="0"/>
      <c r="AA783" s="0"/>
      <c r="AB783" s="0"/>
      <c r="AC783" s="30"/>
      <c r="AD783" s="30"/>
      <c r="AE783" s="30"/>
      <c r="AF783" s="30"/>
      <c r="AG783" s="30"/>
      <c r="AH783" s="30"/>
      <c r="AI783" s="30"/>
      <c r="AJ783" s="30"/>
      <c r="AK783" s="3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  <c r="EJ783" s="0"/>
      <c r="EK783" s="0"/>
      <c r="EL783" s="0"/>
      <c r="EM783" s="0"/>
      <c r="EN783" s="0"/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0"/>
      <c r="GF783" s="0"/>
      <c r="GG783" s="0"/>
      <c r="GH783" s="0"/>
      <c r="GI783" s="0"/>
      <c r="GJ783" s="0"/>
      <c r="GK783" s="0"/>
      <c r="GL783" s="0"/>
      <c r="GM783" s="0"/>
      <c r="GN783" s="0"/>
      <c r="GO783" s="0"/>
      <c r="GP783" s="0"/>
      <c r="GQ783" s="0"/>
      <c r="GR783" s="0"/>
      <c r="GS783" s="0"/>
      <c r="GT783" s="0"/>
      <c r="GU783" s="0"/>
      <c r="GV783" s="0"/>
      <c r="GW783" s="0"/>
      <c r="GX783" s="0"/>
      <c r="GY783" s="0"/>
      <c r="GZ783" s="0"/>
      <c r="HA783" s="0"/>
      <c r="HB783" s="0"/>
      <c r="HC783" s="0"/>
      <c r="HD783" s="0"/>
      <c r="HE783" s="0"/>
      <c r="HF783" s="0"/>
      <c r="HG783" s="0"/>
      <c r="HH783" s="0"/>
      <c r="HI783" s="0"/>
      <c r="HJ783" s="0"/>
      <c r="HK783" s="0"/>
      <c r="HL783" s="0"/>
      <c r="HM783" s="0"/>
      <c r="HN783" s="0"/>
      <c r="HO783" s="0"/>
      <c r="HP783" s="0"/>
      <c r="HQ783" s="0"/>
      <c r="HR783" s="0"/>
      <c r="HS783" s="0"/>
      <c r="HT783" s="0"/>
      <c r="HU783" s="0"/>
      <c r="HV783" s="0"/>
      <c r="HW783" s="0"/>
      <c r="HX783" s="0"/>
      <c r="HY783" s="0"/>
      <c r="HZ783" s="0"/>
      <c r="IA783" s="0"/>
      <c r="IB783" s="0"/>
      <c r="IC783" s="0"/>
      <c r="ID783" s="0"/>
      <c r="IE783" s="0"/>
      <c r="IF783" s="0"/>
      <c r="IG783" s="0"/>
      <c r="IH783" s="0"/>
      <c r="II783" s="0"/>
      <c r="IJ783" s="0"/>
      <c r="IK783" s="0"/>
      <c r="IL783" s="0"/>
      <c r="IM783" s="0"/>
      <c r="IN783" s="0"/>
      <c r="IO783" s="0"/>
      <c r="IP783" s="0"/>
      <c r="IQ783" s="0"/>
      <c r="IR783" s="0"/>
      <c r="IS783" s="0"/>
      <c r="IT783" s="0"/>
      <c r="IU783" s="0"/>
      <c r="IV783" s="0"/>
      <c r="IW783" s="0"/>
      <c r="IX783" s="0"/>
      <c r="IY783" s="0"/>
      <c r="IZ783" s="0"/>
      <c r="JA783" s="0"/>
      <c r="JB783" s="0"/>
      <c r="JC783" s="0"/>
      <c r="JD783" s="0"/>
      <c r="JE783" s="0"/>
      <c r="JF783" s="0"/>
      <c r="JG783" s="0"/>
      <c r="JH783" s="0"/>
      <c r="JI783" s="0"/>
      <c r="JJ783" s="0"/>
      <c r="JK783" s="0"/>
      <c r="JL783" s="0"/>
      <c r="JM783" s="0"/>
      <c r="JN783" s="0"/>
      <c r="JO783" s="0"/>
      <c r="JP783" s="0"/>
      <c r="JQ783" s="0"/>
      <c r="JR783" s="0"/>
      <c r="JS783" s="0"/>
      <c r="JT783" s="0"/>
      <c r="JU783" s="0"/>
      <c r="JV783" s="0"/>
      <c r="JW783" s="0"/>
      <c r="JX783" s="0"/>
      <c r="JY783" s="0"/>
      <c r="JZ783" s="0"/>
      <c r="KA783" s="0"/>
      <c r="KB783" s="0"/>
      <c r="KC783" s="0"/>
      <c r="KD783" s="0"/>
      <c r="KE783" s="0"/>
      <c r="KF783" s="0"/>
      <c r="KG783" s="0"/>
      <c r="KH783" s="0"/>
      <c r="KI783" s="0"/>
      <c r="KJ783" s="0"/>
      <c r="KK783" s="0"/>
      <c r="KL783" s="0"/>
      <c r="KM783" s="0"/>
      <c r="KN783" s="0"/>
      <c r="KO783" s="0"/>
      <c r="KP783" s="0"/>
      <c r="KQ783" s="0"/>
      <c r="KR783" s="0"/>
      <c r="KS783" s="0"/>
      <c r="KT783" s="0"/>
      <c r="KU783" s="0"/>
      <c r="KV783" s="0"/>
      <c r="KW783" s="0"/>
      <c r="KX783" s="0"/>
      <c r="KY783" s="0"/>
      <c r="KZ783" s="0"/>
      <c r="LA783" s="0"/>
      <c r="LB783" s="0"/>
      <c r="LC783" s="0"/>
      <c r="LD783" s="0"/>
      <c r="LE783" s="0"/>
      <c r="LF783" s="0"/>
      <c r="LG783" s="0"/>
      <c r="LH783" s="0"/>
      <c r="LI783" s="0"/>
      <c r="LJ783" s="0"/>
      <c r="LK783" s="0"/>
      <c r="LL783" s="0"/>
      <c r="LM783" s="0"/>
      <c r="LN783" s="0"/>
      <c r="LO783" s="0"/>
      <c r="LP783" s="0"/>
      <c r="LQ783" s="0"/>
      <c r="LR783" s="0"/>
      <c r="LS783" s="0"/>
      <c r="LT783" s="0"/>
      <c r="LU783" s="0"/>
      <c r="LV783" s="0"/>
      <c r="LW783" s="0"/>
      <c r="LX783" s="0"/>
      <c r="LY783" s="0"/>
      <c r="LZ783" s="0"/>
      <c r="MA783" s="0"/>
      <c r="MB783" s="0"/>
      <c r="MC783" s="0"/>
      <c r="MD783" s="0"/>
      <c r="ME783" s="0"/>
      <c r="MF783" s="0"/>
      <c r="MG783" s="0"/>
      <c r="MH783" s="0"/>
      <c r="MI783" s="0"/>
      <c r="MJ783" s="0"/>
      <c r="MK783" s="0"/>
      <c r="ML783" s="0"/>
      <c r="MM783" s="0"/>
      <c r="MN783" s="0"/>
      <c r="MO783" s="0"/>
      <c r="MP783" s="0"/>
      <c r="MQ783" s="0"/>
      <c r="MR783" s="0"/>
      <c r="MS783" s="0"/>
      <c r="MT783" s="0"/>
      <c r="MU783" s="0"/>
      <c r="MV783" s="0"/>
      <c r="MW783" s="0"/>
      <c r="MX783" s="0"/>
      <c r="MY783" s="0"/>
      <c r="MZ783" s="0"/>
      <c r="NA783" s="0"/>
      <c r="NB783" s="0"/>
      <c r="NC783" s="0"/>
      <c r="ND783" s="0"/>
      <c r="NE783" s="0"/>
      <c r="NF783" s="0"/>
      <c r="NG783" s="0"/>
      <c r="NH783" s="0"/>
      <c r="NI783" s="0"/>
      <c r="NJ783" s="0"/>
      <c r="NK783" s="0"/>
      <c r="NL783" s="0"/>
      <c r="NM783" s="0"/>
      <c r="NN783" s="0"/>
      <c r="NO783" s="0"/>
      <c r="NP783" s="0"/>
      <c r="NQ783" s="0"/>
      <c r="NR783" s="0"/>
      <c r="NS783" s="0"/>
      <c r="NT783" s="0"/>
      <c r="NU783" s="0"/>
      <c r="NV783" s="0"/>
      <c r="NW783" s="0"/>
      <c r="NX783" s="0"/>
      <c r="NY783" s="0"/>
      <c r="NZ783" s="0"/>
      <c r="OA783" s="0"/>
      <c r="OB783" s="0"/>
      <c r="OC783" s="0"/>
      <c r="OD783" s="0"/>
      <c r="OE783" s="0"/>
      <c r="OF783" s="0"/>
      <c r="OG783" s="0"/>
      <c r="OH783" s="0"/>
      <c r="OI783" s="0"/>
      <c r="OJ783" s="0"/>
      <c r="OK783" s="0"/>
      <c r="OL783" s="0"/>
      <c r="OM783" s="0"/>
      <c r="ON783" s="0"/>
      <c r="OO783" s="0"/>
      <c r="OP783" s="0"/>
      <c r="OQ783" s="0"/>
      <c r="OR783" s="0"/>
      <c r="OS783" s="0"/>
      <c r="OT783" s="0"/>
      <c r="OU783" s="0"/>
      <c r="OV783" s="0"/>
      <c r="OW783" s="0"/>
      <c r="OX783" s="0"/>
      <c r="OY783" s="0"/>
      <c r="OZ783" s="0"/>
      <c r="PA783" s="0"/>
      <c r="PB783" s="0"/>
      <c r="PC783" s="0"/>
      <c r="PD783" s="0"/>
      <c r="PE783" s="0"/>
      <c r="PF783" s="0"/>
      <c r="PG783" s="0"/>
      <c r="PH783" s="0"/>
      <c r="PI783" s="0"/>
      <c r="PJ783" s="0"/>
      <c r="PK783" s="0"/>
      <c r="PL783" s="0"/>
      <c r="PM783" s="0"/>
      <c r="PN783" s="0"/>
      <c r="PO783" s="0"/>
      <c r="PP783" s="0"/>
      <c r="PQ783" s="0"/>
      <c r="PR783" s="0"/>
      <c r="PS783" s="0"/>
      <c r="PT783" s="0"/>
      <c r="PU783" s="0"/>
      <c r="PV783" s="0"/>
      <c r="PW783" s="0"/>
      <c r="PX783" s="0"/>
      <c r="PY783" s="0"/>
      <c r="PZ783" s="0"/>
      <c r="QA783" s="0"/>
      <c r="QB783" s="0"/>
      <c r="QC783" s="0"/>
      <c r="QD783" s="0"/>
      <c r="QE783" s="0"/>
      <c r="QF783" s="0"/>
      <c r="QG783" s="0"/>
      <c r="QH783" s="0"/>
      <c r="QI783" s="0"/>
      <c r="QJ783" s="0"/>
      <c r="QK783" s="0"/>
      <c r="QL783" s="0"/>
      <c r="QM783" s="0"/>
      <c r="QN783" s="0"/>
      <c r="QO783" s="0"/>
      <c r="QP783" s="0"/>
      <c r="QQ783" s="0"/>
      <c r="QR783" s="0"/>
      <c r="QS783" s="0"/>
      <c r="QT783" s="0"/>
      <c r="QU783" s="0"/>
      <c r="QV783" s="0"/>
      <c r="QW783" s="0"/>
      <c r="QX783" s="0"/>
      <c r="QY783" s="0"/>
      <c r="QZ783" s="0"/>
      <c r="RA783" s="0"/>
      <c r="RB783" s="0"/>
      <c r="RC783" s="0"/>
      <c r="RD783" s="0"/>
      <c r="RE783" s="0"/>
      <c r="RF783" s="0"/>
      <c r="RG783" s="0"/>
      <c r="RH783" s="0"/>
      <c r="RI783" s="0"/>
      <c r="RJ783" s="0"/>
      <c r="RK783" s="0"/>
      <c r="RL783" s="0"/>
      <c r="RM783" s="0"/>
      <c r="RN783" s="0"/>
      <c r="RO783" s="0"/>
      <c r="RP783" s="0"/>
      <c r="RQ783" s="0"/>
      <c r="RR783" s="0"/>
      <c r="RS783" s="0"/>
      <c r="RT783" s="0"/>
      <c r="RU783" s="0"/>
      <c r="RV783" s="0"/>
      <c r="RW783" s="0"/>
      <c r="RX783" s="0"/>
      <c r="RY783" s="0"/>
      <c r="RZ783" s="0"/>
      <c r="SA783" s="0"/>
      <c r="SB783" s="0"/>
      <c r="SC783" s="0"/>
      <c r="SD783" s="0"/>
      <c r="SE783" s="0"/>
      <c r="SF783" s="0"/>
      <c r="SG783" s="0"/>
      <c r="SH783" s="0"/>
      <c r="SI783" s="0"/>
      <c r="SJ783" s="0"/>
      <c r="SK783" s="0"/>
      <c r="SL783" s="0"/>
      <c r="SM783" s="0"/>
      <c r="SN783" s="0"/>
      <c r="SO783" s="0"/>
      <c r="SP783" s="0"/>
      <c r="SQ783" s="0"/>
      <c r="SR783" s="0"/>
      <c r="SS783" s="0"/>
      <c r="ST783" s="0"/>
      <c r="SU783" s="0"/>
      <c r="SV783" s="0"/>
      <c r="SW783" s="0"/>
      <c r="SX783" s="0"/>
      <c r="SY783" s="0"/>
      <c r="SZ783" s="0"/>
      <c r="TA783" s="0"/>
      <c r="TB783" s="0"/>
      <c r="TC783" s="0"/>
      <c r="TD783" s="0"/>
      <c r="TE783" s="0"/>
      <c r="TF783" s="0"/>
      <c r="TG783" s="0"/>
      <c r="TH783" s="0"/>
      <c r="TI783" s="0"/>
      <c r="TJ783" s="0"/>
      <c r="TK783" s="0"/>
      <c r="TL783" s="0"/>
      <c r="TM783" s="0"/>
      <c r="TN783" s="0"/>
      <c r="TO783" s="0"/>
      <c r="TP783" s="0"/>
      <c r="TQ783" s="0"/>
      <c r="TR783" s="0"/>
      <c r="TS783" s="0"/>
      <c r="TT783" s="0"/>
      <c r="TU783" s="0"/>
      <c r="TV783" s="0"/>
      <c r="TW783" s="0"/>
      <c r="TX783" s="0"/>
      <c r="TY783" s="0"/>
      <c r="TZ783" s="0"/>
      <c r="UA783" s="0"/>
      <c r="UB783" s="0"/>
      <c r="UC783" s="0"/>
      <c r="UD783" s="0"/>
      <c r="UE783" s="0"/>
      <c r="UF783" s="0"/>
      <c r="UG783" s="0"/>
      <c r="UH783" s="0"/>
      <c r="UI783" s="0"/>
      <c r="UJ783" s="0"/>
      <c r="UK783" s="0"/>
      <c r="UL783" s="0"/>
      <c r="UM783" s="0"/>
      <c r="UN783" s="0"/>
      <c r="UO783" s="0"/>
      <c r="UP783" s="0"/>
      <c r="UQ783" s="0"/>
      <c r="UR783" s="0"/>
      <c r="US783" s="0"/>
      <c r="UT783" s="0"/>
      <c r="UU783" s="0"/>
      <c r="UV783" s="0"/>
      <c r="UW783" s="0"/>
      <c r="UX783" s="0"/>
      <c r="UY783" s="0"/>
      <c r="UZ783" s="0"/>
      <c r="VA783" s="0"/>
      <c r="VB783" s="0"/>
      <c r="VC783" s="0"/>
      <c r="VD783" s="0"/>
      <c r="VE783" s="0"/>
      <c r="VF783" s="0"/>
      <c r="VG783" s="0"/>
      <c r="VH783" s="0"/>
      <c r="VI783" s="0"/>
      <c r="VJ783" s="0"/>
      <c r="VK783" s="0"/>
      <c r="VL783" s="0"/>
      <c r="VM783" s="0"/>
      <c r="VN783" s="0"/>
      <c r="VO783" s="0"/>
      <c r="VP783" s="0"/>
      <c r="VQ783" s="0"/>
      <c r="VR783" s="0"/>
      <c r="VS783" s="0"/>
      <c r="VT783" s="0"/>
      <c r="VU783" s="0"/>
      <c r="VV783" s="0"/>
      <c r="VW783" s="0"/>
      <c r="VX783" s="0"/>
      <c r="VY783" s="0"/>
      <c r="VZ783" s="0"/>
      <c r="WA783" s="0"/>
      <c r="WB783" s="0"/>
      <c r="WC783" s="0"/>
      <c r="WD783" s="0"/>
      <c r="WE783" s="0"/>
      <c r="WF783" s="0"/>
      <c r="WG783" s="0"/>
      <c r="WH783" s="0"/>
      <c r="WI783" s="0"/>
      <c r="WJ783" s="0"/>
      <c r="WK783" s="0"/>
      <c r="WL783" s="0"/>
      <c r="WM783" s="0"/>
      <c r="WN783" s="0"/>
      <c r="WO783" s="0"/>
      <c r="WP783" s="0"/>
      <c r="WQ783" s="0"/>
      <c r="WR783" s="0"/>
      <c r="WS783" s="0"/>
      <c r="WT783" s="0"/>
      <c r="WU783" s="0"/>
      <c r="WV783" s="0"/>
      <c r="WW783" s="0"/>
      <c r="WX783" s="0"/>
      <c r="WY783" s="0"/>
      <c r="WZ783" s="0"/>
      <c r="XA783" s="0"/>
      <c r="XB783" s="0"/>
      <c r="XC783" s="0"/>
      <c r="XD783" s="0"/>
      <c r="XE783" s="0"/>
      <c r="XF783" s="0"/>
      <c r="XG783" s="0"/>
      <c r="XH783" s="0"/>
      <c r="XI783" s="0"/>
      <c r="XJ783" s="0"/>
      <c r="XK783" s="0"/>
      <c r="XL783" s="0"/>
      <c r="XM783" s="0"/>
      <c r="XN783" s="0"/>
      <c r="XO783" s="0"/>
      <c r="XP783" s="0"/>
      <c r="XQ783" s="0"/>
      <c r="XR783" s="0"/>
      <c r="XS783" s="0"/>
      <c r="XT783" s="0"/>
      <c r="XU783" s="0"/>
      <c r="XV783" s="0"/>
      <c r="XW783" s="0"/>
      <c r="XX783" s="0"/>
      <c r="XY783" s="0"/>
      <c r="XZ783" s="0"/>
      <c r="YA783" s="0"/>
      <c r="YB783" s="0"/>
      <c r="YC783" s="0"/>
      <c r="YD783" s="0"/>
      <c r="YE783" s="0"/>
      <c r="YF783" s="0"/>
      <c r="YG783" s="0"/>
      <c r="YH783" s="0"/>
      <c r="YI783" s="0"/>
      <c r="YJ783" s="0"/>
      <c r="YK783" s="0"/>
      <c r="YL783" s="0"/>
      <c r="YM783" s="0"/>
      <c r="YN783" s="0"/>
      <c r="YO783" s="0"/>
      <c r="YP783" s="0"/>
      <c r="YQ783" s="0"/>
      <c r="YR783" s="0"/>
      <c r="YS783" s="0"/>
      <c r="YT783" s="0"/>
      <c r="YU783" s="0"/>
      <c r="YV783" s="0"/>
      <c r="YW783" s="0"/>
      <c r="YX783" s="0"/>
      <c r="YY783" s="0"/>
      <c r="YZ783" s="0"/>
      <c r="ZA783" s="0"/>
      <c r="ZB783" s="0"/>
      <c r="ZC783" s="0"/>
      <c r="ZD783" s="0"/>
      <c r="ZE783" s="0"/>
      <c r="ZF783" s="0"/>
      <c r="ZG783" s="0"/>
      <c r="ZH783" s="0"/>
      <c r="ZI783" s="0"/>
      <c r="ZJ783" s="0"/>
      <c r="ZK783" s="0"/>
      <c r="ZL783" s="0"/>
      <c r="ZM783" s="0"/>
      <c r="ZN783" s="0"/>
      <c r="ZO783" s="0"/>
      <c r="ZP783" s="0"/>
      <c r="ZQ783" s="0"/>
      <c r="ZR783" s="0"/>
      <c r="ZS783" s="0"/>
      <c r="ZT783" s="0"/>
      <c r="ZU783" s="0"/>
      <c r="ZV783" s="0"/>
      <c r="ZW783" s="0"/>
      <c r="ZX783" s="0"/>
      <c r="ZY783" s="0"/>
      <c r="ZZ783" s="0"/>
      <c r="AAA783" s="0"/>
      <c r="AAB783" s="0"/>
      <c r="AAC783" s="0"/>
      <c r="AAD783" s="0"/>
      <c r="AAE783" s="0"/>
      <c r="AAF783" s="0"/>
      <c r="AAG783" s="0"/>
      <c r="AAH783" s="0"/>
      <c r="AAI783" s="0"/>
      <c r="AAJ783" s="0"/>
      <c r="AAK783" s="0"/>
      <c r="AAL783" s="0"/>
      <c r="AAM783" s="0"/>
      <c r="AAN783" s="0"/>
      <c r="AAO783" s="0"/>
      <c r="AAP783" s="0"/>
      <c r="AAQ783" s="0"/>
      <c r="AAR783" s="0"/>
      <c r="AAS783" s="0"/>
      <c r="AAT783" s="0"/>
      <c r="AAU783" s="0"/>
      <c r="AAV783" s="0"/>
      <c r="AAW783" s="0"/>
      <c r="AAX783" s="0"/>
      <c r="AAY783" s="0"/>
      <c r="AAZ783" s="0"/>
      <c r="ABA783" s="0"/>
      <c r="ABB783" s="0"/>
      <c r="ABC783" s="0"/>
      <c r="ABD783" s="0"/>
      <c r="ABE783" s="0"/>
      <c r="ABF783" s="0"/>
      <c r="ABG783" s="0"/>
      <c r="ABH783" s="0"/>
      <c r="ABI783" s="0"/>
      <c r="ABJ783" s="0"/>
      <c r="ABK783" s="0"/>
      <c r="ABL783" s="0"/>
      <c r="ABM783" s="0"/>
      <c r="ABN783" s="0"/>
      <c r="ABO783" s="0"/>
      <c r="ABP783" s="0"/>
      <c r="ABQ783" s="0"/>
      <c r="ABR783" s="0"/>
      <c r="ABS783" s="0"/>
      <c r="ABT783" s="0"/>
      <c r="ABU783" s="0"/>
      <c r="ABV783" s="0"/>
      <c r="ABW783" s="0"/>
      <c r="ABX783" s="0"/>
      <c r="ABY783" s="0"/>
      <c r="ABZ783" s="0"/>
      <c r="ACA783" s="0"/>
      <c r="ACB783" s="0"/>
      <c r="ACC783" s="0"/>
      <c r="ACD783" s="0"/>
      <c r="ACE783" s="0"/>
      <c r="ACF783" s="0"/>
      <c r="ACG783" s="0"/>
      <c r="ACH783" s="0"/>
      <c r="ACI783" s="0"/>
      <c r="ACJ783" s="0"/>
      <c r="ACK783" s="0"/>
      <c r="ACL783" s="0"/>
      <c r="ACM783" s="0"/>
      <c r="ACN783" s="0"/>
      <c r="ACO783" s="0"/>
      <c r="ACP783" s="0"/>
      <c r="ACQ783" s="0"/>
      <c r="ACR783" s="0"/>
      <c r="ACS783" s="0"/>
      <c r="ACT783" s="0"/>
      <c r="ACU783" s="0"/>
      <c r="ACV783" s="0"/>
      <c r="ACW783" s="0"/>
      <c r="ACX783" s="0"/>
      <c r="ACY783" s="0"/>
      <c r="ACZ783" s="0"/>
      <c r="ADA783" s="0"/>
      <c r="ADB783" s="0"/>
      <c r="ADC783" s="0"/>
      <c r="ADD783" s="0"/>
      <c r="ADE783" s="0"/>
      <c r="ADF783" s="0"/>
      <c r="ADG783" s="0"/>
      <c r="ADH783" s="0"/>
      <c r="ADI783" s="0"/>
      <c r="ADJ783" s="0"/>
      <c r="ADK783" s="0"/>
      <c r="ADL783" s="0"/>
      <c r="ADM783" s="0"/>
      <c r="ADN783" s="0"/>
      <c r="ADO783" s="0"/>
      <c r="ADP783" s="0"/>
      <c r="ADQ783" s="0"/>
      <c r="ADR783" s="0"/>
      <c r="ADS783" s="0"/>
      <c r="ADT783" s="0"/>
      <c r="ADU783" s="0"/>
      <c r="ADV783" s="0"/>
      <c r="ADW783" s="0"/>
      <c r="ADX783" s="0"/>
      <c r="ADY783" s="0"/>
      <c r="ADZ783" s="0"/>
      <c r="AEA783" s="0"/>
      <c r="AEB783" s="0"/>
      <c r="AEC783" s="0"/>
      <c r="AED783" s="0"/>
      <c r="AEE783" s="0"/>
      <c r="AEF783" s="0"/>
      <c r="AEG783" s="0"/>
      <c r="AEH783" s="0"/>
      <c r="AEI783" s="0"/>
      <c r="AEJ783" s="0"/>
      <c r="AEK783" s="0"/>
      <c r="AEL783" s="0"/>
      <c r="AEM783" s="0"/>
      <c r="AEN783" s="0"/>
      <c r="AEO783" s="0"/>
      <c r="AEP783" s="0"/>
      <c r="AEQ783" s="0"/>
      <c r="AER783" s="0"/>
      <c r="AES783" s="0"/>
      <c r="AET783" s="0"/>
      <c r="AEU783" s="0"/>
      <c r="AEV783" s="0"/>
      <c r="AEW783" s="0"/>
      <c r="AEX783" s="0"/>
      <c r="AEY783" s="0"/>
      <c r="AEZ783" s="0"/>
      <c r="AFA783" s="0"/>
      <c r="AFB783" s="0"/>
      <c r="AFC783" s="0"/>
      <c r="AFD783" s="0"/>
      <c r="AFE783" s="0"/>
      <c r="AFF783" s="0"/>
      <c r="AFG783" s="0"/>
      <c r="AFH783" s="0"/>
      <c r="AFI783" s="0"/>
      <c r="AFJ783" s="0"/>
      <c r="AFK783" s="0"/>
      <c r="AFL783" s="0"/>
      <c r="AFM783" s="0"/>
      <c r="AFN783" s="0"/>
      <c r="AFO783" s="0"/>
      <c r="AFP783" s="0"/>
      <c r="AFQ783" s="0"/>
      <c r="AFR783" s="0"/>
      <c r="AFS783" s="0"/>
      <c r="AFT783" s="0"/>
      <c r="AFU783" s="0"/>
      <c r="AFV783" s="0"/>
      <c r="AFW783" s="0"/>
      <c r="AFX783" s="0"/>
      <c r="AFY783" s="0"/>
      <c r="AFZ783" s="0"/>
      <c r="AGA783" s="0"/>
      <c r="AGB783" s="0"/>
      <c r="AGC783" s="0"/>
      <c r="AGD783" s="0"/>
      <c r="AGE783" s="0"/>
      <c r="AGF783" s="0"/>
      <c r="AGG783" s="0"/>
      <c r="AGH783" s="0"/>
      <c r="AGI783" s="0"/>
      <c r="AGJ783" s="0"/>
      <c r="AGK783" s="0"/>
      <c r="AGL783" s="0"/>
      <c r="AGM783" s="0"/>
      <c r="AGN783" s="0"/>
      <c r="AGO783" s="0"/>
      <c r="AGP783" s="0"/>
      <c r="AGQ783" s="0"/>
      <c r="AGR783" s="0"/>
      <c r="AGS783" s="0"/>
      <c r="AGT783" s="0"/>
      <c r="AGU783" s="0"/>
      <c r="AGV783" s="0"/>
      <c r="AGW783" s="0"/>
      <c r="AGX783" s="0"/>
      <c r="AGY783" s="0"/>
      <c r="AGZ783" s="0"/>
      <c r="AHA783" s="0"/>
      <c r="AHB783" s="0"/>
      <c r="AHC783" s="0"/>
      <c r="AHD783" s="0"/>
      <c r="AHE783" s="0"/>
      <c r="AHF783" s="0"/>
      <c r="AHG783" s="0"/>
      <c r="AHH783" s="0"/>
      <c r="AHI783" s="0"/>
      <c r="AHJ783" s="0"/>
      <c r="AHK783" s="0"/>
      <c r="AHL783" s="0"/>
      <c r="AHM783" s="0"/>
      <c r="AHN783" s="0"/>
      <c r="AHO783" s="0"/>
      <c r="AHP783" s="0"/>
      <c r="AHQ783" s="0"/>
      <c r="AHR783" s="0"/>
      <c r="AHS783" s="0"/>
      <c r="AHT783" s="0"/>
      <c r="AHU783" s="0"/>
      <c r="AHV783" s="0"/>
      <c r="AHW783" s="0"/>
      <c r="AHX783" s="0"/>
      <c r="AHY783" s="0"/>
      <c r="AHZ783" s="0"/>
      <c r="AIA783" s="0"/>
      <c r="AIB783" s="0"/>
      <c r="AIC783" s="0"/>
      <c r="AID783" s="0"/>
      <c r="AIE783" s="0"/>
      <c r="AIF783" s="0"/>
      <c r="AIG783" s="0"/>
      <c r="AIH783" s="0"/>
      <c r="AII783" s="0"/>
      <c r="AIJ783" s="0"/>
      <c r="AIK783" s="0"/>
      <c r="AIL783" s="0"/>
      <c r="AIM783" s="0"/>
      <c r="AIN783" s="0"/>
      <c r="AIO783" s="0"/>
      <c r="AIP783" s="0"/>
      <c r="AIQ783" s="0"/>
      <c r="AIR783" s="0"/>
      <c r="AIS783" s="0"/>
      <c r="AIT783" s="0"/>
      <c r="AIU783" s="0"/>
      <c r="AIV783" s="0"/>
      <c r="AIW783" s="0"/>
      <c r="AIX783" s="0"/>
      <c r="AIY783" s="0"/>
      <c r="AIZ783" s="0"/>
      <c r="AJA783" s="0"/>
      <c r="AJB783" s="0"/>
      <c r="AJC783" s="0"/>
      <c r="AJD783" s="0"/>
      <c r="AJE783" s="0"/>
      <c r="AJF783" s="0"/>
      <c r="AJG783" s="0"/>
      <c r="AJH783" s="0"/>
      <c r="AJI783" s="0"/>
      <c r="AJJ783" s="0"/>
      <c r="AJK783" s="0"/>
      <c r="AJL783" s="0"/>
      <c r="AJM783" s="0"/>
      <c r="AJN783" s="0"/>
      <c r="AJO783" s="0"/>
      <c r="AJP783" s="0"/>
      <c r="AJQ783" s="0"/>
      <c r="AJR783" s="0"/>
      <c r="AJS783" s="0"/>
      <c r="AJT783" s="0"/>
      <c r="AJU783" s="0"/>
      <c r="AJV783" s="0"/>
      <c r="AJW783" s="0"/>
      <c r="AJX783" s="0"/>
      <c r="AJY783" s="0"/>
      <c r="AJZ783" s="0"/>
      <c r="AKA783" s="0"/>
      <c r="AKB783" s="0"/>
      <c r="AKC783" s="0"/>
      <c r="AKD783" s="0"/>
      <c r="AKE783" s="0"/>
      <c r="AKF783" s="0"/>
      <c r="AKG783" s="0"/>
      <c r="AKH783" s="0"/>
      <c r="AKI783" s="0"/>
      <c r="AKJ783" s="0"/>
      <c r="AKK783" s="0"/>
      <c r="AKL783" s="0"/>
      <c r="AKM783" s="0"/>
      <c r="AKN783" s="0"/>
      <c r="AKO783" s="0"/>
      <c r="AKP783" s="0"/>
      <c r="AKQ783" s="0"/>
      <c r="AKR783" s="0"/>
      <c r="AKS783" s="0"/>
      <c r="AKT783" s="0"/>
      <c r="AKU783" s="0"/>
      <c r="AKV783" s="0"/>
      <c r="AKW783" s="0"/>
      <c r="AKX783" s="0"/>
      <c r="AKY783" s="0"/>
      <c r="AKZ783" s="0"/>
      <c r="ALA783" s="0"/>
      <c r="ALB783" s="0"/>
      <c r="ALC783" s="0"/>
      <c r="ALD783" s="0"/>
      <c r="ALE783" s="0"/>
      <c r="ALF783" s="0"/>
      <c r="ALG783" s="0"/>
      <c r="ALH783" s="0"/>
      <c r="ALI783" s="0"/>
      <c r="ALJ783" s="0"/>
      <c r="ALK783" s="0"/>
      <c r="ALL783" s="0"/>
      <c r="ALM783" s="0"/>
      <c r="ALN783" s="0"/>
      <c r="ALO783" s="0"/>
      <c r="ALP783" s="0"/>
      <c r="ALQ783" s="0"/>
      <c r="ALR783" s="0"/>
      <c r="ALS783" s="0"/>
      <c r="ALT783" s="0"/>
      <c r="ALU783" s="0"/>
      <c r="ALV783" s="0"/>
      <c r="ALW783" s="0"/>
      <c r="ALX783" s="0"/>
      <c r="ALY783" s="0"/>
      <c r="ALZ783" s="0"/>
      <c r="AMA783" s="0"/>
      <c r="AMB783" s="0"/>
      <c r="AMC783" s="0"/>
      <c r="AMD783" s="0"/>
      <c r="AME783" s="0"/>
      <c r="AMF783" s="0"/>
      <c r="AMG783" s="0"/>
      <c r="AMH783" s="0"/>
      <c r="AMI783" s="0"/>
      <c r="AMJ783" s="0"/>
    </row>
    <row r="784" customFormat="false" ht="12" hidden="false" customHeight="false" outlineLevel="0" collapsed="false">
      <c r="A784" s="9" t="s">
        <v>56</v>
      </c>
      <c r="B784" s="9" t="n">
        <v>66</v>
      </c>
      <c r="C784" s="9" t="n">
        <v>84</v>
      </c>
      <c r="D784" s="9"/>
      <c r="E784" s="23"/>
      <c r="F784" s="0"/>
      <c r="G784" s="75"/>
      <c r="H784" s="0"/>
      <c r="I784" s="22" t="s">
        <v>1365</v>
      </c>
      <c r="J784" s="26" t="s">
        <v>1366</v>
      </c>
      <c r="K784" s="9" t="s">
        <v>1683</v>
      </c>
      <c r="L784" s="2"/>
      <c r="M784" s="2"/>
      <c r="N784" s="22" t="s">
        <v>1660</v>
      </c>
      <c r="O784" s="1" t="s">
        <v>1663</v>
      </c>
      <c r="P784" s="89" t="n">
        <v>22066</v>
      </c>
      <c r="Q784" s="89" t="n">
        <v>2066</v>
      </c>
      <c r="R784" s="22" t="s">
        <v>581</v>
      </c>
      <c r="S784" s="0"/>
      <c r="T784" s="0"/>
      <c r="U784" s="0"/>
      <c r="V784" s="0"/>
      <c r="W784" s="0"/>
      <c r="X784" s="0"/>
      <c r="Y784" s="0"/>
      <c r="Z784" s="0"/>
      <c r="AA784" s="0"/>
      <c r="AB784" s="0"/>
      <c r="AC784" s="30"/>
      <c r="AD784" s="30"/>
      <c r="AE784" s="30"/>
      <c r="AF784" s="30"/>
      <c r="AG784" s="30"/>
      <c r="AH784" s="30"/>
      <c r="AI784" s="30"/>
      <c r="AJ784" s="30"/>
      <c r="AK784" s="3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/>
      <c r="FZ784" s="0"/>
      <c r="GA784" s="0"/>
      <c r="GB784" s="0"/>
      <c r="GC784" s="0"/>
      <c r="GD784" s="0"/>
      <c r="GE784" s="0"/>
      <c r="GF784" s="0"/>
      <c r="GG784" s="0"/>
      <c r="GH784" s="0"/>
      <c r="GI784" s="0"/>
      <c r="GJ784" s="0"/>
      <c r="GK784" s="0"/>
      <c r="GL784" s="0"/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0"/>
      <c r="GY784" s="0"/>
      <c r="GZ784" s="0"/>
      <c r="HA784" s="0"/>
      <c r="HB784" s="0"/>
      <c r="HC784" s="0"/>
      <c r="HD784" s="0"/>
      <c r="HE784" s="0"/>
      <c r="HF784" s="0"/>
      <c r="HG784" s="0"/>
      <c r="HH784" s="0"/>
      <c r="HI784" s="0"/>
      <c r="HJ784" s="0"/>
      <c r="HK784" s="0"/>
      <c r="HL784" s="0"/>
      <c r="HM784" s="0"/>
      <c r="HN784" s="0"/>
      <c r="HO784" s="0"/>
      <c r="HP784" s="0"/>
      <c r="HQ784" s="0"/>
      <c r="HR784" s="0"/>
      <c r="HS784" s="0"/>
      <c r="HT784" s="0"/>
      <c r="HU784" s="0"/>
      <c r="HV784" s="0"/>
      <c r="HW784" s="0"/>
      <c r="HX784" s="0"/>
      <c r="HY784" s="0"/>
      <c r="HZ784" s="0"/>
      <c r="IA784" s="0"/>
      <c r="IB784" s="0"/>
      <c r="IC784" s="0"/>
      <c r="ID784" s="0"/>
      <c r="IE784" s="0"/>
      <c r="IF784" s="0"/>
      <c r="IG784" s="0"/>
      <c r="IH784" s="0"/>
      <c r="II784" s="0"/>
      <c r="IJ784" s="0"/>
      <c r="IK784" s="0"/>
      <c r="IL784" s="0"/>
      <c r="IM784" s="0"/>
      <c r="IN784" s="0"/>
      <c r="IO784" s="0"/>
      <c r="IP784" s="0"/>
      <c r="IQ784" s="0"/>
      <c r="IR784" s="0"/>
      <c r="IS784" s="0"/>
      <c r="IT784" s="0"/>
      <c r="IU784" s="0"/>
      <c r="IV784" s="0"/>
      <c r="IW784" s="0"/>
      <c r="IX784" s="0"/>
      <c r="IY784" s="0"/>
      <c r="IZ784" s="0"/>
      <c r="JA784" s="0"/>
      <c r="JB784" s="0"/>
      <c r="JC784" s="0"/>
      <c r="JD784" s="0"/>
      <c r="JE784" s="0"/>
      <c r="JF784" s="0"/>
      <c r="JG784" s="0"/>
      <c r="JH784" s="0"/>
      <c r="JI784" s="0"/>
      <c r="JJ784" s="0"/>
      <c r="JK784" s="0"/>
      <c r="JL784" s="0"/>
      <c r="JM784" s="0"/>
      <c r="JN784" s="0"/>
      <c r="JO784" s="0"/>
      <c r="JP784" s="0"/>
      <c r="JQ784" s="0"/>
      <c r="JR784" s="0"/>
      <c r="JS784" s="0"/>
      <c r="JT784" s="0"/>
      <c r="JU784" s="0"/>
      <c r="JV784" s="0"/>
      <c r="JW784" s="0"/>
      <c r="JX784" s="0"/>
      <c r="JY784" s="0"/>
      <c r="JZ784" s="0"/>
      <c r="KA784" s="0"/>
      <c r="KB784" s="0"/>
      <c r="KC784" s="0"/>
      <c r="KD784" s="0"/>
      <c r="KE784" s="0"/>
      <c r="KF784" s="0"/>
      <c r="KG784" s="0"/>
      <c r="KH784" s="0"/>
      <c r="KI784" s="0"/>
      <c r="KJ784" s="0"/>
      <c r="KK784" s="0"/>
      <c r="KL784" s="0"/>
      <c r="KM784" s="0"/>
      <c r="KN784" s="0"/>
      <c r="KO784" s="0"/>
      <c r="KP784" s="0"/>
      <c r="KQ784" s="0"/>
      <c r="KR784" s="0"/>
      <c r="KS784" s="0"/>
      <c r="KT784" s="0"/>
      <c r="KU784" s="0"/>
      <c r="KV784" s="0"/>
      <c r="KW784" s="0"/>
      <c r="KX784" s="0"/>
      <c r="KY784" s="0"/>
      <c r="KZ784" s="0"/>
      <c r="LA784" s="0"/>
      <c r="LB784" s="0"/>
      <c r="LC784" s="0"/>
      <c r="LD784" s="0"/>
      <c r="LE784" s="0"/>
      <c r="LF784" s="0"/>
      <c r="LG784" s="0"/>
      <c r="LH784" s="0"/>
      <c r="LI784" s="0"/>
      <c r="LJ784" s="0"/>
      <c r="LK784" s="0"/>
      <c r="LL784" s="0"/>
      <c r="LM784" s="0"/>
      <c r="LN784" s="0"/>
      <c r="LO784" s="0"/>
      <c r="LP784" s="0"/>
      <c r="LQ784" s="0"/>
      <c r="LR784" s="0"/>
      <c r="LS784" s="0"/>
      <c r="LT784" s="0"/>
      <c r="LU784" s="0"/>
      <c r="LV784" s="0"/>
      <c r="LW784" s="0"/>
      <c r="LX784" s="0"/>
      <c r="LY784" s="0"/>
      <c r="LZ784" s="0"/>
      <c r="MA784" s="0"/>
      <c r="MB784" s="0"/>
      <c r="MC784" s="0"/>
      <c r="MD784" s="0"/>
      <c r="ME784" s="0"/>
      <c r="MF784" s="0"/>
      <c r="MG784" s="0"/>
      <c r="MH784" s="0"/>
      <c r="MI784" s="0"/>
      <c r="MJ784" s="0"/>
      <c r="MK784" s="0"/>
      <c r="ML784" s="0"/>
      <c r="MM784" s="0"/>
      <c r="MN784" s="0"/>
      <c r="MO784" s="0"/>
      <c r="MP784" s="0"/>
      <c r="MQ784" s="0"/>
      <c r="MR784" s="0"/>
      <c r="MS784" s="0"/>
      <c r="MT784" s="0"/>
      <c r="MU784" s="0"/>
      <c r="MV784" s="0"/>
      <c r="MW784" s="0"/>
      <c r="MX784" s="0"/>
      <c r="MY784" s="0"/>
      <c r="MZ784" s="0"/>
      <c r="NA784" s="0"/>
      <c r="NB784" s="0"/>
      <c r="NC784" s="0"/>
      <c r="ND784" s="0"/>
      <c r="NE784" s="0"/>
      <c r="NF784" s="0"/>
      <c r="NG784" s="0"/>
      <c r="NH784" s="0"/>
      <c r="NI784" s="0"/>
      <c r="NJ784" s="0"/>
      <c r="NK784" s="0"/>
      <c r="NL784" s="0"/>
      <c r="NM784" s="0"/>
      <c r="NN784" s="0"/>
      <c r="NO784" s="0"/>
      <c r="NP784" s="0"/>
      <c r="NQ784" s="0"/>
      <c r="NR784" s="0"/>
      <c r="NS784" s="0"/>
      <c r="NT784" s="0"/>
      <c r="NU784" s="0"/>
      <c r="NV784" s="0"/>
      <c r="NW784" s="0"/>
      <c r="NX784" s="0"/>
      <c r="NY784" s="0"/>
      <c r="NZ784" s="0"/>
      <c r="OA784" s="0"/>
      <c r="OB784" s="0"/>
      <c r="OC784" s="0"/>
      <c r="OD784" s="0"/>
      <c r="OE784" s="0"/>
      <c r="OF784" s="0"/>
      <c r="OG784" s="0"/>
      <c r="OH784" s="0"/>
      <c r="OI784" s="0"/>
      <c r="OJ784" s="0"/>
      <c r="OK784" s="0"/>
      <c r="OL784" s="0"/>
      <c r="OM784" s="0"/>
      <c r="ON784" s="0"/>
      <c r="OO784" s="0"/>
      <c r="OP784" s="0"/>
      <c r="OQ784" s="0"/>
      <c r="OR784" s="0"/>
      <c r="OS784" s="0"/>
      <c r="OT784" s="0"/>
      <c r="OU784" s="0"/>
      <c r="OV784" s="0"/>
      <c r="OW784" s="0"/>
      <c r="OX784" s="0"/>
      <c r="OY784" s="0"/>
      <c r="OZ784" s="0"/>
      <c r="PA784" s="0"/>
      <c r="PB784" s="0"/>
      <c r="PC784" s="0"/>
      <c r="PD784" s="0"/>
      <c r="PE784" s="0"/>
      <c r="PF784" s="0"/>
      <c r="PG784" s="0"/>
      <c r="PH784" s="0"/>
      <c r="PI784" s="0"/>
      <c r="PJ784" s="0"/>
      <c r="PK784" s="0"/>
      <c r="PL784" s="0"/>
      <c r="PM784" s="0"/>
      <c r="PN784" s="0"/>
      <c r="PO784" s="0"/>
      <c r="PP784" s="0"/>
      <c r="PQ784" s="0"/>
      <c r="PR784" s="0"/>
      <c r="PS784" s="0"/>
      <c r="PT784" s="0"/>
      <c r="PU784" s="0"/>
      <c r="PV784" s="0"/>
      <c r="PW784" s="0"/>
      <c r="PX784" s="0"/>
      <c r="PY784" s="0"/>
      <c r="PZ784" s="0"/>
      <c r="QA784" s="0"/>
      <c r="QB784" s="0"/>
      <c r="QC784" s="0"/>
      <c r="QD784" s="0"/>
      <c r="QE784" s="0"/>
      <c r="QF784" s="0"/>
      <c r="QG784" s="0"/>
      <c r="QH784" s="0"/>
      <c r="QI784" s="0"/>
      <c r="QJ784" s="0"/>
      <c r="QK784" s="0"/>
      <c r="QL784" s="0"/>
      <c r="QM784" s="0"/>
      <c r="QN784" s="0"/>
      <c r="QO784" s="0"/>
      <c r="QP784" s="0"/>
      <c r="QQ784" s="0"/>
      <c r="QR784" s="0"/>
      <c r="QS784" s="0"/>
      <c r="QT784" s="0"/>
      <c r="QU784" s="0"/>
      <c r="QV784" s="0"/>
      <c r="QW784" s="0"/>
      <c r="QX784" s="0"/>
      <c r="QY784" s="0"/>
      <c r="QZ784" s="0"/>
      <c r="RA784" s="0"/>
      <c r="RB784" s="0"/>
      <c r="RC784" s="0"/>
      <c r="RD784" s="0"/>
      <c r="RE784" s="0"/>
      <c r="RF784" s="0"/>
      <c r="RG784" s="0"/>
      <c r="RH784" s="0"/>
      <c r="RI784" s="0"/>
      <c r="RJ784" s="0"/>
      <c r="RK784" s="0"/>
      <c r="RL784" s="0"/>
      <c r="RM784" s="0"/>
      <c r="RN784" s="0"/>
      <c r="RO784" s="0"/>
      <c r="RP784" s="0"/>
      <c r="RQ784" s="0"/>
      <c r="RR784" s="0"/>
      <c r="RS784" s="0"/>
      <c r="RT784" s="0"/>
      <c r="RU784" s="0"/>
      <c r="RV784" s="0"/>
      <c r="RW784" s="0"/>
      <c r="RX784" s="0"/>
      <c r="RY784" s="0"/>
      <c r="RZ784" s="0"/>
      <c r="SA784" s="0"/>
      <c r="SB784" s="0"/>
      <c r="SC784" s="0"/>
      <c r="SD784" s="0"/>
      <c r="SE784" s="0"/>
      <c r="SF784" s="0"/>
      <c r="SG784" s="0"/>
      <c r="SH784" s="0"/>
      <c r="SI784" s="0"/>
      <c r="SJ784" s="0"/>
      <c r="SK784" s="0"/>
      <c r="SL784" s="0"/>
      <c r="SM784" s="0"/>
      <c r="SN784" s="0"/>
      <c r="SO784" s="0"/>
      <c r="SP784" s="0"/>
      <c r="SQ784" s="0"/>
      <c r="SR784" s="0"/>
      <c r="SS784" s="0"/>
      <c r="ST784" s="0"/>
      <c r="SU784" s="0"/>
      <c r="SV784" s="0"/>
      <c r="SW784" s="0"/>
      <c r="SX784" s="0"/>
      <c r="SY784" s="0"/>
      <c r="SZ784" s="0"/>
      <c r="TA784" s="0"/>
      <c r="TB784" s="0"/>
      <c r="TC784" s="0"/>
      <c r="TD784" s="0"/>
      <c r="TE784" s="0"/>
      <c r="TF784" s="0"/>
      <c r="TG784" s="0"/>
      <c r="TH784" s="0"/>
      <c r="TI784" s="0"/>
      <c r="TJ784" s="0"/>
      <c r="TK784" s="0"/>
      <c r="TL784" s="0"/>
      <c r="TM784" s="0"/>
      <c r="TN784" s="0"/>
      <c r="TO784" s="0"/>
      <c r="TP784" s="0"/>
      <c r="TQ784" s="0"/>
      <c r="TR784" s="0"/>
      <c r="TS784" s="0"/>
      <c r="TT784" s="0"/>
      <c r="TU784" s="0"/>
      <c r="TV784" s="0"/>
      <c r="TW784" s="0"/>
      <c r="TX784" s="0"/>
      <c r="TY784" s="0"/>
      <c r="TZ784" s="0"/>
      <c r="UA784" s="0"/>
      <c r="UB784" s="0"/>
      <c r="UC784" s="0"/>
      <c r="UD784" s="0"/>
      <c r="UE784" s="0"/>
      <c r="UF784" s="0"/>
      <c r="UG784" s="0"/>
      <c r="UH784" s="0"/>
      <c r="UI784" s="0"/>
      <c r="UJ784" s="0"/>
      <c r="UK784" s="0"/>
      <c r="UL784" s="0"/>
      <c r="UM784" s="0"/>
      <c r="UN784" s="0"/>
      <c r="UO784" s="0"/>
      <c r="UP784" s="0"/>
      <c r="UQ784" s="0"/>
      <c r="UR784" s="0"/>
      <c r="US784" s="0"/>
      <c r="UT784" s="0"/>
      <c r="UU784" s="0"/>
      <c r="UV784" s="0"/>
      <c r="UW784" s="0"/>
      <c r="UX784" s="0"/>
      <c r="UY784" s="0"/>
      <c r="UZ784" s="0"/>
      <c r="VA784" s="0"/>
      <c r="VB784" s="0"/>
      <c r="VC784" s="0"/>
      <c r="VD784" s="0"/>
      <c r="VE784" s="0"/>
      <c r="VF784" s="0"/>
      <c r="VG784" s="0"/>
      <c r="VH784" s="0"/>
      <c r="VI784" s="0"/>
      <c r="VJ784" s="0"/>
      <c r="VK784" s="0"/>
      <c r="VL784" s="0"/>
      <c r="VM784" s="0"/>
      <c r="VN784" s="0"/>
      <c r="VO784" s="0"/>
      <c r="VP784" s="0"/>
      <c r="VQ784" s="0"/>
      <c r="VR784" s="0"/>
      <c r="VS784" s="0"/>
      <c r="VT784" s="0"/>
      <c r="VU784" s="0"/>
      <c r="VV784" s="0"/>
      <c r="VW784" s="0"/>
      <c r="VX784" s="0"/>
      <c r="VY784" s="0"/>
      <c r="VZ784" s="0"/>
      <c r="WA784" s="0"/>
      <c r="WB784" s="0"/>
      <c r="WC784" s="0"/>
      <c r="WD784" s="0"/>
      <c r="WE784" s="0"/>
      <c r="WF784" s="0"/>
      <c r="WG784" s="0"/>
      <c r="WH784" s="0"/>
      <c r="WI784" s="0"/>
      <c r="WJ784" s="0"/>
      <c r="WK784" s="0"/>
      <c r="WL784" s="0"/>
      <c r="WM784" s="0"/>
      <c r="WN784" s="0"/>
      <c r="WO784" s="0"/>
      <c r="WP784" s="0"/>
      <c r="WQ784" s="0"/>
      <c r="WR784" s="0"/>
      <c r="WS784" s="0"/>
      <c r="WT784" s="0"/>
      <c r="WU784" s="0"/>
      <c r="WV784" s="0"/>
      <c r="WW784" s="0"/>
      <c r="WX784" s="0"/>
      <c r="WY784" s="0"/>
      <c r="WZ784" s="0"/>
      <c r="XA784" s="0"/>
      <c r="XB784" s="0"/>
      <c r="XC784" s="0"/>
      <c r="XD784" s="0"/>
      <c r="XE784" s="0"/>
      <c r="XF784" s="0"/>
      <c r="XG784" s="0"/>
      <c r="XH784" s="0"/>
      <c r="XI784" s="0"/>
      <c r="XJ784" s="0"/>
      <c r="XK784" s="0"/>
      <c r="XL784" s="0"/>
      <c r="XM784" s="0"/>
      <c r="XN784" s="0"/>
      <c r="XO784" s="0"/>
      <c r="XP784" s="0"/>
      <c r="XQ784" s="0"/>
      <c r="XR784" s="0"/>
      <c r="XS784" s="0"/>
      <c r="XT784" s="0"/>
      <c r="XU784" s="0"/>
      <c r="XV784" s="0"/>
      <c r="XW784" s="0"/>
      <c r="XX784" s="0"/>
      <c r="XY784" s="0"/>
      <c r="XZ784" s="0"/>
      <c r="YA784" s="0"/>
      <c r="YB784" s="0"/>
      <c r="YC784" s="0"/>
      <c r="YD784" s="0"/>
      <c r="YE784" s="0"/>
      <c r="YF784" s="0"/>
      <c r="YG784" s="0"/>
      <c r="YH784" s="0"/>
      <c r="YI784" s="0"/>
      <c r="YJ784" s="0"/>
      <c r="YK784" s="0"/>
      <c r="YL784" s="0"/>
      <c r="YM784" s="0"/>
      <c r="YN784" s="0"/>
      <c r="YO784" s="0"/>
      <c r="YP784" s="0"/>
      <c r="YQ784" s="0"/>
      <c r="YR784" s="0"/>
      <c r="YS784" s="0"/>
      <c r="YT784" s="0"/>
      <c r="YU784" s="0"/>
      <c r="YV784" s="0"/>
      <c r="YW784" s="0"/>
      <c r="YX784" s="0"/>
      <c r="YY784" s="0"/>
      <c r="YZ784" s="0"/>
      <c r="ZA784" s="0"/>
      <c r="ZB784" s="0"/>
      <c r="ZC784" s="0"/>
      <c r="ZD784" s="0"/>
      <c r="ZE784" s="0"/>
      <c r="ZF784" s="0"/>
      <c r="ZG784" s="0"/>
      <c r="ZH784" s="0"/>
      <c r="ZI784" s="0"/>
      <c r="ZJ784" s="0"/>
      <c r="ZK784" s="0"/>
      <c r="ZL784" s="0"/>
      <c r="ZM784" s="0"/>
      <c r="ZN784" s="0"/>
      <c r="ZO784" s="0"/>
      <c r="ZP784" s="0"/>
      <c r="ZQ784" s="0"/>
      <c r="ZR784" s="0"/>
      <c r="ZS784" s="0"/>
      <c r="ZT784" s="0"/>
      <c r="ZU784" s="0"/>
      <c r="ZV784" s="0"/>
      <c r="ZW784" s="0"/>
      <c r="ZX784" s="0"/>
      <c r="ZY784" s="0"/>
      <c r="ZZ784" s="0"/>
      <c r="AAA784" s="0"/>
      <c r="AAB784" s="0"/>
      <c r="AAC784" s="0"/>
      <c r="AAD784" s="0"/>
      <c r="AAE784" s="0"/>
      <c r="AAF784" s="0"/>
      <c r="AAG784" s="0"/>
      <c r="AAH784" s="0"/>
      <c r="AAI784" s="0"/>
      <c r="AAJ784" s="0"/>
      <c r="AAK784" s="0"/>
      <c r="AAL784" s="0"/>
      <c r="AAM784" s="0"/>
      <c r="AAN784" s="0"/>
      <c r="AAO784" s="0"/>
      <c r="AAP784" s="0"/>
      <c r="AAQ784" s="0"/>
      <c r="AAR784" s="0"/>
      <c r="AAS784" s="0"/>
      <c r="AAT784" s="0"/>
      <c r="AAU784" s="0"/>
      <c r="AAV784" s="0"/>
      <c r="AAW784" s="0"/>
      <c r="AAX784" s="0"/>
      <c r="AAY784" s="0"/>
      <c r="AAZ784" s="0"/>
      <c r="ABA784" s="0"/>
      <c r="ABB784" s="0"/>
      <c r="ABC784" s="0"/>
      <c r="ABD784" s="0"/>
      <c r="ABE784" s="0"/>
      <c r="ABF784" s="0"/>
      <c r="ABG784" s="0"/>
      <c r="ABH784" s="0"/>
      <c r="ABI784" s="0"/>
      <c r="ABJ784" s="0"/>
      <c r="ABK784" s="0"/>
      <c r="ABL784" s="0"/>
      <c r="ABM784" s="0"/>
      <c r="ABN784" s="0"/>
      <c r="ABO784" s="0"/>
      <c r="ABP784" s="0"/>
      <c r="ABQ784" s="0"/>
      <c r="ABR784" s="0"/>
      <c r="ABS784" s="0"/>
      <c r="ABT784" s="0"/>
      <c r="ABU784" s="0"/>
      <c r="ABV784" s="0"/>
      <c r="ABW784" s="0"/>
      <c r="ABX784" s="0"/>
      <c r="ABY784" s="0"/>
      <c r="ABZ784" s="0"/>
      <c r="ACA784" s="0"/>
      <c r="ACB784" s="0"/>
      <c r="ACC784" s="0"/>
      <c r="ACD784" s="0"/>
      <c r="ACE784" s="0"/>
      <c r="ACF784" s="0"/>
      <c r="ACG784" s="0"/>
      <c r="ACH784" s="0"/>
      <c r="ACI784" s="0"/>
      <c r="ACJ784" s="0"/>
      <c r="ACK784" s="0"/>
      <c r="ACL784" s="0"/>
      <c r="ACM784" s="0"/>
      <c r="ACN784" s="0"/>
      <c r="ACO784" s="0"/>
      <c r="ACP784" s="0"/>
      <c r="ACQ784" s="0"/>
      <c r="ACR784" s="0"/>
      <c r="ACS784" s="0"/>
      <c r="ACT784" s="0"/>
      <c r="ACU784" s="0"/>
      <c r="ACV784" s="0"/>
      <c r="ACW784" s="0"/>
      <c r="ACX784" s="0"/>
      <c r="ACY784" s="0"/>
      <c r="ACZ784" s="0"/>
      <c r="ADA784" s="0"/>
      <c r="ADB784" s="0"/>
      <c r="ADC784" s="0"/>
      <c r="ADD784" s="0"/>
      <c r="ADE784" s="0"/>
      <c r="ADF784" s="0"/>
      <c r="ADG784" s="0"/>
      <c r="ADH784" s="0"/>
      <c r="ADI784" s="0"/>
      <c r="ADJ784" s="0"/>
      <c r="ADK784" s="0"/>
      <c r="ADL784" s="0"/>
      <c r="ADM784" s="0"/>
      <c r="ADN784" s="0"/>
      <c r="ADO784" s="0"/>
      <c r="ADP784" s="0"/>
      <c r="ADQ784" s="0"/>
      <c r="ADR784" s="0"/>
      <c r="ADS784" s="0"/>
      <c r="ADT784" s="0"/>
      <c r="ADU784" s="0"/>
      <c r="ADV784" s="0"/>
      <c r="ADW784" s="0"/>
      <c r="ADX784" s="0"/>
      <c r="ADY784" s="0"/>
      <c r="ADZ784" s="0"/>
      <c r="AEA784" s="0"/>
      <c r="AEB784" s="0"/>
      <c r="AEC784" s="0"/>
      <c r="AED784" s="0"/>
      <c r="AEE784" s="0"/>
      <c r="AEF784" s="0"/>
      <c r="AEG784" s="0"/>
      <c r="AEH784" s="0"/>
      <c r="AEI784" s="0"/>
      <c r="AEJ784" s="0"/>
      <c r="AEK784" s="0"/>
      <c r="AEL784" s="0"/>
      <c r="AEM784" s="0"/>
      <c r="AEN784" s="0"/>
      <c r="AEO784" s="0"/>
      <c r="AEP784" s="0"/>
      <c r="AEQ784" s="0"/>
      <c r="AER784" s="0"/>
      <c r="AES784" s="0"/>
      <c r="AET784" s="0"/>
      <c r="AEU784" s="0"/>
      <c r="AEV784" s="0"/>
      <c r="AEW784" s="0"/>
      <c r="AEX784" s="0"/>
      <c r="AEY784" s="0"/>
      <c r="AEZ784" s="0"/>
      <c r="AFA784" s="0"/>
      <c r="AFB784" s="0"/>
      <c r="AFC784" s="0"/>
      <c r="AFD784" s="0"/>
      <c r="AFE784" s="0"/>
      <c r="AFF784" s="0"/>
      <c r="AFG784" s="0"/>
      <c r="AFH784" s="0"/>
      <c r="AFI784" s="0"/>
      <c r="AFJ784" s="0"/>
      <c r="AFK784" s="0"/>
      <c r="AFL784" s="0"/>
      <c r="AFM784" s="0"/>
      <c r="AFN784" s="0"/>
      <c r="AFO784" s="0"/>
      <c r="AFP784" s="0"/>
      <c r="AFQ784" s="0"/>
      <c r="AFR784" s="0"/>
      <c r="AFS784" s="0"/>
      <c r="AFT784" s="0"/>
      <c r="AFU784" s="0"/>
      <c r="AFV784" s="0"/>
      <c r="AFW784" s="0"/>
      <c r="AFX784" s="0"/>
      <c r="AFY784" s="0"/>
      <c r="AFZ784" s="0"/>
      <c r="AGA784" s="0"/>
      <c r="AGB784" s="0"/>
      <c r="AGC784" s="0"/>
      <c r="AGD784" s="0"/>
      <c r="AGE784" s="0"/>
      <c r="AGF784" s="0"/>
      <c r="AGG784" s="0"/>
      <c r="AGH784" s="0"/>
      <c r="AGI784" s="0"/>
      <c r="AGJ784" s="0"/>
      <c r="AGK784" s="0"/>
      <c r="AGL784" s="0"/>
      <c r="AGM784" s="0"/>
      <c r="AGN784" s="0"/>
      <c r="AGO784" s="0"/>
      <c r="AGP784" s="0"/>
      <c r="AGQ784" s="0"/>
      <c r="AGR784" s="0"/>
      <c r="AGS784" s="0"/>
      <c r="AGT784" s="0"/>
      <c r="AGU784" s="0"/>
      <c r="AGV784" s="0"/>
      <c r="AGW784" s="0"/>
      <c r="AGX784" s="0"/>
      <c r="AGY784" s="0"/>
      <c r="AGZ784" s="0"/>
      <c r="AHA784" s="0"/>
      <c r="AHB784" s="0"/>
      <c r="AHC784" s="0"/>
      <c r="AHD784" s="0"/>
      <c r="AHE784" s="0"/>
      <c r="AHF784" s="0"/>
      <c r="AHG784" s="0"/>
      <c r="AHH784" s="0"/>
      <c r="AHI784" s="0"/>
      <c r="AHJ784" s="0"/>
      <c r="AHK784" s="0"/>
      <c r="AHL784" s="0"/>
      <c r="AHM784" s="0"/>
      <c r="AHN784" s="0"/>
      <c r="AHO784" s="0"/>
      <c r="AHP784" s="0"/>
      <c r="AHQ784" s="0"/>
      <c r="AHR784" s="0"/>
      <c r="AHS784" s="0"/>
      <c r="AHT784" s="0"/>
      <c r="AHU784" s="0"/>
      <c r="AHV784" s="0"/>
      <c r="AHW784" s="0"/>
      <c r="AHX784" s="0"/>
      <c r="AHY784" s="0"/>
      <c r="AHZ784" s="0"/>
      <c r="AIA784" s="0"/>
      <c r="AIB784" s="0"/>
      <c r="AIC784" s="0"/>
      <c r="AID784" s="0"/>
      <c r="AIE784" s="0"/>
      <c r="AIF784" s="0"/>
      <c r="AIG784" s="0"/>
      <c r="AIH784" s="0"/>
      <c r="AII784" s="0"/>
      <c r="AIJ784" s="0"/>
      <c r="AIK784" s="0"/>
      <c r="AIL784" s="0"/>
      <c r="AIM784" s="0"/>
      <c r="AIN784" s="0"/>
      <c r="AIO784" s="0"/>
      <c r="AIP784" s="0"/>
      <c r="AIQ784" s="0"/>
      <c r="AIR784" s="0"/>
      <c r="AIS784" s="0"/>
      <c r="AIT784" s="0"/>
      <c r="AIU784" s="0"/>
      <c r="AIV784" s="0"/>
      <c r="AIW784" s="0"/>
      <c r="AIX784" s="0"/>
      <c r="AIY784" s="0"/>
      <c r="AIZ784" s="0"/>
      <c r="AJA784" s="0"/>
      <c r="AJB784" s="0"/>
      <c r="AJC784" s="0"/>
      <c r="AJD784" s="0"/>
      <c r="AJE784" s="0"/>
      <c r="AJF784" s="0"/>
      <c r="AJG784" s="0"/>
      <c r="AJH784" s="0"/>
      <c r="AJI784" s="0"/>
      <c r="AJJ784" s="0"/>
      <c r="AJK784" s="0"/>
      <c r="AJL784" s="0"/>
      <c r="AJM784" s="0"/>
      <c r="AJN784" s="0"/>
      <c r="AJO784" s="0"/>
      <c r="AJP784" s="0"/>
      <c r="AJQ784" s="0"/>
      <c r="AJR784" s="0"/>
      <c r="AJS784" s="0"/>
      <c r="AJT784" s="0"/>
      <c r="AJU784" s="0"/>
      <c r="AJV784" s="0"/>
      <c r="AJW784" s="0"/>
      <c r="AJX784" s="0"/>
      <c r="AJY784" s="0"/>
      <c r="AJZ784" s="0"/>
      <c r="AKA784" s="0"/>
      <c r="AKB784" s="0"/>
      <c r="AKC784" s="0"/>
      <c r="AKD784" s="0"/>
      <c r="AKE784" s="0"/>
      <c r="AKF784" s="0"/>
      <c r="AKG784" s="0"/>
      <c r="AKH784" s="0"/>
      <c r="AKI784" s="0"/>
      <c r="AKJ784" s="0"/>
      <c r="AKK784" s="0"/>
      <c r="AKL784" s="0"/>
      <c r="AKM784" s="0"/>
      <c r="AKN784" s="0"/>
      <c r="AKO784" s="0"/>
      <c r="AKP784" s="0"/>
      <c r="AKQ784" s="0"/>
      <c r="AKR784" s="0"/>
      <c r="AKS784" s="0"/>
      <c r="AKT784" s="0"/>
      <c r="AKU784" s="0"/>
      <c r="AKV784" s="0"/>
      <c r="AKW784" s="0"/>
      <c r="AKX784" s="0"/>
      <c r="AKY784" s="0"/>
      <c r="AKZ784" s="0"/>
      <c r="ALA784" s="0"/>
      <c r="ALB784" s="0"/>
      <c r="ALC784" s="0"/>
      <c r="ALD784" s="0"/>
      <c r="ALE784" s="0"/>
      <c r="ALF784" s="0"/>
      <c r="ALG784" s="0"/>
      <c r="ALH784" s="0"/>
      <c r="ALI784" s="0"/>
      <c r="ALJ784" s="0"/>
      <c r="ALK784" s="0"/>
      <c r="ALL784" s="0"/>
      <c r="ALM784" s="0"/>
      <c r="ALN784" s="0"/>
      <c r="ALO784" s="0"/>
      <c r="ALP784" s="0"/>
      <c r="ALQ784" s="0"/>
      <c r="ALR784" s="0"/>
      <c r="ALS784" s="0"/>
      <c r="ALT784" s="0"/>
      <c r="ALU784" s="0"/>
      <c r="ALV784" s="0"/>
      <c r="ALW784" s="0"/>
      <c r="ALX784" s="0"/>
      <c r="ALY784" s="0"/>
      <c r="ALZ784" s="0"/>
      <c r="AMA784" s="0"/>
      <c r="AMB784" s="0"/>
      <c r="AMC784" s="0"/>
      <c r="AMD784" s="0"/>
      <c r="AME784" s="0"/>
      <c r="AMF784" s="0"/>
      <c r="AMG784" s="0"/>
      <c r="AMH784" s="0"/>
      <c r="AMI784" s="0"/>
      <c r="AMJ784" s="0"/>
    </row>
    <row r="785" customFormat="false" ht="12" hidden="false" customHeight="false" outlineLevel="0" collapsed="false">
      <c r="A785" s="9" t="s">
        <v>46</v>
      </c>
      <c r="B785" s="4" t="n">
        <v>71</v>
      </c>
      <c r="C785" s="9" t="n">
        <v>90</v>
      </c>
      <c r="D785" s="9"/>
      <c r="E785" s="35"/>
      <c r="F785" s="0"/>
      <c r="G785" s="75"/>
      <c r="H785" s="0"/>
      <c r="I785" s="22" t="s">
        <v>1365</v>
      </c>
      <c r="J785" s="26" t="s">
        <v>1366</v>
      </c>
      <c r="K785" s="90" t="s">
        <v>1684</v>
      </c>
      <c r="L785" s="9"/>
      <c r="M785" s="88"/>
      <c r="N785" s="22" t="s">
        <v>1660</v>
      </c>
      <c r="O785" s="91" t="s">
        <v>1663</v>
      </c>
      <c r="P785" s="89" t="n">
        <v>22071</v>
      </c>
      <c r="Q785" s="89" t="n">
        <v>2071</v>
      </c>
      <c r="R785" s="22" t="s">
        <v>581</v>
      </c>
      <c r="S785" s="0"/>
      <c r="T785" s="0"/>
      <c r="U785" s="0"/>
      <c r="V785" s="0"/>
      <c r="W785" s="0"/>
      <c r="X785" s="0"/>
      <c r="Y785" s="0"/>
      <c r="Z785" s="0"/>
      <c r="AA785" s="0"/>
      <c r="AB785" s="0"/>
      <c r="AC785" s="30"/>
      <c r="AD785" s="30"/>
      <c r="AE785" s="30"/>
      <c r="AF785" s="30"/>
      <c r="AG785" s="30"/>
      <c r="AH785" s="30"/>
      <c r="AI785" s="30"/>
      <c r="AJ785" s="30"/>
      <c r="AK785" s="3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0"/>
      <c r="FQ785" s="0"/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0"/>
      <c r="GF785" s="0"/>
      <c r="GG785" s="0"/>
      <c r="GH785" s="0"/>
      <c r="GI785" s="0"/>
      <c r="GJ785" s="0"/>
      <c r="GK785" s="0"/>
      <c r="GL785" s="0"/>
      <c r="GM785" s="0"/>
      <c r="GN785" s="0"/>
      <c r="GO785" s="0"/>
      <c r="GP785" s="0"/>
      <c r="GQ785" s="0"/>
      <c r="GR785" s="0"/>
      <c r="GS785" s="0"/>
      <c r="GT785" s="0"/>
      <c r="GU785" s="0"/>
      <c r="GV785" s="0"/>
      <c r="GW785" s="0"/>
      <c r="GX785" s="0"/>
      <c r="GY785" s="0"/>
      <c r="GZ785" s="0"/>
      <c r="HA785" s="0"/>
      <c r="HB785" s="0"/>
      <c r="HC785" s="0"/>
      <c r="HD785" s="0"/>
      <c r="HE785" s="0"/>
      <c r="HF785" s="0"/>
      <c r="HG785" s="0"/>
      <c r="HH785" s="0"/>
      <c r="HI785" s="0"/>
      <c r="HJ785" s="0"/>
      <c r="HK785" s="0"/>
      <c r="HL785" s="0"/>
      <c r="HM785" s="0"/>
      <c r="HN785" s="0"/>
      <c r="HO785" s="0"/>
      <c r="HP785" s="0"/>
      <c r="HQ785" s="0"/>
      <c r="HR785" s="0"/>
      <c r="HS785" s="0"/>
      <c r="HT785" s="0"/>
      <c r="HU785" s="0"/>
      <c r="HV785" s="0"/>
      <c r="HW785" s="0"/>
      <c r="HX785" s="0"/>
      <c r="HY785" s="0"/>
      <c r="HZ785" s="0"/>
      <c r="IA785" s="0"/>
      <c r="IB785" s="0"/>
      <c r="IC785" s="0"/>
      <c r="ID785" s="0"/>
      <c r="IE785" s="0"/>
      <c r="IF785" s="0"/>
      <c r="IG785" s="0"/>
      <c r="IH785" s="0"/>
      <c r="II785" s="0"/>
      <c r="IJ785" s="0"/>
      <c r="IK785" s="0"/>
      <c r="IL785" s="0"/>
      <c r="IM785" s="0"/>
      <c r="IN785" s="0"/>
      <c r="IO785" s="0"/>
      <c r="IP785" s="0"/>
      <c r="IQ785" s="0"/>
      <c r="IR785" s="0"/>
      <c r="IS785" s="0"/>
      <c r="IT785" s="0"/>
      <c r="IU785" s="0"/>
      <c r="IV785" s="0"/>
      <c r="IW785" s="0"/>
      <c r="IX785" s="0"/>
      <c r="IY785" s="0"/>
      <c r="IZ785" s="0"/>
      <c r="JA785" s="0"/>
      <c r="JB785" s="0"/>
      <c r="JC785" s="0"/>
      <c r="JD785" s="0"/>
      <c r="JE785" s="0"/>
      <c r="JF785" s="0"/>
      <c r="JG785" s="0"/>
      <c r="JH785" s="0"/>
      <c r="JI785" s="0"/>
      <c r="JJ785" s="0"/>
      <c r="JK785" s="0"/>
      <c r="JL785" s="0"/>
      <c r="JM785" s="0"/>
      <c r="JN785" s="0"/>
      <c r="JO785" s="0"/>
      <c r="JP785" s="0"/>
      <c r="JQ785" s="0"/>
      <c r="JR785" s="0"/>
      <c r="JS785" s="0"/>
      <c r="JT785" s="0"/>
      <c r="JU785" s="0"/>
      <c r="JV785" s="0"/>
      <c r="JW785" s="0"/>
      <c r="JX785" s="0"/>
      <c r="JY785" s="0"/>
      <c r="JZ785" s="0"/>
      <c r="KA785" s="0"/>
      <c r="KB785" s="0"/>
      <c r="KC785" s="0"/>
      <c r="KD785" s="0"/>
      <c r="KE785" s="0"/>
      <c r="KF785" s="0"/>
      <c r="KG785" s="0"/>
      <c r="KH785" s="0"/>
      <c r="KI785" s="0"/>
      <c r="KJ785" s="0"/>
      <c r="KK785" s="0"/>
      <c r="KL785" s="0"/>
      <c r="KM785" s="0"/>
      <c r="KN785" s="0"/>
      <c r="KO785" s="0"/>
      <c r="KP785" s="0"/>
      <c r="KQ785" s="0"/>
      <c r="KR785" s="0"/>
      <c r="KS785" s="0"/>
      <c r="KT785" s="0"/>
      <c r="KU785" s="0"/>
      <c r="KV785" s="0"/>
      <c r="KW785" s="0"/>
      <c r="KX785" s="0"/>
      <c r="KY785" s="0"/>
      <c r="KZ785" s="0"/>
      <c r="LA785" s="0"/>
      <c r="LB785" s="0"/>
      <c r="LC785" s="0"/>
      <c r="LD785" s="0"/>
      <c r="LE785" s="0"/>
      <c r="LF785" s="0"/>
      <c r="LG785" s="0"/>
      <c r="LH785" s="0"/>
      <c r="LI785" s="0"/>
      <c r="LJ785" s="0"/>
      <c r="LK785" s="0"/>
      <c r="LL785" s="0"/>
      <c r="LM785" s="0"/>
      <c r="LN785" s="0"/>
      <c r="LO785" s="0"/>
      <c r="LP785" s="0"/>
      <c r="LQ785" s="0"/>
      <c r="LR785" s="0"/>
      <c r="LS785" s="0"/>
      <c r="LT785" s="0"/>
      <c r="LU785" s="0"/>
      <c r="LV785" s="0"/>
      <c r="LW785" s="0"/>
      <c r="LX785" s="0"/>
      <c r="LY785" s="0"/>
      <c r="LZ785" s="0"/>
      <c r="MA785" s="0"/>
      <c r="MB785" s="0"/>
      <c r="MC785" s="0"/>
      <c r="MD785" s="0"/>
      <c r="ME785" s="0"/>
      <c r="MF785" s="0"/>
      <c r="MG785" s="0"/>
      <c r="MH785" s="0"/>
      <c r="MI785" s="0"/>
      <c r="MJ785" s="0"/>
      <c r="MK785" s="0"/>
      <c r="ML785" s="0"/>
      <c r="MM785" s="0"/>
      <c r="MN785" s="0"/>
      <c r="MO785" s="0"/>
      <c r="MP785" s="0"/>
      <c r="MQ785" s="0"/>
      <c r="MR785" s="0"/>
      <c r="MS785" s="0"/>
      <c r="MT785" s="0"/>
      <c r="MU785" s="0"/>
      <c r="MV785" s="0"/>
      <c r="MW785" s="0"/>
      <c r="MX785" s="0"/>
      <c r="MY785" s="0"/>
      <c r="MZ785" s="0"/>
      <c r="NA785" s="0"/>
      <c r="NB785" s="0"/>
      <c r="NC785" s="0"/>
      <c r="ND785" s="0"/>
      <c r="NE785" s="0"/>
      <c r="NF785" s="0"/>
      <c r="NG785" s="0"/>
      <c r="NH785" s="0"/>
      <c r="NI785" s="0"/>
      <c r="NJ785" s="0"/>
      <c r="NK785" s="0"/>
      <c r="NL785" s="0"/>
      <c r="NM785" s="0"/>
      <c r="NN785" s="0"/>
      <c r="NO785" s="0"/>
      <c r="NP785" s="0"/>
      <c r="NQ785" s="0"/>
      <c r="NR785" s="0"/>
      <c r="NS785" s="0"/>
      <c r="NT785" s="0"/>
      <c r="NU785" s="0"/>
      <c r="NV785" s="0"/>
      <c r="NW785" s="0"/>
      <c r="NX785" s="0"/>
      <c r="NY785" s="0"/>
      <c r="NZ785" s="0"/>
      <c r="OA785" s="0"/>
      <c r="OB785" s="0"/>
      <c r="OC785" s="0"/>
      <c r="OD785" s="0"/>
      <c r="OE785" s="0"/>
      <c r="OF785" s="0"/>
      <c r="OG785" s="0"/>
      <c r="OH785" s="0"/>
      <c r="OI785" s="0"/>
      <c r="OJ785" s="0"/>
      <c r="OK785" s="0"/>
      <c r="OL785" s="0"/>
      <c r="OM785" s="0"/>
      <c r="ON785" s="0"/>
      <c r="OO785" s="0"/>
      <c r="OP785" s="0"/>
      <c r="OQ785" s="0"/>
      <c r="OR785" s="0"/>
      <c r="OS785" s="0"/>
      <c r="OT785" s="0"/>
      <c r="OU785" s="0"/>
      <c r="OV785" s="0"/>
      <c r="OW785" s="0"/>
      <c r="OX785" s="0"/>
      <c r="OY785" s="0"/>
      <c r="OZ785" s="0"/>
      <c r="PA785" s="0"/>
      <c r="PB785" s="0"/>
      <c r="PC785" s="0"/>
      <c r="PD785" s="0"/>
      <c r="PE785" s="0"/>
      <c r="PF785" s="0"/>
      <c r="PG785" s="0"/>
      <c r="PH785" s="0"/>
      <c r="PI785" s="0"/>
      <c r="PJ785" s="0"/>
      <c r="PK785" s="0"/>
      <c r="PL785" s="0"/>
      <c r="PM785" s="0"/>
      <c r="PN785" s="0"/>
      <c r="PO785" s="0"/>
      <c r="PP785" s="0"/>
      <c r="PQ785" s="0"/>
      <c r="PR785" s="0"/>
      <c r="PS785" s="0"/>
      <c r="PT785" s="0"/>
      <c r="PU785" s="0"/>
      <c r="PV785" s="0"/>
      <c r="PW785" s="0"/>
      <c r="PX785" s="0"/>
      <c r="PY785" s="0"/>
      <c r="PZ785" s="0"/>
      <c r="QA785" s="0"/>
      <c r="QB785" s="0"/>
      <c r="QC785" s="0"/>
      <c r="QD785" s="0"/>
      <c r="QE785" s="0"/>
      <c r="QF785" s="0"/>
      <c r="QG785" s="0"/>
      <c r="QH785" s="0"/>
      <c r="QI785" s="0"/>
      <c r="QJ785" s="0"/>
      <c r="QK785" s="0"/>
      <c r="QL785" s="0"/>
      <c r="QM785" s="0"/>
      <c r="QN785" s="0"/>
      <c r="QO785" s="0"/>
      <c r="QP785" s="0"/>
      <c r="QQ785" s="0"/>
      <c r="QR785" s="0"/>
      <c r="QS785" s="0"/>
      <c r="QT785" s="0"/>
      <c r="QU785" s="0"/>
      <c r="QV785" s="0"/>
      <c r="QW785" s="0"/>
      <c r="QX785" s="0"/>
      <c r="QY785" s="0"/>
      <c r="QZ785" s="0"/>
      <c r="RA785" s="0"/>
      <c r="RB785" s="0"/>
      <c r="RC785" s="0"/>
      <c r="RD785" s="0"/>
      <c r="RE785" s="0"/>
      <c r="RF785" s="0"/>
      <c r="RG785" s="0"/>
      <c r="RH785" s="0"/>
      <c r="RI785" s="0"/>
      <c r="RJ785" s="0"/>
      <c r="RK785" s="0"/>
      <c r="RL785" s="0"/>
      <c r="RM785" s="0"/>
      <c r="RN785" s="0"/>
      <c r="RO785" s="0"/>
      <c r="RP785" s="0"/>
      <c r="RQ785" s="0"/>
      <c r="RR785" s="0"/>
      <c r="RS785" s="0"/>
      <c r="RT785" s="0"/>
      <c r="RU785" s="0"/>
      <c r="RV785" s="0"/>
      <c r="RW785" s="0"/>
      <c r="RX785" s="0"/>
      <c r="RY785" s="0"/>
      <c r="RZ785" s="0"/>
      <c r="SA785" s="0"/>
      <c r="SB785" s="0"/>
      <c r="SC785" s="0"/>
      <c r="SD785" s="0"/>
      <c r="SE785" s="0"/>
      <c r="SF785" s="0"/>
      <c r="SG785" s="0"/>
      <c r="SH785" s="0"/>
      <c r="SI785" s="0"/>
      <c r="SJ785" s="0"/>
      <c r="SK785" s="0"/>
      <c r="SL785" s="0"/>
      <c r="SM785" s="0"/>
      <c r="SN785" s="0"/>
      <c r="SO785" s="0"/>
      <c r="SP785" s="0"/>
      <c r="SQ785" s="0"/>
      <c r="SR785" s="0"/>
      <c r="SS785" s="0"/>
      <c r="ST785" s="0"/>
      <c r="SU785" s="0"/>
      <c r="SV785" s="0"/>
      <c r="SW785" s="0"/>
      <c r="SX785" s="0"/>
      <c r="SY785" s="0"/>
      <c r="SZ785" s="0"/>
      <c r="TA785" s="0"/>
      <c r="TB785" s="0"/>
      <c r="TC785" s="0"/>
      <c r="TD785" s="0"/>
      <c r="TE785" s="0"/>
      <c r="TF785" s="0"/>
      <c r="TG785" s="0"/>
      <c r="TH785" s="0"/>
      <c r="TI785" s="0"/>
      <c r="TJ785" s="0"/>
      <c r="TK785" s="0"/>
      <c r="TL785" s="0"/>
      <c r="TM785" s="0"/>
      <c r="TN785" s="0"/>
      <c r="TO785" s="0"/>
      <c r="TP785" s="0"/>
      <c r="TQ785" s="0"/>
      <c r="TR785" s="0"/>
      <c r="TS785" s="0"/>
      <c r="TT785" s="0"/>
      <c r="TU785" s="0"/>
      <c r="TV785" s="0"/>
      <c r="TW785" s="0"/>
      <c r="TX785" s="0"/>
      <c r="TY785" s="0"/>
      <c r="TZ785" s="0"/>
      <c r="UA785" s="0"/>
      <c r="UB785" s="0"/>
      <c r="UC785" s="0"/>
      <c r="UD785" s="0"/>
      <c r="UE785" s="0"/>
      <c r="UF785" s="0"/>
      <c r="UG785" s="0"/>
      <c r="UH785" s="0"/>
      <c r="UI785" s="0"/>
      <c r="UJ785" s="0"/>
      <c r="UK785" s="0"/>
      <c r="UL785" s="0"/>
      <c r="UM785" s="0"/>
      <c r="UN785" s="0"/>
      <c r="UO785" s="0"/>
      <c r="UP785" s="0"/>
      <c r="UQ785" s="0"/>
      <c r="UR785" s="0"/>
      <c r="US785" s="0"/>
      <c r="UT785" s="0"/>
      <c r="UU785" s="0"/>
      <c r="UV785" s="0"/>
      <c r="UW785" s="0"/>
      <c r="UX785" s="0"/>
      <c r="UY785" s="0"/>
      <c r="UZ785" s="0"/>
      <c r="VA785" s="0"/>
      <c r="VB785" s="0"/>
      <c r="VC785" s="0"/>
      <c r="VD785" s="0"/>
      <c r="VE785" s="0"/>
      <c r="VF785" s="0"/>
      <c r="VG785" s="0"/>
      <c r="VH785" s="0"/>
      <c r="VI785" s="0"/>
      <c r="VJ785" s="0"/>
      <c r="VK785" s="0"/>
      <c r="VL785" s="0"/>
      <c r="VM785" s="0"/>
      <c r="VN785" s="0"/>
      <c r="VO785" s="0"/>
      <c r="VP785" s="0"/>
      <c r="VQ785" s="0"/>
      <c r="VR785" s="0"/>
      <c r="VS785" s="0"/>
      <c r="VT785" s="0"/>
      <c r="VU785" s="0"/>
      <c r="VV785" s="0"/>
      <c r="VW785" s="0"/>
      <c r="VX785" s="0"/>
      <c r="VY785" s="0"/>
      <c r="VZ785" s="0"/>
      <c r="WA785" s="0"/>
      <c r="WB785" s="0"/>
      <c r="WC785" s="0"/>
      <c r="WD785" s="0"/>
      <c r="WE785" s="0"/>
      <c r="WF785" s="0"/>
      <c r="WG785" s="0"/>
      <c r="WH785" s="0"/>
      <c r="WI785" s="0"/>
      <c r="WJ785" s="0"/>
      <c r="WK785" s="0"/>
      <c r="WL785" s="0"/>
      <c r="WM785" s="0"/>
      <c r="WN785" s="0"/>
      <c r="WO785" s="0"/>
      <c r="WP785" s="0"/>
      <c r="WQ785" s="0"/>
      <c r="WR785" s="0"/>
      <c r="WS785" s="0"/>
      <c r="WT785" s="0"/>
      <c r="WU785" s="0"/>
      <c r="WV785" s="0"/>
      <c r="WW785" s="0"/>
      <c r="WX785" s="0"/>
      <c r="WY785" s="0"/>
      <c r="WZ785" s="0"/>
      <c r="XA785" s="0"/>
      <c r="XB785" s="0"/>
      <c r="XC785" s="0"/>
      <c r="XD785" s="0"/>
      <c r="XE785" s="0"/>
      <c r="XF785" s="0"/>
      <c r="XG785" s="0"/>
      <c r="XH785" s="0"/>
      <c r="XI785" s="0"/>
      <c r="XJ785" s="0"/>
      <c r="XK785" s="0"/>
      <c r="XL785" s="0"/>
      <c r="XM785" s="0"/>
      <c r="XN785" s="0"/>
      <c r="XO785" s="0"/>
      <c r="XP785" s="0"/>
      <c r="XQ785" s="0"/>
      <c r="XR785" s="0"/>
      <c r="XS785" s="0"/>
      <c r="XT785" s="0"/>
      <c r="XU785" s="0"/>
      <c r="XV785" s="0"/>
      <c r="XW785" s="0"/>
      <c r="XX785" s="0"/>
      <c r="XY785" s="0"/>
      <c r="XZ785" s="0"/>
      <c r="YA785" s="0"/>
      <c r="YB785" s="0"/>
      <c r="YC785" s="0"/>
      <c r="YD785" s="0"/>
      <c r="YE785" s="0"/>
      <c r="YF785" s="0"/>
      <c r="YG785" s="0"/>
      <c r="YH785" s="0"/>
      <c r="YI785" s="0"/>
      <c r="YJ785" s="0"/>
      <c r="YK785" s="0"/>
      <c r="YL785" s="0"/>
      <c r="YM785" s="0"/>
      <c r="YN785" s="0"/>
      <c r="YO785" s="0"/>
      <c r="YP785" s="0"/>
      <c r="YQ785" s="0"/>
      <c r="YR785" s="0"/>
      <c r="YS785" s="0"/>
      <c r="YT785" s="0"/>
      <c r="YU785" s="0"/>
      <c r="YV785" s="0"/>
      <c r="YW785" s="0"/>
      <c r="YX785" s="0"/>
      <c r="YY785" s="0"/>
      <c r="YZ785" s="0"/>
      <c r="ZA785" s="0"/>
      <c r="ZB785" s="0"/>
      <c r="ZC785" s="0"/>
      <c r="ZD785" s="0"/>
      <c r="ZE785" s="0"/>
      <c r="ZF785" s="0"/>
      <c r="ZG785" s="0"/>
      <c r="ZH785" s="0"/>
      <c r="ZI785" s="0"/>
      <c r="ZJ785" s="0"/>
      <c r="ZK785" s="0"/>
      <c r="ZL785" s="0"/>
      <c r="ZM785" s="0"/>
      <c r="ZN785" s="0"/>
      <c r="ZO785" s="0"/>
      <c r="ZP785" s="0"/>
      <c r="ZQ785" s="0"/>
      <c r="ZR785" s="0"/>
      <c r="ZS785" s="0"/>
      <c r="ZT785" s="0"/>
      <c r="ZU785" s="0"/>
      <c r="ZV785" s="0"/>
      <c r="ZW785" s="0"/>
      <c r="ZX785" s="0"/>
      <c r="ZY785" s="0"/>
      <c r="ZZ785" s="0"/>
      <c r="AAA785" s="0"/>
      <c r="AAB785" s="0"/>
      <c r="AAC785" s="0"/>
      <c r="AAD785" s="0"/>
      <c r="AAE785" s="0"/>
      <c r="AAF785" s="0"/>
      <c r="AAG785" s="0"/>
      <c r="AAH785" s="0"/>
      <c r="AAI785" s="0"/>
      <c r="AAJ785" s="0"/>
      <c r="AAK785" s="0"/>
      <c r="AAL785" s="0"/>
      <c r="AAM785" s="0"/>
      <c r="AAN785" s="0"/>
      <c r="AAO785" s="0"/>
      <c r="AAP785" s="0"/>
      <c r="AAQ785" s="0"/>
      <c r="AAR785" s="0"/>
      <c r="AAS785" s="0"/>
      <c r="AAT785" s="0"/>
      <c r="AAU785" s="0"/>
      <c r="AAV785" s="0"/>
      <c r="AAW785" s="0"/>
      <c r="AAX785" s="0"/>
      <c r="AAY785" s="0"/>
      <c r="AAZ785" s="0"/>
      <c r="ABA785" s="0"/>
      <c r="ABB785" s="0"/>
      <c r="ABC785" s="0"/>
      <c r="ABD785" s="0"/>
      <c r="ABE785" s="0"/>
      <c r="ABF785" s="0"/>
      <c r="ABG785" s="0"/>
      <c r="ABH785" s="0"/>
      <c r="ABI785" s="0"/>
      <c r="ABJ785" s="0"/>
      <c r="ABK785" s="0"/>
      <c r="ABL785" s="0"/>
      <c r="ABM785" s="0"/>
      <c r="ABN785" s="0"/>
      <c r="ABO785" s="0"/>
      <c r="ABP785" s="0"/>
      <c r="ABQ785" s="0"/>
      <c r="ABR785" s="0"/>
      <c r="ABS785" s="0"/>
      <c r="ABT785" s="0"/>
      <c r="ABU785" s="0"/>
      <c r="ABV785" s="0"/>
      <c r="ABW785" s="0"/>
      <c r="ABX785" s="0"/>
      <c r="ABY785" s="0"/>
      <c r="ABZ785" s="0"/>
      <c r="ACA785" s="0"/>
      <c r="ACB785" s="0"/>
      <c r="ACC785" s="0"/>
      <c r="ACD785" s="0"/>
      <c r="ACE785" s="0"/>
      <c r="ACF785" s="0"/>
      <c r="ACG785" s="0"/>
      <c r="ACH785" s="0"/>
      <c r="ACI785" s="0"/>
      <c r="ACJ785" s="0"/>
      <c r="ACK785" s="0"/>
      <c r="ACL785" s="0"/>
      <c r="ACM785" s="0"/>
      <c r="ACN785" s="0"/>
      <c r="ACO785" s="0"/>
      <c r="ACP785" s="0"/>
      <c r="ACQ785" s="0"/>
      <c r="ACR785" s="0"/>
      <c r="ACS785" s="0"/>
      <c r="ACT785" s="0"/>
      <c r="ACU785" s="0"/>
      <c r="ACV785" s="0"/>
      <c r="ACW785" s="0"/>
      <c r="ACX785" s="0"/>
      <c r="ACY785" s="0"/>
      <c r="ACZ785" s="0"/>
      <c r="ADA785" s="0"/>
      <c r="ADB785" s="0"/>
      <c r="ADC785" s="0"/>
      <c r="ADD785" s="0"/>
      <c r="ADE785" s="0"/>
      <c r="ADF785" s="0"/>
      <c r="ADG785" s="0"/>
      <c r="ADH785" s="0"/>
      <c r="ADI785" s="0"/>
      <c r="ADJ785" s="0"/>
      <c r="ADK785" s="0"/>
      <c r="ADL785" s="0"/>
      <c r="ADM785" s="0"/>
      <c r="ADN785" s="0"/>
      <c r="ADO785" s="0"/>
      <c r="ADP785" s="0"/>
      <c r="ADQ785" s="0"/>
      <c r="ADR785" s="0"/>
      <c r="ADS785" s="0"/>
      <c r="ADT785" s="0"/>
      <c r="ADU785" s="0"/>
      <c r="ADV785" s="0"/>
      <c r="ADW785" s="0"/>
      <c r="ADX785" s="0"/>
      <c r="ADY785" s="0"/>
      <c r="ADZ785" s="0"/>
      <c r="AEA785" s="0"/>
      <c r="AEB785" s="0"/>
      <c r="AEC785" s="0"/>
      <c r="AED785" s="0"/>
      <c r="AEE785" s="0"/>
      <c r="AEF785" s="0"/>
      <c r="AEG785" s="0"/>
      <c r="AEH785" s="0"/>
      <c r="AEI785" s="0"/>
      <c r="AEJ785" s="0"/>
      <c r="AEK785" s="0"/>
      <c r="AEL785" s="0"/>
      <c r="AEM785" s="0"/>
      <c r="AEN785" s="0"/>
      <c r="AEO785" s="0"/>
      <c r="AEP785" s="0"/>
      <c r="AEQ785" s="0"/>
      <c r="AER785" s="0"/>
      <c r="AES785" s="0"/>
      <c r="AET785" s="0"/>
      <c r="AEU785" s="0"/>
      <c r="AEV785" s="0"/>
      <c r="AEW785" s="0"/>
      <c r="AEX785" s="0"/>
      <c r="AEY785" s="0"/>
      <c r="AEZ785" s="0"/>
      <c r="AFA785" s="0"/>
      <c r="AFB785" s="0"/>
      <c r="AFC785" s="0"/>
      <c r="AFD785" s="0"/>
      <c r="AFE785" s="0"/>
      <c r="AFF785" s="0"/>
      <c r="AFG785" s="0"/>
      <c r="AFH785" s="0"/>
      <c r="AFI785" s="0"/>
      <c r="AFJ785" s="0"/>
      <c r="AFK785" s="0"/>
      <c r="AFL785" s="0"/>
      <c r="AFM785" s="0"/>
      <c r="AFN785" s="0"/>
      <c r="AFO785" s="0"/>
      <c r="AFP785" s="0"/>
      <c r="AFQ785" s="0"/>
      <c r="AFR785" s="0"/>
      <c r="AFS785" s="0"/>
      <c r="AFT785" s="0"/>
      <c r="AFU785" s="0"/>
      <c r="AFV785" s="0"/>
      <c r="AFW785" s="0"/>
      <c r="AFX785" s="0"/>
      <c r="AFY785" s="0"/>
      <c r="AFZ785" s="0"/>
      <c r="AGA785" s="0"/>
      <c r="AGB785" s="0"/>
      <c r="AGC785" s="0"/>
      <c r="AGD785" s="0"/>
      <c r="AGE785" s="0"/>
      <c r="AGF785" s="0"/>
      <c r="AGG785" s="0"/>
      <c r="AGH785" s="0"/>
      <c r="AGI785" s="0"/>
      <c r="AGJ785" s="0"/>
      <c r="AGK785" s="0"/>
      <c r="AGL785" s="0"/>
      <c r="AGM785" s="0"/>
      <c r="AGN785" s="0"/>
      <c r="AGO785" s="0"/>
      <c r="AGP785" s="0"/>
      <c r="AGQ785" s="0"/>
      <c r="AGR785" s="0"/>
      <c r="AGS785" s="0"/>
      <c r="AGT785" s="0"/>
      <c r="AGU785" s="0"/>
      <c r="AGV785" s="0"/>
      <c r="AGW785" s="0"/>
      <c r="AGX785" s="0"/>
      <c r="AGY785" s="0"/>
      <c r="AGZ785" s="0"/>
      <c r="AHA785" s="0"/>
      <c r="AHB785" s="0"/>
      <c r="AHC785" s="0"/>
      <c r="AHD785" s="0"/>
      <c r="AHE785" s="0"/>
      <c r="AHF785" s="0"/>
      <c r="AHG785" s="0"/>
      <c r="AHH785" s="0"/>
      <c r="AHI785" s="0"/>
      <c r="AHJ785" s="0"/>
      <c r="AHK785" s="0"/>
      <c r="AHL785" s="0"/>
      <c r="AHM785" s="0"/>
      <c r="AHN785" s="0"/>
      <c r="AHO785" s="0"/>
      <c r="AHP785" s="0"/>
      <c r="AHQ785" s="0"/>
      <c r="AHR785" s="0"/>
      <c r="AHS785" s="0"/>
      <c r="AHT785" s="0"/>
      <c r="AHU785" s="0"/>
      <c r="AHV785" s="0"/>
      <c r="AHW785" s="0"/>
      <c r="AHX785" s="0"/>
      <c r="AHY785" s="0"/>
      <c r="AHZ785" s="0"/>
      <c r="AIA785" s="0"/>
      <c r="AIB785" s="0"/>
      <c r="AIC785" s="0"/>
      <c r="AID785" s="0"/>
      <c r="AIE785" s="0"/>
      <c r="AIF785" s="0"/>
      <c r="AIG785" s="0"/>
      <c r="AIH785" s="0"/>
      <c r="AII785" s="0"/>
      <c r="AIJ785" s="0"/>
      <c r="AIK785" s="0"/>
      <c r="AIL785" s="0"/>
      <c r="AIM785" s="0"/>
      <c r="AIN785" s="0"/>
      <c r="AIO785" s="0"/>
      <c r="AIP785" s="0"/>
      <c r="AIQ785" s="0"/>
      <c r="AIR785" s="0"/>
      <c r="AIS785" s="0"/>
      <c r="AIT785" s="0"/>
      <c r="AIU785" s="0"/>
      <c r="AIV785" s="0"/>
      <c r="AIW785" s="0"/>
      <c r="AIX785" s="0"/>
      <c r="AIY785" s="0"/>
      <c r="AIZ785" s="0"/>
      <c r="AJA785" s="0"/>
      <c r="AJB785" s="0"/>
      <c r="AJC785" s="0"/>
      <c r="AJD785" s="0"/>
      <c r="AJE785" s="0"/>
      <c r="AJF785" s="0"/>
      <c r="AJG785" s="0"/>
      <c r="AJH785" s="0"/>
      <c r="AJI785" s="0"/>
      <c r="AJJ785" s="0"/>
      <c r="AJK785" s="0"/>
      <c r="AJL785" s="0"/>
      <c r="AJM785" s="0"/>
      <c r="AJN785" s="0"/>
      <c r="AJO785" s="0"/>
      <c r="AJP785" s="0"/>
      <c r="AJQ785" s="0"/>
      <c r="AJR785" s="0"/>
      <c r="AJS785" s="0"/>
      <c r="AJT785" s="0"/>
      <c r="AJU785" s="0"/>
      <c r="AJV785" s="0"/>
      <c r="AJW785" s="0"/>
      <c r="AJX785" s="0"/>
      <c r="AJY785" s="0"/>
      <c r="AJZ785" s="0"/>
      <c r="AKA785" s="0"/>
      <c r="AKB785" s="0"/>
      <c r="AKC785" s="0"/>
      <c r="AKD785" s="0"/>
      <c r="AKE785" s="0"/>
      <c r="AKF785" s="0"/>
      <c r="AKG785" s="0"/>
      <c r="AKH785" s="0"/>
      <c r="AKI785" s="0"/>
      <c r="AKJ785" s="0"/>
      <c r="AKK785" s="0"/>
      <c r="AKL785" s="0"/>
      <c r="AKM785" s="0"/>
      <c r="AKN785" s="0"/>
      <c r="AKO785" s="0"/>
      <c r="AKP785" s="0"/>
      <c r="AKQ785" s="0"/>
      <c r="AKR785" s="0"/>
      <c r="AKS785" s="0"/>
      <c r="AKT785" s="0"/>
      <c r="AKU785" s="0"/>
      <c r="AKV785" s="0"/>
      <c r="AKW785" s="0"/>
      <c r="AKX785" s="0"/>
      <c r="AKY785" s="0"/>
      <c r="AKZ785" s="0"/>
      <c r="ALA785" s="0"/>
      <c r="ALB785" s="0"/>
      <c r="ALC785" s="0"/>
      <c r="ALD785" s="0"/>
      <c r="ALE785" s="0"/>
      <c r="ALF785" s="0"/>
      <c r="ALG785" s="0"/>
      <c r="ALH785" s="0"/>
      <c r="ALI785" s="0"/>
      <c r="ALJ785" s="0"/>
      <c r="ALK785" s="0"/>
      <c r="ALL785" s="0"/>
      <c r="ALM785" s="0"/>
      <c r="ALN785" s="0"/>
      <c r="ALO785" s="0"/>
      <c r="ALP785" s="0"/>
      <c r="ALQ785" s="0"/>
      <c r="ALR785" s="0"/>
      <c r="ALS785" s="0"/>
      <c r="ALT785" s="0"/>
      <c r="ALU785" s="0"/>
      <c r="ALV785" s="0"/>
      <c r="ALW785" s="0"/>
      <c r="ALX785" s="0"/>
      <c r="ALY785" s="0"/>
      <c r="ALZ785" s="0"/>
      <c r="AMA785" s="0"/>
      <c r="AMB785" s="0"/>
      <c r="AMC785" s="0"/>
      <c r="AMD785" s="0"/>
      <c r="AME785" s="0"/>
      <c r="AMF785" s="0"/>
      <c r="AMG785" s="0"/>
      <c r="AMH785" s="0"/>
      <c r="AMI785" s="0"/>
      <c r="AMJ785" s="0"/>
    </row>
    <row r="786" customFormat="false" ht="12" hidden="false" customHeight="false" outlineLevel="0" collapsed="false">
      <c r="A786" s="9" t="s">
        <v>56</v>
      </c>
      <c r="B786" s="4" t="n">
        <v>74</v>
      </c>
      <c r="C786" s="9" t="n">
        <v>95</v>
      </c>
      <c r="D786" s="9"/>
      <c r="E786" s="35"/>
      <c r="F786" s="0"/>
      <c r="G786" s="9"/>
      <c r="H786" s="9"/>
      <c r="I786" s="22" t="s">
        <v>1365</v>
      </c>
      <c r="J786" s="26" t="s">
        <v>1366</v>
      </c>
      <c r="K786" s="35" t="s">
        <v>1685</v>
      </c>
      <c r="L786" s="9"/>
      <c r="M786" s="88"/>
      <c r="N786" s="22" t="s">
        <v>1660</v>
      </c>
      <c r="O786" s="4" t="s">
        <v>1661</v>
      </c>
      <c r="P786" s="89" t="n">
        <v>22074</v>
      </c>
      <c r="Q786" s="89" t="n">
        <v>2074</v>
      </c>
      <c r="R786" s="22" t="s">
        <v>581</v>
      </c>
      <c r="S786" s="0"/>
      <c r="T786" s="0"/>
      <c r="U786" s="0"/>
      <c r="V786" s="0"/>
      <c r="W786" s="0"/>
      <c r="X786" s="0"/>
      <c r="Y786" s="0"/>
      <c r="Z786" s="0"/>
      <c r="AA786" s="0"/>
      <c r="AB786" s="0"/>
      <c r="AC786" s="30"/>
      <c r="AD786" s="30"/>
      <c r="AE786" s="30"/>
      <c r="AF786" s="30"/>
      <c r="AG786" s="30"/>
      <c r="AH786" s="30"/>
      <c r="AI786" s="30"/>
      <c r="AJ786" s="30"/>
      <c r="AK786" s="3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/>
      <c r="FZ786" s="0"/>
      <c r="GA786" s="0"/>
      <c r="GB786" s="0"/>
      <c r="GC786" s="0"/>
      <c r="GD786" s="0"/>
      <c r="GE786" s="0"/>
      <c r="GF786" s="0"/>
      <c r="GG786" s="0"/>
      <c r="GH786" s="0"/>
      <c r="GI786" s="0"/>
      <c r="GJ786" s="0"/>
      <c r="GK786" s="0"/>
      <c r="GL786" s="0"/>
      <c r="GM786" s="0"/>
      <c r="GN786" s="0"/>
      <c r="GO786" s="0"/>
      <c r="GP786" s="0"/>
      <c r="GQ786" s="0"/>
      <c r="GR786" s="0"/>
      <c r="GS786" s="0"/>
      <c r="GT786" s="0"/>
      <c r="GU786" s="0"/>
      <c r="GV786" s="0"/>
      <c r="GW786" s="0"/>
      <c r="GX786" s="0"/>
      <c r="GY786" s="0"/>
      <c r="GZ786" s="0"/>
      <c r="HA786" s="0"/>
      <c r="HB786" s="0"/>
      <c r="HC786" s="0"/>
      <c r="HD786" s="0"/>
      <c r="HE786" s="0"/>
      <c r="HF786" s="0"/>
      <c r="HG786" s="0"/>
      <c r="HH786" s="0"/>
      <c r="HI786" s="0"/>
      <c r="HJ786" s="0"/>
      <c r="HK786" s="0"/>
      <c r="HL786" s="0"/>
      <c r="HM786" s="0"/>
      <c r="HN786" s="0"/>
      <c r="HO786" s="0"/>
      <c r="HP786" s="0"/>
      <c r="HQ786" s="0"/>
      <c r="HR786" s="0"/>
      <c r="HS786" s="0"/>
      <c r="HT786" s="0"/>
      <c r="HU786" s="0"/>
      <c r="HV786" s="0"/>
      <c r="HW786" s="0"/>
      <c r="HX786" s="0"/>
      <c r="HY786" s="0"/>
      <c r="HZ786" s="0"/>
      <c r="IA786" s="0"/>
      <c r="IB786" s="0"/>
      <c r="IC786" s="0"/>
      <c r="ID786" s="0"/>
      <c r="IE786" s="0"/>
      <c r="IF786" s="0"/>
      <c r="IG786" s="0"/>
      <c r="IH786" s="0"/>
      <c r="II786" s="0"/>
      <c r="IJ786" s="0"/>
      <c r="IK786" s="0"/>
      <c r="IL786" s="0"/>
      <c r="IM786" s="0"/>
      <c r="IN786" s="0"/>
      <c r="IO786" s="0"/>
      <c r="IP786" s="0"/>
      <c r="IQ786" s="0"/>
      <c r="IR786" s="0"/>
      <c r="IS786" s="0"/>
      <c r="IT786" s="0"/>
      <c r="IU786" s="0"/>
      <c r="IV786" s="0"/>
      <c r="IW786" s="0"/>
      <c r="IX786" s="0"/>
      <c r="IY786" s="0"/>
      <c r="IZ786" s="0"/>
      <c r="JA786" s="0"/>
      <c r="JB786" s="0"/>
      <c r="JC786" s="0"/>
      <c r="JD786" s="0"/>
      <c r="JE786" s="0"/>
      <c r="JF786" s="0"/>
      <c r="JG786" s="0"/>
      <c r="JH786" s="0"/>
      <c r="JI786" s="0"/>
      <c r="JJ786" s="0"/>
      <c r="JK786" s="0"/>
      <c r="JL786" s="0"/>
      <c r="JM786" s="0"/>
      <c r="JN786" s="0"/>
      <c r="JO786" s="0"/>
      <c r="JP786" s="0"/>
      <c r="JQ786" s="0"/>
      <c r="JR786" s="0"/>
      <c r="JS786" s="0"/>
      <c r="JT786" s="0"/>
      <c r="JU786" s="0"/>
      <c r="JV786" s="0"/>
      <c r="JW786" s="0"/>
      <c r="JX786" s="0"/>
      <c r="JY786" s="0"/>
      <c r="JZ786" s="0"/>
      <c r="KA786" s="0"/>
      <c r="KB786" s="0"/>
      <c r="KC786" s="0"/>
      <c r="KD786" s="0"/>
      <c r="KE786" s="0"/>
      <c r="KF786" s="0"/>
      <c r="KG786" s="0"/>
      <c r="KH786" s="0"/>
      <c r="KI786" s="0"/>
      <c r="KJ786" s="0"/>
      <c r="KK786" s="0"/>
      <c r="KL786" s="0"/>
      <c r="KM786" s="0"/>
      <c r="KN786" s="0"/>
      <c r="KO786" s="0"/>
      <c r="KP786" s="0"/>
      <c r="KQ786" s="0"/>
      <c r="KR786" s="0"/>
      <c r="KS786" s="0"/>
      <c r="KT786" s="0"/>
      <c r="KU786" s="0"/>
      <c r="KV786" s="0"/>
      <c r="KW786" s="0"/>
      <c r="KX786" s="0"/>
      <c r="KY786" s="0"/>
      <c r="KZ786" s="0"/>
      <c r="LA786" s="0"/>
      <c r="LB786" s="0"/>
      <c r="LC786" s="0"/>
      <c r="LD786" s="0"/>
      <c r="LE786" s="0"/>
      <c r="LF786" s="0"/>
      <c r="LG786" s="0"/>
      <c r="LH786" s="0"/>
      <c r="LI786" s="0"/>
      <c r="LJ786" s="0"/>
      <c r="LK786" s="0"/>
      <c r="LL786" s="0"/>
      <c r="LM786" s="0"/>
      <c r="LN786" s="0"/>
      <c r="LO786" s="0"/>
      <c r="LP786" s="0"/>
      <c r="LQ786" s="0"/>
      <c r="LR786" s="0"/>
      <c r="LS786" s="0"/>
      <c r="LT786" s="0"/>
      <c r="LU786" s="0"/>
      <c r="LV786" s="0"/>
      <c r="LW786" s="0"/>
      <c r="LX786" s="0"/>
      <c r="LY786" s="0"/>
      <c r="LZ786" s="0"/>
      <c r="MA786" s="0"/>
      <c r="MB786" s="0"/>
      <c r="MC786" s="0"/>
      <c r="MD786" s="0"/>
      <c r="ME786" s="0"/>
      <c r="MF786" s="0"/>
      <c r="MG786" s="0"/>
      <c r="MH786" s="0"/>
      <c r="MI786" s="0"/>
      <c r="MJ786" s="0"/>
      <c r="MK786" s="0"/>
      <c r="ML786" s="0"/>
      <c r="MM786" s="0"/>
      <c r="MN786" s="0"/>
      <c r="MO786" s="0"/>
      <c r="MP786" s="0"/>
      <c r="MQ786" s="0"/>
      <c r="MR786" s="0"/>
      <c r="MS786" s="0"/>
      <c r="MT786" s="0"/>
      <c r="MU786" s="0"/>
      <c r="MV786" s="0"/>
      <c r="MW786" s="0"/>
      <c r="MX786" s="0"/>
      <c r="MY786" s="0"/>
      <c r="MZ786" s="0"/>
      <c r="NA786" s="0"/>
      <c r="NB786" s="0"/>
      <c r="NC786" s="0"/>
      <c r="ND786" s="0"/>
      <c r="NE786" s="0"/>
      <c r="NF786" s="0"/>
      <c r="NG786" s="0"/>
      <c r="NH786" s="0"/>
      <c r="NI786" s="0"/>
      <c r="NJ786" s="0"/>
      <c r="NK786" s="0"/>
      <c r="NL786" s="0"/>
      <c r="NM786" s="0"/>
      <c r="NN786" s="0"/>
      <c r="NO786" s="0"/>
      <c r="NP786" s="0"/>
      <c r="NQ786" s="0"/>
      <c r="NR786" s="0"/>
      <c r="NS786" s="0"/>
      <c r="NT786" s="0"/>
      <c r="NU786" s="0"/>
      <c r="NV786" s="0"/>
      <c r="NW786" s="0"/>
      <c r="NX786" s="0"/>
      <c r="NY786" s="0"/>
      <c r="NZ786" s="0"/>
      <c r="OA786" s="0"/>
      <c r="OB786" s="0"/>
      <c r="OC786" s="0"/>
      <c r="OD786" s="0"/>
      <c r="OE786" s="0"/>
      <c r="OF786" s="0"/>
      <c r="OG786" s="0"/>
      <c r="OH786" s="0"/>
      <c r="OI786" s="0"/>
      <c r="OJ786" s="0"/>
      <c r="OK786" s="0"/>
      <c r="OL786" s="0"/>
      <c r="OM786" s="0"/>
      <c r="ON786" s="0"/>
      <c r="OO786" s="0"/>
      <c r="OP786" s="0"/>
      <c r="OQ786" s="0"/>
      <c r="OR786" s="0"/>
      <c r="OS786" s="0"/>
      <c r="OT786" s="0"/>
      <c r="OU786" s="0"/>
      <c r="OV786" s="0"/>
      <c r="OW786" s="0"/>
      <c r="OX786" s="0"/>
      <c r="OY786" s="0"/>
      <c r="OZ786" s="0"/>
      <c r="PA786" s="0"/>
      <c r="PB786" s="0"/>
      <c r="PC786" s="0"/>
      <c r="PD786" s="0"/>
      <c r="PE786" s="0"/>
      <c r="PF786" s="0"/>
      <c r="PG786" s="0"/>
      <c r="PH786" s="0"/>
      <c r="PI786" s="0"/>
      <c r="PJ786" s="0"/>
      <c r="PK786" s="0"/>
      <c r="PL786" s="0"/>
      <c r="PM786" s="0"/>
      <c r="PN786" s="0"/>
      <c r="PO786" s="0"/>
      <c r="PP786" s="0"/>
      <c r="PQ786" s="0"/>
      <c r="PR786" s="0"/>
      <c r="PS786" s="0"/>
      <c r="PT786" s="0"/>
      <c r="PU786" s="0"/>
      <c r="PV786" s="0"/>
      <c r="PW786" s="0"/>
      <c r="PX786" s="0"/>
      <c r="PY786" s="0"/>
      <c r="PZ786" s="0"/>
      <c r="QA786" s="0"/>
      <c r="QB786" s="0"/>
      <c r="QC786" s="0"/>
      <c r="QD786" s="0"/>
      <c r="QE786" s="0"/>
      <c r="QF786" s="0"/>
      <c r="QG786" s="0"/>
      <c r="QH786" s="0"/>
      <c r="QI786" s="0"/>
      <c r="QJ786" s="0"/>
      <c r="QK786" s="0"/>
      <c r="QL786" s="0"/>
      <c r="QM786" s="0"/>
      <c r="QN786" s="0"/>
      <c r="QO786" s="0"/>
      <c r="QP786" s="0"/>
      <c r="QQ786" s="0"/>
      <c r="QR786" s="0"/>
      <c r="QS786" s="0"/>
      <c r="QT786" s="0"/>
      <c r="QU786" s="0"/>
      <c r="QV786" s="0"/>
      <c r="QW786" s="0"/>
      <c r="QX786" s="0"/>
      <c r="QY786" s="0"/>
      <c r="QZ786" s="0"/>
      <c r="RA786" s="0"/>
      <c r="RB786" s="0"/>
      <c r="RC786" s="0"/>
      <c r="RD786" s="0"/>
      <c r="RE786" s="0"/>
      <c r="RF786" s="0"/>
      <c r="RG786" s="0"/>
      <c r="RH786" s="0"/>
      <c r="RI786" s="0"/>
      <c r="RJ786" s="0"/>
      <c r="RK786" s="0"/>
      <c r="RL786" s="0"/>
      <c r="RM786" s="0"/>
      <c r="RN786" s="0"/>
      <c r="RO786" s="0"/>
      <c r="RP786" s="0"/>
      <c r="RQ786" s="0"/>
      <c r="RR786" s="0"/>
      <c r="RS786" s="0"/>
      <c r="RT786" s="0"/>
      <c r="RU786" s="0"/>
      <c r="RV786" s="0"/>
      <c r="RW786" s="0"/>
      <c r="RX786" s="0"/>
      <c r="RY786" s="0"/>
      <c r="RZ786" s="0"/>
      <c r="SA786" s="0"/>
      <c r="SB786" s="0"/>
      <c r="SC786" s="0"/>
      <c r="SD786" s="0"/>
      <c r="SE786" s="0"/>
      <c r="SF786" s="0"/>
      <c r="SG786" s="0"/>
      <c r="SH786" s="0"/>
      <c r="SI786" s="0"/>
      <c r="SJ786" s="0"/>
      <c r="SK786" s="0"/>
      <c r="SL786" s="0"/>
      <c r="SM786" s="0"/>
      <c r="SN786" s="0"/>
      <c r="SO786" s="0"/>
      <c r="SP786" s="0"/>
      <c r="SQ786" s="0"/>
      <c r="SR786" s="0"/>
      <c r="SS786" s="0"/>
      <c r="ST786" s="0"/>
      <c r="SU786" s="0"/>
      <c r="SV786" s="0"/>
      <c r="SW786" s="0"/>
      <c r="SX786" s="0"/>
      <c r="SY786" s="0"/>
      <c r="SZ786" s="0"/>
      <c r="TA786" s="0"/>
      <c r="TB786" s="0"/>
      <c r="TC786" s="0"/>
      <c r="TD786" s="0"/>
      <c r="TE786" s="0"/>
      <c r="TF786" s="0"/>
      <c r="TG786" s="0"/>
      <c r="TH786" s="0"/>
      <c r="TI786" s="0"/>
      <c r="TJ786" s="0"/>
      <c r="TK786" s="0"/>
      <c r="TL786" s="0"/>
      <c r="TM786" s="0"/>
      <c r="TN786" s="0"/>
      <c r="TO786" s="0"/>
      <c r="TP786" s="0"/>
      <c r="TQ786" s="0"/>
      <c r="TR786" s="0"/>
      <c r="TS786" s="0"/>
      <c r="TT786" s="0"/>
      <c r="TU786" s="0"/>
      <c r="TV786" s="0"/>
      <c r="TW786" s="0"/>
      <c r="TX786" s="0"/>
      <c r="TY786" s="0"/>
      <c r="TZ786" s="0"/>
      <c r="UA786" s="0"/>
      <c r="UB786" s="0"/>
      <c r="UC786" s="0"/>
      <c r="UD786" s="0"/>
      <c r="UE786" s="0"/>
      <c r="UF786" s="0"/>
      <c r="UG786" s="0"/>
      <c r="UH786" s="0"/>
      <c r="UI786" s="0"/>
      <c r="UJ786" s="0"/>
      <c r="UK786" s="0"/>
      <c r="UL786" s="0"/>
      <c r="UM786" s="0"/>
      <c r="UN786" s="0"/>
      <c r="UO786" s="0"/>
      <c r="UP786" s="0"/>
      <c r="UQ786" s="0"/>
      <c r="UR786" s="0"/>
      <c r="US786" s="0"/>
      <c r="UT786" s="0"/>
      <c r="UU786" s="0"/>
      <c r="UV786" s="0"/>
      <c r="UW786" s="0"/>
      <c r="UX786" s="0"/>
      <c r="UY786" s="0"/>
      <c r="UZ786" s="0"/>
      <c r="VA786" s="0"/>
      <c r="VB786" s="0"/>
      <c r="VC786" s="0"/>
      <c r="VD786" s="0"/>
      <c r="VE786" s="0"/>
      <c r="VF786" s="0"/>
      <c r="VG786" s="0"/>
      <c r="VH786" s="0"/>
      <c r="VI786" s="0"/>
      <c r="VJ786" s="0"/>
      <c r="VK786" s="0"/>
      <c r="VL786" s="0"/>
      <c r="VM786" s="0"/>
      <c r="VN786" s="0"/>
      <c r="VO786" s="0"/>
      <c r="VP786" s="0"/>
      <c r="VQ786" s="0"/>
      <c r="VR786" s="0"/>
      <c r="VS786" s="0"/>
      <c r="VT786" s="0"/>
      <c r="VU786" s="0"/>
      <c r="VV786" s="0"/>
      <c r="VW786" s="0"/>
      <c r="VX786" s="0"/>
      <c r="VY786" s="0"/>
      <c r="VZ786" s="0"/>
      <c r="WA786" s="0"/>
      <c r="WB786" s="0"/>
      <c r="WC786" s="0"/>
      <c r="WD786" s="0"/>
      <c r="WE786" s="0"/>
      <c r="WF786" s="0"/>
      <c r="WG786" s="0"/>
      <c r="WH786" s="0"/>
      <c r="WI786" s="0"/>
      <c r="WJ786" s="0"/>
      <c r="WK786" s="0"/>
      <c r="WL786" s="0"/>
      <c r="WM786" s="0"/>
      <c r="WN786" s="0"/>
      <c r="WO786" s="0"/>
      <c r="WP786" s="0"/>
      <c r="WQ786" s="0"/>
      <c r="WR786" s="0"/>
      <c r="WS786" s="0"/>
      <c r="WT786" s="0"/>
      <c r="WU786" s="0"/>
      <c r="WV786" s="0"/>
      <c r="WW786" s="0"/>
      <c r="WX786" s="0"/>
      <c r="WY786" s="0"/>
      <c r="WZ786" s="0"/>
      <c r="XA786" s="0"/>
      <c r="XB786" s="0"/>
      <c r="XC786" s="0"/>
      <c r="XD786" s="0"/>
      <c r="XE786" s="0"/>
      <c r="XF786" s="0"/>
      <c r="XG786" s="0"/>
      <c r="XH786" s="0"/>
      <c r="XI786" s="0"/>
      <c r="XJ786" s="0"/>
      <c r="XK786" s="0"/>
      <c r="XL786" s="0"/>
      <c r="XM786" s="0"/>
      <c r="XN786" s="0"/>
      <c r="XO786" s="0"/>
      <c r="XP786" s="0"/>
      <c r="XQ786" s="0"/>
      <c r="XR786" s="0"/>
      <c r="XS786" s="0"/>
      <c r="XT786" s="0"/>
      <c r="XU786" s="0"/>
      <c r="XV786" s="0"/>
      <c r="XW786" s="0"/>
      <c r="XX786" s="0"/>
      <c r="XY786" s="0"/>
      <c r="XZ786" s="0"/>
      <c r="YA786" s="0"/>
      <c r="YB786" s="0"/>
      <c r="YC786" s="0"/>
      <c r="YD786" s="0"/>
      <c r="YE786" s="0"/>
      <c r="YF786" s="0"/>
      <c r="YG786" s="0"/>
      <c r="YH786" s="0"/>
      <c r="YI786" s="0"/>
      <c r="YJ786" s="0"/>
      <c r="YK786" s="0"/>
      <c r="YL786" s="0"/>
      <c r="YM786" s="0"/>
      <c r="YN786" s="0"/>
      <c r="YO786" s="0"/>
      <c r="YP786" s="0"/>
      <c r="YQ786" s="0"/>
      <c r="YR786" s="0"/>
      <c r="YS786" s="0"/>
      <c r="YT786" s="0"/>
      <c r="YU786" s="0"/>
      <c r="YV786" s="0"/>
      <c r="YW786" s="0"/>
      <c r="YX786" s="0"/>
      <c r="YY786" s="0"/>
      <c r="YZ786" s="0"/>
      <c r="ZA786" s="0"/>
      <c r="ZB786" s="0"/>
      <c r="ZC786" s="0"/>
      <c r="ZD786" s="0"/>
      <c r="ZE786" s="0"/>
      <c r="ZF786" s="0"/>
      <c r="ZG786" s="0"/>
      <c r="ZH786" s="0"/>
      <c r="ZI786" s="0"/>
      <c r="ZJ786" s="0"/>
      <c r="ZK786" s="0"/>
      <c r="ZL786" s="0"/>
      <c r="ZM786" s="0"/>
      <c r="ZN786" s="0"/>
      <c r="ZO786" s="0"/>
      <c r="ZP786" s="0"/>
      <c r="ZQ786" s="0"/>
      <c r="ZR786" s="0"/>
      <c r="ZS786" s="0"/>
      <c r="ZT786" s="0"/>
      <c r="ZU786" s="0"/>
      <c r="ZV786" s="0"/>
      <c r="ZW786" s="0"/>
      <c r="ZX786" s="0"/>
      <c r="ZY786" s="0"/>
      <c r="ZZ786" s="0"/>
      <c r="AAA786" s="0"/>
      <c r="AAB786" s="0"/>
      <c r="AAC786" s="0"/>
      <c r="AAD786" s="0"/>
      <c r="AAE786" s="0"/>
      <c r="AAF786" s="0"/>
      <c r="AAG786" s="0"/>
      <c r="AAH786" s="0"/>
      <c r="AAI786" s="0"/>
      <c r="AAJ786" s="0"/>
      <c r="AAK786" s="0"/>
      <c r="AAL786" s="0"/>
      <c r="AAM786" s="0"/>
      <c r="AAN786" s="0"/>
      <c r="AAO786" s="0"/>
      <c r="AAP786" s="0"/>
      <c r="AAQ786" s="0"/>
      <c r="AAR786" s="0"/>
      <c r="AAS786" s="0"/>
      <c r="AAT786" s="0"/>
      <c r="AAU786" s="0"/>
      <c r="AAV786" s="0"/>
      <c r="AAW786" s="0"/>
      <c r="AAX786" s="0"/>
      <c r="AAY786" s="0"/>
      <c r="AAZ786" s="0"/>
      <c r="ABA786" s="0"/>
      <c r="ABB786" s="0"/>
      <c r="ABC786" s="0"/>
      <c r="ABD786" s="0"/>
      <c r="ABE786" s="0"/>
      <c r="ABF786" s="0"/>
      <c r="ABG786" s="0"/>
      <c r="ABH786" s="0"/>
      <c r="ABI786" s="0"/>
      <c r="ABJ786" s="0"/>
      <c r="ABK786" s="0"/>
      <c r="ABL786" s="0"/>
      <c r="ABM786" s="0"/>
      <c r="ABN786" s="0"/>
      <c r="ABO786" s="0"/>
      <c r="ABP786" s="0"/>
      <c r="ABQ786" s="0"/>
      <c r="ABR786" s="0"/>
      <c r="ABS786" s="0"/>
      <c r="ABT786" s="0"/>
      <c r="ABU786" s="0"/>
      <c r="ABV786" s="0"/>
      <c r="ABW786" s="0"/>
      <c r="ABX786" s="0"/>
      <c r="ABY786" s="0"/>
      <c r="ABZ786" s="0"/>
      <c r="ACA786" s="0"/>
      <c r="ACB786" s="0"/>
      <c r="ACC786" s="0"/>
      <c r="ACD786" s="0"/>
      <c r="ACE786" s="0"/>
      <c r="ACF786" s="0"/>
      <c r="ACG786" s="0"/>
      <c r="ACH786" s="0"/>
      <c r="ACI786" s="0"/>
      <c r="ACJ786" s="0"/>
      <c r="ACK786" s="0"/>
      <c r="ACL786" s="0"/>
      <c r="ACM786" s="0"/>
      <c r="ACN786" s="0"/>
      <c r="ACO786" s="0"/>
      <c r="ACP786" s="0"/>
      <c r="ACQ786" s="0"/>
      <c r="ACR786" s="0"/>
      <c r="ACS786" s="0"/>
      <c r="ACT786" s="0"/>
      <c r="ACU786" s="0"/>
      <c r="ACV786" s="0"/>
      <c r="ACW786" s="0"/>
      <c r="ACX786" s="0"/>
      <c r="ACY786" s="0"/>
      <c r="ACZ786" s="0"/>
      <c r="ADA786" s="0"/>
      <c r="ADB786" s="0"/>
      <c r="ADC786" s="0"/>
      <c r="ADD786" s="0"/>
      <c r="ADE786" s="0"/>
      <c r="ADF786" s="0"/>
      <c r="ADG786" s="0"/>
      <c r="ADH786" s="0"/>
      <c r="ADI786" s="0"/>
      <c r="ADJ786" s="0"/>
      <c r="ADK786" s="0"/>
      <c r="ADL786" s="0"/>
      <c r="ADM786" s="0"/>
      <c r="ADN786" s="0"/>
      <c r="ADO786" s="0"/>
      <c r="ADP786" s="0"/>
      <c r="ADQ786" s="0"/>
      <c r="ADR786" s="0"/>
      <c r="ADS786" s="0"/>
      <c r="ADT786" s="0"/>
      <c r="ADU786" s="0"/>
      <c r="ADV786" s="0"/>
      <c r="ADW786" s="0"/>
      <c r="ADX786" s="0"/>
      <c r="ADY786" s="0"/>
      <c r="ADZ786" s="0"/>
      <c r="AEA786" s="0"/>
      <c r="AEB786" s="0"/>
      <c r="AEC786" s="0"/>
      <c r="AED786" s="0"/>
      <c r="AEE786" s="0"/>
      <c r="AEF786" s="0"/>
      <c r="AEG786" s="0"/>
      <c r="AEH786" s="0"/>
      <c r="AEI786" s="0"/>
      <c r="AEJ786" s="0"/>
      <c r="AEK786" s="0"/>
      <c r="AEL786" s="0"/>
      <c r="AEM786" s="0"/>
      <c r="AEN786" s="0"/>
      <c r="AEO786" s="0"/>
      <c r="AEP786" s="0"/>
      <c r="AEQ786" s="0"/>
      <c r="AER786" s="0"/>
      <c r="AES786" s="0"/>
      <c r="AET786" s="0"/>
      <c r="AEU786" s="0"/>
      <c r="AEV786" s="0"/>
      <c r="AEW786" s="0"/>
      <c r="AEX786" s="0"/>
      <c r="AEY786" s="0"/>
      <c r="AEZ786" s="0"/>
      <c r="AFA786" s="0"/>
      <c r="AFB786" s="0"/>
      <c r="AFC786" s="0"/>
      <c r="AFD786" s="0"/>
      <c r="AFE786" s="0"/>
      <c r="AFF786" s="0"/>
      <c r="AFG786" s="0"/>
      <c r="AFH786" s="0"/>
      <c r="AFI786" s="0"/>
      <c r="AFJ786" s="0"/>
      <c r="AFK786" s="0"/>
      <c r="AFL786" s="0"/>
      <c r="AFM786" s="0"/>
      <c r="AFN786" s="0"/>
      <c r="AFO786" s="0"/>
      <c r="AFP786" s="0"/>
      <c r="AFQ786" s="0"/>
      <c r="AFR786" s="0"/>
      <c r="AFS786" s="0"/>
      <c r="AFT786" s="0"/>
      <c r="AFU786" s="0"/>
      <c r="AFV786" s="0"/>
      <c r="AFW786" s="0"/>
      <c r="AFX786" s="0"/>
      <c r="AFY786" s="0"/>
      <c r="AFZ786" s="0"/>
      <c r="AGA786" s="0"/>
      <c r="AGB786" s="0"/>
      <c r="AGC786" s="0"/>
      <c r="AGD786" s="0"/>
      <c r="AGE786" s="0"/>
      <c r="AGF786" s="0"/>
      <c r="AGG786" s="0"/>
      <c r="AGH786" s="0"/>
      <c r="AGI786" s="0"/>
      <c r="AGJ786" s="0"/>
      <c r="AGK786" s="0"/>
      <c r="AGL786" s="0"/>
      <c r="AGM786" s="0"/>
      <c r="AGN786" s="0"/>
      <c r="AGO786" s="0"/>
      <c r="AGP786" s="0"/>
      <c r="AGQ786" s="0"/>
      <c r="AGR786" s="0"/>
      <c r="AGS786" s="0"/>
      <c r="AGT786" s="0"/>
      <c r="AGU786" s="0"/>
      <c r="AGV786" s="0"/>
      <c r="AGW786" s="0"/>
      <c r="AGX786" s="0"/>
      <c r="AGY786" s="0"/>
      <c r="AGZ786" s="0"/>
      <c r="AHA786" s="0"/>
      <c r="AHB786" s="0"/>
      <c r="AHC786" s="0"/>
      <c r="AHD786" s="0"/>
      <c r="AHE786" s="0"/>
      <c r="AHF786" s="0"/>
      <c r="AHG786" s="0"/>
      <c r="AHH786" s="0"/>
      <c r="AHI786" s="0"/>
      <c r="AHJ786" s="0"/>
      <c r="AHK786" s="0"/>
      <c r="AHL786" s="0"/>
      <c r="AHM786" s="0"/>
      <c r="AHN786" s="0"/>
      <c r="AHO786" s="0"/>
      <c r="AHP786" s="0"/>
      <c r="AHQ786" s="0"/>
      <c r="AHR786" s="0"/>
      <c r="AHS786" s="0"/>
      <c r="AHT786" s="0"/>
      <c r="AHU786" s="0"/>
      <c r="AHV786" s="0"/>
      <c r="AHW786" s="0"/>
      <c r="AHX786" s="0"/>
      <c r="AHY786" s="0"/>
      <c r="AHZ786" s="0"/>
      <c r="AIA786" s="0"/>
      <c r="AIB786" s="0"/>
      <c r="AIC786" s="0"/>
      <c r="AID786" s="0"/>
      <c r="AIE786" s="0"/>
      <c r="AIF786" s="0"/>
      <c r="AIG786" s="0"/>
      <c r="AIH786" s="0"/>
      <c r="AII786" s="0"/>
      <c r="AIJ786" s="0"/>
      <c r="AIK786" s="0"/>
      <c r="AIL786" s="0"/>
      <c r="AIM786" s="0"/>
      <c r="AIN786" s="0"/>
      <c r="AIO786" s="0"/>
      <c r="AIP786" s="0"/>
      <c r="AIQ786" s="0"/>
      <c r="AIR786" s="0"/>
      <c r="AIS786" s="0"/>
      <c r="AIT786" s="0"/>
      <c r="AIU786" s="0"/>
      <c r="AIV786" s="0"/>
      <c r="AIW786" s="0"/>
      <c r="AIX786" s="0"/>
      <c r="AIY786" s="0"/>
      <c r="AIZ786" s="0"/>
      <c r="AJA786" s="0"/>
      <c r="AJB786" s="0"/>
      <c r="AJC786" s="0"/>
      <c r="AJD786" s="0"/>
      <c r="AJE786" s="0"/>
      <c r="AJF786" s="0"/>
      <c r="AJG786" s="0"/>
      <c r="AJH786" s="0"/>
      <c r="AJI786" s="0"/>
      <c r="AJJ786" s="0"/>
      <c r="AJK786" s="0"/>
      <c r="AJL786" s="0"/>
      <c r="AJM786" s="0"/>
      <c r="AJN786" s="0"/>
      <c r="AJO786" s="0"/>
      <c r="AJP786" s="0"/>
      <c r="AJQ786" s="0"/>
      <c r="AJR786" s="0"/>
      <c r="AJS786" s="0"/>
      <c r="AJT786" s="0"/>
      <c r="AJU786" s="0"/>
      <c r="AJV786" s="0"/>
      <c r="AJW786" s="0"/>
      <c r="AJX786" s="0"/>
      <c r="AJY786" s="0"/>
      <c r="AJZ786" s="0"/>
      <c r="AKA786" s="0"/>
      <c r="AKB786" s="0"/>
      <c r="AKC786" s="0"/>
      <c r="AKD786" s="0"/>
      <c r="AKE786" s="0"/>
      <c r="AKF786" s="0"/>
      <c r="AKG786" s="0"/>
      <c r="AKH786" s="0"/>
      <c r="AKI786" s="0"/>
      <c r="AKJ786" s="0"/>
      <c r="AKK786" s="0"/>
      <c r="AKL786" s="0"/>
      <c r="AKM786" s="0"/>
      <c r="AKN786" s="0"/>
      <c r="AKO786" s="0"/>
      <c r="AKP786" s="0"/>
      <c r="AKQ786" s="0"/>
      <c r="AKR786" s="0"/>
      <c r="AKS786" s="0"/>
      <c r="AKT786" s="0"/>
      <c r="AKU786" s="0"/>
      <c r="AKV786" s="0"/>
      <c r="AKW786" s="0"/>
      <c r="AKX786" s="0"/>
      <c r="AKY786" s="0"/>
      <c r="AKZ786" s="0"/>
      <c r="ALA786" s="0"/>
      <c r="ALB786" s="0"/>
      <c r="ALC786" s="0"/>
      <c r="ALD786" s="0"/>
      <c r="ALE786" s="0"/>
      <c r="ALF786" s="0"/>
      <c r="ALG786" s="0"/>
      <c r="ALH786" s="0"/>
      <c r="ALI786" s="0"/>
      <c r="ALJ786" s="0"/>
      <c r="ALK786" s="0"/>
      <c r="ALL786" s="0"/>
      <c r="ALM786" s="0"/>
      <c r="ALN786" s="0"/>
      <c r="ALO786" s="0"/>
      <c r="ALP786" s="0"/>
      <c r="ALQ786" s="0"/>
      <c r="ALR786" s="0"/>
      <c r="ALS786" s="0"/>
      <c r="ALT786" s="0"/>
      <c r="ALU786" s="0"/>
      <c r="ALV786" s="0"/>
      <c r="ALW786" s="0"/>
      <c r="ALX786" s="0"/>
      <c r="ALY786" s="0"/>
      <c r="ALZ786" s="0"/>
      <c r="AMA786" s="0"/>
      <c r="AMB786" s="0"/>
      <c r="AMC786" s="0"/>
      <c r="AMD786" s="0"/>
      <c r="AME786" s="0"/>
      <c r="AMF786" s="0"/>
      <c r="AMG786" s="0"/>
      <c r="AMH786" s="0"/>
      <c r="AMI786" s="0"/>
      <c r="AMJ786" s="0"/>
    </row>
    <row r="787" customFormat="false" ht="12" hidden="false" customHeight="false" outlineLevel="0" collapsed="false">
      <c r="A787" s="9" t="s">
        <v>56</v>
      </c>
      <c r="B787" s="4" t="n">
        <v>92</v>
      </c>
      <c r="C787" s="9" t="n">
        <v>117</v>
      </c>
      <c r="D787" s="9"/>
      <c r="E787" s="35"/>
      <c r="F787" s="0"/>
      <c r="G787" s="33"/>
      <c r="H787" s="0"/>
      <c r="I787" s="22" t="s">
        <v>1365</v>
      </c>
      <c r="J787" s="26" t="s">
        <v>1366</v>
      </c>
      <c r="K787" s="35" t="s">
        <v>1686</v>
      </c>
      <c r="L787" s="9"/>
      <c r="M787" s="88"/>
      <c r="N787" s="22" t="s">
        <v>1660</v>
      </c>
      <c r="O787" s="4" t="s">
        <v>1661</v>
      </c>
      <c r="P787" s="89" t="n">
        <v>22092</v>
      </c>
      <c r="Q787" s="89" t="n">
        <v>2092</v>
      </c>
      <c r="R787" s="9" t="s">
        <v>53</v>
      </c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30"/>
      <c r="AD787" s="30"/>
      <c r="AE787" s="30"/>
      <c r="AF787" s="30"/>
      <c r="AG787" s="30"/>
      <c r="AH787" s="30"/>
      <c r="AI787" s="30"/>
      <c r="AJ787" s="30"/>
      <c r="AK787" s="3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0"/>
      <c r="GF787" s="0"/>
      <c r="GG787" s="0"/>
      <c r="GH787" s="0"/>
      <c r="GI787" s="0"/>
      <c r="GJ787" s="0"/>
      <c r="GK787" s="0"/>
      <c r="GL787" s="0"/>
      <c r="GM787" s="0"/>
      <c r="GN787" s="0"/>
      <c r="GO787" s="0"/>
      <c r="GP787" s="0"/>
      <c r="GQ787" s="0"/>
      <c r="GR787" s="0"/>
      <c r="GS787" s="0"/>
      <c r="GT787" s="0"/>
      <c r="GU787" s="0"/>
      <c r="GV787" s="0"/>
      <c r="GW787" s="0"/>
      <c r="GX787" s="0"/>
      <c r="GY787" s="0"/>
      <c r="GZ787" s="0"/>
      <c r="HA787" s="0"/>
      <c r="HB787" s="0"/>
      <c r="HC787" s="0"/>
      <c r="HD787" s="0"/>
      <c r="HE787" s="0"/>
      <c r="HF787" s="0"/>
      <c r="HG787" s="0"/>
      <c r="HH787" s="0"/>
      <c r="HI787" s="0"/>
      <c r="HJ787" s="0"/>
      <c r="HK787" s="0"/>
      <c r="HL787" s="0"/>
      <c r="HM787" s="0"/>
      <c r="HN787" s="0"/>
      <c r="HO787" s="0"/>
      <c r="HP787" s="0"/>
      <c r="HQ787" s="0"/>
      <c r="HR787" s="0"/>
      <c r="HS787" s="0"/>
      <c r="HT787" s="0"/>
      <c r="HU787" s="0"/>
      <c r="HV787" s="0"/>
      <c r="HW787" s="0"/>
      <c r="HX787" s="0"/>
      <c r="HY787" s="0"/>
      <c r="HZ787" s="0"/>
      <c r="IA787" s="0"/>
      <c r="IB787" s="0"/>
      <c r="IC787" s="0"/>
      <c r="ID787" s="0"/>
      <c r="IE787" s="0"/>
      <c r="IF787" s="0"/>
      <c r="IG787" s="0"/>
      <c r="IH787" s="0"/>
      <c r="II787" s="0"/>
      <c r="IJ787" s="0"/>
      <c r="IK787" s="0"/>
      <c r="IL787" s="0"/>
      <c r="IM787" s="0"/>
      <c r="IN787" s="0"/>
      <c r="IO787" s="0"/>
      <c r="IP787" s="0"/>
      <c r="IQ787" s="0"/>
      <c r="IR787" s="0"/>
      <c r="IS787" s="0"/>
      <c r="IT787" s="0"/>
      <c r="IU787" s="0"/>
      <c r="IV787" s="0"/>
      <c r="IW787" s="0"/>
      <c r="IX787" s="0"/>
      <c r="IY787" s="0"/>
      <c r="IZ787" s="0"/>
      <c r="JA787" s="0"/>
      <c r="JB787" s="0"/>
      <c r="JC787" s="0"/>
      <c r="JD787" s="0"/>
      <c r="JE787" s="0"/>
      <c r="JF787" s="0"/>
      <c r="JG787" s="0"/>
      <c r="JH787" s="0"/>
      <c r="JI787" s="0"/>
      <c r="JJ787" s="0"/>
      <c r="JK787" s="0"/>
      <c r="JL787" s="0"/>
      <c r="JM787" s="0"/>
      <c r="JN787" s="0"/>
      <c r="JO787" s="0"/>
      <c r="JP787" s="0"/>
      <c r="JQ787" s="0"/>
      <c r="JR787" s="0"/>
      <c r="JS787" s="0"/>
      <c r="JT787" s="0"/>
      <c r="JU787" s="0"/>
      <c r="JV787" s="0"/>
      <c r="JW787" s="0"/>
      <c r="JX787" s="0"/>
      <c r="JY787" s="0"/>
      <c r="JZ787" s="0"/>
      <c r="KA787" s="0"/>
      <c r="KB787" s="0"/>
      <c r="KC787" s="0"/>
      <c r="KD787" s="0"/>
      <c r="KE787" s="0"/>
      <c r="KF787" s="0"/>
      <c r="KG787" s="0"/>
      <c r="KH787" s="0"/>
      <c r="KI787" s="0"/>
      <c r="KJ787" s="0"/>
      <c r="KK787" s="0"/>
      <c r="KL787" s="0"/>
      <c r="KM787" s="0"/>
      <c r="KN787" s="0"/>
      <c r="KO787" s="0"/>
      <c r="KP787" s="0"/>
      <c r="KQ787" s="0"/>
      <c r="KR787" s="0"/>
      <c r="KS787" s="0"/>
      <c r="KT787" s="0"/>
      <c r="KU787" s="0"/>
      <c r="KV787" s="0"/>
      <c r="KW787" s="0"/>
      <c r="KX787" s="0"/>
      <c r="KY787" s="0"/>
      <c r="KZ787" s="0"/>
      <c r="LA787" s="0"/>
      <c r="LB787" s="0"/>
      <c r="LC787" s="0"/>
      <c r="LD787" s="0"/>
      <c r="LE787" s="0"/>
      <c r="LF787" s="0"/>
      <c r="LG787" s="0"/>
      <c r="LH787" s="0"/>
      <c r="LI787" s="0"/>
      <c r="LJ787" s="0"/>
      <c r="LK787" s="0"/>
      <c r="LL787" s="0"/>
      <c r="LM787" s="0"/>
      <c r="LN787" s="0"/>
      <c r="LO787" s="0"/>
      <c r="LP787" s="0"/>
      <c r="LQ787" s="0"/>
      <c r="LR787" s="0"/>
      <c r="LS787" s="0"/>
      <c r="LT787" s="0"/>
      <c r="LU787" s="0"/>
      <c r="LV787" s="0"/>
      <c r="LW787" s="0"/>
      <c r="LX787" s="0"/>
      <c r="LY787" s="0"/>
      <c r="LZ787" s="0"/>
      <c r="MA787" s="0"/>
      <c r="MB787" s="0"/>
      <c r="MC787" s="0"/>
      <c r="MD787" s="0"/>
      <c r="ME787" s="0"/>
      <c r="MF787" s="0"/>
      <c r="MG787" s="0"/>
      <c r="MH787" s="0"/>
      <c r="MI787" s="0"/>
      <c r="MJ787" s="0"/>
      <c r="MK787" s="0"/>
      <c r="ML787" s="0"/>
      <c r="MM787" s="0"/>
      <c r="MN787" s="0"/>
      <c r="MO787" s="0"/>
      <c r="MP787" s="0"/>
      <c r="MQ787" s="0"/>
      <c r="MR787" s="0"/>
      <c r="MS787" s="0"/>
      <c r="MT787" s="0"/>
      <c r="MU787" s="0"/>
      <c r="MV787" s="0"/>
      <c r="MW787" s="0"/>
      <c r="MX787" s="0"/>
      <c r="MY787" s="0"/>
      <c r="MZ787" s="0"/>
      <c r="NA787" s="0"/>
      <c r="NB787" s="0"/>
      <c r="NC787" s="0"/>
      <c r="ND787" s="0"/>
      <c r="NE787" s="0"/>
      <c r="NF787" s="0"/>
      <c r="NG787" s="0"/>
      <c r="NH787" s="0"/>
      <c r="NI787" s="0"/>
      <c r="NJ787" s="0"/>
      <c r="NK787" s="0"/>
      <c r="NL787" s="0"/>
      <c r="NM787" s="0"/>
      <c r="NN787" s="0"/>
      <c r="NO787" s="0"/>
      <c r="NP787" s="0"/>
      <c r="NQ787" s="0"/>
      <c r="NR787" s="0"/>
      <c r="NS787" s="0"/>
      <c r="NT787" s="0"/>
      <c r="NU787" s="0"/>
      <c r="NV787" s="0"/>
      <c r="NW787" s="0"/>
      <c r="NX787" s="0"/>
      <c r="NY787" s="0"/>
      <c r="NZ787" s="0"/>
      <c r="OA787" s="0"/>
      <c r="OB787" s="0"/>
      <c r="OC787" s="0"/>
      <c r="OD787" s="0"/>
      <c r="OE787" s="0"/>
      <c r="OF787" s="0"/>
      <c r="OG787" s="0"/>
      <c r="OH787" s="0"/>
      <c r="OI787" s="0"/>
      <c r="OJ787" s="0"/>
      <c r="OK787" s="0"/>
      <c r="OL787" s="0"/>
      <c r="OM787" s="0"/>
      <c r="ON787" s="0"/>
      <c r="OO787" s="0"/>
      <c r="OP787" s="0"/>
      <c r="OQ787" s="0"/>
      <c r="OR787" s="0"/>
      <c r="OS787" s="0"/>
      <c r="OT787" s="0"/>
      <c r="OU787" s="0"/>
      <c r="OV787" s="0"/>
      <c r="OW787" s="0"/>
      <c r="OX787" s="0"/>
      <c r="OY787" s="0"/>
      <c r="OZ787" s="0"/>
      <c r="PA787" s="0"/>
      <c r="PB787" s="0"/>
      <c r="PC787" s="0"/>
      <c r="PD787" s="0"/>
      <c r="PE787" s="0"/>
      <c r="PF787" s="0"/>
      <c r="PG787" s="0"/>
      <c r="PH787" s="0"/>
      <c r="PI787" s="0"/>
      <c r="PJ787" s="0"/>
      <c r="PK787" s="0"/>
      <c r="PL787" s="0"/>
      <c r="PM787" s="0"/>
      <c r="PN787" s="0"/>
      <c r="PO787" s="0"/>
      <c r="PP787" s="0"/>
      <c r="PQ787" s="0"/>
      <c r="PR787" s="0"/>
      <c r="PS787" s="0"/>
      <c r="PT787" s="0"/>
      <c r="PU787" s="0"/>
      <c r="PV787" s="0"/>
      <c r="PW787" s="0"/>
      <c r="PX787" s="0"/>
      <c r="PY787" s="0"/>
      <c r="PZ787" s="0"/>
      <c r="QA787" s="0"/>
      <c r="QB787" s="0"/>
      <c r="QC787" s="0"/>
      <c r="QD787" s="0"/>
      <c r="QE787" s="0"/>
      <c r="QF787" s="0"/>
      <c r="QG787" s="0"/>
      <c r="QH787" s="0"/>
      <c r="QI787" s="0"/>
      <c r="QJ787" s="0"/>
      <c r="QK787" s="0"/>
      <c r="QL787" s="0"/>
      <c r="QM787" s="0"/>
      <c r="QN787" s="0"/>
      <c r="QO787" s="0"/>
      <c r="QP787" s="0"/>
      <c r="QQ787" s="0"/>
      <c r="QR787" s="0"/>
      <c r="QS787" s="0"/>
      <c r="QT787" s="0"/>
      <c r="QU787" s="0"/>
      <c r="QV787" s="0"/>
      <c r="QW787" s="0"/>
      <c r="QX787" s="0"/>
      <c r="QY787" s="0"/>
      <c r="QZ787" s="0"/>
      <c r="RA787" s="0"/>
      <c r="RB787" s="0"/>
      <c r="RC787" s="0"/>
      <c r="RD787" s="0"/>
      <c r="RE787" s="0"/>
      <c r="RF787" s="0"/>
      <c r="RG787" s="0"/>
      <c r="RH787" s="0"/>
      <c r="RI787" s="0"/>
      <c r="RJ787" s="0"/>
      <c r="RK787" s="0"/>
      <c r="RL787" s="0"/>
      <c r="RM787" s="0"/>
      <c r="RN787" s="0"/>
      <c r="RO787" s="0"/>
      <c r="RP787" s="0"/>
      <c r="RQ787" s="0"/>
      <c r="RR787" s="0"/>
      <c r="RS787" s="0"/>
      <c r="RT787" s="0"/>
      <c r="RU787" s="0"/>
      <c r="RV787" s="0"/>
      <c r="RW787" s="0"/>
      <c r="RX787" s="0"/>
      <c r="RY787" s="0"/>
      <c r="RZ787" s="0"/>
      <c r="SA787" s="0"/>
      <c r="SB787" s="0"/>
      <c r="SC787" s="0"/>
      <c r="SD787" s="0"/>
      <c r="SE787" s="0"/>
      <c r="SF787" s="0"/>
      <c r="SG787" s="0"/>
      <c r="SH787" s="0"/>
      <c r="SI787" s="0"/>
      <c r="SJ787" s="0"/>
      <c r="SK787" s="0"/>
      <c r="SL787" s="0"/>
      <c r="SM787" s="0"/>
      <c r="SN787" s="0"/>
      <c r="SO787" s="0"/>
      <c r="SP787" s="0"/>
      <c r="SQ787" s="0"/>
      <c r="SR787" s="0"/>
      <c r="SS787" s="0"/>
      <c r="ST787" s="0"/>
      <c r="SU787" s="0"/>
      <c r="SV787" s="0"/>
      <c r="SW787" s="0"/>
      <c r="SX787" s="0"/>
      <c r="SY787" s="0"/>
      <c r="SZ787" s="0"/>
      <c r="TA787" s="0"/>
      <c r="TB787" s="0"/>
      <c r="TC787" s="0"/>
      <c r="TD787" s="0"/>
      <c r="TE787" s="0"/>
      <c r="TF787" s="0"/>
      <c r="TG787" s="0"/>
      <c r="TH787" s="0"/>
      <c r="TI787" s="0"/>
      <c r="TJ787" s="0"/>
      <c r="TK787" s="0"/>
      <c r="TL787" s="0"/>
      <c r="TM787" s="0"/>
      <c r="TN787" s="0"/>
      <c r="TO787" s="0"/>
      <c r="TP787" s="0"/>
      <c r="TQ787" s="0"/>
      <c r="TR787" s="0"/>
      <c r="TS787" s="0"/>
      <c r="TT787" s="0"/>
      <c r="TU787" s="0"/>
      <c r="TV787" s="0"/>
      <c r="TW787" s="0"/>
      <c r="TX787" s="0"/>
      <c r="TY787" s="0"/>
      <c r="TZ787" s="0"/>
      <c r="UA787" s="0"/>
      <c r="UB787" s="0"/>
      <c r="UC787" s="0"/>
      <c r="UD787" s="0"/>
      <c r="UE787" s="0"/>
      <c r="UF787" s="0"/>
      <c r="UG787" s="0"/>
      <c r="UH787" s="0"/>
      <c r="UI787" s="0"/>
      <c r="UJ787" s="0"/>
      <c r="UK787" s="0"/>
      <c r="UL787" s="0"/>
      <c r="UM787" s="0"/>
      <c r="UN787" s="0"/>
      <c r="UO787" s="0"/>
      <c r="UP787" s="0"/>
      <c r="UQ787" s="0"/>
      <c r="UR787" s="0"/>
      <c r="US787" s="0"/>
      <c r="UT787" s="0"/>
      <c r="UU787" s="0"/>
      <c r="UV787" s="0"/>
      <c r="UW787" s="0"/>
      <c r="UX787" s="0"/>
      <c r="UY787" s="0"/>
      <c r="UZ787" s="0"/>
      <c r="VA787" s="0"/>
      <c r="VB787" s="0"/>
      <c r="VC787" s="0"/>
      <c r="VD787" s="0"/>
      <c r="VE787" s="0"/>
      <c r="VF787" s="0"/>
      <c r="VG787" s="0"/>
      <c r="VH787" s="0"/>
      <c r="VI787" s="0"/>
      <c r="VJ787" s="0"/>
      <c r="VK787" s="0"/>
      <c r="VL787" s="0"/>
      <c r="VM787" s="0"/>
      <c r="VN787" s="0"/>
      <c r="VO787" s="0"/>
      <c r="VP787" s="0"/>
      <c r="VQ787" s="0"/>
      <c r="VR787" s="0"/>
      <c r="VS787" s="0"/>
      <c r="VT787" s="0"/>
      <c r="VU787" s="0"/>
      <c r="VV787" s="0"/>
      <c r="VW787" s="0"/>
      <c r="VX787" s="0"/>
      <c r="VY787" s="0"/>
      <c r="VZ787" s="0"/>
      <c r="WA787" s="0"/>
      <c r="WB787" s="0"/>
      <c r="WC787" s="0"/>
      <c r="WD787" s="0"/>
      <c r="WE787" s="0"/>
      <c r="WF787" s="0"/>
      <c r="WG787" s="0"/>
      <c r="WH787" s="0"/>
      <c r="WI787" s="0"/>
      <c r="WJ787" s="0"/>
      <c r="WK787" s="0"/>
      <c r="WL787" s="0"/>
      <c r="WM787" s="0"/>
      <c r="WN787" s="0"/>
      <c r="WO787" s="0"/>
      <c r="WP787" s="0"/>
      <c r="WQ787" s="0"/>
      <c r="WR787" s="0"/>
      <c r="WS787" s="0"/>
      <c r="WT787" s="0"/>
      <c r="WU787" s="0"/>
      <c r="WV787" s="0"/>
      <c r="WW787" s="0"/>
      <c r="WX787" s="0"/>
      <c r="WY787" s="0"/>
      <c r="WZ787" s="0"/>
      <c r="XA787" s="0"/>
      <c r="XB787" s="0"/>
      <c r="XC787" s="0"/>
      <c r="XD787" s="0"/>
      <c r="XE787" s="0"/>
      <c r="XF787" s="0"/>
      <c r="XG787" s="0"/>
      <c r="XH787" s="0"/>
      <c r="XI787" s="0"/>
      <c r="XJ787" s="0"/>
      <c r="XK787" s="0"/>
      <c r="XL787" s="0"/>
      <c r="XM787" s="0"/>
      <c r="XN787" s="0"/>
      <c r="XO787" s="0"/>
      <c r="XP787" s="0"/>
      <c r="XQ787" s="0"/>
      <c r="XR787" s="0"/>
      <c r="XS787" s="0"/>
      <c r="XT787" s="0"/>
      <c r="XU787" s="0"/>
      <c r="XV787" s="0"/>
      <c r="XW787" s="0"/>
      <c r="XX787" s="0"/>
      <c r="XY787" s="0"/>
      <c r="XZ787" s="0"/>
      <c r="YA787" s="0"/>
      <c r="YB787" s="0"/>
      <c r="YC787" s="0"/>
      <c r="YD787" s="0"/>
      <c r="YE787" s="0"/>
      <c r="YF787" s="0"/>
      <c r="YG787" s="0"/>
      <c r="YH787" s="0"/>
      <c r="YI787" s="0"/>
      <c r="YJ787" s="0"/>
      <c r="YK787" s="0"/>
      <c r="YL787" s="0"/>
      <c r="YM787" s="0"/>
      <c r="YN787" s="0"/>
      <c r="YO787" s="0"/>
      <c r="YP787" s="0"/>
      <c r="YQ787" s="0"/>
      <c r="YR787" s="0"/>
      <c r="YS787" s="0"/>
      <c r="YT787" s="0"/>
      <c r="YU787" s="0"/>
      <c r="YV787" s="0"/>
      <c r="YW787" s="0"/>
      <c r="YX787" s="0"/>
      <c r="YY787" s="0"/>
      <c r="YZ787" s="0"/>
      <c r="ZA787" s="0"/>
      <c r="ZB787" s="0"/>
      <c r="ZC787" s="0"/>
      <c r="ZD787" s="0"/>
      <c r="ZE787" s="0"/>
      <c r="ZF787" s="0"/>
      <c r="ZG787" s="0"/>
      <c r="ZH787" s="0"/>
      <c r="ZI787" s="0"/>
      <c r="ZJ787" s="0"/>
      <c r="ZK787" s="0"/>
      <c r="ZL787" s="0"/>
      <c r="ZM787" s="0"/>
      <c r="ZN787" s="0"/>
      <c r="ZO787" s="0"/>
      <c r="ZP787" s="0"/>
      <c r="ZQ787" s="0"/>
      <c r="ZR787" s="0"/>
      <c r="ZS787" s="0"/>
      <c r="ZT787" s="0"/>
      <c r="ZU787" s="0"/>
      <c r="ZV787" s="0"/>
      <c r="ZW787" s="0"/>
      <c r="ZX787" s="0"/>
      <c r="ZY787" s="0"/>
      <c r="ZZ787" s="0"/>
      <c r="AAA787" s="0"/>
      <c r="AAB787" s="0"/>
      <c r="AAC787" s="0"/>
      <c r="AAD787" s="0"/>
      <c r="AAE787" s="0"/>
      <c r="AAF787" s="0"/>
      <c r="AAG787" s="0"/>
      <c r="AAH787" s="0"/>
      <c r="AAI787" s="0"/>
      <c r="AAJ787" s="0"/>
      <c r="AAK787" s="0"/>
      <c r="AAL787" s="0"/>
      <c r="AAM787" s="0"/>
      <c r="AAN787" s="0"/>
      <c r="AAO787" s="0"/>
      <c r="AAP787" s="0"/>
      <c r="AAQ787" s="0"/>
      <c r="AAR787" s="0"/>
      <c r="AAS787" s="0"/>
      <c r="AAT787" s="0"/>
      <c r="AAU787" s="0"/>
      <c r="AAV787" s="0"/>
      <c r="AAW787" s="0"/>
      <c r="AAX787" s="0"/>
      <c r="AAY787" s="0"/>
      <c r="AAZ787" s="0"/>
      <c r="ABA787" s="0"/>
      <c r="ABB787" s="0"/>
      <c r="ABC787" s="0"/>
      <c r="ABD787" s="0"/>
      <c r="ABE787" s="0"/>
      <c r="ABF787" s="0"/>
      <c r="ABG787" s="0"/>
      <c r="ABH787" s="0"/>
      <c r="ABI787" s="0"/>
      <c r="ABJ787" s="0"/>
      <c r="ABK787" s="0"/>
      <c r="ABL787" s="0"/>
      <c r="ABM787" s="0"/>
      <c r="ABN787" s="0"/>
      <c r="ABO787" s="0"/>
      <c r="ABP787" s="0"/>
      <c r="ABQ787" s="0"/>
      <c r="ABR787" s="0"/>
      <c r="ABS787" s="0"/>
      <c r="ABT787" s="0"/>
      <c r="ABU787" s="0"/>
      <c r="ABV787" s="0"/>
      <c r="ABW787" s="0"/>
      <c r="ABX787" s="0"/>
      <c r="ABY787" s="0"/>
      <c r="ABZ787" s="0"/>
      <c r="ACA787" s="0"/>
      <c r="ACB787" s="0"/>
      <c r="ACC787" s="0"/>
      <c r="ACD787" s="0"/>
      <c r="ACE787" s="0"/>
      <c r="ACF787" s="0"/>
      <c r="ACG787" s="0"/>
      <c r="ACH787" s="0"/>
      <c r="ACI787" s="0"/>
      <c r="ACJ787" s="0"/>
      <c r="ACK787" s="0"/>
      <c r="ACL787" s="0"/>
      <c r="ACM787" s="0"/>
      <c r="ACN787" s="0"/>
      <c r="ACO787" s="0"/>
      <c r="ACP787" s="0"/>
      <c r="ACQ787" s="0"/>
      <c r="ACR787" s="0"/>
      <c r="ACS787" s="0"/>
      <c r="ACT787" s="0"/>
      <c r="ACU787" s="0"/>
      <c r="ACV787" s="0"/>
      <c r="ACW787" s="0"/>
      <c r="ACX787" s="0"/>
      <c r="ACY787" s="0"/>
      <c r="ACZ787" s="0"/>
      <c r="ADA787" s="0"/>
      <c r="ADB787" s="0"/>
      <c r="ADC787" s="0"/>
      <c r="ADD787" s="0"/>
      <c r="ADE787" s="0"/>
      <c r="ADF787" s="0"/>
      <c r="ADG787" s="0"/>
      <c r="ADH787" s="0"/>
      <c r="ADI787" s="0"/>
      <c r="ADJ787" s="0"/>
      <c r="ADK787" s="0"/>
      <c r="ADL787" s="0"/>
      <c r="ADM787" s="0"/>
      <c r="ADN787" s="0"/>
      <c r="ADO787" s="0"/>
      <c r="ADP787" s="0"/>
      <c r="ADQ787" s="0"/>
      <c r="ADR787" s="0"/>
      <c r="ADS787" s="0"/>
      <c r="ADT787" s="0"/>
      <c r="ADU787" s="0"/>
      <c r="ADV787" s="0"/>
      <c r="ADW787" s="0"/>
      <c r="ADX787" s="0"/>
      <c r="ADY787" s="0"/>
      <c r="ADZ787" s="0"/>
      <c r="AEA787" s="0"/>
      <c r="AEB787" s="0"/>
      <c r="AEC787" s="0"/>
      <c r="AED787" s="0"/>
      <c r="AEE787" s="0"/>
      <c r="AEF787" s="0"/>
      <c r="AEG787" s="0"/>
      <c r="AEH787" s="0"/>
      <c r="AEI787" s="0"/>
      <c r="AEJ787" s="0"/>
      <c r="AEK787" s="0"/>
      <c r="AEL787" s="0"/>
      <c r="AEM787" s="0"/>
      <c r="AEN787" s="0"/>
      <c r="AEO787" s="0"/>
      <c r="AEP787" s="0"/>
      <c r="AEQ787" s="0"/>
      <c r="AER787" s="0"/>
      <c r="AES787" s="0"/>
      <c r="AET787" s="0"/>
      <c r="AEU787" s="0"/>
      <c r="AEV787" s="0"/>
      <c r="AEW787" s="0"/>
      <c r="AEX787" s="0"/>
      <c r="AEY787" s="0"/>
      <c r="AEZ787" s="0"/>
      <c r="AFA787" s="0"/>
      <c r="AFB787" s="0"/>
      <c r="AFC787" s="0"/>
      <c r="AFD787" s="0"/>
      <c r="AFE787" s="0"/>
      <c r="AFF787" s="0"/>
      <c r="AFG787" s="0"/>
      <c r="AFH787" s="0"/>
      <c r="AFI787" s="0"/>
      <c r="AFJ787" s="0"/>
      <c r="AFK787" s="0"/>
      <c r="AFL787" s="0"/>
      <c r="AFM787" s="0"/>
      <c r="AFN787" s="0"/>
      <c r="AFO787" s="0"/>
      <c r="AFP787" s="0"/>
      <c r="AFQ787" s="0"/>
      <c r="AFR787" s="0"/>
      <c r="AFS787" s="0"/>
      <c r="AFT787" s="0"/>
      <c r="AFU787" s="0"/>
      <c r="AFV787" s="0"/>
      <c r="AFW787" s="0"/>
      <c r="AFX787" s="0"/>
      <c r="AFY787" s="0"/>
      <c r="AFZ787" s="0"/>
      <c r="AGA787" s="0"/>
      <c r="AGB787" s="0"/>
      <c r="AGC787" s="0"/>
      <c r="AGD787" s="0"/>
      <c r="AGE787" s="0"/>
      <c r="AGF787" s="0"/>
      <c r="AGG787" s="0"/>
      <c r="AGH787" s="0"/>
      <c r="AGI787" s="0"/>
      <c r="AGJ787" s="0"/>
      <c r="AGK787" s="0"/>
      <c r="AGL787" s="0"/>
      <c r="AGM787" s="0"/>
      <c r="AGN787" s="0"/>
      <c r="AGO787" s="0"/>
      <c r="AGP787" s="0"/>
      <c r="AGQ787" s="0"/>
      <c r="AGR787" s="0"/>
      <c r="AGS787" s="0"/>
      <c r="AGT787" s="0"/>
      <c r="AGU787" s="0"/>
      <c r="AGV787" s="0"/>
      <c r="AGW787" s="0"/>
      <c r="AGX787" s="0"/>
      <c r="AGY787" s="0"/>
      <c r="AGZ787" s="0"/>
      <c r="AHA787" s="0"/>
      <c r="AHB787" s="0"/>
      <c r="AHC787" s="0"/>
      <c r="AHD787" s="0"/>
      <c r="AHE787" s="0"/>
      <c r="AHF787" s="0"/>
      <c r="AHG787" s="0"/>
      <c r="AHH787" s="0"/>
      <c r="AHI787" s="0"/>
      <c r="AHJ787" s="0"/>
      <c r="AHK787" s="0"/>
      <c r="AHL787" s="0"/>
      <c r="AHM787" s="0"/>
      <c r="AHN787" s="0"/>
      <c r="AHO787" s="0"/>
      <c r="AHP787" s="0"/>
      <c r="AHQ787" s="0"/>
      <c r="AHR787" s="0"/>
      <c r="AHS787" s="0"/>
      <c r="AHT787" s="0"/>
      <c r="AHU787" s="0"/>
      <c r="AHV787" s="0"/>
      <c r="AHW787" s="0"/>
      <c r="AHX787" s="0"/>
      <c r="AHY787" s="0"/>
      <c r="AHZ787" s="0"/>
      <c r="AIA787" s="0"/>
      <c r="AIB787" s="0"/>
      <c r="AIC787" s="0"/>
      <c r="AID787" s="0"/>
      <c r="AIE787" s="0"/>
      <c r="AIF787" s="0"/>
      <c r="AIG787" s="0"/>
      <c r="AIH787" s="0"/>
      <c r="AII787" s="0"/>
      <c r="AIJ787" s="0"/>
      <c r="AIK787" s="0"/>
      <c r="AIL787" s="0"/>
      <c r="AIM787" s="0"/>
      <c r="AIN787" s="0"/>
      <c r="AIO787" s="0"/>
      <c r="AIP787" s="0"/>
      <c r="AIQ787" s="0"/>
      <c r="AIR787" s="0"/>
      <c r="AIS787" s="0"/>
      <c r="AIT787" s="0"/>
      <c r="AIU787" s="0"/>
      <c r="AIV787" s="0"/>
      <c r="AIW787" s="0"/>
      <c r="AIX787" s="0"/>
      <c r="AIY787" s="0"/>
      <c r="AIZ787" s="0"/>
      <c r="AJA787" s="0"/>
      <c r="AJB787" s="0"/>
      <c r="AJC787" s="0"/>
      <c r="AJD787" s="0"/>
      <c r="AJE787" s="0"/>
      <c r="AJF787" s="0"/>
      <c r="AJG787" s="0"/>
      <c r="AJH787" s="0"/>
      <c r="AJI787" s="0"/>
      <c r="AJJ787" s="0"/>
      <c r="AJK787" s="0"/>
      <c r="AJL787" s="0"/>
      <c r="AJM787" s="0"/>
      <c r="AJN787" s="0"/>
      <c r="AJO787" s="0"/>
      <c r="AJP787" s="0"/>
      <c r="AJQ787" s="0"/>
      <c r="AJR787" s="0"/>
      <c r="AJS787" s="0"/>
      <c r="AJT787" s="0"/>
      <c r="AJU787" s="0"/>
      <c r="AJV787" s="0"/>
      <c r="AJW787" s="0"/>
      <c r="AJX787" s="0"/>
      <c r="AJY787" s="0"/>
      <c r="AJZ787" s="0"/>
      <c r="AKA787" s="0"/>
      <c r="AKB787" s="0"/>
      <c r="AKC787" s="0"/>
      <c r="AKD787" s="0"/>
      <c r="AKE787" s="0"/>
      <c r="AKF787" s="0"/>
      <c r="AKG787" s="0"/>
      <c r="AKH787" s="0"/>
      <c r="AKI787" s="0"/>
      <c r="AKJ787" s="0"/>
      <c r="AKK787" s="0"/>
      <c r="AKL787" s="0"/>
      <c r="AKM787" s="0"/>
      <c r="AKN787" s="0"/>
      <c r="AKO787" s="0"/>
      <c r="AKP787" s="0"/>
      <c r="AKQ787" s="0"/>
      <c r="AKR787" s="0"/>
      <c r="AKS787" s="0"/>
      <c r="AKT787" s="0"/>
      <c r="AKU787" s="0"/>
      <c r="AKV787" s="0"/>
      <c r="AKW787" s="0"/>
      <c r="AKX787" s="0"/>
      <c r="AKY787" s="0"/>
      <c r="AKZ787" s="0"/>
      <c r="ALA787" s="0"/>
      <c r="ALB787" s="0"/>
      <c r="ALC787" s="0"/>
      <c r="ALD787" s="0"/>
      <c r="ALE787" s="0"/>
      <c r="ALF787" s="0"/>
      <c r="ALG787" s="0"/>
      <c r="ALH787" s="0"/>
      <c r="ALI787" s="0"/>
      <c r="ALJ787" s="0"/>
      <c r="ALK787" s="0"/>
      <c r="ALL787" s="0"/>
      <c r="ALM787" s="0"/>
      <c r="ALN787" s="0"/>
      <c r="ALO787" s="0"/>
      <c r="ALP787" s="0"/>
      <c r="ALQ787" s="0"/>
      <c r="ALR787" s="0"/>
      <c r="ALS787" s="0"/>
      <c r="ALT787" s="0"/>
      <c r="ALU787" s="0"/>
      <c r="ALV787" s="0"/>
      <c r="ALW787" s="0"/>
      <c r="ALX787" s="0"/>
      <c r="ALY787" s="0"/>
      <c r="ALZ787" s="0"/>
      <c r="AMA787" s="0"/>
      <c r="AMB787" s="0"/>
      <c r="AMC787" s="0"/>
      <c r="AMD787" s="0"/>
      <c r="AME787" s="0"/>
      <c r="AMF787" s="0"/>
      <c r="AMG787" s="0"/>
      <c r="AMH787" s="0"/>
      <c r="AMI787" s="0"/>
      <c r="AMJ787" s="0"/>
    </row>
    <row r="788" customFormat="false" ht="12" hidden="false" customHeight="false" outlineLevel="0" collapsed="false">
      <c r="A788" s="1" t="s">
        <v>80</v>
      </c>
      <c r="B788" s="4" t="n">
        <v>96</v>
      </c>
      <c r="C788" s="9" t="n">
        <v>122</v>
      </c>
      <c r="D788" s="9"/>
      <c r="E788" s="35"/>
      <c r="F788" s="0"/>
      <c r="G788" s="33"/>
      <c r="H788" s="0"/>
      <c r="I788" s="22" t="s">
        <v>1365</v>
      </c>
      <c r="J788" s="26" t="s">
        <v>1366</v>
      </c>
      <c r="K788" s="35" t="s">
        <v>1687</v>
      </c>
      <c r="L788" s="9"/>
      <c r="M788" s="88"/>
      <c r="N788" s="22" t="s">
        <v>1660</v>
      </c>
      <c r="O788" s="4" t="s">
        <v>1661</v>
      </c>
      <c r="P788" s="89" t="n">
        <v>22096</v>
      </c>
      <c r="Q788" s="89" t="n">
        <v>2096</v>
      </c>
      <c r="R788" s="9" t="s">
        <v>53</v>
      </c>
      <c r="S788" s="0"/>
      <c r="T788" s="0"/>
      <c r="U788" s="0"/>
      <c r="V788" s="0"/>
      <c r="W788" s="0"/>
      <c r="X788" s="0"/>
      <c r="Y788" s="0"/>
      <c r="Z788" s="0"/>
      <c r="AA788" s="0"/>
      <c r="AB788" s="0"/>
      <c r="AC788" s="30"/>
      <c r="AD788" s="30"/>
      <c r="AE788" s="30"/>
      <c r="AF788" s="30"/>
      <c r="AG788" s="30"/>
      <c r="AH788" s="30"/>
      <c r="AI788" s="30"/>
      <c r="AJ788" s="30"/>
      <c r="AK788" s="3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/>
      <c r="FF788" s="0"/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/>
      <c r="FZ788" s="0"/>
      <c r="GA788" s="0"/>
      <c r="GB788" s="0"/>
      <c r="GC788" s="0"/>
      <c r="GD788" s="0"/>
      <c r="GE788" s="0"/>
      <c r="GF788" s="0"/>
      <c r="GG788" s="0"/>
      <c r="GH788" s="0"/>
      <c r="GI788" s="0"/>
      <c r="GJ788" s="0"/>
      <c r="GK788" s="0"/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0"/>
      <c r="GX788" s="0"/>
      <c r="GY788" s="0"/>
      <c r="GZ788" s="0"/>
      <c r="HA788" s="0"/>
      <c r="HB788" s="0"/>
      <c r="HC788" s="0"/>
      <c r="HD788" s="0"/>
      <c r="HE788" s="0"/>
      <c r="HF788" s="0"/>
      <c r="HG788" s="0"/>
      <c r="HH788" s="0"/>
      <c r="HI788" s="0"/>
      <c r="HJ788" s="0"/>
      <c r="HK788" s="0"/>
      <c r="HL788" s="0"/>
      <c r="HM788" s="0"/>
      <c r="HN788" s="0"/>
      <c r="HO788" s="0"/>
      <c r="HP788" s="0"/>
      <c r="HQ788" s="0"/>
      <c r="HR788" s="0"/>
      <c r="HS788" s="0"/>
      <c r="HT788" s="0"/>
      <c r="HU788" s="0"/>
      <c r="HV788" s="0"/>
      <c r="HW788" s="0"/>
      <c r="HX788" s="0"/>
      <c r="HY788" s="0"/>
      <c r="HZ788" s="0"/>
      <c r="IA788" s="0"/>
      <c r="IB788" s="0"/>
      <c r="IC788" s="0"/>
      <c r="ID788" s="0"/>
      <c r="IE788" s="0"/>
      <c r="IF788" s="0"/>
      <c r="IG788" s="0"/>
      <c r="IH788" s="0"/>
      <c r="II788" s="0"/>
      <c r="IJ788" s="0"/>
      <c r="IK788" s="0"/>
      <c r="IL788" s="0"/>
      <c r="IM788" s="0"/>
      <c r="IN788" s="0"/>
      <c r="IO788" s="0"/>
      <c r="IP788" s="0"/>
      <c r="IQ788" s="0"/>
      <c r="IR788" s="0"/>
      <c r="IS788" s="0"/>
      <c r="IT788" s="0"/>
      <c r="IU788" s="0"/>
      <c r="IV788" s="0"/>
      <c r="IW788" s="0"/>
      <c r="IX788" s="0"/>
      <c r="IY788" s="0"/>
      <c r="IZ788" s="0"/>
      <c r="JA788" s="0"/>
      <c r="JB788" s="0"/>
      <c r="JC788" s="0"/>
      <c r="JD788" s="0"/>
      <c r="JE788" s="0"/>
      <c r="JF788" s="0"/>
      <c r="JG788" s="0"/>
      <c r="JH788" s="0"/>
      <c r="JI788" s="0"/>
      <c r="JJ788" s="0"/>
      <c r="JK788" s="0"/>
      <c r="JL788" s="0"/>
      <c r="JM788" s="0"/>
      <c r="JN788" s="0"/>
      <c r="JO788" s="0"/>
      <c r="JP788" s="0"/>
      <c r="JQ788" s="0"/>
      <c r="JR788" s="0"/>
      <c r="JS788" s="0"/>
      <c r="JT788" s="0"/>
      <c r="JU788" s="0"/>
      <c r="JV788" s="0"/>
      <c r="JW788" s="0"/>
      <c r="JX788" s="0"/>
      <c r="JY788" s="0"/>
      <c r="JZ788" s="0"/>
      <c r="KA788" s="0"/>
      <c r="KB788" s="0"/>
      <c r="KC788" s="0"/>
      <c r="KD788" s="0"/>
      <c r="KE788" s="0"/>
      <c r="KF788" s="0"/>
      <c r="KG788" s="0"/>
      <c r="KH788" s="0"/>
      <c r="KI788" s="0"/>
      <c r="KJ788" s="0"/>
      <c r="KK788" s="0"/>
      <c r="KL788" s="0"/>
      <c r="KM788" s="0"/>
      <c r="KN788" s="0"/>
      <c r="KO788" s="0"/>
      <c r="KP788" s="0"/>
      <c r="KQ788" s="0"/>
      <c r="KR788" s="0"/>
      <c r="KS788" s="0"/>
      <c r="KT788" s="0"/>
      <c r="KU788" s="0"/>
      <c r="KV788" s="0"/>
      <c r="KW788" s="0"/>
      <c r="KX788" s="0"/>
      <c r="KY788" s="0"/>
      <c r="KZ788" s="0"/>
      <c r="LA788" s="0"/>
      <c r="LB788" s="0"/>
      <c r="LC788" s="0"/>
      <c r="LD788" s="0"/>
      <c r="LE788" s="0"/>
      <c r="LF788" s="0"/>
      <c r="LG788" s="0"/>
      <c r="LH788" s="0"/>
      <c r="LI788" s="0"/>
      <c r="LJ788" s="0"/>
      <c r="LK788" s="0"/>
      <c r="LL788" s="0"/>
      <c r="LM788" s="0"/>
      <c r="LN788" s="0"/>
      <c r="LO788" s="0"/>
      <c r="LP788" s="0"/>
      <c r="LQ788" s="0"/>
      <c r="LR788" s="0"/>
      <c r="LS788" s="0"/>
      <c r="LT788" s="0"/>
      <c r="LU788" s="0"/>
      <c r="LV788" s="0"/>
      <c r="LW788" s="0"/>
      <c r="LX788" s="0"/>
      <c r="LY788" s="0"/>
      <c r="LZ788" s="0"/>
      <c r="MA788" s="0"/>
      <c r="MB788" s="0"/>
      <c r="MC788" s="0"/>
      <c r="MD788" s="0"/>
      <c r="ME788" s="0"/>
      <c r="MF788" s="0"/>
      <c r="MG788" s="0"/>
      <c r="MH788" s="0"/>
      <c r="MI788" s="0"/>
      <c r="MJ788" s="0"/>
      <c r="MK788" s="0"/>
      <c r="ML788" s="0"/>
      <c r="MM788" s="0"/>
      <c r="MN788" s="0"/>
      <c r="MO788" s="0"/>
      <c r="MP788" s="0"/>
      <c r="MQ788" s="0"/>
      <c r="MR788" s="0"/>
      <c r="MS788" s="0"/>
      <c r="MT788" s="0"/>
      <c r="MU788" s="0"/>
      <c r="MV788" s="0"/>
      <c r="MW788" s="0"/>
      <c r="MX788" s="0"/>
      <c r="MY788" s="0"/>
      <c r="MZ788" s="0"/>
      <c r="NA788" s="0"/>
      <c r="NB788" s="0"/>
      <c r="NC788" s="0"/>
      <c r="ND788" s="0"/>
      <c r="NE788" s="0"/>
      <c r="NF788" s="0"/>
      <c r="NG788" s="0"/>
      <c r="NH788" s="0"/>
      <c r="NI788" s="0"/>
      <c r="NJ788" s="0"/>
      <c r="NK788" s="0"/>
      <c r="NL788" s="0"/>
      <c r="NM788" s="0"/>
      <c r="NN788" s="0"/>
      <c r="NO788" s="0"/>
      <c r="NP788" s="0"/>
      <c r="NQ788" s="0"/>
      <c r="NR788" s="0"/>
      <c r="NS788" s="0"/>
      <c r="NT788" s="0"/>
      <c r="NU788" s="0"/>
      <c r="NV788" s="0"/>
      <c r="NW788" s="0"/>
      <c r="NX788" s="0"/>
      <c r="NY788" s="0"/>
      <c r="NZ788" s="0"/>
      <c r="OA788" s="0"/>
      <c r="OB788" s="0"/>
      <c r="OC788" s="0"/>
      <c r="OD788" s="0"/>
      <c r="OE788" s="0"/>
      <c r="OF788" s="0"/>
      <c r="OG788" s="0"/>
      <c r="OH788" s="0"/>
      <c r="OI788" s="0"/>
      <c r="OJ788" s="0"/>
      <c r="OK788" s="0"/>
      <c r="OL788" s="0"/>
      <c r="OM788" s="0"/>
      <c r="ON788" s="0"/>
      <c r="OO788" s="0"/>
      <c r="OP788" s="0"/>
      <c r="OQ788" s="0"/>
      <c r="OR788" s="0"/>
      <c r="OS788" s="0"/>
      <c r="OT788" s="0"/>
      <c r="OU788" s="0"/>
      <c r="OV788" s="0"/>
      <c r="OW788" s="0"/>
      <c r="OX788" s="0"/>
      <c r="OY788" s="0"/>
      <c r="OZ788" s="0"/>
      <c r="PA788" s="0"/>
      <c r="PB788" s="0"/>
      <c r="PC788" s="0"/>
      <c r="PD788" s="0"/>
      <c r="PE788" s="0"/>
      <c r="PF788" s="0"/>
      <c r="PG788" s="0"/>
      <c r="PH788" s="0"/>
      <c r="PI788" s="0"/>
      <c r="PJ788" s="0"/>
      <c r="PK788" s="0"/>
      <c r="PL788" s="0"/>
      <c r="PM788" s="0"/>
      <c r="PN788" s="0"/>
      <c r="PO788" s="0"/>
      <c r="PP788" s="0"/>
      <c r="PQ788" s="0"/>
      <c r="PR788" s="0"/>
      <c r="PS788" s="0"/>
      <c r="PT788" s="0"/>
      <c r="PU788" s="0"/>
      <c r="PV788" s="0"/>
      <c r="PW788" s="0"/>
      <c r="PX788" s="0"/>
      <c r="PY788" s="0"/>
      <c r="PZ788" s="0"/>
      <c r="QA788" s="0"/>
      <c r="QB788" s="0"/>
      <c r="QC788" s="0"/>
      <c r="QD788" s="0"/>
      <c r="QE788" s="0"/>
      <c r="QF788" s="0"/>
      <c r="QG788" s="0"/>
      <c r="QH788" s="0"/>
      <c r="QI788" s="0"/>
      <c r="QJ788" s="0"/>
      <c r="QK788" s="0"/>
      <c r="QL788" s="0"/>
      <c r="QM788" s="0"/>
      <c r="QN788" s="0"/>
      <c r="QO788" s="0"/>
      <c r="QP788" s="0"/>
      <c r="QQ788" s="0"/>
      <c r="QR788" s="0"/>
      <c r="QS788" s="0"/>
      <c r="QT788" s="0"/>
      <c r="QU788" s="0"/>
      <c r="QV788" s="0"/>
      <c r="QW788" s="0"/>
      <c r="QX788" s="0"/>
      <c r="QY788" s="0"/>
      <c r="QZ788" s="0"/>
      <c r="RA788" s="0"/>
      <c r="RB788" s="0"/>
      <c r="RC788" s="0"/>
      <c r="RD788" s="0"/>
      <c r="RE788" s="0"/>
      <c r="RF788" s="0"/>
      <c r="RG788" s="0"/>
      <c r="RH788" s="0"/>
      <c r="RI788" s="0"/>
      <c r="RJ788" s="0"/>
      <c r="RK788" s="0"/>
      <c r="RL788" s="0"/>
      <c r="RM788" s="0"/>
      <c r="RN788" s="0"/>
      <c r="RO788" s="0"/>
      <c r="RP788" s="0"/>
      <c r="RQ788" s="0"/>
      <c r="RR788" s="0"/>
      <c r="RS788" s="0"/>
      <c r="RT788" s="0"/>
      <c r="RU788" s="0"/>
      <c r="RV788" s="0"/>
      <c r="RW788" s="0"/>
      <c r="RX788" s="0"/>
      <c r="RY788" s="0"/>
      <c r="RZ788" s="0"/>
      <c r="SA788" s="0"/>
      <c r="SB788" s="0"/>
      <c r="SC788" s="0"/>
      <c r="SD788" s="0"/>
      <c r="SE788" s="0"/>
      <c r="SF788" s="0"/>
      <c r="SG788" s="0"/>
      <c r="SH788" s="0"/>
      <c r="SI788" s="0"/>
      <c r="SJ788" s="0"/>
      <c r="SK788" s="0"/>
      <c r="SL788" s="0"/>
      <c r="SM788" s="0"/>
      <c r="SN788" s="0"/>
      <c r="SO788" s="0"/>
      <c r="SP788" s="0"/>
      <c r="SQ788" s="0"/>
      <c r="SR788" s="0"/>
      <c r="SS788" s="0"/>
      <c r="ST788" s="0"/>
      <c r="SU788" s="0"/>
      <c r="SV788" s="0"/>
      <c r="SW788" s="0"/>
      <c r="SX788" s="0"/>
      <c r="SY788" s="0"/>
      <c r="SZ788" s="0"/>
      <c r="TA788" s="0"/>
      <c r="TB788" s="0"/>
      <c r="TC788" s="0"/>
      <c r="TD788" s="0"/>
      <c r="TE788" s="0"/>
      <c r="TF788" s="0"/>
      <c r="TG788" s="0"/>
      <c r="TH788" s="0"/>
      <c r="TI788" s="0"/>
      <c r="TJ788" s="0"/>
      <c r="TK788" s="0"/>
      <c r="TL788" s="0"/>
      <c r="TM788" s="0"/>
      <c r="TN788" s="0"/>
      <c r="TO788" s="0"/>
      <c r="TP788" s="0"/>
      <c r="TQ788" s="0"/>
      <c r="TR788" s="0"/>
      <c r="TS788" s="0"/>
      <c r="TT788" s="0"/>
      <c r="TU788" s="0"/>
      <c r="TV788" s="0"/>
      <c r="TW788" s="0"/>
      <c r="TX788" s="0"/>
      <c r="TY788" s="0"/>
      <c r="TZ788" s="0"/>
      <c r="UA788" s="0"/>
      <c r="UB788" s="0"/>
      <c r="UC788" s="0"/>
      <c r="UD788" s="0"/>
      <c r="UE788" s="0"/>
      <c r="UF788" s="0"/>
      <c r="UG788" s="0"/>
      <c r="UH788" s="0"/>
      <c r="UI788" s="0"/>
      <c r="UJ788" s="0"/>
      <c r="UK788" s="0"/>
      <c r="UL788" s="0"/>
      <c r="UM788" s="0"/>
      <c r="UN788" s="0"/>
      <c r="UO788" s="0"/>
      <c r="UP788" s="0"/>
      <c r="UQ788" s="0"/>
      <c r="UR788" s="0"/>
      <c r="US788" s="0"/>
      <c r="UT788" s="0"/>
      <c r="UU788" s="0"/>
      <c r="UV788" s="0"/>
      <c r="UW788" s="0"/>
      <c r="UX788" s="0"/>
      <c r="UY788" s="0"/>
      <c r="UZ788" s="0"/>
      <c r="VA788" s="0"/>
      <c r="VB788" s="0"/>
      <c r="VC788" s="0"/>
      <c r="VD788" s="0"/>
      <c r="VE788" s="0"/>
      <c r="VF788" s="0"/>
      <c r="VG788" s="0"/>
      <c r="VH788" s="0"/>
      <c r="VI788" s="0"/>
      <c r="VJ788" s="0"/>
      <c r="VK788" s="0"/>
      <c r="VL788" s="0"/>
      <c r="VM788" s="0"/>
      <c r="VN788" s="0"/>
      <c r="VO788" s="0"/>
      <c r="VP788" s="0"/>
      <c r="VQ788" s="0"/>
      <c r="VR788" s="0"/>
      <c r="VS788" s="0"/>
      <c r="VT788" s="0"/>
      <c r="VU788" s="0"/>
      <c r="VV788" s="0"/>
      <c r="VW788" s="0"/>
      <c r="VX788" s="0"/>
      <c r="VY788" s="0"/>
      <c r="VZ788" s="0"/>
      <c r="WA788" s="0"/>
      <c r="WB788" s="0"/>
      <c r="WC788" s="0"/>
      <c r="WD788" s="0"/>
      <c r="WE788" s="0"/>
      <c r="WF788" s="0"/>
      <c r="WG788" s="0"/>
      <c r="WH788" s="0"/>
      <c r="WI788" s="0"/>
      <c r="WJ788" s="0"/>
      <c r="WK788" s="0"/>
      <c r="WL788" s="0"/>
      <c r="WM788" s="0"/>
      <c r="WN788" s="0"/>
      <c r="WO788" s="0"/>
      <c r="WP788" s="0"/>
      <c r="WQ788" s="0"/>
      <c r="WR788" s="0"/>
      <c r="WS788" s="0"/>
      <c r="WT788" s="0"/>
      <c r="WU788" s="0"/>
      <c r="WV788" s="0"/>
      <c r="WW788" s="0"/>
      <c r="WX788" s="0"/>
      <c r="WY788" s="0"/>
      <c r="WZ788" s="0"/>
      <c r="XA788" s="0"/>
      <c r="XB788" s="0"/>
      <c r="XC788" s="0"/>
      <c r="XD788" s="0"/>
      <c r="XE788" s="0"/>
      <c r="XF788" s="0"/>
      <c r="XG788" s="0"/>
      <c r="XH788" s="0"/>
      <c r="XI788" s="0"/>
      <c r="XJ788" s="0"/>
      <c r="XK788" s="0"/>
      <c r="XL788" s="0"/>
      <c r="XM788" s="0"/>
      <c r="XN788" s="0"/>
      <c r="XO788" s="0"/>
      <c r="XP788" s="0"/>
      <c r="XQ788" s="0"/>
      <c r="XR788" s="0"/>
      <c r="XS788" s="0"/>
      <c r="XT788" s="0"/>
      <c r="XU788" s="0"/>
      <c r="XV788" s="0"/>
      <c r="XW788" s="0"/>
      <c r="XX788" s="0"/>
      <c r="XY788" s="0"/>
      <c r="XZ788" s="0"/>
      <c r="YA788" s="0"/>
      <c r="YB788" s="0"/>
      <c r="YC788" s="0"/>
      <c r="YD788" s="0"/>
      <c r="YE788" s="0"/>
      <c r="YF788" s="0"/>
      <c r="YG788" s="0"/>
      <c r="YH788" s="0"/>
      <c r="YI788" s="0"/>
      <c r="YJ788" s="0"/>
      <c r="YK788" s="0"/>
      <c r="YL788" s="0"/>
      <c r="YM788" s="0"/>
      <c r="YN788" s="0"/>
      <c r="YO788" s="0"/>
      <c r="YP788" s="0"/>
      <c r="YQ788" s="0"/>
      <c r="YR788" s="0"/>
      <c r="YS788" s="0"/>
      <c r="YT788" s="0"/>
      <c r="YU788" s="0"/>
      <c r="YV788" s="0"/>
      <c r="YW788" s="0"/>
      <c r="YX788" s="0"/>
      <c r="YY788" s="0"/>
      <c r="YZ788" s="0"/>
      <c r="ZA788" s="0"/>
      <c r="ZB788" s="0"/>
      <c r="ZC788" s="0"/>
      <c r="ZD788" s="0"/>
      <c r="ZE788" s="0"/>
      <c r="ZF788" s="0"/>
      <c r="ZG788" s="0"/>
      <c r="ZH788" s="0"/>
      <c r="ZI788" s="0"/>
      <c r="ZJ788" s="0"/>
      <c r="ZK788" s="0"/>
      <c r="ZL788" s="0"/>
      <c r="ZM788" s="0"/>
      <c r="ZN788" s="0"/>
      <c r="ZO788" s="0"/>
      <c r="ZP788" s="0"/>
      <c r="ZQ788" s="0"/>
      <c r="ZR788" s="0"/>
      <c r="ZS788" s="0"/>
      <c r="ZT788" s="0"/>
      <c r="ZU788" s="0"/>
      <c r="ZV788" s="0"/>
      <c r="ZW788" s="0"/>
      <c r="ZX788" s="0"/>
      <c r="ZY788" s="0"/>
      <c r="ZZ788" s="0"/>
      <c r="AAA788" s="0"/>
      <c r="AAB788" s="0"/>
      <c r="AAC788" s="0"/>
      <c r="AAD788" s="0"/>
      <c r="AAE788" s="0"/>
      <c r="AAF788" s="0"/>
      <c r="AAG788" s="0"/>
      <c r="AAH788" s="0"/>
      <c r="AAI788" s="0"/>
      <c r="AAJ788" s="0"/>
      <c r="AAK788" s="0"/>
      <c r="AAL788" s="0"/>
      <c r="AAM788" s="0"/>
      <c r="AAN788" s="0"/>
      <c r="AAO788" s="0"/>
      <c r="AAP788" s="0"/>
      <c r="AAQ788" s="0"/>
      <c r="AAR788" s="0"/>
      <c r="AAS788" s="0"/>
      <c r="AAT788" s="0"/>
      <c r="AAU788" s="0"/>
      <c r="AAV788" s="0"/>
      <c r="AAW788" s="0"/>
      <c r="AAX788" s="0"/>
      <c r="AAY788" s="0"/>
      <c r="AAZ788" s="0"/>
      <c r="ABA788" s="0"/>
      <c r="ABB788" s="0"/>
      <c r="ABC788" s="0"/>
      <c r="ABD788" s="0"/>
      <c r="ABE788" s="0"/>
      <c r="ABF788" s="0"/>
      <c r="ABG788" s="0"/>
      <c r="ABH788" s="0"/>
      <c r="ABI788" s="0"/>
      <c r="ABJ788" s="0"/>
      <c r="ABK788" s="0"/>
      <c r="ABL788" s="0"/>
      <c r="ABM788" s="0"/>
      <c r="ABN788" s="0"/>
      <c r="ABO788" s="0"/>
      <c r="ABP788" s="0"/>
      <c r="ABQ788" s="0"/>
      <c r="ABR788" s="0"/>
      <c r="ABS788" s="0"/>
      <c r="ABT788" s="0"/>
      <c r="ABU788" s="0"/>
      <c r="ABV788" s="0"/>
      <c r="ABW788" s="0"/>
      <c r="ABX788" s="0"/>
      <c r="ABY788" s="0"/>
      <c r="ABZ788" s="0"/>
      <c r="ACA788" s="0"/>
      <c r="ACB788" s="0"/>
      <c r="ACC788" s="0"/>
      <c r="ACD788" s="0"/>
      <c r="ACE788" s="0"/>
      <c r="ACF788" s="0"/>
      <c r="ACG788" s="0"/>
      <c r="ACH788" s="0"/>
      <c r="ACI788" s="0"/>
      <c r="ACJ788" s="0"/>
      <c r="ACK788" s="0"/>
      <c r="ACL788" s="0"/>
      <c r="ACM788" s="0"/>
      <c r="ACN788" s="0"/>
      <c r="ACO788" s="0"/>
      <c r="ACP788" s="0"/>
      <c r="ACQ788" s="0"/>
      <c r="ACR788" s="0"/>
      <c r="ACS788" s="0"/>
      <c r="ACT788" s="0"/>
      <c r="ACU788" s="0"/>
      <c r="ACV788" s="0"/>
      <c r="ACW788" s="0"/>
      <c r="ACX788" s="0"/>
      <c r="ACY788" s="0"/>
      <c r="ACZ788" s="0"/>
      <c r="ADA788" s="0"/>
      <c r="ADB788" s="0"/>
      <c r="ADC788" s="0"/>
      <c r="ADD788" s="0"/>
      <c r="ADE788" s="0"/>
      <c r="ADF788" s="0"/>
      <c r="ADG788" s="0"/>
      <c r="ADH788" s="0"/>
      <c r="ADI788" s="0"/>
      <c r="ADJ788" s="0"/>
      <c r="ADK788" s="0"/>
      <c r="ADL788" s="0"/>
      <c r="ADM788" s="0"/>
      <c r="ADN788" s="0"/>
      <c r="ADO788" s="0"/>
      <c r="ADP788" s="0"/>
      <c r="ADQ788" s="0"/>
      <c r="ADR788" s="0"/>
      <c r="ADS788" s="0"/>
      <c r="ADT788" s="0"/>
      <c r="ADU788" s="0"/>
      <c r="ADV788" s="0"/>
      <c r="ADW788" s="0"/>
      <c r="ADX788" s="0"/>
      <c r="ADY788" s="0"/>
      <c r="ADZ788" s="0"/>
      <c r="AEA788" s="0"/>
      <c r="AEB788" s="0"/>
      <c r="AEC788" s="0"/>
      <c r="AED788" s="0"/>
      <c r="AEE788" s="0"/>
      <c r="AEF788" s="0"/>
      <c r="AEG788" s="0"/>
      <c r="AEH788" s="0"/>
      <c r="AEI788" s="0"/>
      <c r="AEJ788" s="0"/>
      <c r="AEK788" s="0"/>
      <c r="AEL788" s="0"/>
      <c r="AEM788" s="0"/>
      <c r="AEN788" s="0"/>
      <c r="AEO788" s="0"/>
      <c r="AEP788" s="0"/>
      <c r="AEQ788" s="0"/>
      <c r="AER788" s="0"/>
      <c r="AES788" s="0"/>
      <c r="AET788" s="0"/>
      <c r="AEU788" s="0"/>
      <c r="AEV788" s="0"/>
      <c r="AEW788" s="0"/>
      <c r="AEX788" s="0"/>
      <c r="AEY788" s="0"/>
      <c r="AEZ788" s="0"/>
      <c r="AFA788" s="0"/>
      <c r="AFB788" s="0"/>
      <c r="AFC788" s="0"/>
      <c r="AFD788" s="0"/>
      <c r="AFE788" s="0"/>
      <c r="AFF788" s="0"/>
      <c r="AFG788" s="0"/>
      <c r="AFH788" s="0"/>
      <c r="AFI788" s="0"/>
      <c r="AFJ788" s="0"/>
      <c r="AFK788" s="0"/>
      <c r="AFL788" s="0"/>
      <c r="AFM788" s="0"/>
      <c r="AFN788" s="0"/>
      <c r="AFO788" s="0"/>
      <c r="AFP788" s="0"/>
      <c r="AFQ788" s="0"/>
      <c r="AFR788" s="0"/>
      <c r="AFS788" s="0"/>
      <c r="AFT788" s="0"/>
      <c r="AFU788" s="0"/>
      <c r="AFV788" s="0"/>
      <c r="AFW788" s="0"/>
      <c r="AFX788" s="0"/>
      <c r="AFY788" s="0"/>
      <c r="AFZ788" s="0"/>
      <c r="AGA788" s="0"/>
      <c r="AGB788" s="0"/>
      <c r="AGC788" s="0"/>
      <c r="AGD788" s="0"/>
      <c r="AGE788" s="0"/>
      <c r="AGF788" s="0"/>
      <c r="AGG788" s="0"/>
      <c r="AGH788" s="0"/>
      <c r="AGI788" s="0"/>
      <c r="AGJ788" s="0"/>
      <c r="AGK788" s="0"/>
      <c r="AGL788" s="0"/>
      <c r="AGM788" s="0"/>
      <c r="AGN788" s="0"/>
      <c r="AGO788" s="0"/>
      <c r="AGP788" s="0"/>
      <c r="AGQ788" s="0"/>
      <c r="AGR788" s="0"/>
      <c r="AGS788" s="0"/>
      <c r="AGT788" s="0"/>
      <c r="AGU788" s="0"/>
      <c r="AGV788" s="0"/>
      <c r="AGW788" s="0"/>
      <c r="AGX788" s="0"/>
      <c r="AGY788" s="0"/>
      <c r="AGZ788" s="0"/>
      <c r="AHA788" s="0"/>
      <c r="AHB788" s="0"/>
      <c r="AHC788" s="0"/>
      <c r="AHD788" s="0"/>
      <c r="AHE788" s="0"/>
      <c r="AHF788" s="0"/>
      <c r="AHG788" s="0"/>
      <c r="AHH788" s="0"/>
      <c r="AHI788" s="0"/>
      <c r="AHJ788" s="0"/>
      <c r="AHK788" s="0"/>
      <c r="AHL788" s="0"/>
      <c r="AHM788" s="0"/>
      <c r="AHN788" s="0"/>
      <c r="AHO788" s="0"/>
      <c r="AHP788" s="0"/>
      <c r="AHQ788" s="0"/>
      <c r="AHR788" s="0"/>
      <c r="AHS788" s="0"/>
      <c r="AHT788" s="0"/>
      <c r="AHU788" s="0"/>
      <c r="AHV788" s="0"/>
      <c r="AHW788" s="0"/>
      <c r="AHX788" s="0"/>
      <c r="AHY788" s="0"/>
      <c r="AHZ788" s="0"/>
      <c r="AIA788" s="0"/>
      <c r="AIB788" s="0"/>
      <c r="AIC788" s="0"/>
      <c r="AID788" s="0"/>
      <c r="AIE788" s="0"/>
      <c r="AIF788" s="0"/>
      <c r="AIG788" s="0"/>
      <c r="AIH788" s="0"/>
      <c r="AII788" s="0"/>
      <c r="AIJ788" s="0"/>
      <c r="AIK788" s="0"/>
      <c r="AIL788" s="0"/>
      <c r="AIM788" s="0"/>
      <c r="AIN788" s="0"/>
      <c r="AIO788" s="0"/>
      <c r="AIP788" s="0"/>
      <c r="AIQ788" s="0"/>
      <c r="AIR788" s="0"/>
      <c r="AIS788" s="0"/>
      <c r="AIT788" s="0"/>
      <c r="AIU788" s="0"/>
      <c r="AIV788" s="0"/>
      <c r="AIW788" s="0"/>
      <c r="AIX788" s="0"/>
      <c r="AIY788" s="0"/>
      <c r="AIZ788" s="0"/>
      <c r="AJA788" s="0"/>
      <c r="AJB788" s="0"/>
      <c r="AJC788" s="0"/>
      <c r="AJD788" s="0"/>
      <c r="AJE788" s="0"/>
      <c r="AJF788" s="0"/>
      <c r="AJG788" s="0"/>
      <c r="AJH788" s="0"/>
      <c r="AJI788" s="0"/>
      <c r="AJJ788" s="0"/>
      <c r="AJK788" s="0"/>
      <c r="AJL788" s="0"/>
      <c r="AJM788" s="0"/>
      <c r="AJN788" s="0"/>
      <c r="AJO788" s="0"/>
      <c r="AJP788" s="0"/>
      <c r="AJQ788" s="0"/>
      <c r="AJR788" s="0"/>
      <c r="AJS788" s="0"/>
      <c r="AJT788" s="0"/>
      <c r="AJU788" s="0"/>
      <c r="AJV788" s="0"/>
      <c r="AJW788" s="0"/>
      <c r="AJX788" s="0"/>
      <c r="AJY788" s="0"/>
      <c r="AJZ788" s="0"/>
      <c r="AKA788" s="0"/>
      <c r="AKB788" s="0"/>
      <c r="AKC788" s="0"/>
      <c r="AKD788" s="0"/>
      <c r="AKE788" s="0"/>
      <c r="AKF788" s="0"/>
      <c r="AKG788" s="0"/>
      <c r="AKH788" s="0"/>
      <c r="AKI788" s="0"/>
      <c r="AKJ788" s="0"/>
      <c r="AKK788" s="0"/>
      <c r="AKL788" s="0"/>
      <c r="AKM788" s="0"/>
      <c r="AKN788" s="0"/>
      <c r="AKO788" s="0"/>
      <c r="AKP788" s="0"/>
      <c r="AKQ788" s="0"/>
      <c r="AKR788" s="0"/>
      <c r="AKS788" s="0"/>
      <c r="AKT788" s="0"/>
      <c r="AKU788" s="0"/>
      <c r="AKV788" s="0"/>
      <c r="AKW788" s="0"/>
      <c r="AKX788" s="0"/>
      <c r="AKY788" s="0"/>
      <c r="AKZ788" s="0"/>
      <c r="ALA788" s="0"/>
      <c r="ALB788" s="0"/>
      <c r="ALC788" s="0"/>
      <c r="ALD788" s="0"/>
      <c r="ALE788" s="0"/>
      <c r="ALF788" s="0"/>
      <c r="ALG788" s="0"/>
      <c r="ALH788" s="0"/>
      <c r="ALI788" s="0"/>
      <c r="ALJ788" s="0"/>
      <c r="ALK788" s="0"/>
      <c r="ALL788" s="0"/>
      <c r="ALM788" s="0"/>
      <c r="ALN788" s="0"/>
      <c r="ALO788" s="0"/>
      <c r="ALP788" s="0"/>
      <c r="ALQ788" s="0"/>
      <c r="ALR788" s="0"/>
      <c r="ALS788" s="0"/>
      <c r="ALT788" s="0"/>
      <c r="ALU788" s="0"/>
      <c r="ALV788" s="0"/>
      <c r="ALW788" s="0"/>
      <c r="ALX788" s="0"/>
      <c r="ALY788" s="0"/>
      <c r="ALZ788" s="0"/>
      <c r="AMA788" s="0"/>
      <c r="AMB788" s="0"/>
      <c r="AMC788" s="0"/>
      <c r="AMD788" s="0"/>
      <c r="AME788" s="0"/>
      <c r="AMF788" s="0"/>
      <c r="AMG788" s="0"/>
      <c r="AMH788" s="0"/>
      <c r="AMI788" s="0"/>
      <c r="AMJ788" s="0"/>
    </row>
    <row r="789" customFormat="false" ht="12" hidden="false" customHeight="false" outlineLevel="0" collapsed="false">
      <c r="A789" s="1" t="s">
        <v>66</v>
      </c>
      <c r="B789" s="9" t="n">
        <v>101</v>
      </c>
      <c r="C789" s="9" t="n">
        <v>127</v>
      </c>
      <c r="D789" s="9"/>
      <c r="E789" s="23"/>
      <c r="F789" s="0"/>
      <c r="G789" s="75"/>
      <c r="H789" s="0"/>
      <c r="I789" s="22" t="s">
        <v>1365</v>
      </c>
      <c r="J789" s="26" t="s">
        <v>1366</v>
      </c>
      <c r="K789" s="24" t="s">
        <v>1688</v>
      </c>
      <c r="L789" s="2"/>
      <c r="M789" s="2"/>
      <c r="N789" s="22" t="s">
        <v>1660</v>
      </c>
      <c r="O789" s="1" t="s">
        <v>1661</v>
      </c>
      <c r="P789" s="89" t="n">
        <v>22101</v>
      </c>
      <c r="Q789" s="89" t="n">
        <v>2101</v>
      </c>
      <c r="R789" s="9" t="s">
        <v>53</v>
      </c>
      <c r="S789" s="0"/>
      <c r="T789" s="0"/>
      <c r="U789" s="0"/>
      <c r="V789" s="0"/>
      <c r="W789" s="0"/>
      <c r="X789" s="0"/>
      <c r="Y789" s="0"/>
      <c r="Z789" s="0"/>
      <c r="AA789" s="0"/>
      <c r="AB789" s="0"/>
      <c r="AC789" s="30"/>
      <c r="AD789" s="30"/>
      <c r="AE789" s="30"/>
      <c r="AF789" s="30"/>
      <c r="AG789" s="30"/>
      <c r="AH789" s="30"/>
      <c r="AI789" s="30"/>
      <c r="AJ789" s="30"/>
      <c r="AK789" s="3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0"/>
      <c r="GF789" s="0"/>
      <c r="GG789" s="0"/>
      <c r="GH789" s="0"/>
      <c r="GI789" s="0"/>
      <c r="GJ789" s="0"/>
      <c r="GK789" s="0"/>
      <c r="GL789" s="0"/>
      <c r="GM789" s="0"/>
      <c r="GN789" s="0"/>
      <c r="GO789" s="0"/>
      <c r="GP789" s="0"/>
      <c r="GQ789" s="0"/>
      <c r="GR789" s="0"/>
      <c r="GS789" s="0"/>
      <c r="GT789" s="0"/>
      <c r="GU789" s="0"/>
      <c r="GV789" s="0"/>
      <c r="GW789" s="0"/>
      <c r="GX789" s="0"/>
      <c r="GY789" s="0"/>
      <c r="GZ789" s="0"/>
      <c r="HA789" s="0"/>
      <c r="HB789" s="0"/>
      <c r="HC789" s="0"/>
      <c r="HD789" s="0"/>
      <c r="HE789" s="0"/>
      <c r="HF789" s="0"/>
      <c r="HG789" s="0"/>
      <c r="HH789" s="0"/>
      <c r="HI789" s="0"/>
      <c r="HJ789" s="0"/>
      <c r="HK789" s="0"/>
      <c r="HL789" s="0"/>
      <c r="HM789" s="0"/>
      <c r="HN789" s="0"/>
      <c r="HO789" s="0"/>
      <c r="HP789" s="0"/>
      <c r="HQ789" s="0"/>
      <c r="HR789" s="0"/>
      <c r="HS789" s="0"/>
      <c r="HT789" s="0"/>
      <c r="HU789" s="0"/>
      <c r="HV789" s="0"/>
      <c r="HW789" s="0"/>
      <c r="HX789" s="0"/>
      <c r="HY789" s="0"/>
      <c r="HZ789" s="0"/>
      <c r="IA789" s="0"/>
      <c r="IB789" s="0"/>
      <c r="IC789" s="0"/>
      <c r="ID789" s="0"/>
      <c r="IE789" s="0"/>
      <c r="IF789" s="0"/>
      <c r="IG789" s="0"/>
      <c r="IH789" s="0"/>
      <c r="II789" s="0"/>
      <c r="IJ789" s="0"/>
      <c r="IK789" s="0"/>
      <c r="IL789" s="0"/>
      <c r="IM789" s="0"/>
      <c r="IN789" s="0"/>
      <c r="IO789" s="0"/>
      <c r="IP789" s="0"/>
      <c r="IQ789" s="0"/>
      <c r="IR789" s="0"/>
      <c r="IS789" s="0"/>
      <c r="IT789" s="0"/>
      <c r="IU789" s="0"/>
      <c r="IV789" s="0"/>
      <c r="IW789" s="0"/>
      <c r="IX789" s="0"/>
      <c r="IY789" s="0"/>
      <c r="IZ789" s="0"/>
      <c r="JA789" s="0"/>
      <c r="JB789" s="0"/>
      <c r="JC789" s="0"/>
      <c r="JD789" s="0"/>
      <c r="JE789" s="0"/>
      <c r="JF789" s="0"/>
      <c r="JG789" s="0"/>
      <c r="JH789" s="0"/>
      <c r="JI789" s="0"/>
      <c r="JJ789" s="0"/>
      <c r="JK789" s="0"/>
      <c r="JL789" s="0"/>
      <c r="JM789" s="0"/>
      <c r="JN789" s="0"/>
      <c r="JO789" s="0"/>
      <c r="JP789" s="0"/>
      <c r="JQ789" s="0"/>
      <c r="JR789" s="0"/>
      <c r="JS789" s="0"/>
      <c r="JT789" s="0"/>
      <c r="JU789" s="0"/>
      <c r="JV789" s="0"/>
      <c r="JW789" s="0"/>
      <c r="JX789" s="0"/>
      <c r="JY789" s="0"/>
      <c r="JZ789" s="0"/>
      <c r="KA789" s="0"/>
      <c r="KB789" s="0"/>
      <c r="KC789" s="0"/>
      <c r="KD789" s="0"/>
      <c r="KE789" s="0"/>
      <c r="KF789" s="0"/>
      <c r="KG789" s="0"/>
      <c r="KH789" s="0"/>
      <c r="KI789" s="0"/>
      <c r="KJ789" s="0"/>
      <c r="KK789" s="0"/>
      <c r="KL789" s="0"/>
      <c r="KM789" s="0"/>
      <c r="KN789" s="0"/>
      <c r="KO789" s="0"/>
      <c r="KP789" s="0"/>
      <c r="KQ789" s="0"/>
      <c r="KR789" s="0"/>
      <c r="KS789" s="0"/>
      <c r="KT789" s="0"/>
      <c r="KU789" s="0"/>
      <c r="KV789" s="0"/>
      <c r="KW789" s="0"/>
      <c r="KX789" s="0"/>
      <c r="KY789" s="0"/>
      <c r="KZ789" s="0"/>
      <c r="LA789" s="0"/>
      <c r="LB789" s="0"/>
      <c r="LC789" s="0"/>
      <c r="LD789" s="0"/>
      <c r="LE789" s="0"/>
      <c r="LF789" s="0"/>
      <c r="LG789" s="0"/>
      <c r="LH789" s="0"/>
      <c r="LI789" s="0"/>
      <c r="LJ789" s="0"/>
      <c r="LK789" s="0"/>
      <c r="LL789" s="0"/>
      <c r="LM789" s="0"/>
      <c r="LN789" s="0"/>
      <c r="LO789" s="0"/>
      <c r="LP789" s="0"/>
      <c r="LQ789" s="0"/>
      <c r="LR789" s="0"/>
      <c r="LS789" s="0"/>
      <c r="LT789" s="0"/>
      <c r="LU789" s="0"/>
      <c r="LV789" s="0"/>
      <c r="LW789" s="0"/>
      <c r="LX789" s="0"/>
      <c r="LY789" s="0"/>
      <c r="LZ789" s="0"/>
      <c r="MA789" s="0"/>
      <c r="MB789" s="0"/>
      <c r="MC789" s="0"/>
      <c r="MD789" s="0"/>
      <c r="ME789" s="0"/>
      <c r="MF789" s="0"/>
      <c r="MG789" s="0"/>
      <c r="MH789" s="0"/>
      <c r="MI789" s="0"/>
      <c r="MJ789" s="0"/>
      <c r="MK789" s="0"/>
      <c r="ML789" s="0"/>
      <c r="MM789" s="0"/>
      <c r="MN789" s="0"/>
      <c r="MO789" s="0"/>
      <c r="MP789" s="0"/>
      <c r="MQ789" s="0"/>
      <c r="MR789" s="0"/>
      <c r="MS789" s="0"/>
      <c r="MT789" s="0"/>
      <c r="MU789" s="0"/>
      <c r="MV789" s="0"/>
      <c r="MW789" s="0"/>
      <c r="MX789" s="0"/>
      <c r="MY789" s="0"/>
      <c r="MZ789" s="0"/>
      <c r="NA789" s="0"/>
      <c r="NB789" s="0"/>
      <c r="NC789" s="0"/>
      <c r="ND789" s="0"/>
      <c r="NE789" s="0"/>
      <c r="NF789" s="0"/>
      <c r="NG789" s="0"/>
      <c r="NH789" s="0"/>
      <c r="NI789" s="0"/>
      <c r="NJ789" s="0"/>
      <c r="NK789" s="0"/>
      <c r="NL789" s="0"/>
      <c r="NM789" s="0"/>
      <c r="NN789" s="0"/>
      <c r="NO789" s="0"/>
      <c r="NP789" s="0"/>
      <c r="NQ789" s="0"/>
      <c r="NR789" s="0"/>
      <c r="NS789" s="0"/>
      <c r="NT789" s="0"/>
      <c r="NU789" s="0"/>
      <c r="NV789" s="0"/>
      <c r="NW789" s="0"/>
      <c r="NX789" s="0"/>
      <c r="NY789" s="0"/>
      <c r="NZ789" s="0"/>
      <c r="OA789" s="0"/>
      <c r="OB789" s="0"/>
      <c r="OC789" s="0"/>
      <c r="OD789" s="0"/>
      <c r="OE789" s="0"/>
      <c r="OF789" s="0"/>
      <c r="OG789" s="0"/>
      <c r="OH789" s="0"/>
      <c r="OI789" s="0"/>
      <c r="OJ789" s="0"/>
      <c r="OK789" s="0"/>
      <c r="OL789" s="0"/>
      <c r="OM789" s="0"/>
      <c r="ON789" s="0"/>
      <c r="OO789" s="0"/>
      <c r="OP789" s="0"/>
      <c r="OQ789" s="0"/>
      <c r="OR789" s="0"/>
      <c r="OS789" s="0"/>
      <c r="OT789" s="0"/>
      <c r="OU789" s="0"/>
      <c r="OV789" s="0"/>
      <c r="OW789" s="0"/>
      <c r="OX789" s="0"/>
      <c r="OY789" s="0"/>
      <c r="OZ789" s="0"/>
      <c r="PA789" s="0"/>
      <c r="PB789" s="0"/>
      <c r="PC789" s="0"/>
      <c r="PD789" s="0"/>
      <c r="PE789" s="0"/>
      <c r="PF789" s="0"/>
      <c r="PG789" s="0"/>
      <c r="PH789" s="0"/>
      <c r="PI789" s="0"/>
      <c r="PJ789" s="0"/>
      <c r="PK789" s="0"/>
      <c r="PL789" s="0"/>
      <c r="PM789" s="0"/>
      <c r="PN789" s="0"/>
      <c r="PO789" s="0"/>
      <c r="PP789" s="0"/>
      <c r="PQ789" s="0"/>
      <c r="PR789" s="0"/>
      <c r="PS789" s="0"/>
      <c r="PT789" s="0"/>
      <c r="PU789" s="0"/>
      <c r="PV789" s="0"/>
      <c r="PW789" s="0"/>
      <c r="PX789" s="0"/>
      <c r="PY789" s="0"/>
      <c r="PZ789" s="0"/>
      <c r="QA789" s="0"/>
      <c r="QB789" s="0"/>
      <c r="QC789" s="0"/>
      <c r="QD789" s="0"/>
      <c r="QE789" s="0"/>
      <c r="QF789" s="0"/>
      <c r="QG789" s="0"/>
      <c r="QH789" s="0"/>
      <c r="QI789" s="0"/>
      <c r="QJ789" s="0"/>
      <c r="QK789" s="0"/>
      <c r="QL789" s="0"/>
      <c r="QM789" s="0"/>
      <c r="QN789" s="0"/>
      <c r="QO789" s="0"/>
      <c r="QP789" s="0"/>
      <c r="QQ789" s="0"/>
      <c r="QR789" s="0"/>
      <c r="QS789" s="0"/>
      <c r="QT789" s="0"/>
      <c r="QU789" s="0"/>
      <c r="QV789" s="0"/>
      <c r="QW789" s="0"/>
      <c r="QX789" s="0"/>
      <c r="QY789" s="0"/>
      <c r="QZ789" s="0"/>
      <c r="RA789" s="0"/>
      <c r="RB789" s="0"/>
      <c r="RC789" s="0"/>
      <c r="RD789" s="0"/>
      <c r="RE789" s="0"/>
      <c r="RF789" s="0"/>
      <c r="RG789" s="0"/>
      <c r="RH789" s="0"/>
      <c r="RI789" s="0"/>
      <c r="RJ789" s="0"/>
      <c r="RK789" s="0"/>
      <c r="RL789" s="0"/>
      <c r="RM789" s="0"/>
      <c r="RN789" s="0"/>
      <c r="RO789" s="0"/>
      <c r="RP789" s="0"/>
      <c r="RQ789" s="0"/>
      <c r="RR789" s="0"/>
      <c r="RS789" s="0"/>
      <c r="RT789" s="0"/>
      <c r="RU789" s="0"/>
      <c r="RV789" s="0"/>
      <c r="RW789" s="0"/>
      <c r="RX789" s="0"/>
      <c r="RY789" s="0"/>
      <c r="RZ789" s="0"/>
      <c r="SA789" s="0"/>
      <c r="SB789" s="0"/>
      <c r="SC789" s="0"/>
      <c r="SD789" s="0"/>
      <c r="SE789" s="0"/>
      <c r="SF789" s="0"/>
      <c r="SG789" s="0"/>
      <c r="SH789" s="0"/>
      <c r="SI789" s="0"/>
      <c r="SJ789" s="0"/>
      <c r="SK789" s="0"/>
      <c r="SL789" s="0"/>
      <c r="SM789" s="0"/>
      <c r="SN789" s="0"/>
      <c r="SO789" s="0"/>
      <c r="SP789" s="0"/>
      <c r="SQ789" s="0"/>
      <c r="SR789" s="0"/>
      <c r="SS789" s="0"/>
      <c r="ST789" s="0"/>
      <c r="SU789" s="0"/>
      <c r="SV789" s="0"/>
      <c r="SW789" s="0"/>
      <c r="SX789" s="0"/>
      <c r="SY789" s="0"/>
      <c r="SZ789" s="0"/>
      <c r="TA789" s="0"/>
      <c r="TB789" s="0"/>
      <c r="TC789" s="0"/>
      <c r="TD789" s="0"/>
      <c r="TE789" s="0"/>
      <c r="TF789" s="0"/>
      <c r="TG789" s="0"/>
      <c r="TH789" s="0"/>
      <c r="TI789" s="0"/>
      <c r="TJ789" s="0"/>
      <c r="TK789" s="0"/>
      <c r="TL789" s="0"/>
      <c r="TM789" s="0"/>
      <c r="TN789" s="0"/>
      <c r="TO789" s="0"/>
      <c r="TP789" s="0"/>
      <c r="TQ789" s="0"/>
      <c r="TR789" s="0"/>
      <c r="TS789" s="0"/>
      <c r="TT789" s="0"/>
      <c r="TU789" s="0"/>
      <c r="TV789" s="0"/>
      <c r="TW789" s="0"/>
      <c r="TX789" s="0"/>
      <c r="TY789" s="0"/>
      <c r="TZ789" s="0"/>
      <c r="UA789" s="0"/>
      <c r="UB789" s="0"/>
      <c r="UC789" s="0"/>
      <c r="UD789" s="0"/>
      <c r="UE789" s="0"/>
      <c r="UF789" s="0"/>
      <c r="UG789" s="0"/>
      <c r="UH789" s="0"/>
      <c r="UI789" s="0"/>
      <c r="UJ789" s="0"/>
      <c r="UK789" s="0"/>
      <c r="UL789" s="0"/>
      <c r="UM789" s="0"/>
      <c r="UN789" s="0"/>
      <c r="UO789" s="0"/>
      <c r="UP789" s="0"/>
      <c r="UQ789" s="0"/>
      <c r="UR789" s="0"/>
      <c r="US789" s="0"/>
      <c r="UT789" s="0"/>
      <c r="UU789" s="0"/>
      <c r="UV789" s="0"/>
      <c r="UW789" s="0"/>
      <c r="UX789" s="0"/>
      <c r="UY789" s="0"/>
      <c r="UZ789" s="0"/>
      <c r="VA789" s="0"/>
      <c r="VB789" s="0"/>
      <c r="VC789" s="0"/>
      <c r="VD789" s="0"/>
      <c r="VE789" s="0"/>
      <c r="VF789" s="0"/>
      <c r="VG789" s="0"/>
      <c r="VH789" s="0"/>
      <c r="VI789" s="0"/>
      <c r="VJ789" s="0"/>
      <c r="VK789" s="0"/>
      <c r="VL789" s="0"/>
      <c r="VM789" s="0"/>
      <c r="VN789" s="0"/>
      <c r="VO789" s="0"/>
      <c r="VP789" s="0"/>
      <c r="VQ789" s="0"/>
      <c r="VR789" s="0"/>
      <c r="VS789" s="0"/>
      <c r="VT789" s="0"/>
      <c r="VU789" s="0"/>
      <c r="VV789" s="0"/>
      <c r="VW789" s="0"/>
      <c r="VX789" s="0"/>
      <c r="VY789" s="0"/>
      <c r="VZ789" s="0"/>
      <c r="WA789" s="0"/>
      <c r="WB789" s="0"/>
      <c r="WC789" s="0"/>
      <c r="WD789" s="0"/>
      <c r="WE789" s="0"/>
      <c r="WF789" s="0"/>
      <c r="WG789" s="0"/>
      <c r="WH789" s="0"/>
      <c r="WI789" s="0"/>
      <c r="WJ789" s="0"/>
      <c r="WK789" s="0"/>
      <c r="WL789" s="0"/>
      <c r="WM789" s="0"/>
      <c r="WN789" s="0"/>
      <c r="WO789" s="0"/>
      <c r="WP789" s="0"/>
      <c r="WQ789" s="0"/>
      <c r="WR789" s="0"/>
      <c r="WS789" s="0"/>
      <c r="WT789" s="0"/>
      <c r="WU789" s="0"/>
      <c r="WV789" s="0"/>
      <c r="WW789" s="0"/>
      <c r="WX789" s="0"/>
      <c r="WY789" s="0"/>
      <c r="WZ789" s="0"/>
      <c r="XA789" s="0"/>
      <c r="XB789" s="0"/>
      <c r="XC789" s="0"/>
      <c r="XD789" s="0"/>
      <c r="XE789" s="0"/>
      <c r="XF789" s="0"/>
      <c r="XG789" s="0"/>
      <c r="XH789" s="0"/>
      <c r="XI789" s="0"/>
      <c r="XJ789" s="0"/>
      <c r="XK789" s="0"/>
      <c r="XL789" s="0"/>
      <c r="XM789" s="0"/>
      <c r="XN789" s="0"/>
      <c r="XO789" s="0"/>
      <c r="XP789" s="0"/>
      <c r="XQ789" s="0"/>
      <c r="XR789" s="0"/>
      <c r="XS789" s="0"/>
      <c r="XT789" s="0"/>
      <c r="XU789" s="0"/>
      <c r="XV789" s="0"/>
      <c r="XW789" s="0"/>
      <c r="XX789" s="0"/>
      <c r="XY789" s="0"/>
      <c r="XZ789" s="0"/>
      <c r="YA789" s="0"/>
      <c r="YB789" s="0"/>
      <c r="YC789" s="0"/>
      <c r="YD789" s="0"/>
      <c r="YE789" s="0"/>
      <c r="YF789" s="0"/>
      <c r="YG789" s="0"/>
      <c r="YH789" s="0"/>
      <c r="YI789" s="0"/>
      <c r="YJ789" s="0"/>
      <c r="YK789" s="0"/>
      <c r="YL789" s="0"/>
      <c r="YM789" s="0"/>
      <c r="YN789" s="0"/>
      <c r="YO789" s="0"/>
      <c r="YP789" s="0"/>
      <c r="YQ789" s="0"/>
      <c r="YR789" s="0"/>
      <c r="YS789" s="0"/>
      <c r="YT789" s="0"/>
      <c r="YU789" s="0"/>
      <c r="YV789" s="0"/>
      <c r="YW789" s="0"/>
      <c r="YX789" s="0"/>
      <c r="YY789" s="0"/>
      <c r="YZ789" s="0"/>
      <c r="ZA789" s="0"/>
      <c r="ZB789" s="0"/>
      <c r="ZC789" s="0"/>
      <c r="ZD789" s="0"/>
      <c r="ZE789" s="0"/>
      <c r="ZF789" s="0"/>
      <c r="ZG789" s="0"/>
      <c r="ZH789" s="0"/>
      <c r="ZI789" s="0"/>
      <c r="ZJ789" s="0"/>
      <c r="ZK789" s="0"/>
      <c r="ZL789" s="0"/>
      <c r="ZM789" s="0"/>
      <c r="ZN789" s="0"/>
      <c r="ZO789" s="0"/>
      <c r="ZP789" s="0"/>
      <c r="ZQ789" s="0"/>
      <c r="ZR789" s="0"/>
      <c r="ZS789" s="0"/>
      <c r="ZT789" s="0"/>
      <c r="ZU789" s="0"/>
      <c r="ZV789" s="0"/>
      <c r="ZW789" s="0"/>
      <c r="ZX789" s="0"/>
      <c r="ZY789" s="0"/>
      <c r="ZZ789" s="0"/>
      <c r="AAA789" s="0"/>
      <c r="AAB789" s="0"/>
      <c r="AAC789" s="0"/>
      <c r="AAD789" s="0"/>
      <c r="AAE789" s="0"/>
      <c r="AAF789" s="0"/>
      <c r="AAG789" s="0"/>
      <c r="AAH789" s="0"/>
      <c r="AAI789" s="0"/>
      <c r="AAJ789" s="0"/>
      <c r="AAK789" s="0"/>
      <c r="AAL789" s="0"/>
      <c r="AAM789" s="0"/>
      <c r="AAN789" s="0"/>
      <c r="AAO789" s="0"/>
      <c r="AAP789" s="0"/>
      <c r="AAQ789" s="0"/>
      <c r="AAR789" s="0"/>
      <c r="AAS789" s="0"/>
      <c r="AAT789" s="0"/>
      <c r="AAU789" s="0"/>
      <c r="AAV789" s="0"/>
      <c r="AAW789" s="0"/>
      <c r="AAX789" s="0"/>
      <c r="AAY789" s="0"/>
      <c r="AAZ789" s="0"/>
      <c r="ABA789" s="0"/>
      <c r="ABB789" s="0"/>
      <c r="ABC789" s="0"/>
      <c r="ABD789" s="0"/>
      <c r="ABE789" s="0"/>
      <c r="ABF789" s="0"/>
      <c r="ABG789" s="0"/>
      <c r="ABH789" s="0"/>
      <c r="ABI789" s="0"/>
      <c r="ABJ789" s="0"/>
      <c r="ABK789" s="0"/>
      <c r="ABL789" s="0"/>
      <c r="ABM789" s="0"/>
      <c r="ABN789" s="0"/>
      <c r="ABO789" s="0"/>
      <c r="ABP789" s="0"/>
      <c r="ABQ789" s="0"/>
      <c r="ABR789" s="0"/>
      <c r="ABS789" s="0"/>
      <c r="ABT789" s="0"/>
      <c r="ABU789" s="0"/>
      <c r="ABV789" s="0"/>
      <c r="ABW789" s="0"/>
      <c r="ABX789" s="0"/>
      <c r="ABY789" s="0"/>
      <c r="ABZ789" s="0"/>
      <c r="ACA789" s="0"/>
      <c r="ACB789" s="0"/>
      <c r="ACC789" s="0"/>
      <c r="ACD789" s="0"/>
      <c r="ACE789" s="0"/>
      <c r="ACF789" s="0"/>
      <c r="ACG789" s="0"/>
      <c r="ACH789" s="0"/>
      <c r="ACI789" s="0"/>
      <c r="ACJ789" s="0"/>
      <c r="ACK789" s="0"/>
      <c r="ACL789" s="0"/>
      <c r="ACM789" s="0"/>
      <c r="ACN789" s="0"/>
      <c r="ACO789" s="0"/>
      <c r="ACP789" s="0"/>
      <c r="ACQ789" s="0"/>
      <c r="ACR789" s="0"/>
      <c r="ACS789" s="0"/>
      <c r="ACT789" s="0"/>
      <c r="ACU789" s="0"/>
      <c r="ACV789" s="0"/>
      <c r="ACW789" s="0"/>
      <c r="ACX789" s="0"/>
      <c r="ACY789" s="0"/>
      <c r="ACZ789" s="0"/>
      <c r="ADA789" s="0"/>
      <c r="ADB789" s="0"/>
      <c r="ADC789" s="0"/>
      <c r="ADD789" s="0"/>
      <c r="ADE789" s="0"/>
      <c r="ADF789" s="0"/>
      <c r="ADG789" s="0"/>
      <c r="ADH789" s="0"/>
      <c r="ADI789" s="0"/>
      <c r="ADJ789" s="0"/>
      <c r="ADK789" s="0"/>
      <c r="ADL789" s="0"/>
      <c r="ADM789" s="0"/>
      <c r="ADN789" s="0"/>
      <c r="ADO789" s="0"/>
      <c r="ADP789" s="0"/>
      <c r="ADQ789" s="0"/>
      <c r="ADR789" s="0"/>
      <c r="ADS789" s="0"/>
      <c r="ADT789" s="0"/>
      <c r="ADU789" s="0"/>
      <c r="ADV789" s="0"/>
      <c r="ADW789" s="0"/>
      <c r="ADX789" s="0"/>
      <c r="ADY789" s="0"/>
      <c r="ADZ789" s="0"/>
      <c r="AEA789" s="0"/>
      <c r="AEB789" s="0"/>
      <c r="AEC789" s="0"/>
      <c r="AED789" s="0"/>
      <c r="AEE789" s="0"/>
      <c r="AEF789" s="0"/>
      <c r="AEG789" s="0"/>
      <c r="AEH789" s="0"/>
      <c r="AEI789" s="0"/>
      <c r="AEJ789" s="0"/>
      <c r="AEK789" s="0"/>
      <c r="AEL789" s="0"/>
      <c r="AEM789" s="0"/>
      <c r="AEN789" s="0"/>
      <c r="AEO789" s="0"/>
      <c r="AEP789" s="0"/>
      <c r="AEQ789" s="0"/>
      <c r="AER789" s="0"/>
      <c r="AES789" s="0"/>
      <c r="AET789" s="0"/>
      <c r="AEU789" s="0"/>
      <c r="AEV789" s="0"/>
      <c r="AEW789" s="0"/>
      <c r="AEX789" s="0"/>
      <c r="AEY789" s="0"/>
      <c r="AEZ789" s="0"/>
      <c r="AFA789" s="0"/>
      <c r="AFB789" s="0"/>
      <c r="AFC789" s="0"/>
      <c r="AFD789" s="0"/>
      <c r="AFE789" s="0"/>
      <c r="AFF789" s="0"/>
      <c r="AFG789" s="0"/>
      <c r="AFH789" s="0"/>
      <c r="AFI789" s="0"/>
      <c r="AFJ789" s="0"/>
      <c r="AFK789" s="0"/>
      <c r="AFL789" s="0"/>
      <c r="AFM789" s="0"/>
      <c r="AFN789" s="0"/>
      <c r="AFO789" s="0"/>
      <c r="AFP789" s="0"/>
      <c r="AFQ789" s="0"/>
      <c r="AFR789" s="0"/>
      <c r="AFS789" s="0"/>
      <c r="AFT789" s="0"/>
      <c r="AFU789" s="0"/>
      <c r="AFV789" s="0"/>
      <c r="AFW789" s="0"/>
      <c r="AFX789" s="0"/>
      <c r="AFY789" s="0"/>
      <c r="AFZ789" s="0"/>
      <c r="AGA789" s="0"/>
      <c r="AGB789" s="0"/>
      <c r="AGC789" s="0"/>
      <c r="AGD789" s="0"/>
      <c r="AGE789" s="0"/>
      <c r="AGF789" s="0"/>
      <c r="AGG789" s="0"/>
      <c r="AGH789" s="0"/>
      <c r="AGI789" s="0"/>
      <c r="AGJ789" s="0"/>
      <c r="AGK789" s="0"/>
      <c r="AGL789" s="0"/>
      <c r="AGM789" s="0"/>
      <c r="AGN789" s="0"/>
      <c r="AGO789" s="0"/>
      <c r="AGP789" s="0"/>
      <c r="AGQ789" s="0"/>
      <c r="AGR789" s="0"/>
      <c r="AGS789" s="0"/>
      <c r="AGT789" s="0"/>
      <c r="AGU789" s="0"/>
      <c r="AGV789" s="0"/>
      <c r="AGW789" s="0"/>
      <c r="AGX789" s="0"/>
      <c r="AGY789" s="0"/>
      <c r="AGZ789" s="0"/>
      <c r="AHA789" s="0"/>
      <c r="AHB789" s="0"/>
      <c r="AHC789" s="0"/>
      <c r="AHD789" s="0"/>
      <c r="AHE789" s="0"/>
      <c r="AHF789" s="0"/>
      <c r="AHG789" s="0"/>
      <c r="AHH789" s="0"/>
      <c r="AHI789" s="0"/>
      <c r="AHJ789" s="0"/>
      <c r="AHK789" s="0"/>
      <c r="AHL789" s="0"/>
      <c r="AHM789" s="0"/>
      <c r="AHN789" s="0"/>
      <c r="AHO789" s="0"/>
      <c r="AHP789" s="0"/>
      <c r="AHQ789" s="0"/>
      <c r="AHR789" s="0"/>
      <c r="AHS789" s="0"/>
      <c r="AHT789" s="0"/>
      <c r="AHU789" s="0"/>
      <c r="AHV789" s="0"/>
      <c r="AHW789" s="0"/>
      <c r="AHX789" s="0"/>
      <c r="AHY789" s="0"/>
      <c r="AHZ789" s="0"/>
      <c r="AIA789" s="0"/>
      <c r="AIB789" s="0"/>
      <c r="AIC789" s="0"/>
      <c r="AID789" s="0"/>
      <c r="AIE789" s="0"/>
      <c r="AIF789" s="0"/>
      <c r="AIG789" s="0"/>
      <c r="AIH789" s="0"/>
      <c r="AII789" s="0"/>
      <c r="AIJ789" s="0"/>
      <c r="AIK789" s="0"/>
      <c r="AIL789" s="0"/>
      <c r="AIM789" s="0"/>
      <c r="AIN789" s="0"/>
      <c r="AIO789" s="0"/>
      <c r="AIP789" s="0"/>
      <c r="AIQ789" s="0"/>
      <c r="AIR789" s="0"/>
      <c r="AIS789" s="0"/>
      <c r="AIT789" s="0"/>
      <c r="AIU789" s="0"/>
      <c r="AIV789" s="0"/>
      <c r="AIW789" s="0"/>
      <c r="AIX789" s="0"/>
      <c r="AIY789" s="0"/>
      <c r="AIZ789" s="0"/>
      <c r="AJA789" s="0"/>
      <c r="AJB789" s="0"/>
      <c r="AJC789" s="0"/>
      <c r="AJD789" s="0"/>
      <c r="AJE789" s="0"/>
      <c r="AJF789" s="0"/>
      <c r="AJG789" s="0"/>
      <c r="AJH789" s="0"/>
      <c r="AJI789" s="0"/>
      <c r="AJJ789" s="0"/>
      <c r="AJK789" s="0"/>
      <c r="AJL789" s="0"/>
      <c r="AJM789" s="0"/>
      <c r="AJN789" s="0"/>
      <c r="AJO789" s="0"/>
      <c r="AJP789" s="0"/>
      <c r="AJQ789" s="0"/>
      <c r="AJR789" s="0"/>
      <c r="AJS789" s="0"/>
      <c r="AJT789" s="0"/>
      <c r="AJU789" s="0"/>
      <c r="AJV789" s="0"/>
      <c r="AJW789" s="0"/>
      <c r="AJX789" s="0"/>
      <c r="AJY789" s="0"/>
      <c r="AJZ789" s="0"/>
      <c r="AKA789" s="0"/>
      <c r="AKB789" s="0"/>
      <c r="AKC789" s="0"/>
      <c r="AKD789" s="0"/>
      <c r="AKE789" s="0"/>
      <c r="AKF789" s="0"/>
      <c r="AKG789" s="0"/>
      <c r="AKH789" s="0"/>
      <c r="AKI789" s="0"/>
      <c r="AKJ789" s="0"/>
      <c r="AKK789" s="0"/>
      <c r="AKL789" s="0"/>
      <c r="AKM789" s="0"/>
      <c r="AKN789" s="0"/>
      <c r="AKO789" s="0"/>
      <c r="AKP789" s="0"/>
      <c r="AKQ789" s="0"/>
      <c r="AKR789" s="0"/>
      <c r="AKS789" s="0"/>
      <c r="AKT789" s="0"/>
      <c r="AKU789" s="0"/>
      <c r="AKV789" s="0"/>
      <c r="AKW789" s="0"/>
      <c r="AKX789" s="0"/>
      <c r="AKY789" s="0"/>
      <c r="AKZ789" s="0"/>
      <c r="ALA789" s="0"/>
      <c r="ALB789" s="0"/>
      <c r="ALC789" s="0"/>
      <c r="ALD789" s="0"/>
      <c r="ALE789" s="0"/>
      <c r="ALF789" s="0"/>
      <c r="ALG789" s="0"/>
      <c r="ALH789" s="0"/>
      <c r="ALI789" s="0"/>
      <c r="ALJ789" s="0"/>
      <c r="ALK789" s="0"/>
      <c r="ALL789" s="0"/>
      <c r="ALM789" s="0"/>
      <c r="ALN789" s="0"/>
      <c r="ALO789" s="0"/>
      <c r="ALP789" s="0"/>
      <c r="ALQ789" s="0"/>
      <c r="ALR789" s="0"/>
      <c r="ALS789" s="0"/>
      <c r="ALT789" s="0"/>
      <c r="ALU789" s="0"/>
      <c r="ALV789" s="0"/>
      <c r="ALW789" s="0"/>
      <c r="ALX789" s="0"/>
      <c r="ALY789" s="0"/>
      <c r="ALZ789" s="0"/>
      <c r="AMA789" s="0"/>
      <c r="AMB789" s="0"/>
      <c r="AMC789" s="0"/>
      <c r="AMD789" s="0"/>
      <c r="AME789" s="0"/>
      <c r="AMF789" s="0"/>
      <c r="AMG789" s="0"/>
      <c r="AMH789" s="0"/>
      <c r="AMI789" s="0"/>
      <c r="AMJ789" s="0"/>
    </row>
    <row r="790" customFormat="false" ht="12" hidden="false" customHeight="false" outlineLevel="0" collapsed="false">
      <c r="A790" s="9" t="s">
        <v>80</v>
      </c>
      <c r="B790" s="4" t="n">
        <v>106</v>
      </c>
      <c r="C790" s="9" t="n">
        <v>132</v>
      </c>
      <c r="D790" s="9"/>
      <c r="E790" s="35"/>
      <c r="F790" s="0"/>
      <c r="G790" s="25"/>
      <c r="H790" s="0"/>
      <c r="I790" s="22" t="s">
        <v>1365</v>
      </c>
      <c r="J790" s="26" t="s">
        <v>1366</v>
      </c>
      <c r="K790" s="35" t="s">
        <v>1689</v>
      </c>
      <c r="L790" s="9"/>
      <c r="M790" s="88"/>
      <c r="N790" s="22" t="s">
        <v>1660</v>
      </c>
      <c r="O790" s="4" t="s">
        <v>1663</v>
      </c>
      <c r="P790" s="89" t="n">
        <v>22106</v>
      </c>
      <c r="Q790" s="89" t="n">
        <v>2106</v>
      </c>
      <c r="R790" s="9" t="s">
        <v>53</v>
      </c>
      <c r="S790" s="0"/>
      <c r="T790" s="0"/>
      <c r="U790" s="0"/>
      <c r="V790" s="0"/>
      <c r="W790" s="0"/>
      <c r="X790" s="0"/>
      <c r="Y790" s="0"/>
      <c r="Z790" s="0"/>
      <c r="AA790" s="0"/>
      <c r="AB790" s="0"/>
      <c r="AC790" s="30"/>
      <c r="AD790" s="30"/>
      <c r="AE790" s="30"/>
      <c r="AF790" s="30"/>
      <c r="AG790" s="30"/>
      <c r="AH790" s="30"/>
      <c r="AI790" s="30"/>
      <c r="AJ790" s="30"/>
      <c r="AK790" s="3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0"/>
      <c r="GG790" s="0"/>
      <c r="GH790" s="0"/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0"/>
      <c r="GZ790" s="0"/>
      <c r="HA790" s="0"/>
      <c r="HB790" s="0"/>
      <c r="HC790" s="0"/>
      <c r="HD790" s="0"/>
      <c r="HE790" s="0"/>
      <c r="HF790" s="0"/>
      <c r="HG790" s="0"/>
      <c r="HH790" s="0"/>
      <c r="HI790" s="0"/>
      <c r="HJ790" s="0"/>
      <c r="HK790" s="0"/>
      <c r="HL790" s="0"/>
      <c r="HM790" s="0"/>
      <c r="HN790" s="0"/>
      <c r="HO790" s="0"/>
      <c r="HP790" s="0"/>
      <c r="HQ790" s="0"/>
      <c r="HR790" s="0"/>
      <c r="HS790" s="0"/>
      <c r="HT790" s="0"/>
      <c r="HU790" s="0"/>
      <c r="HV790" s="0"/>
      <c r="HW790" s="0"/>
      <c r="HX790" s="0"/>
      <c r="HY790" s="0"/>
      <c r="HZ790" s="0"/>
      <c r="IA790" s="0"/>
      <c r="IB790" s="0"/>
      <c r="IC790" s="0"/>
      <c r="ID790" s="0"/>
      <c r="IE790" s="0"/>
      <c r="IF790" s="0"/>
      <c r="IG790" s="0"/>
      <c r="IH790" s="0"/>
      <c r="II790" s="0"/>
      <c r="IJ790" s="0"/>
      <c r="IK790" s="0"/>
      <c r="IL790" s="0"/>
      <c r="IM790" s="0"/>
      <c r="IN790" s="0"/>
      <c r="IO790" s="0"/>
      <c r="IP790" s="0"/>
      <c r="IQ790" s="0"/>
      <c r="IR790" s="0"/>
      <c r="IS790" s="0"/>
      <c r="IT790" s="0"/>
      <c r="IU790" s="0"/>
      <c r="IV790" s="0"/>
      <c r="IW790" s="0"/>
      <c r="IX790" s="0"/>
      <c r="IY790" s="0"/>
      <c r="IZ790" s="0"/>
      <c r="JA790" s="0"/>
      <c r="JB790" s="0"/>
      <c r="JC790" s="0"/>
      <c r="JD790" s="0"/>
      <c r="JE790" s="0"/>
      <c r="JF790" s="0"/>
      <c r="JG790" s="0"/>
      <c r="JH790" s="0"/>
      <c r="JI790" s="0"/>
      <c r="JJ790" s="0"/>
      <c r="JK790" s="0"/>
      <c r="JL790" s="0"/>
      <c r="JM790" s="0"/>
      <c r="JN790" s="0"/>
      <c r="JO790" s="0"/>
      <c r="JP790" s="0"/>
      <c r="JQ790" s="0"/>
      <c r="JR790" s="0"/>
      <c r="JS790" s="0"/>
      <c r="JT790" s="0"/>
      <c r="JU790" s="0"/>
      <c r="JV790" s="0"/>
      <c r="JW790" s="0"/>
      <c r="JX790" s="0"/>
      <c r="JY790" s="0"/>
      <c r="JZ790" s="0"/>
      <c r="KA790" s="0"/>
      <c r="KB790" s="0"/>
      <c r="KC790" s="0"/>
      <c r="KD790" s="0"/>
      <c r="KE790" s="0"/>
      <c r="KF790" s="0"/>
      <c r="KG790" s="0"/>
      <c r="KH790" s="0"/>
      <c r="KI790" s="0"/>
      <c r="KJ790" s="0"/>
      <c r="KK790" s="0"/>
      <c r="KL790" s="0"/>
      <c r="KM790" s="0"/>
      <c r="KN790" s="0"/>
      <c r="KO790" s="0"/>
      <c r="KP790" s="0"/>
      <c r="KQ790" s="0"/>
      <c r="KR790" s="0"/>
      <c r="KS790" s="0"/>
      <c r="KT790" s="0"/>
      <c r="KU790" s="0"/>
      <c r="KV790" s="0"/>
      <c r="KW790" s="0"/>
      <c r="KX790" s="0"/>
      <c r="KY790" s="0"/>
      <c r="KZ790" s="0"/>
      <c r="LA790" s="0"/>
      <c r="LB790" s="0"/>
      <c r="LC790" s="0"/>
      <c r="LD790" s="0"/>
      <c r="LE790" s="0"/>
      <c r="LF790" s="0"/>
      <c r="LG790" s="0"/>
      <c r="LH790" s="0"/>
      <c r="LI790" s="0"/>
      <c r="LJ790" s="0"/>
      <c r="LK790" s="0"/>
      <c r="LL790" s="0"/>
      <c r="LM790" s="0"/>
      <c r="LN790" s="0"/>
      <c r="LO790" s="0"/>
      <c r="LP790" s="0"/>
      <c r="LQ790" s="0"/>
      <c r="LR790" s="0"/>
      <c r="LS790" s="0"/>
      <c r="LT790" s="0"/>
      <c r="LU790" s="0"/>
      <c r="LV790" s="0"/>
      <c r="LW790" s="0"/>
      <c r="LX790" s="0"/>
      <c r="LY790" s="0"/>
      <c r="LZ790" s="0"/>
      <c r="MA790" s="0"/>
      <c r="MB790" s="0"/>
      <c r="MC790" s="0"/>
      <c r="MD790" s="0"/>
      <c r="ME790" s="0"/>
      <c r="MF790" s="0"/>
      <c r="MG790" s="0"/>
      <c r="MH790" s="0"/>
      <c r="MI790" s="0"/>
      <c r="MJ790" s="0"/>
      <c r="MK790" s="0"/>
      <c r="ML790" s="0"/>
      <c r="MM790" s="0"/>
      <c r="MN790" s="0"/>
      <c r="MO790" s="0"/>
      <c r="MP790" s="0"/>
      <c r="MQ790" s="0"/>
      <c r="MR790" s="0"/>
      <c r="MS790" s="0"/>
      <c r="MT790" s="0"/>
      <c r="MU790" s="0"/>
      <c r="MV790" s="0"/>
      <c r="MW790" s="0"/>
      <c r="MX790" s="0"/>
      <c r="MY790" s="0"/>
      <c r="MZ790" s="0"/>
      <c r="NA790" s="0"/>
      <c r="NB790" s="0"/>
      <c r="NC790" s="0"/>
      <c r="ND790" s="0"/>
      <c r="NE790" s="0"/>
      <c r="NF790" s="0"/>
      <c r="NG790" s="0"/>
      <c r="NH790" s="0"/>
      <c r="NI790" s="0"/>
      <c r="NJ790" s="0"/>
      <c r="NK790" s="0"/>
      <c r="NL790" s="0"/>
      <c r="NM790" s="0"/>
      <c r="NN790" s="0"/>
      <c r="NO790" s="0"/>
      <c r="NP790" s="0"/>
      <c r="NQ790" s="0"/>
      <c r="NR790" s="0"/>
      <c r="NS790" s="0"/>
      <c r="NT790" s="0"/>
      <c r="NU790" s="0"/>
      <c r="NV790" s="0"/>
      <c r="NW790" s="0"/>
      <c r="NX790" s="0"/>
      <c r="NY790" s="0"/>
      <c r="NZ790" s="0"/>
      <c r="OA790" s="0"/>
      <c r="OB790" s="0"/>
      <c r="OC790" s="0"/>
      <c r="OD790" s="0"/>
      <c r="OE790" s="0"/>
      <c r="OF790" s="0"/>
      <c r="OG790" s="0"/>
      <c r="OH790" s="0"/>
      <c r="OI790" s="0"/>
      <c r="OJ790" s="0"/>
      <c r="OK790" s="0"/>
      <c r="OL790" s="0"/>
      <c r="OM790" s="0"/>
      <c r="ON790" s="0"/>
      <c r="OO790" s="0"/>
      <c r="OP790" s="0"/>
      <c r="OQ790" s="0"/>
      <c r="OR790" s="0"/>
      <c r="OS790" s="0"/>
      <c r="OT790" s="0"/>
      <c r="OU790" s="0"/>
      <c r="OV790" s="0"/>
      <c r="OW790" s="0"/>
      <c r="OX790" s="0"/>
      <c r="OY790" s="0"/>
      <c r="OZ790" s="0"/>
      <c r="PA790" s="0"/>
      <c r="PB790" s="0"/>
      <c r="PC790" s="0"/>
      <c r="PD790" s="0"/>
      <c r="PE790" s="0"/>
      <c r="PF790" s="0"/>
      <c r="PG790" s="0"/>
      <c r="PH790" s="0"/>
      <c r="PI790" s="0"/>
      <c r="PJ790" s="0"/>
      <c r="PK790" s="0"/>
      <c r="PL790" s="0"/>
      <c r="PM790" s="0"/>
      <c r="PN790" s="0"/>
      <c r="PO790" s="0"/>
      <c r="PP790" s="0"/>
      <c r="PQ790" s="0"/>
      <c r="PR790" s="0"/>
      <c r="PS790" s="0"/>
      <c r="PT790" s="0"/>
      <c r="PU790" s="0"/>
      <c r="PV790" s="0"/>
      <c r="PW790" s="0"/>
      <c r="PX790" s="0"/>
      <c r="PY790" s="0"/>
      <c r="PZ790" s="0"/>
      <c r="QA790" s="0"/>
      <c r="QB790" s="0"/>
      <c r="QC790" s="0"/>
      <c r="QD790" s="0"/>
      <c r="QE790" s="0"/>
      <c r="QF790" s="0"/>
      <c r="QG790" s="0"/>
      <c r="QH790" s="0"/>
      <c r="QI790" s="0"/>
      <c r="QJ790" s="0"/>
      <c r="QK790" s="0"/>
      <c r="QL790" s="0"/>
      <c r="QM790" s="0"/>
      <c r="QN790" s="0"/>
      <c r="QO790" s="0"/>
      <c r="QP790" s="0"/>
      <c r="QQ790" s="0"/>
      <c r="QR790" s="0"/>
      <c r="QS790" s="0"/>
      <c r="QT790" s="0"/>
      <c r="QU790" s="0"/>
      <c r="QV790" s="0"/>
      <c r="QW790" s="0"/>
      <c r="QX790" s="0"/>
      <c r="QY790" s="0"/>
      <c r="QZ790" s="0"/>
      <c r="RA790" s="0"/>
      <c r="RB790" s="0"/>
      <c r="RC790" s="0"/>
      <c r="RD790" s="0"/>
      <c r="RE790" s="0"/>
      <c r="RF790" s="0"/>
      <c r="RG790" s="0"/>
      <c r="RH790" s="0"/>
      <c r="RI790" s="0"/>
      <c r="RJ790" s="0"/>
      <c r="RK790" s="0"/>
      <c r="RL790" s="0"/>
      <c r="RM790" s="0"/>
      <c r="RN790" s="0"/>
      <c r="RO790" s="0"/>
      <c r="RP790" s="0"/>
      <c r="RQ790" s="0"/>
      <c r="RR790" s="0"/>
      <c r="RS790" s="0"/>
      <c r="RT790" s="0"/>
      <c r="RU790" s="0"/>
      <c r="RV790" s="0"/>
      <c r="RW790" s="0"/>
      <c r="RX790" s="0"/>
      <c r="RY790" s="0"/>
      <c r="RZ790" s="0"/>
      <c r="SA790" s="0"/>
      <c r="SB790" s="0"/>
      <c r="SC790" s="0"/>
      <c r="SD790" s="0"/>
      <c r="SE790" s="0"/>
      <c r="SF790" s="0"/>
      <c r="SG790" s="0"/>
      <c r="SH790" s="0"/>
      <c r="SI790" s="0"/>
      <c r="SJ790" s="0"/>
      <c r="SK790" s="0"/>
      <c r="SL790" s="0"/>
      <c r="SM790" s="0"/>
      <c r="SN790" s="0"/>
      <c r="SO790" s="0"/>
      <c r="SP790" s="0"/>
      <c r="SQ790" s="0"/>
      <c r="SR790" s="0"/>
      <c r="SS790" s="0"/>
      <c r="ST790" s="0"/>
      <c r="SU790" s="0"/>
      <c r="SV790" s="0"/>
      <c r="SW790" s="0"/>
      <c r="SX790" s="0"/>
      <c r="SY790" s="0"/>
      <c r="SZ790" s="0"/>
      <c r="TA790" s="0"/>
      <c r="TB790" s="0"/>
      <c r="TC790" s="0"/>
      <c r="TD790" s="0"/>
      <c r="TE790" s="0"/>
      <c r="TF790" s="0"/>
      <c r="TG790" s="0"/>
      <c r="TH790" s="0"/>
      <c r="TI790" s="0"/>
      <c r="TJ790" s="0"/>
      <c r="TK790" s="0"/>
      <c r="TL790" s="0"/>
      <c r="TM790" s="0"/>
      <c r="TN790" s="0"/>
      <c r="TO790" s="0"/>
      <c r="TP790" s="0"/>
      <c r="TQ790" s="0"/>
      <c r="TR790" s="0"/>
      <c r="TS790" s="0"/>
      <c r="TT790" s="0"/>
      <c r="TU790" s="0"/>
      <c r="TV790" s="0"/>
      <c r="TW790" s="0"/>
      <c r="TX790" s="0"/>
      <c r="TY790" s="0"/>
      <c r="TZ790" s="0"/>
      <c r="UA790" s="0"/>
      <c r="UB790" s="0"/>
      <c r="UC790" s="0"/>
      <c r="UD790" s="0"/>
      <c r="UE790" s="0"/>
      <c r="UF790" s="0"/>
      <c r="UG790" s="0"/>
      <c r="UH790" s="0"/>
      <c r="UI790" s="0"/>
      <c r="UJ790" s="0"/>
      <c r="UK790" s="0"/>
      <c r="UL790" s="0"/>
      <c r="UM790" s="0"/>
      <c r="UN790" s="0"/>
      <c r="UO790" s="0"/>
      <c r="UP790" s="0"/>
      <c r="UQ790" s="0"/>
      <c r="UR790" s="0"/>
      <c r="US790" s="0"/>
      <c r="UT790" s="0"/>
      <c r="UU790" s="0"/>
      <c r="UV790" s="0"/>
      <c r="UW790" s="0"/>
      <c r="UX790" s="0"/>
      <c r="UY790" s="0"/>
      <c r="UZ790" s="0"/>
      <c r="VA790" s="0"/>
      <c r="VB790" s="0"/>
      <c r="VC790" s="0"/>
      <c r="VD790" s="0"/>
      <c r="VE790" s="0"/>
      <c r="VF790" s="0"/>
      <c r="VG790" s="0"/>
      <c r="VH790" s="0"/>
      <c r="VI790" s="0"/>
      <c r="VJ790" s="0"/>
      <c r="VK790" s="0"/>
      <c r="VL790" s="0"/>
      <c r="VM790" s="0"/>
      <c r="VN790" s="0"/>
      <c r="VO790" s="0"/>
      <c r="VP790" s="0"/>
      <c r="VQ790" s="0"/>
      <c r="VR790" s="0"/>
      <c r="VS790" s="0"/>
      <c r="VT790" s="0"/>
      <c r="VU790" s="0"/>
      <c r="VV790" s="0"/>
      <c r="VW790" s="0"/>
      <c r="VX790" s="0"/>
      <c r="VY790" s="0"/>
      <c r="VZ790" s="0"/>
      <c r="WA790" s="0"/>
      <c r="WB790" s="0"/>
      <c r="WC790" s="0"/>
      <c r="WD790" s="0"/>
      <c r="WE790" s="0"/>
      <c r="WF790" s="0"/>
      <c r="WG790" s="0"/>
      <c r="WH790" s="0"/>
      <c r="WI790" s="0"/>
      <c r="WJ790" s="0"/>
      <c r="WK790" s="0"/>
      <c r="WL790" s="0"/>
      <c r="WM790" s="0"/>
      <c r="WN790" s="0"/>
      <c r="WO790" s="0"/>
      <c r="WP790" s="0"/>
      <c r="WQ790" s="0"/>
      <c r="WR790" s="0"/>
      <c r="WS790" s="0"/>
      <c r="WT790" s="0"/>
      <c r="WU790" s="0"/>
      <c r="WV790" s="0"/>
      <c r="WW790" s="0"/>
      <c r="WX790" s="0"/>
      <c r="WY790" s="0"/>
      <c r="WZ790" s="0"/>
      <c r="XA790" s="0"/>
      <c r="XB790" s="0"/>
      <c r="XC790" s="0"/>
      <c r="XD790" s="0"/>
      <c r="XE790" s="0"/>
      <c r="XF790" s="0"/>
      <c r="XG790" s="0"/>
      <c r="XH790" s="0"/>
      <c r="XI790" s="0"/>
      <c r="XJ790" s="0"/>
      <c r="XK790" s="0"/>
      <c r="XL790" s="0"/>
      <c r="XM790" s="0"/>
      <c r="XN790" s="0"/>
      <c r="XO790" s="0"/>
      <c r="XP790" s="0"/>
      <c r="XQ790" s="0"/>
      <c r="XR790" s="0"/>
      <c r="XS790" s="0"/>
      <c r="XT790" s="0"/>
      <c r="XU790" s="0"/>
      <c r="XV790" s="0"/>
      <c r="XW790" s="0"/>
      <c r="XX790" s="0"/>
      <c r="XY790" s="0"/>
      <c r="XZ790" s="0"/>
      <c r="YA790" s="0"/>
      <c r="YB790" s="0"/>
      <c r="YC790" s="0"/>
      <c r="YD790" s="0"/>
      <c r="YE790" s="0"/>
      <c r="YF790" s="0"/>
      <c r="YG790" s="0"/>
      <c r="YH790" s="0"/>
      <c r="YI790" s="0"/>
      <c r="YJ790" s="0"/>
      <c r="YK790" s="0"/>
      <c r="YL790" s="0"/>
      <c r="YM790" s="0"/>
      <c r="YN790" s="0"/>
      <c r="YO790" s="0"/>
      <c r="YP790" s="0"/>
      <c r="YQ790" s="0"/>
      <c r="YR790" s="0"/>
      <c r="YS790" s="0"/>
      <c r="YT790" s="0"/>
      <c r="YU790" s="0"/>
      <c r="YV790" s="0"/>
      <c r="YW790" s="0"/>
      <c r="YX790" s="0"/>
      <c r="YY790" s="0"/>
      <c r="YZ790" s="0"/>
      <c r="ZA790" s="0"/>
      <c r="ZB790" s="0"/>
      <c r="ZC790" s="0"/>
      <c r="ZD790" s="0"/>
      <c r="ZE790" s="0"/>
      <c r="ZF790" s="0"/>
      <c r="ZG790" s="0"/>
      <c r="ZH790" s="0"/>
      <c r="ZI790" s="0"/>
      <c r="ZJ790" s="0"/>
      <c r="ZK790" s="0"/>
      <c r="ZL790" s="0"/>
      <c r="ZM790" s="0"/>
      <c r="ZN790" s="0"/>
      <c r="ZO790" s="0"/>
      <c r="ZP790" s="0"/>
      <c r="ZQ790" s="0"/>
      <c r="ZR790" s="0"/>
      <c r="ZS790" s="0"/>
      <c r="ZT790" s="0"/>
      <c r="ZU790" s="0"/>
      <c r="ZV790" s="0"/>
      <c r="ZW790" s="0"/>
      <c r="ZX790" s="0"/>
      <c r="ZY790" s="0"/>
      <c r="ZZ790" s="0"/>
      <c r="AAA790" s="0"/>
      <c r="AAB790" s="0"/>
      <c r="AAC790" s="0"/>
      <c r="AAD790" s="0"/>
      <c r="AAE790" s="0"/>
      <c r="AAF790" s="0"/>
      <c r="AAG790" s="0"/>
      <c r="AAH790" s="0"/>
      <c r="AAI790" s="0"/>
      <c r="AAJ790" s="0"/>
      <c r="AAK790" s="0"/>
      <c r="AAL790" s="0"/>
      <c r="AAM790" s="0"/>
      <c r="AAN790" s="0"/>
      <c r="AAO790" s="0"/>
      <c r="AAP790" s="0"/>
      <c r="AAQ790" s="0"/>
      <c r="AAR790" s="0"/>
      <c r="AAS790" s="0"/>
      <c r="AAT790" s="0"/>
      <c r="AAU790" s="0"/>
      <c r="AAV790" s="0"/>
      <c r="AAW790" s="0"/>
      <c r="AAX790" s="0"/>
      <c r="AAY790" s="0"/>
      <c r="AAZ790" s="0"/>
      <c r="ABA790" s="0"/>
      <c r="ABB790" s="0"/>
      <c r="ABC790" s="0"/>
      <c r="ABD790" s="0"/>
      <c r="ABE790" s="0"/>
      <c r="ABF790" s="0"/>
      <c r="ABG790" s="0"/>
      <c r="ABH790" s="0"/>
      <c r="ABI790" s="0"/>
      <c r="ABJ790" s="0"/>
      <c r="ABK790" s="0"/>
      <c r="ABL790" s="0"/>
      <c r="ABM790" s="0"/>
      <c r="ABN790" s="0"/>
      <c r="ABO790" s="0"/>
      <c r="ABP790" s="0"/>
      <c r="ABQ790" s="0"/>
      <c r="ABR790" s="0"/>
      <c r="ABS790" s="0"/>
      <c r="ABT790" s="0"/>
      <c r="ABU790" s="0"/>
      <c r="ABV790" s="0"/>
      <c r="ABW790" s="0"/>
      <c r="ABX790" s="0"/>
      <c r="ABY790" s="0"/>
      <c r="ABZ790" s="0"/>
      <c r="ACA790" s="0"/>
      <c r="ACB790" s="0"/>
      <c r="ACC790" s="0"/>
      <c r="ACD790" s="0"/>
      <c r="ACE790" s="0"/>
      <c r="ACF790" s="0"/>
      <c r="ACG790" s="0"/>
      <c r="ACH790" s="0"/>
      <c r="ACI790" s="0"/>
      <c r="ACJ790" s="0"/>
      <c r="ACK790" s="0"/>
      <c r="ACL790" s="0"/>
      <c r="ACM790" s="0"/>
      <c r="ACN790" s="0"/>
      <c r="ACO790" s="0"/>
      <c r="ACP790" s="0"/>
      <c r="ACQ790" s="0"/>
      <c r="ACR790" s="0"/>
      <c r="ACS790" s="0"/>
      <c r="ACT790" s="0"/>
      <c r="ACU790" s="0"/>
      <c r="ACV790" s="0"/>
      <c r="ACW790" s="0"/>
      <c r="ACX790" s="0"/>
      <c r="ACY790" s="0"/>
      <c r="ACZ790" s="0"/>
      <c r="ADA790" s="0"/>
      <c r="ADB790" s="0"/>
      <c r="ADC790" s="0"/>
      <c r="ADD790" s="0"/>
      <c r="ADE790" s="0"/>
      <c r="ADF790" s="0"/>
      <c r="ADG790" s="0"/>
      <c r="ADH790" s="0"/>
      <c r="ADI790" s="0"/>
      <c r="ADJ790" s="0"/>
      <c r="ADK790" s="0"/>
      <c r="ADL790" s="0"/>
      <c r="ADM790" s="0"/>
      <c r="ADN790" s="0"/>
      <c r="ADO790" s="0"/>
      <c r="ADP790" s="0"/>
      <c r="ADQ790" s="0"/>
      <c r="ADR790" s="0"/>
      <c r="ADS790" s="0"/>
      <c r="ADT790" s="0"/>
      <c r="ADU790" s="0"/>
      <c r="ADV790" s="0"/>
      <c r="ADW790" s="0"/>
      <c r="ADX790" s="0"/>
      <c r="ADY790" s="0"/>
      <c r="ADZ790" s="0"/>
      <c r="AEA790" s="0"/>
      <c r="AEB790" s="0"/>
      <c r="AEC790" s="0"/>
      <c r="AED790" s="0"/>
      <c r="AEE790" s="0"/>
      <c r="AEF790" s="0"/>
      <c r="AEG790" s="0"/>
      <c r="AEH790" s="0"/>
      <c r="AEI790" s="0"/>
      <c r="AEJ790" s="0"/>
      <c r="AEK790" s="0"/>
      <c r="AEL790" s="0"/>
      <c r="AEM790" s="0"/>
      <c r="AEN790" s="0"/>
      <c r="AEO790" s="0"/>
      <c r="AEP790" s="0"/>
      <c r="AEQ790" s="0"/>
      <c r="AER790" s="0"/>
      <c r="AES790" s="0"/>
      <c r="AET790" s="0"/>
      <c r="AEU790" s="0"/>
      <c r="AEV790" s="0"/>
      <c r="AEW790" s="0"/>
      <c r="AEX790" s="0"/>
      <c r="AEY790" s="0"/>
      <c r="AEZ790" s="0"/>
      <c r="AFA790" s="0"/>
      <c r="AFB790" s="0"/>
      <c r="AFC790" s="0"/>
      <c r="AFD790" s="0"/>
      <c r="AFE790" s="0"/>
      <c r="AFF790" s="0"/>
      <c r="AFG790" s="0"/>
      <c r="AFH790" s="0"/>
      <c r="AFI790" s="0"/>
      <c r="AFJ790" s="0"/>
      <c r="AFK790" s="0"/>
      <c r="AFL790" s="0"/>
      <c r="AFM790" s="0"/>
      <c r="AFN790" s="0"/>
      <c r="AFO790" s="0"/>
      <c r="AFP790" s="0"/>
      <c r="AFQ790" s="0"/>
      <c r="AFR790" s="0"/>
      <c r="AFS790" s="0"/>
      <c r="AFT790" s="0"/>
      <c r="AFU790" s="0"/>
      <c r="AFV790" s="0"/>
      <c r="AFW790" s="0"/>
      <c r="AFX790" s="0"/>
      <c r="AFY790" s="0"/>
      <c r="AFZ790" s="0"/>
      <c r="AGA790" s="0"/>
      <c r="AGB790" s="0"/>
      <c r="AGC790" s="0"/>
      <c r="AGD790" s="0"/>
      <c r="AGE790" s="0"/>
      <c r="AGF790" s="0"/>
      <c r="AGG790" s="0"/>
      <c r="AGH790" s="0"/>
      <c r="AGI790" s="0"/>
      <c r="AGJ790" s="0"/>
      <c r="AGK790" s="0"/>
      <c r="AGL790" s="0"/>
      <c r="AGM790" s="0"/>
      <c r="AGN790" s="0"/>
      <c r="AGO790" s="0"/>
      <c r="AGP790" s="0"/>
      <c r="AGQ790" s="0"/>
      <c r="AGR790" s="0"/>
      <c r="AGS790" s="0"/>
      <c r="AGT790" s="0"/>
      <c r="AGU790" s="0"/>
      <c r="AGV790" s="0"/>
      <c r="AGW790" s="0"/>
      <c r="AGX790" s="0"/>
      <c r="AGY790" s="0"/>
      <c r="AGZ790" s="0"/>
      <c r="AHA790" s="0"/>
      <c r="AHB790" s="0"/>
      <c r="AHC790" s="0"/>
      <c r="AHD790" s="0"/>
      <c r="AHE790" s="0"/>
      <c r="AHF790" s="0"/>
      <c r="AHG790" s="0"/>
      <c r="AHH790" s="0"/>
      <c r="AHI790" s="0"/>
      <c r="AHJ790" s="0"/>
      <c r="AHK790" s="0"/>
      <c r="AHL790" s="0"/>
      <c r="AHM790" s="0"/>
      <c r="AHN790" s="0"/>
      <c r="AHO790" s="0"/>
      <c r="AHP790" s="0"/>
      <c r="AHQ790" s="0"/>
      <c r="AHR790" s="0"/>
      <c r="AHS790" s="0"/>
      <c r="AHT790" s="0"/>
      <c r="AHU790" s="0"/>
      <c r="AHV790" s="0"/>
      <c r="AHW790" s="0"/>
      <c r="AHX790" s="0"/>
      <c r="AHY790" s="0"/>
      <c r="AHZ790" s="0"/>
      <c r="AIA790" s="0"/>
      <c r="AIB790" s="0"/>
      <c r="AIC790" s="0"/>
      <c r="AID790" s="0"/>
      <c r="AIE790" s="0"/>
      <c r="AIF790" s="0"/>
      <c r="AIG790" s="0"/>
      <c r="AIH790" s="0"/>
      <c r="AII790" s="0"/>
      <c r="AIJ790" s="0"/>
      <c r="AIK790" s="0"/>
      <c r="AIL790" s="0"/>
      <c r="AIM790" s="0"/>
      <c r="AIN790" s="0"/>
      <c r="AIO790" s="0"/>
      <c r="AIP790" s="0"/>
      <c r="AIQ790" s="0"/>
      <c r="AIR790" s="0"/>
      <c r="AIS790" s="0"/>
      <c r="AIT790" s="0"/>
      <c r="AIU790" s="0"/>
      <c r="AIV790" s="0"/>
      <c r="AIW790" s="0"/>
      <c r="AIX790" s="0"/>
      <c r="AIY790" s="0"/>
      <c r="AIZ790" s="0"/>
      <c r="AJA790" s="0"/>
      <c r="AJB790" s="0"/>
      <c r="AJC790" s="0"/>
      <c r="AJD790" s="0"/>
      <c r="AJE790" s="0"/>
      <c r="AJF790" s="0"/>
      <c r="AJG790" s="0"/>
      <c r="AJH790" s="0"/>
      <c r="AJI790" s="0"/>
      <c r="AJJ790" s="0"/>
      <c r="AJK790" s="0"/>
      <c r="AJL790" s="0"/>
      <c r="AJM790" s="0"/>
      <c r="AJN790" s="0"/>
      <c r="AJO790" s="0"/>
      <c r="AJP790" s="0"/>
      <c r="AJQ790" s="0"/>
      <c r="AJR790" s="0"/>
      <c r="AJS790" s="0"/>
      <c r="AJT790" s="0"/>
      <c r="AJU790" s="0"/>
      <c r="AJV790" s="0"/>
      <c r="AJW790" s="0"/>
      <c r="AJX790" s="0"/>
      <c r="AJY790" s="0"/>
      <c r="AJZ790" s="0"/>
      <c r="AKA790" s="0"/>
      <c r="AKB790" s="0"/>
      <c r="AKC790" s="0"/>
      <c r="AKD790" s="0"/>
      <c r="AKE790" s="0"/>
      <c r="AKF790" s="0"/>
      <c r="AKG790" s="0"/>
      <c r="AKH790" s="0"/>
      <c r="AKI790" s="0"/>
      <c r="AKJ790" s="0"/>
      <c r="AKK790" s="0"/>
      <c r="AKL790" s="0"/>
      <c r="AKM790" s="0"/>
      <c r="AKN790" s="0"/>
      <c r="AKO790" s="0"/>
      <c r="AKP790" s="0"/>
      <c r="AKQ790" s="0"/>
      <c r="AKR790" s="0"/>
      <c r="AKS790" s="0"/>
      <c r="AKT790" s="0"/>
      <c r="AKU790" s="0"/>
      <c r="AKV790" s="0"/>
      <c r="AKW790" s="0"/>
      <c r="AKX790" s="0"/>
      <c r="AKY790" s="0"/>
      <c r="AKZ790" s="0"/>
      <c r="ALA790" s="0"/>
      <c r="ALB790" s="0"/>
      <c r="ALC790" s="0"/>
      <c r="ALD790" s="0"/>
      <c r="ALE790" s="0"/>
      <c r="ALF790" s="0"/>
      <c r="ALG790" s="0"/>
      <c r="ALH790" s="0"/>
      <c r="ALI790" s="0"/>
      <c r="ALJ790" s="0"/>
      <c r="ALK790" s="0"/>
      <c r="ALL790" s="0"/>
      <c r="ALM790" s="0"/>
      <c r="ALN790" s="0"/>
      <c r="ALO790" s="0"/>
      <c r="ALP790" s="0"/>
      <c r="ALQ790" s="0"/>
      <c r="ALR790" s="0"/>
      <c r="ALS790" s="0"/>
      <c r="ALT790" s="0"/>
      <c r="ALU790" s="0"/>
      <c r="ALV790" s="0"/>
      <c r="ALW790" s="0"/>
      <c r="ALX790" s="0"/>
      <c r="ALY790" s="0"/>
      <c r="ALZ790" s="0"/>
      <c r="AMA790" s="0"/>
      <c r="AMB790" s="0"/>
      <c r="AMC790" s="0"/>
      <c r="AMD790" s="0"/>
      <c r="AME790" s="0"/>
      <c r="AMF790" s="0"/>
      <c r="AMG790" s="0"/>
      <c r="AMH790" s="0"/>
      <c r="AMI790" s="0"/>
      <c r="AMJ790" s="0"/>
    </row>
    <row r="791" customFormat="false" ht="12" hidden="false" customHeight="false" outlineLevel="0" collapsed="false">
      <c r="A791" s="1" t="s">
        <v>46</v>
      </c>
      <c r="B791" s="4" t="n">
        <v>114</v>
      </c>
      <c r="C791" s="9" t="n">
        <v>141</v>
      </c>
      <c r="D791" s="9"/>
      <c r="E791" s="35"/>
      <c r="F791" s="0"/>
      <c r="G791" s="33"/>
      <c r="H791" s="0"/>
      <c r="I791" s="22" t="s">
        <v>1365</v>
      </c>
      <c r="J791" s="26" t="s">
        <v>1366</v>
      </c>
      <c r="K791" s="35" t="s">
        <v>1690</v>
      </c>
      <c r="L791" s="9"/>
      <c r="M791" s="88"/>
      <c r="N791" s="22" t="s">
        <v>1660</v>
      </c>
      <c r="O791" s="4" t="s">
        <v>1663</v>
      </c>
      <c r="P791" s="89" t="n">
        <v>22114</v>
      </c>
      <c r="Q791" s="89" t="n">
        <v>2114</v>
      </c>
      <c r="R791" s="9" t="s">
        <v>53</v>
      </c>
      <c r="S791" s="0"/>
      <c r="T791" s="0"/>
      <c r="U791" s="0"/>
      <c r="V791" s="0"/>
      <c r="W791" s="0"/>
      <c r="X791" s="0"/>
      <c r="Y791" s="0"/>
      <c r="Z791" s="0"/>
      <c r="AA791" s="0"/>
      <c r="AB791" s="0"/>
      <c r="AC791" s="30"/>
      <c r="AD791" s="30"/>
      <c r="AE791" s="30"/>
      <c r="AF791" s="30"/>
      <c r="AG791" s="30"/>
      <c r="AH791" s="30"/>
      <c r="AI791" s="30"/>
      <c r="AJ791" s="30"/>
      <c r="AK791" s="3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/>
      <c r="FF791" s="0"/>
      <c r="FG791" s="0"/>
      <c r="FH791" s="0"/>
      <c r="FI791" s="0"/>
      <c r="FJ791" s="0"/>
      <c r="FK791" s="0"/>
      <c r="FL791" s="0"/>
      <c r="FM791" s="0"/>
      <c r="FN791" s="0"/>
      <c r="FO791" s="0"/>
      <c r="FP791" s="0"/>
      <c r="FQ791" s="0"/>
      <c r="FR791" s="0"/>
      <c r="FS791" s="0"/>
      <c r="FT791" s="0"/>
      <c r="FU791" s="0"/>
      <c r="FV791" s="0"/>
      <c r="FW791" s="0"/>
      <c r="FX791" s="0"/>
      <c r="FY791" s="0"/>
      <c r="FZ791" s="0"/>
      <c r="GA791" s="0"/>
      <c r="GB791" s="0"/>
      <c r="GC791" s="0"/>
      <c r="GD791" s="0"/>
      <c r="GE791" s="0"/>
      <c r="GF791" s="0"/>
      <c r="GG791" s="0"/>
      <c r="GH791" s="0"/>
      <c r="GI791" s="0"/>
      <c r="GJ791" s="0"/>
      <c r="GK791" s="0"/>
      <c r="GL791" s="0"/>
      <c r="GM791" s="0"/>
      <c r="GN791" s="0"/>
      <c r="GO791" s="0"/>
      <c r="GP791" s="0"/>
      <c r="GQ791" s="0"/>
      <c r="GR791" s="0"/>
      <c r="GS791" s="0"/>
      <c r="GT791" s="0"/>
      <c r="GU791" s="0"/>
      <c r="GV791" s="0"/>
      <c r="GW791" s="0"/>
      <c r="GX791" s="0"/>
      <c r="GY791" s="0"/>
      <c r="GZ791" s="0"/>
      <c r="HA791" s="0"/>
      <c r="HB791" s="0"/>
      <c r="HC791" s="0"/>
      <c r="HD791" s="0"/>
      <c r="HE791" s="0"/>
      <c r="HF791" s="0"/>
      <c r="HG791" s="0"/>
      <c r="HH791" s="0"/>
      <c r="HI791" s="0"/>
      <c r="HJ791" s="0"/>
      <c r="HK791" s="0"/>
      <c r="HL791" s="0"/>
      <c r="HM791" s="0"/>
      <c r="HN791" s="0"/>
      <c r="HO791" s="0"/>
      <c r="HP791" s="0"/>
      <c r="HQ791" s="0"/>
      <c r="HR791" s="0"/>
      <c r="HS791" s="0"/>
      <c r="HT791" s="0"/>
      <c r="HU791" s="0"/>
      <c r="HV791" s="0"/>
      <c r="HW791" s="0"/>
      <c r="HX791" s="0"/>
      <c r="HY791" s="0"/>
      <c r="HZ791" s="0"/>
      <c r="IA791" s="0"/>
      <c r="IB791" s="0"/>
      <c r="IC791" s="0"/>
      <c r="ID791" s="0"/>
      <c r="IE791" s="0"/>
      <c r="IF791" s="0"/>
      <c r="IG791" s="0"/>
      <c r="IH791" s="0"/>
      <c r="II791" s="0"/>
      <c r="IJ791" s="0"/>
      <c r="IK791" s="0"/>
      <c r="IL791" s="0"/>
      <c r="IM791" s="0"/>
      <c r="IN791" s="0"/>
      <c r="IO791" s="0"/>
      <c r="IP791" s="0"/>
      <c r="IQ791" s="0"/>
      <c r="IR791" s="0"/>
      <c r="IS791" s="0"/>
      <c r="IT791" s="0"/>
      <c r="IU791" s="0"/>
      <c r="IV791" s="0"/>
      <c r="IW791" s="0"/>
      <c r="IX791" s="0"/>
      <c r="IY791" s="0"/>
      <c r="IZ791" s="0"/>
      <c r="JA791" s="0"/>
      <c r="JB791" s="0"/>
      <c r="JC791" s="0"/>
      <c r="JD791" s="0"/>
      <c r="JE791" s="0"/>
      <c r="JF791" s="0"/>
      <c r="JG791" s="0"/>
      <c r="JH791" s="0"/>
      <c r="JI791" s="0"/>
      <c r="JJ791" s="0"/>
      <c r="JK791" s="0"/>
      <c r="JL791" s="0"/>
      <c r="JM791" s="0"/>
      <c r="JN791" s="0"/>
      <c r="JO791" s="0"/>
      <c r="JP791" s="0"/>
      <c r="JQ791" s="0"/>
      <c r="JR791" s="0"/>
      <c r="JS791" s="0"/>
      <c r="JT791" s="0"/>
      <c r="JU791" s="0"/>
      <c r="JV791" s="0"/>
      <c r="JW791" s="0"/>
      <c r="JX791" s="0"/>
      <c r="JY791" s="0"/>
      <c r="JZ791" s="0"/>
      <c r="KA791" s="0"/>
      <c r="KB791" s="0"/>
      <c r="KC791" s="0"/>
      <c r="KD791" s="0"/>
      <c r="KE791" s="0"/>
      <c r="KF791" s="0"/>
      <c r="KG791" s="0"/>
      <c r="KH791" s="0"/>
      <c r="KI791" s="0"/>
      <c r="KJ791" s="0"/>
      <c r="KK791" s="0"/>
      <c r="KL791" s="0"/>
      <c r="KM791" s="0"/>
      <c r="KN791" s="0"/>
      <c r="KO791" s="0"/>
      <c r="KP791" s="0"/>
      <c r="KQ791" s="0"/>
      <c r="KR791" s="0"/>
      <c r="KS791" s="0"/>
      <c r="KT791" s="0"/>
      <c r="KU791" s="0"/>
      <c r="KV791" s="0"/>
      <c r="KW791" s="0"/>
      <c r="KX791" s="0"/>
      <c r="KY791" s="0"/>
      <c r="KZ791" s="0"/>
      <c r="LA791" s="0"/>
      <c r="LB791" s="0"/>
      <c r="LC791" s="0"/>
      <c r="LD791" s="0"/>
      <c r="LE791" s="0"/>
      <c r="LF791" s="0"/>
      <c r="LG791" s="0"/>
      <c r="LH791" s="0"/>
      <c r="LI791" s="0"/>
      <c r="LJ791" s="0"/>
      <c r="LK791" s="0"/>
      <c r="LL791" s="0"/>
      <c r="LM791" s="0"/>
      <c r="LN791" s="0"/>
      <c r="LO791" s="0"/>
      <c r="LP791" s="0"/>
      <c r="LQ791" s="0"/>
      <c r="LR791" s="0"/>
      <c r="LS791" s="0"/>
      <c r="LT791" s="0"/>
      <c r="LU791" s="0"/>
      <c r="LV791" s="0"/>
      <c r="LW791" s="0"/>
      <c r="LX791" s="0"/>
      <c r="LY791" s="0"/>
      <c r="LZ791" s="0"/>
      <c r="MA791" s="0"/>
      <c r="MB791" s="0"/>
      <c r="MC791" s="0"/>
      <c r="MD791" s="0"/>
      <c r="ME791" s="0"/>
      <c r="MF791" s="0"/>
      <c r="MG791" s="0"/>
      <c r="MH791" s="0"/>
      <c r="MI791" s="0"/>
      <c r="MJ791" s="0"/>
      <c r="MK791" s="0"/>
      <c r="ML791" s="0"/>
      <c r="MM791" s="0"/>
      <c r="MN791" s="0"/>
      <c r="MO791" s="0"/>
      <c r="MP791" s="0"/>
      <c r="MQ791" s="0"/>
      <c r="MR791" s="0"/>
      <c r="MS791" s="0"/>
      <c r="MT791" s="0"/>
      <c r="MU791" s="0"/>
      <c r="MV791" s="0"/>
      <c r="MW791" s="0"/>
      <c r="MX791" s="0"/>
      <c r="MY791" s="0"/>
      <c r="MZ791" s="0"/>
      <c r="NA791" s="0"/>
      <c r="NB791" s="0"/>
      <c r="NC791" s="0"/>
      <c r="ND791" s="0"/>
      <c r="NE791" s="0"/>
      <c r="NF791" s="0"/>
      <c r="NG791" s="0"/>
      <c r="NH791" s="0"/>
      <c r="NI791" s="0"/>
      <c r="NJ791" s="0"/>
      <c r="NK791" s="0"/>
      <c r="NL791" s="0"/>
      <c r="NM791" s="0"/>
      <c r="NN791" s="0"/>
      <c r="NO791" s="0"/>
      <c r="NP791" s="0"/>
      <c r="NQ791" s="0"/>
      <c r="NR791" s="0"/>
      <c r="NS791" s="0"/>
      <c r="NT791" s="0"/>
      <c r="NU791" s="0"/>
      <c r="NV791" s="0"/>
      <c r="NW791" s="0"/>
      <c r="NX791" s="0"/>
      <c r="NY791" s="0"/>
      <c r="NZ791" s="0"/>
      <c r="OA791" s="0"/>
      <c r="OB791" s="0"/>
      <c r="OC791" s="0"/>
      <c r="OD791" s="0"/>
      <c r="OE791" s="0"/>
      <c r="OF791" s="0"/>
      <c r="OG791" s="0"/>
      <c r="OH791" s="0"/>
      <c r="OI791" s="0"/>
      <c r="OJ791" s="0"/>
      <c r="OK791" s="0"/>
      <c r="OL791" s="0"/>
      <c r="OM791" s="0"/>
      <c r="ON791" s="0"/>
      <c r="OO791" s="0"/>
      <c r="OP791" s="0"/>
      <c r="OQ791" s="0"/>
      <c r="OR791" s="0"/>
      <c r="OS791" s="0"/>
      <c r="OT791" s="0"/>
      <c r="OU791" s="0"/>
      <c r="OV791" s="0"/>
      <c r="OW791" s="0"/>
      <c r="OX791" s="0"/>
      <c r="OY791" s="0"/>
      <c r="OZ791" s="0"/>
      <c r="PA791" s="0"/>
      <c r="PB791" s="0"/>
      <c r="PC791" s="0"/>
      <c r="PD791" s="0"/>
      <c r="PE791" s="0"/>
      <c r="PF791" s="0"/>
      <c r="PG791" s="0"/>
      <c r="PH791" s="0"/>
      <c r="PI791" s="0"/>
      <c r="PJ791" s="0"/>
      <c r="PK791" s="0"/>
      <c r="PL791" s="0"/>
      <c r="PM791" s="0"/>
      <c r="PN791" s="0"/>
      <c r="PO791" s="0"/>
      <c r="PP791" s="0"/>
      <c r="PQ791" s="0"/>
      <c r="PR791" s="0"/>
      <c r="PS791" s="0"/>
      <c r="PT791" s="0"/>
      <c r="PU791" s="0"/>
      <c r="PV791" s="0"/>
      <c r="PW791" s="0"/>
      <c r="PX791" s="0"/>
      <c r="PY791" s="0"/>
      <c r="PZ791" s="0"/>
      <c r="QA791" s="0"/>
      <c r="QB791" s="0"/>
      <c r="QC791" s="0"/>
      <c r="QD791" s="0"/>
      <c r="QE791" s="0"/>
      <c r="QF791" s="0"/>
      <c r="QG791" s="0"/>
      <c r="QH791" s="0"/>
      <c r="QI791" s="0"/>
      <c r="QJ791" s="0"/>
      <c r="QK791" s="0"/>
      <c r="QL791" s="0"/>
      <c r="QM791" s="0"/>
      <c r="QN791" s="0"/>
      <c r="QO791" s="0"/>
      <c r="QP791" s="0"/>
      <c r="QQ791" s="0"/>
      <c r="QR791" s="0"/>
      <c r="QS791" s="0"/>
      <c r="QT791" s="0"/>
      <c r="QU791" s="0"/>
      <c r="QV791" s="0"/>
      <c r="QW791" s="0"/>
      <c r="QX791" s="0"/>
      <c r="QY791" s="0"/>
      <c r="QZ791" s="0"/>
      <c r="RA791" s="0"/>
      <c r="RB791" s="0"/>
      <c r="RC791" s="0"/>
      <c r="RD791" s="0"/>
      <c r="RE791" s="0"/>
      <c r="RF791" s="0"/>
      <c r="RG791" s="0"/>
      <c r="RH791" s="0"/>
      <c r="RI791" s="0"/>
      <c r="RJ791" s="0"/>
      <c r="RK791" s="0"/>
      <c r="RL791" s="0"/>
      <c r="RM791" s="0"/>
      <c r="RN791" s="0"/>
      <c r="RO791" s="0"/>
      <c r="RP791" s="0"/>
      <c r="RQ791" s="0"/>
      <c r="RR791" s="0"/>
      <c r="RS791" s="0"/>
      <c r="RT791" s="0"/>
      <c r="RU791" s="0"/>
      <c r="RV791" s="0"/>
      <c r="RW791" s="0"/>
      <c r="RX791" s="0"/>
      <c r="RY791" s="0"/>
      <c r="RZ791" s="0"/>
      <c r="SA791" s="0"/>
      <c r="SB791" s="0"/>
      <c r="SC791" s="0"/>
      <c r="SD791" s="0"/>
      <c r="SE791" s="0"/>
      <c r="SF791" s="0"/>
      <c r="SG791" s="0"/>
      <c r="SH791" s="0"/>
      <c r="SI791" s="0"/>
      <c r="SJ791" s="0"/>
      <c r="SK791" s="0"/>
      <c r="SL791" s="0"/>
      <c r="SM791" s="0"/>
      <c r="SN791" s="0"/>
      <c r="SO791" s="0"/>
      <c r="SP791" s="0"/>
      <c r="SQ791" s="0"/>
      <c r="SR791" s="0"/>
      <c r="SS791" s="0"/>
      <c r="ST791" s="0"/>
      <c r="SU791" s="0"/>
      <c r="SV791" s="0"/>
      <c r="SW791" s="0"/>
      <c r="SX791" s="0"/>
      <c r="SY791" s="0"/>
      <c r="SZ791" s="0"/>
      <c r="TA791" s="0"/>
      <c r="TB791" s="0"/>
      <c r="TC791" s="0"/>
      <c r="TD791" s="0"/>
      <c r="TE791" s="0"/>
      <c r="TF791" s="0"/>
      <c r="TG791" s="0"/>
      <c r="TH791" s="0"/>
      <c r="TI791" s="0"/>
      <c r="TJ791" s="0"/>
      <c r="TK791" s="0"/>
      <c r="TL791" s="0"/>
      <c r="TM791" s="0"/>
      <c r="TN791" s="0"/>
      <c r="TO791" s="0"/>
      <c r="TP791" s="0"/>
      <c r="TQ791" s="0"/>
      <c r="TR791" s="0"/>
      <c r="TS791" s="0"/>
      <c r="TT791" s="0"/>
      <c r="TU791" s="0"/>
      <c r="TV791" s="0"/>
      <c r="TW791" s="0"/>
      <c r="TX791" s="0"/>
      <c r="TY791" s="0"/>
      <c r="TZ791" s="0"/>
      <c r="UA791" s="0"/>
      <c r="UB791" s="0"/>
      <c r="UC791" s="0"/>
      <c r="UD791" s="0"/>
      <c r="UE791" s="0"/>
      <c r="UF791" s="0"/>
      <c r="UG791" s="0"/>
      <c r="UH791" s="0"/>
      <c r="UI791" s="0"/>
      <c r="UJ791" s="0"/>
      <c r="UK791" s="0"/>
      <c r="UL791" s="0"/>
      <c r="UM791" s="0"/>
      <c r="UN791" s="0"/>
      <c r="UO791" s="0"/>
      <c r="UP791" s="0"/>
      <c r="UQ791" s="0"/>
      <c r="UR791" s="0"/>
      <c r="US791" s="0"/>
      <c r="UT791" s="0"/>
      <c r="UU791" s="0"/>
      <c r="UV791" s="0"/>
      <c r="UW791" s="0"/>
      <c r="UX791" s="0"/>
      <c r="UY791" s="0"/>
      <c r="UZ791" s="0"/>
      <c r="VA791" s="0"/>
      <c r="VB791" s="0"/>
      <c r="VC791" s="0"/>
      <c r="VD791" s="0"/>
      <c r="VE791" s="0"/>
      <c r="VF791" s="0"/>
      <c r="VG791" s="0"/>
      <c r="VH791" s="0"/>
      <c r="VI791" s="0"/>
      <c r="VJ791" s="0"/>
      <c r="VK791" s="0"/>
      <c r="VL791" s="0"/>
      <c r="VM791" s="0"/>
      <c r="VN791" s="0"/>
      <c r="VO791" s="0"/>
      <c r="VP791" s="0"/>
      <c r="VQ791" s="0"/>
      <c r="VR791" s="0"/>
      <c r="VS791" s="0"/>
      <c r="VT791" s="0"/>
      <c r="VU791" s="0"/>
      <c r="VV791" s="0"/>
      <c r="VW791" s="0"/>
      <c r="VX791" s="0"/>
      <c r="VY791" s="0"/>
      <c r="VZ791" s="0"/>
      <c r="WA791" s="0"/>
      <c r="WB791" s="0"/>
      <c r="WC791" s="0"/>
      <c r="WD791" s="0"/>
      <c r="WE791" s="0"/>
      <c r="WF791" s="0"/>
      <c r="WG791" s="0"/>
      <c r="WH791" s="0"/>
      <c r="WI791" s="0"/>
      <c r="WJ791" s="0"/>
      <c r="WK791" s="0"/>
      <c r="WL791" s="0"/>
      <c r="WM791" s="0"/>
      <c r="WN791" s="0"/>
      <c r="WO791" s="0"/>
      <c r="WP791" s="0"/>
      <c r="WQ791" s="0"/>
      <c r="WR791" s="0"/>
      <c r="WS791" s="0"/>
      <c r="WT791" s="0"/>
      <c r="WU791" s="0"/>
      <c r="WV791" s="0"/>
      <c r="WW791" s="0"/>
      <c r="WX791" s="0"/>
      <c r="WY791" s="0"/>
      <c r="WZ791" s="0"/>
      <c r="XA791" s="0"/>
      <c r="XB791" s="0"/>
      <c r="XC791" s="0"/>
      <c r="XD791" s="0"/>
      <c r="XE791" s="0"/>
      <c r="XF791" s="0"/>
      <c r="XG791" s="0"/>
      <c r="XH791" s="0"/>
      <c r="XI791" s="0"/>
      <c r="XJ791" s="0"/>
      <c r="XK791" s="0"/>
      <c r="XL791" s="0"/>
      <c r="XM791" s="0"/>
      <c r="XN791" s="0"/>
      <c r="XO791" s="0"/>
      <c r="XP791" s="0"/>
      <c r="XQ791" s="0"/>
      <c r="XR791" s="0"/>
      <c r="XS791" s="0"/>
      <c r="XT791" s="0"/>
      <c r="XU791" s="0"/>
      <c r="XV791" s="0"/>
      <c r="XW791" s="0"/>
      <c r="XX791" s="0"/>
      <c r="XY791" s="0"/>
      <c r="XZ791" s="0"/>
      <c r="YA791" s="0"/>
      <c r="YB791" s="0"/>
      <c r="YC791" s="0"/>
      <c r="YD791" s="0"/>
      <c r="YE791" s="0"/>
      <c r="YF791" s="0"/>
      <c r="YG791" s="0"/>
      <c r="YH791" s="0"/>
      <c r="YI791" s="0"/>
      <c r="YJ791" s="0"/>
      <c r="YK791" s="0"/>
      <c r="YL791" s="0"/>
      <c r="YM791" s="0"/>
      <c r="YN791" s="0"/>
      <c r="YO791" s="0"/>
      <c r="YP791" s="0"/>
      <c r="YQ791" s="0"/>
      <c r="YR791" s="0"/>
      <c r="YS791" s="0"/>
      <c r="YT791" s="0"/>
      <c r="YU791" s="0"/>
      <c r="YV791" s="0"/>
      <c r="YW791" s="0"/>
      <c r="YX791" s="0"/>
      <c r="YY791" s="0"/>
      <c r="YZ791" s="0"/>
      <c r="ZA791" s="0"/>
      <c r="ZB791" s="0"/>
      <c r="ZC791" s="0"/>
      <c r="ZD791" s="0"/>
      <c r="ZE791" s="0"/>
      <c r="ZF791" s="0"/>
      <c r="ZG791" s="0"/>
      <c r="ZH791" s="0"/>
      <c r="ZI791" s="0"/>
      <c r="ZJ791" s="0"/>
      <c r="ZK791" s="0"/>
      <c r="ZL791" s="0"/>
      <c r="ZM791" s="0"/>
      <c r="ZN791" s="0"/>
      <c r="ZO791" s="0"/>
      <c r="ZP791" s="0"/>
      <c r="ZQ791" s="0"/>
      <c r="ZR791" s="0"/>
      <c r="ZS791" s="0"/>
      <c r="ZT791" s="0"/>
      <c r="ZU791" s="0"/>
      <c r="ZV791" s="0"/>
      <c r="ZW791" s="0"/>
      <c r="ZX791" s="0"/>
      <c r="ZY791" s="0"/>
      <c r="ZZ791" s="0"/>
      <c r="AAA791" s="0"/>
      <c r="AAB791" s="0"/>
      <c r="AAC791" s="0"/>
      <c r="AAD791" s="0"/>
      <c r="AAE791" s="0"/>
      <c r="AAF791" s="0"/>
      <c r="AAG791" s="0"/>
      <c r="AAH791" s="0"/>
      <c r="AAI791" s="0"/>
      <c r="AAJ791" s="0"/>
      <c r="AAK791" s="0"/>
      <c r="AAL791" s="0"/>
      <c r="AAM791" s="0"/>
      <c r="AAN791" s="0"/>
      <c r="AAO791" s="0"/>
      <c r="AAP791" s="0"/>
      <c r="AAQ791" s="0"/>
      <c r="AAR791" s="0"/>
      <c r="AAS791" s="0"/>
      <c r="AAT791" s="0"/>
      <c r="AAU791" s="0"/>
      <c r="AAV791" s="0"/>
      <c r="AAW791" s="0"/>
      <c r="AAX791" s="0"/>
      <c r="AAY791" s="0"/>
      <c r="AAZ791" s="0"/>
      <c r="ABA791" s="0"/>
      <c r="ABB791" s="0"/>
      <c r="ABC791" s="0"/>
      <c r="ABD791" s="0"/>
      <c r="ABE791" s="0"/>
      <c r="ABF791" s="0"/>
      <c r="ABG791" s="0"/>
      <c r="ABH791" s="0"/>
      <c r="ABI791" s="0"/>
      <c r="ABJ791" s="0"/>
      <c r="ABK791" s="0"/>
      <c r="ABL791" s="0"/>
      <c r="ABM791" s="0"/>
      <c r="ABN791" s="0"/>
      <c r="ABO791" s="0"/>
      <c r="ABP791" s="0"/>
      <c r="ABQ791" s="0"/>
      <c r="ABR791" s="0"/>
      <c r="ABS791" s="0"/>
      <c r="ABT791" s="0"/>
      <c r="ABU791" s="0"/>
      <c r="ABV791" s="0"/>
      <c r="ABW791" s="0"/>
      <c r="ABX791" s="0"/>
      <c r="ABY791" s="0"/>
      <c r="ABZ791" s="0"/>
      <c r="ACA791" s="0"/>
      <c r="ACB791" s="0"/>
      <c r="ACC791" s="0"/>
      <c r="ACD791" s="0"/>
      <c r="ACE791" s="0"/>
      <c r="ACF791" s="0"/>
      <c r="ACG791" s="0"/>
      <c r="ACH791" s="0"/>
      <c r="ACI791" s="0"/>
      <c r="ACJ791" s="0"/>
      <c r="ACK791" s="0"/>
      <c r="ACL791" s="0"/>
      <c r="ACM791" s="0"/>
      <c r="ACN791" s="0"/>
      <c r="ACO791" s="0"/>
      <c r="ACP791" s="0"/>
      <c r="ACQ791" s="0"/>
      <c r="ACR791" s="0"/>
      <c r="ACS791" s="0"/>
      <c r="ACT791" s="0"/>
      <c r="ACU791" s="0"/>
      <c r="ACV791" s="0"/>
      <c r="ACW791" s="0"/>
      <c r="ACX791" s="0"/>
      <c r="ACY791" s="0"/>
      <c r="ACZ791" s="0"/>
      <c r="ADA791" s="0"/>
      <c r="ADB791" s="0"/>
      <c r="ADC791" s="0"/>
      <c r="ADD791" s="0"/>
      <c r="ADE791" s="0"/>
      <c r="ADF791" s="0"/>
      <c r="ADG791" s="0"/>
      <c r="ADH791" s="0"/>
      <c r="ADI791" s="0"/>
      <c r="ADJ791" s="0"/>
      <c r="ADK791" s="0"/>
      <c r="ADL791" s="0"/>
      <c r="ADM791" s="0"/>
      <c r="ADN791" s="0"/>
      <c r="ADO791" s="0"/>
      <c r="ADP791" s="0"/>
      <c r="ADQ791" s="0"/>
      <c r="ADR791" s="0"/>
      <c r="ADS791" s="0"/>
      <c r="ADT791" s="0"/>
      <c r="ADU791" s="0"/>
      <c r="ADV791" s="0"/>
      <c r="ADW791" s="0"/>
      <c r="ADX791" s="0"/>
      <c r="ADY791" s="0"/>
      <c r="ADZ791" s="0"/>
      <c r="AEA791" s="0"/>
      <c r="AEB791" s="0"/>
      <c r="AEC791" s="0"/>
      <c r="AED791" s="0"/>
      <c r="AEE791" s="0"/>
      <c r="AEF791" s="0"/>
      <c r="AEG791" s="0"/>
      <c r="AEH791" s="0"/>
      <c r="AEI791" s="0"/>
      <c r="AEJ791" s="0"/>
      <c r="AEK791" s="0"/>
      <c r="AEL791" s="0"/>
      <c r="AEM791" s="0"/>
      <c r="AEN791" s="0"/>
      <c r="AEO791" s="0"/>
      <c r="AEP791" s="0"/>
      <c r="AEQ791" s="0"/>
      <c r="AER791" s="0"/>
      <c r="AES791" s="0"/>
      <c r="AET791" s="0"/>
      <c r="AEU791" s="0"/>
      <c r="AEV791" s="0"/>
      <c r="AEW791" s="0"/>
      <c r="AEX791" s="0"/>
      <c r="AEY791" s="0"/>
      <c r="AEZ791" s="0"/>
      <c r="AFA791" s="0"/>
      <c r="AFB791" s="0"/>
      <c r="AFC791" s="0"/>
      <c r="AFD791" s="0"/>
      <c r="AFE791" s="0"/>
      <c r="AFF791" s="0"/>
      <c r="AFG791" s="0"/>
      <c r="AFH791" s="0"/>
      <c r="AFI791" s="0"/>
      <c r="AFJ791" s="0"/>
      <c r="AFK791" s="0"/>
      <c r="AFL791" s="0"/>
      <c r="AFM791" s="0"/>
      <c r="AFN791" s="0"/>
      <c r="AFO791" s="0"/>
      <c r="AFP791" s="0"/>
      <c r="AFQ791" s="0"/>
      <c r="AFR791" s="0"/>
      <c r="AFS791" s="0"/>
      <c r="AFT791" s="0"/>
      <c r="AFU791" s="0"/>
      <c r="AFV791" s="0"/>
      <c r="AFW791" s="0"/>
      <c r="AFX791" s="0"/>
      <c r="AFY791" s="0"/>
      <c r="AFZ791" s="0"/>
      <c r="AGA791" s="0"/>
      <c r="AGB791" s="0"/>
      <c r="AGC791" s="0"/>
      <c r="AGD791" s="0"/>
      <c r="AGE791" s="0"/>
      <c r="AGF791" s="0"/>
      <c r="AGG791" s="0"/>
      <c r="AGH791" s="0"/>
      <c r="AGI791" s="0"/>
      <c r="AGJ791" s="0"/>
      <c r="AGK791" s="0"/>
      <c r="AGL791" s="0"/>
      <c r="AGM791" s="0"/>
      <c r="AGN791" s="0"/>
      <c r="AGO791" s="0"/>
      <c r="AGP791" s="0"/>
      <c r="AGQ791" s="0"/>
      <c r="AGR791" s="0"/>
      <c r="AGS791" s="0"/>
      <c r="AGT791" s="0"/>
      <c r="AGU791" s="0"/>
      <c r="AGV791" s="0"/>
      <c r="AGW791" s="0"/>
      <c r="AGX791" s="0"/>
      <c r="AGY791" s="0"/>
      <c r="AGZ791" s="0"/>
      <c r="AHA791" s="0"/>
      <c r="AHB791" s="0"/>
      <c r="AHC791" s="0"/>
      <c r="AHD791" s="0"/>
      <c r="AHE791" s="0"/>
      <c r="AHF791" s="0"/>
      <c r="AHG791" s="0"/>
      <c r="AHH791" s="0"/>
      <c r="AHI791" s="0"/>
      <c r="AHJ791" s="0"/>
      <c r="AHK791" s="0"/>
      <c r="AHL791" s="0"/>
      <c r="AHM791" s="0"/>
      <c r="AHN791" s="0"/>
      <c r="AHO791" s="0"/>
      <c r="AHP791" s="0"/>
      <c r="AHQ791" s="0"/>
      <c r="AHR791" s="0"/>
      <c r="AHS791" s="0"/>
      <c r="AHT791" s="0"/>
      <c r="AHU791" s="0"/>
      <c r="AHV791" s="0"/>
      <c r="AHW791" s="0"/>
      <c r="AHX791" s="0"/>
      <c r="AHY791" s="0"/>
      <c r="AHZ791" s="0"/>
      <c r="AIA791" s="0"/>
      <c r="AIB791" s="0"/>
      <c r="AIC791" s="0"/>
      <c r="AID791" s="0"/>
      <c r="AIE791" s="0"/>
      <c r="AIF791" s="0"/>
      <c r="AIG791" s="0"/>
      <c r="AIH791" s="0"/>
      <c r="AII791" s="0"/>
      <c r="AIJ791" s="0"/>
      <c r="AIK791" s="0"/>
      <c r="AIL791" s="0"/>
      <c r="AIM791" s="0"/>
      <c r="AIN791" s="0"/>
      <c r="AIO791" s="0"/>
      <c r="AIP791" s="0"/>
      <c r="AIQ791" s="0"/>
      <c r="AIR791" s="0"/>
      <c r="AIS791" s="0"/>
      <c r="AIT791" s="0"/>
      <c r="AIU791" s="0"/>
      <c r="AIV791" s="0"/>
      <c r="AIW791" s="0"/>
      <c r="AIX791" s="0"/>
      <c r="AIY791" s="0"/>
      <c r="AIZ791" s="0"/>
      <c r="AJA791" s="0"/>
      <c r="AJB791" s="0"/>
      <c r="AJC791" s="0"/>
      <c r="AJD791" s="0"/>
      <c r="AJE791" s="0"/>
      <c r="AJF791" s="0"/>
      <c r="AJG791" s="0"/>
      <c r="AJH791" s="0"/>
      <c r="AJI791" s="0"/>
      <c r="AJJ791" s="0"/>
      <c r="AJK791" s="0"/>
      <c r="AJL791" s="0"/>
      <c r="AJM791" s="0"/>
      <c r="AJN791" s="0"/>
      <c r="AJO791" s="0"/>
      <c r="AJP791" s="0"/>
      <c r="AJQ791" s="0"/>
      <c r="AJR791" s="0"/>
      <c r="AJS791" s="0"/>
      <c r="AJT791" s="0"/>
      <c r="AJU791" s="0"/>
      <c r="AJV791" s="0"/>
      <c r="AJW791" s="0"/>
      <c r="AJX791" s="0"/>
      <c r="AJY791" s="0"/>
      <c r="AJZ791" s="0"/>
      <c r="AKA791" s="0"/>
      <c r="AKB791" s="0"/>
      <c r="AKC791" s="0"/>
      <c r="AKD791" s="0"/>
      <c r="AKE791" s="0"/>
      <c r="AKF791" s="0"/>
      <c r="AKG791" s="0"/>
      <c r="AKH791" s="0"/>
      <c r="AKI791" s="0"/>
      <c r="AKJ791" s="0"/>
      <c r="AKK791" s="0"/>
      <c r="AKL791" s="0"/>
      <c r="AKM791" s="0"/>
      <c r="AKN791" s="0"/>
      <c r="AKO791" s="0"/>
      <c r="AKP791" s="0"/>
      <c r="AKQ791" s="0"/>
      <c r="AKR791" s="0"/>
      <c r="AKS791" s="0"/>
      <c r="AKT791" s="0"/>
      <c r="AKU791" s="0"/>
      <c r="AKV791" s="0"/>
      <c r="AKW791" s="0"/>
      <c r="AKX791" s="0"/>
      <c r="AKY791" s="0"/>
      <c r="AKZ791" s="0"/>
      <c r="ALA791" s="0"/>
      <c r="ALB791" s="0"/>
      <c r="ALC791" s="0"/>
      <c r="ALD791" s="0"/>
      <c r="ALE791" s="0"/>
      <c r="ALF791" s="0"/>
      <c r="ALG791" s="0"/>
      <c r="ALH791" s="0"/>
      <c r="ALI791" s="0"/>
      <c r="ALJ791" s="0"/>
      <c r="ALK791" s="0"/>
      <c r="ALL791" s="0"/>
      <c r="ALM791" s="0"/>
      <c r="ALN791" s="0"/>
      <c r="ALO791" s="0"/>
      <c r="ALP791" s="0"/>
      <c r="ALQ791" s="0"/>
      <c r="ALR791" s="0"/>
      <c r="ALS791" s="0"/>
      <c r="ALT791" s="0"/>
      <c r="ALU791" s="0"/>
      <c r="ALV791" s="0"/>
      <c r="ALW791" s="0"/>
      <c r="ALX791" s="0"/>
      <c r="ALY791" s="0"/>
      <c r="ALZ791" s="0"/>
      <c r="AMA791" s="0"/>
      <c r="AMB791" s="0"/>
      <c r="AMC791" s="0"/>
      <c r="AMD791" s="0"/>
      <c r="AME791" s="0"/>
      <c r="AMF791" s="0"/>
      <c r="AMG791" s="0"/>
      <c r="AMH791" s="0"/>
      <c r="AMI791" s="0"/>
      <c r="AMJ791" s="0"/>
    </row>
    <row r="792" customFormat="false" ht="12" hidden="false" customHeight="false" outlineLevel="0" collapsed="false">
      <c r="A792" s="9" t="s">
        <v>56</v>
      </c>
      <c r="B792" s="4" t="n">
        <v>116</v>
      </c>
      <c r="C792" s="9" t="n">
        <v>144</v>
      </c>
      <c r="D792" s="9"/>
      <c r="E792" s="35"/>
      <c r="F792" s="0"/>
      <c r="G792" s="33"/>
      <c r="H792" s="0"/>
      <c r="I792" s="22" t="s">
        <v>1365</v>
      </c>
      <c r="J792" s="26" t="s">
        <v>1366</v>
      </c>
      <c r="K792" s="35" t="s">
        <v>1691</v>
      </c>
      <c r="L792" s="9"/>
      <c r="M792" s="88"/>
      <c r="N792" s="22" t="s">
        <v>1660</v>
      </c>
      <c r="O792" s="4" t="s">
        <v>1663</v>
      </c>
      <c r="P792" s="89" t="n">
        <v>22116</v>
      </c>
      <c r="Q792" s="89" t="n">
        <v>2116</v>
      </c>
      <c r="R792" s="9" t="s">
        <v>53</v>
      </c>
      <c r="S792" s="0"/>
      <c r="T792" s="0"/>
      <c r="U792" s="0"/>
      <c r="V792" s="0"/>
      <c r="W792" s="0"/>
      <c r="X792" s="0"/>
      <c r="Y792" s="0"/>
      <c r="Z792" s="0"/>
      <c r="AA792" s="0"/>
      <c r="AB792" s="0"/>
      <c r="AC792" s="30"/>
      <c r="AD792" s="30"/>
      <c r="AE792" s="30"/>
      <c r="AF792" s="30"/>
      <c r="AG792" s="30"/>
      <c r="AH792" s="30"/>
      <c r="AI792" s="30"/>
      <c r="AJ792" s="30"/>
      <c r="AK792" s="30"/>
      <c r="AL792" s="0"/>
      <c r="AM792" s="0"/>
      <c r="AN792" s="0"/>
      <c r="AO792" s="0"/>
      <c r="AP792" s="0"/>
      <c r="AQ792" s="0"/>
      <c r="AR792" s="0"/>
      <c r="AS792" s="0"/>
      <c r="AT792" s="0"/>
      <c r="AU792" s="0"/>
      <c r="AV792" s="0"/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0"/>
      <c r="EG792" s="0"/>
      <c r="EH792" s="0"/>
      <c r="EI792" s="0"/>
      <c r="EJ792" s="0"/>
      <c r="EK792" s="0"/>
      <c r="EL792" s="0"/>
      <c r="EM792" s="0"/>
      <c r="EN792" s="0"/>
      <c r="EO792" s="0"/>
      <c r="EP792" s="0"/>
      <c r="EQ792" s="0"/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0"/>
      <c r="FH792" s="0"/>
      <c r="FI792" s="0"/>
      <c r="FJ792" s="0"/>
      <c r="FK792" s="0"/>
      <c r="FL792" s="0"/>
      <c r="FM792" s="0"/>
      <c r="FN792" s="0"/>
      <c r="FO792" s="0"/>
      <c r="FP792" s="0"/>
      <c r="FQ792" s="0"/>
      <c r="FR792" s="0"/>
      <c r="FS792" s="0"/>
      <c r="FT792" s="0"/>
      <c r="FU792" s="0"/>
      <c r="FV792" s="0"/>
      <c r="FW792" s="0"/>
      <c r="FX792" s="0"/>
      <c r="FY792" s="0"/>
      <c r="FZ792" s="0"/>
      <c r="GA792" s="0"/>
      <c r="GB792" s="0"/>
      <c r="GC792" s="0"/>
      <c r="GD792" s="0"/>
      <c r="GE792" s="0"/>
      <c r="GF792" s="0"/>
      <c r="GG792" s="0"/>
      <c r="GH792" s="0"/>
      <c r="GI792" s="0"/>
      <c r="GJ792" s="0"/>
      <c r="GK792" s="0"/>
      <c r="GL792" s="0"/>
      <c r="GM792" s="0"/>
      <c r="GN792" s="0"/>
      <c r="GO792" s="0"/>
      <c r="GP792" s="0"/>
      <c r="GQ792" s="0"/>
      <c r="GR792" s="0"/>
      <c r="GS792" s="0"/>
      <c r="GT792" s="0"/>
      <c r="GU792" s="0"/>
      <c r="GV792" s="0"/>
      <c r="GW792" s="0"/>
      <c r="GX792" s="0"/>
      <c r="GY792" s="0"/>
      <c r="GZ792" s="0"/>
      <c r="HA792" s="0"/>
      <c r="HB792" s="0"/>
      <c r="HC792" s="0"/>
      <c r="HD792" s="0"/>
      <c r="HE792" s="0"/>
      <c r="HF792" s="0"/>
      <c r="HG792" s="0"/>
      <c r="HH792" s="0"/>
      <c r="HI792" s="0"/>
      <c r="HJ792" s="0"/>
      <c r="HK792" s="0"/>
      <c r="HL792" s="0"/>
      <c r="HM792" s="0"/>
      <c r="HN792" s="0"/>
      <c r="HO792" s="0"/>
      <c r="HP792" s="0"/>
      <c r="HQ792" s="0"/>
      <c r="HR792" s="0"/>
      <c r="HS792" s="0"/>
      <c r="HT792" s="0"/>
      <c r="HU792" s="0"/>
      <c r="HV792" s="0"/>
      <c r="HW792" s="0"/>
      <c r="HX792" s="0"/>
      <c r="HY792" s="0"/>
      <c r="HZ792" s="0"/>
      <c r="IA792" s="0"/>
      <c r="IB792" s="0"/>
      <c r="IC792" s="0"/>
      <c r="ID792" s="0"/>
      <c r="IE792" s="0"/>
      <c r="IF792" s="0"/>
      <c r="IG792" s="0"/>
      <c r="IH792" s="0"/>
      <c r="II792" s="0"/>
      <c r="IJ792" s="0"/>
      <c r="IK792" s="0"/>
      <c r="IL792" s="0"/>
      <c r="IM792" s="0"/>
      <c r="IN792" s="0"/>
      <c r="IO792" s="0"/>
      <c r="IP792" s="0"/>
      <c r="IQ792" s="0"/>
      <c r="IR792" s="0"/>
      <c r="IS792" s="0"/>
      <c r="IT792" s="0"/>
      <c r="IU792" s="0"/>
      <c r="IV792" s="0"/>
      <c r="IW792" s="0"/>
      <c r="IX792" s="0"/>
      <c r="IY792" s="0"/>
      <c r="IZ792" s="0"/>
      <c r="JA792" s="0"/>
      <c r="JB792" s="0"/>
      <c r="JC792" s="0"/>
      <c r="JD792" s="0"/>
      <c r="JE792" s="0"/>
      <c r="JF792" s="0"/>
      <c r="JG792" s="0"/>
      <c r="JH792" s="0"/>
      <c r="JI792" s="0"/>
      <c r="JJ792" s="0"/>
      <c r="JK792" s="0"/>
      <c r="JL792" s="0"/>
      <c r="JM792" s="0"/>
      <c r="JN792" s="0"/>
      <c r="JO792" s="0"/>
      <c r="JP792" s="0"/>
      <c r="JQ792" s="0"/>
      <c r="JR792" s="0"/>
      <c r="JS792" s="0"/>
      <c r="JT792" s="0"/>
      <c r="JU792" s="0"/>
      <c r="JV792" s="0"/>
      <c r="JW792" s="0"/>
      <c r="JX792" s="0"/>
      <c r="JY792" s="0"/>
      <c r="JZ792" s="0"/>
      <c r="KA792" s="0"/>
      <c r="KB792" s="0"/>
      <c r="KC792" s="0"/>
      <c r="KD792" s="0"/>
      <c r="KE792" s="0"/>
      <c r="KF792" s="0"/>
      <c r="KG792" s="0"/>
      <c r="KH792" s="0"/>
      <c r="KI792" s="0"/>
      <c r="KJ792" s="0"/>
      <c r="KK792" s="0"/>
      <c r="KL792" s="0"/>
      <c r="KM792" s="0"/>
      <c r="KN792" s="0"/>
      <c r="KO792" s="0"/>
      <c r="KP792" s="0"/>
      <c r="KQ792" s="0"/>
      <c r="KR792" s="0"/>
      <c r="KS792" s="0"/>
      <c r="KT792" s="0"/>
      <c r="KU792" s="0"/>
      <c r="KV792" s="0"/>
      <c r="KW792" s="0"/>
      <c r="KX792" s="0"/>
      <c r="KY792" s="0"/>
      <c r="KZ792" s="0"/>
      <c r="LA792" s="0"/>
      <c r="LB792" s="0"/>
      <c r="LC792" s="0"/>
      <c r="LD792" s="0"/>
      <c r="LE792" s="0"/>
      <c r="LF792" s="0"/>
      <c r="LG792" s="0"/>
      <c r="LH792" s="0"/>
      <c r="LI792" s="0"/>
      <c r="LJ792" s="0"/>
      <c r="LK792" s="0"/>
      <c r="LL792" s="0"/>
      <c r="LM792" s="0"/>
      <c r="LN792" s="0"/>
      <c r="LO792" s="0"/>
      <c r="LP792" s="0"/>
      <c r="LQ792" s="0"/>
      <c r="LR792" s="0"/>
      <c r="LS792" s="0"/>
      <c r="LT792" s="0"/>
      <c r="LU792" s="0"/>
      <c r="LV792" s="0"/>
      <c r="LW792" s="0"/>
      <c r="LX792" s="0"/>
      <c r="LY792" s="0"/>
      <c r="LZ792" s="0"/>
      <c r="MA792" s="0"/>
      <c r="MB792" s="0"/>
      <c r="MC792" s="0"/>
      <c r="MD792" s="0"/>
      <c r="ME792" s="0"/>
      <c r="MF792" s="0"/>
      <c r="MG792" s="0"/>
      <c r="MH792" s="0"/>
      <c r="MI792" s="0"/>
      <c r="MJ792" s="0"/>
      <c r="MK792" s="0"/>
      <c r="ML792" s="0"/>
      <c r="MM792" s="0"/>
      <c r="MN792" s="0"/>
      <c r="MO792" s="0"/>
      <c r="MP792" s="0"/>
      <c r="MQ792" s="0"/>
      <c r="MR792" s="0"/>
      <c r="MS792" s="0"/>
      <c r="MT792" s="0"/>
      <c r="MU792" s="0"/>
      <c r="MV792" s="0"/>
      <c r="MW792" s="0"/>
      <c r="MX792" s="0"/>
      <c r="MY792" s="0"/>
      <c r="MZ792" s="0"/>
      <c r="NA792" s="0"/>
      <c r="NB792" s="0"/>
      <c r="NC792" s="0"/>
      <c r="ND792" s="0"/>
      <c r="NE792" s="0"/>
      <c r="NF792" s="0"/>
      <c r="NG792" s="0"/>
      <c r="NH792" s="0"/>
      <c r="NI792" s="0"/>
      <c r="NJ792" s="0"/>
      <c r="NK792" s="0"/>
      <c r="NL792" s="0"/>
      <c r="NM792" s="0"/>
      <c r="NN792" s="0"/>
      <c r="NO792" s="0"/>
      <c r="NP792" s="0"/>
      <c r="NQ792" s="0"/>
      <c r="NR792" s="0"/>
      <c r="NS792" s="0"/>
      <c r="NT792" s="0"/>
      <c r="NU792" s="0"/>
      <c r="NV792" s="0"/>
      <c r="NW792" s="0"/>
      <c r="NX792" s="0"/>
      <c r="NY792" s="0"/>
      <c r="NZ792" s="0"/>
      <c r="OA792" s="0"/>
      <c r="OB792" s="0"/>
      <c r="OC792" s="0"/>
      <c r="OD792" s="0"/>
      <c r="OE792" s="0"/>
      <c r="OF792" s="0"/>
      <c r="OG792" s="0"/>
      <c r="OH792" s="0"/>
      <c r="OI792" s="0"/>
      <c r="OJ792" s="0"/>
      <c r="OK792" s="0"/>
      <c r="OL792" s="0"/>
      <c r="OM792" s="0"/>
      <c r="ON792" s="0"/>
      <c r="OO792" s="0"/>
      <c r="OP792" s="0"/>
      <c r="OQ792" s="0"/>
      <c r="OR792" s="0"/>
      <c r="OS792" s="0"/>
      <c r="OT792" s="0"/>
      <c r="OU792" s="0"/>
      <c r="OV792" s="0"/>
      <c r="OW792" s="0"/>
      <c r="OX792" s="0"/>
      <c r="OY792" s="0"/>
      <c r="OZ792" s="0"/>
      <c r="PA792" s="0"/>
      <c r="PB792" s="0"/>
      <c r="PC792" s="0"/>
      <c r="PD792" s="0"/>
      <c r="PE792" s="0"/>
      <c r="PF792" s="0"/>
      <c r="PG792" s="0"/>
      <c r="PH792" s="0"/>
      <c r="PI792" s="0"/>
      <c r="PJ792" s="0"/>
      <c r="PK792" s="0"/>
      <c r="PL792" s="0"/>
      <c r="PM792" s="0"/>
      <c r="PN792" s="0"/>
      <c r="PO792" s="0"/>
      <c r="PP792" s="0"/>
      <c r="PQ792" s="0"/>
      <c r="PR792" s="0"/>
      <c r="PS792" s="0"/>
      <c r="PT792" s="0"/>
      <c r="PU792" s="0"/>
      <c r="PV792" s="0"/>
      <c r="PW792" s="0"/>
      <c r="PX792" s="0"/>
      <c r="PY792" s="0"/>
      <c r="PZ792" s="0"/>
      <c r="QA792" s="0"/>
      <c r="QB792" s="0"/>
      <c r="QC792" s="0"/>
      <c r="QD792" s="0"/>
      <c r="QE792" s="0"/>
      <c r="QF792" s="0"/>
      <c r="QG792" s="0"/>
      <c r="QH792" s="0"/>
      <c r="QI792" s="0"/>
      <c r="QJ792" s="0"/>
      <c r="QK792" s="0"/>
      <c r="QL792" s="0"/>
      <c r="QM792" s="0"/>
      <c r="QN792" s="0"/>
      <c r="QO792" s="0"/>
      <c r="QP792" s="0"/>
      <c r="QQ792" s="0"/>
      <c r="QR792" s="0"/>
      <c r="QS792" s="0"/>
      <c r="QT792" s="0"/>
      <c r="QU792" s="0"/>
      <c r="QV792" s="0"/>
      <c r="QW792" s="0"/>
      <c r="QX792" s="0"/>
      <c r="QY792" s="0"/>
      <c r="QZ792" s="0"/>
      <c r="RA792" s="0"/>
      <c r="RB792" s="0"/>
      <c r="RC792" s="0"/>
      <c r="RD792" s="0"/>
      <c r="RE792" s="0"/>
      <c r="RF792" s="0"/>
      <c r="RG792" s="0"/>
      <c r="RH792" s="0"/>
      <c r="RI792" s="0"/>
      <c r="RJ792" s="0"/>
      <c r="RK792" s="0"/>
      <c r="RL792" s="0"/>
      <c r="RM792" s="0"/>
      <c r="RN792" s="0"/>
      <c r="RO792" s="0"/>
      <c r="RP792" s="0"/>
      <c r="RQ792" s="0"/>
      <c r="RR792" s="0"/>
      <c r="RS792" s="0"/>
      <c r="RT792" s="0"/>
      <c r="RU792" s="0"/>
      <c r="RV792" s="0"/>
      <c r="RW792" s="0"/>
      <c r="RX792" s="0"/>
      <c r="RY792" s="0"/>
      <c r="RZ792" s="0"/>
      <c r="SA792" s="0"/>
      <c r="SB792" s="0"/>
      <c r="SC792" s="0"/>
      <c r="SD792" s="0"/>
      <c r="SE792" s="0"/>
      <c r="SF792" s="0"/>
      <c r="SG792" s="0"/>
      <c r="SH792" s="0"/>
      <c r="SI792" s="0"/>
      <c r="SJ792" s="0"/>
      <c r="SK792" s="0"/>
      <c r="SL792" s="0"/>
      <c r="SM792" s="0"/>
      <c r="SN792" s="0"/>
      <c r="SO792" s="0"/>
      <c r="SP792" s="0"/>
      <c r="SQ792" s="0"/>
      <c r="SR792" s="0"/>
      <c r="SS792" s="0"/>
      <c r="ST792" s="0"/>
      <c r="SU792" s="0"/>
      <c r="SV792" s="0"/>
      <c r="SW792" s="0"/>
      <c r="SX792" s="0"/>
      <c r="SY792" s="0"/>
      <c r="SZ792" s="0"/>
      <c r="TA792" s="0"/>
      <c r="TB792" s="0"/>
      <c r="TC792" s="0"/>
      <c r="TD792" s="0"/>
      <c r="TE792" s="0"/>
      <c r="TF792" s="0"/>
      <c r="TG792" s="0"/>
      <c r="TH792" s="0"/>
      <c r="TI792" s="0"/>
      <c r="TJ792" s="0"/>
      <c r="TK792" s="0"/>
      <c r="TL792" s="0"/>
      <c r="TM792" s="0"/>
      <c r="TN792" s="0"/>
      <c r="TO792" s="0"/>
      <c r="TP792" s="0"/>
      <c r="TQ792" s="0"/>
      <c r="TR792" s="0"/>
      <c r="TS792" s="0"/>
      <c r="TT792" s="0"/>
      <c r="TU792" s="0"/>
      <c r="TV792" s="0"/>
      <c r="TW792" s="0"/>
      <c r="TX792" s="0"/>
      <c r="TY792" s="0"/>
      <c r="TZ792" s="0"/>
      <c r="UA792" s="0"/>
      <c r="UB792" s="0"/>
      <c r="UC792" s="0"/>
      <c r="UD792" s="0"/>
      <c r="UE792" s="0"/>
      <c r="UF792" s="0"/>
      <c r="UG792" s="0"/>
      <c r="UH792" s="0"/>
      <c r="UI792" s="0"/>
      <c r="UJ792" s="0"/>
      <c r="UK792" s="0"/>
      <c r="UL792" s="0"/>
      <c r="UM792" s="0"/>
      <c r="UN792" s="0"/>
      <c r="UO792" s="0"/>
      <c r="UP792" s="0"/>
      <c r="UQ792" s="0"/>
      <c r="UR792" s="0"/>
      <c r="US792" s="0"/>
      <c r="UT792" s="0"/>
      <c r="UU792" s="0"/>
      <c r="UV792" s="0"/>
      <c r="UW792" s="0"/>
      <c r="UX792" s="0"/>
      <c r="UY792" s="0"/>
      <c r="UZ792" s="0"/>
      <c r="VA792" s="0"/>
      <c r="VB792" s="0"/>
      <c r="VC792" s="0"/>
      <c r="VD792" s="0"/>
      <c r="VE792" s="0"/>
      <c r="VF792" s="0"/>
      <c r="VG792" s="0"/>
      <c r="VH792" s="0"/>
      <c r="VI792" s="0"/>
      <c r="VJ792" s="0"/>
      <c r="VK792" s="0"/>
      <c r="VL792" s="0"/>
      <c r="VM792" s="0"/>
      <c r="VN792" s="0"/>
      <c r="VO792" s="0"/>
      <c r="VP792" s="0"/>
      <c r="VQ792" s="0"/>
      <c r="VR792" s="0"/>
      <c r="VS792" s="0"/>
      <c r="VT792" s="0"/>
      <c r="VU792" s="0"/>
      <c r="VV792" s="0"/>
      <c r="VW792" s="0"/>
      <c r="VX792" s="0"/>
      <c r="VY792" s="0"/>
      <c r="VZ792" s="0"/>
      <c r="WA792" s="0"/>
      <c r="WB792" s="0"/>
      <c r="WC792" s="0"/>
      <c r="WD792" s="0"/>
      <c r="WE792" s="0"/>
      <c r="WF792" s="0"/>
      <c r="WG792" s="0"/>
      <c r="WH792" s="0"/>
      <c r="WI792" s="0"/>
      <c r="WJ792" s="0"/>
      <c r="WK792" s="0"/>
      <c r="WL792" s="0"/>
      <c r="WM792" s="0"/>
      <c r="WN792" s="0"/>
      <c r="WO792" s="0"/>
      <c r="WP792" s="0"/>
      <c r="WQ792" s="0"/>
      <c r="WR792" s="0"/>
      <c r="WS792" s="0"/>
      <c r="WT792" s="0"/>
      <c r="WU792" s="0"/>
      <c r="WV792" s="0"/>
      <c r="WW792" s="0"/>
      <c r="WX792" s="0"/>
      <c r="WY792" s="0"/>
      <c r="WZ792" s="0"/>
      <c r="XA792" s="0"/>
      <c r="XB792" s="0"/>
      <c r="XC792" s="0"/>
      <c r="XD792" s="0"/>
      <c r="XE792" s="0"/>
      <c r="XF792" s="0"/>
      <c r="XG792" s="0"/>
      <c r="XH792" s="0"/>
      <c r="XI792" s="0"/>
      <c r="XJ792" s="0"/>
      <c r="XK792" s="0"/>
      <c r="XL792" s="0"/>
      <c r="XM792" s="0"/>
      <c r="XN792" s="0"/>
      <c r="XO792" s="0"/>
      <c r="XP792" s="0"/>
      <c r="XQ792" s="0"/>
      <c r="XR792" s="0"/>
      <c r="XS792" s="0"/>
      <c r="XT792" s="0"/>
      <c r="XU792" s="0"/>
      <c r="XV792" s="0"/>
      <c r="XW792" s="0"/>
      <c r="XX792" s="0"/>
      <c r="XY792" s="0"/>
      <c r="XZ792" s="0"/>
      <c r="YA792" s="0"/>
      <c r="YB792" s="0"/>
      <c r="YC792" s="0"/>
      <c r="YD792" s="0"/>
      <c r="YE792" s="0"/>
      <c r="YF792" s="0"/>
      <c r="YG792" s="0"/>
      <c r="YH792" s="0"/>
      <c r="YI792" s="0"/>
      <c r="YJ792" s="0"/>
      <c r="YK792" s="0"/>
      <c r="YL792" s="0"/>
      <c r="YM792" s="0"/>
      <c r="YN792" s="0"/>
      <c r="YO792" s="0"/>
      <c r="YP792" s="0"/>
      <c r="YQ792" s="0"/>
      <c r="YR792" s="0"/>
      <c r="YS792" s="0"/>
      <c r="YT792" s="0"/>
      <c r="YU792" s="0"/>
      <c r="YV792" s="0"/>
      <c r="YW792" s="0"/>
      <c r="YX792" s="0"/>
      <c r="YY792" s="0"/>
      <c r="YZ792" s="0"/>
      <c r="ZA792" s="0"/>
      <c r="ZB792" s="0"/>
      <c r="ZC792" s="0"/>
      <c r="ZD792" s="0"/>
      <c r="ZE792" s="0"/>
      <c r="ZF792" s="0"/>
      <c r="ZG792" s="0"/>
      <c r="ZH792" s="0"/>
      <c r="ZI792" s="0"/>
      <c r="ZJ792" s="0"/>
      <c r="ZK792" s="0"/>
      <c r="ZL792" s="0"/>
      <c r="ZM792" s="0"/>
      <c r="ZN792" s="0"/>
      <c r="ZO792" s="0"/>
      <c r="ZP792" s="0"/>
      <c r="ZQ792" s="0"/>
      <c r="ZR792" s="0"/>
      <c r="ZS792" s="0"/>
      <c r="ZT792" s="0"/>
      <c r="ZU792" s="0"/>
      <c r="ZV792" s="0"/>
      <c r="ZW792" s="0"/>
      <c r="ZX792" s="0"/>
      <c r="ZY792" s="0"/>
      <c r="ZZ792" s="0"/>
      <c r="AAA792" s="0"/>
      <c r="AAB792" s="0"/>
      <c r="AAC792" s="0"/>
      <c r="AAD792" s="0"/>
      <c r="AAE792" s="0"/>
      <c r="AAF792" s="0"/>
      <c r="AAG792" s="0"/>
      <c r="AAH792" s="0"/>
      <c r="AAI792" s="0"/>
      <c r="AAJ792" s="0"/>
      <c r="AAK792" s="0"/>
      <c r="AAL792" s="0"/>
      <c r="AAM792" s="0"/>
      <c r="AAN792" s="0"/>
      <c r="AAO792" s="0"/>
      <c r="AAP792" s="0"/>
      <c r="AAQ792" s="0"/>
      <c r="AAR792" s="0"/>
      <c r="AAS792" s="0"/>
      <c r="AAT792" s="0"/>
      <c r="AAU792" s="0"/>
      <c r="AAV792" s="0"/>
      <c r="AAW792" s="0"/>
      <c r="AAX792" s="0"/>
      <c r="AAY792" s="0"/>
      <c r="AAZ792" s="0"/>
      <c r="ABA792" s="0"/>
      <c r="ABB792" s="0"/>
      <c r="ABC792" s="0"/>
      <c r="ABD792" s="0"/>
      <c r="ABE792" s="0"/>
      <c r="ABF792" s="0"/>
      <c r="ABG792" s="0"/>
      <c r="ABH792" s="0"/>
      <c r="ABI792" s="0"/>
      <c r="ABJ792" s="0"/>
      <c r="ABK792" s="0"/>
      <c r="ABL792" s="0"/>
      <c r="ABM792" s="0"/>
      <c r="ABN792" s="0"/>
      <c r="ABO792" s="0"/>
      <c r="ABP792" s="0"/>
      <c r="ABQ792" s="0"/>
      <c r="ABR792" s="0"/>
      <c r="ABS792" s="0"/>
      <c r="ABT792" s="0"/>
      <c r="ABU792" s="0"/>
      <c r="ABV792" s="0"/>
      <c r="ABW792" s="0"/>
      <c r="ABX792" s="0"/>
      <c r="ABY792" s="0"/>
      <c r="ABZ792" s="0"/>
      <c r="ACA792" s="0"/>
      <c r="ACB792" s="0"/>
      <c r="ACC792" s="0"/>
      <c r="ACD792" s="0"/>
      <c r="ACE792" s="0"/>
      <c r="ACF792" s="0"/>
      <c r="ACG792" s="0"/>
      <c r="ACH792" s="0"/>
      <c r="ACI792" s="0"/>
      <c r="ACJ792" s="0"/>
      <c r="ACK792" s="0"/>
      <c r="ACL792" s="0"/>
      <c r="ACM792" s="0"/>
      <c r="ACN792" s="0"/>
      <c r="ACO792" s="0"/>
      <c r="ACP792" s="0"/>
      <c r="ACQ792" s="0"/>
      <c r="ACR792" s="0"/>
      <c r="ACS792" s="0"/>
      <c r="ACT792" s="0"/>
      <c r="ACU792" s="0"/>
      <c r="ACV792" s="0"/>
      <c r="ACW792" s="0"/>
      <c r="ACX792" s="0"/>
      <c r="ACY792" s="0"/>
      <c r="ACZ792" s="0"/>
      <c r="ADA792" s="0"/>
      <c r="ADB792" s="0"/>
      <c r="ADC792" s="0"/>
      <c r="ADD792" s="0"/>
      <c r="ADE792" s="0"/>
      <c r="ADF792" s="0"/>
      <c r="ADG792" s="0"/>
      <c r="ADH792" s="0"/>
      <c r="ADI792" s="0"/>
      <c r="ADJ792" s="0"/>
      <c r="ADK792" s="0"/>
      <c r="ADL792" s="0"/>
      <c r="ADM792" s="0"/>
      <c r="ADN792" s="0"/>
      <c r="ADO792" s="0"/>
      <c r="ADP792" s="0"/>
      <c r="ADQ792" s="0"/>
      <c r="ADR792" s="0"/>
      <c r="ADS792" s="0"/>
      <c r="ADT792" s="0"/>
      <c r="ADU792" s="0"/>
      <c r="ADV792" s="0"/>
      <c r="ADW792" s="0"/>
      <c r="ADX792" s="0"/>
      <c r="ADY792" s="0"/>
      <c r="ADZ792" s="0"/>
      <c r="AEA792" s="0"/>
      <c r="AEB792" s="0"/>
      <c r="AEC792" s="0"/>
      <c r="AED792" s="0"/>
      <c r="AEE792" s="0"/>
      <c r="AEF792" s="0"/>
      <c r="AEG792" s="0"/>
      <c r="AEH792" s="0"/>
      <c r="AEI792" s="0"/>
      <c r="AEJ792" s="0"/>
      <c r="AEK792" s="0"/>
      <c r="AEL792" s="0"/>
      <c r="AEM792" s="0"/>
      <c r="AEN792" s="0"/>
      <c r="AEO792" s="0"/>
      <c r="AEP792" s="0"/>
      <c r="AEQ792" s="0"/>
      <c r="AER792" s="0"/>
      <c r="AES792" s="0"/>
      <c r="AET792" s="0"/>
      <c r="AEU792" s="0"/>
      <c r="AEV792" s="0"/>
      <c r="AEW792" s="0"/>
      <c r="AEX792" s="0"/>
      <c r="AEY792" s="0"/>
      <c r="AEZ792" s="0"/>
      <c r="AFA792" s="0"/>
      <c r="AFB792" s="0"/>
      <c r="AFC792" s="0"/>
      <c r="AFD792" s="0"/>
      <c r="AFE792" s="0"/>
      <c r="AFF792" s="0"/>
      <c r="AFG792" s="0"/>
      <c r="AFH792" s="0"/>
      <c r="AFI792" s="0"/>
      <c r="AFJ792" s="0"/>
      <c r="AFK792" s="0"/>
      <c r="AFL792" s="0"/>
      <c r="AFM792" s="0"/>
      <c r="AFN792" s="0"/>
      <c r="AFO792" s="0"/>
      <c r="AFP792" s="0"/>
      <c r="AFQ792" s="0"/>
      <c r="AFR792" s="0"/>
      <c r="AFS792" s="0"/>
      <c r="AFT792" s="0"/>
      <c r="AFU792" s="0"/>
      <c r="AFV792" s="0"/>
      <c r="AFW792" s="0"/>
      <c r="AFX792" s="0"/>
      <c r="AFY792" s="0"/>
      <c r="AFZ792" s="0"/>
      <c r="AGA792" s="0"/>
      <c r="AGB792" s="0"/>
      <c r="AGC792" s="0"/>
      <c r="AGD792" s="0"/>
      <c r="AGE792" s="0"/>
      <c r="AGF792" s="0"/>
      <c r="AGG792" s="0"/>
      <c r="AGH792" s="0"/>
      <c r="AGI792" s="0"/>
      <c r="AGJ792" s="0"/>
      <c r="AGK792" s="0"/>
      <c r="AGL792" s="0"/>
      <c r="AGM792" s="0"/>
      <c r="AGN792" s="0"/>
      <c r="AGO792" s="0"/>
      <c r="AGP792" s="0"/>
      <c r="AGQ792" s="0"/>
      <c r="AGR792" s="0"/>
      <c r="AGS792" s="0"/>
      <c r="AGT792" s="0"/>
      <c r="AGU792" s="0"/>
      <c r="AGV792" s="0"/>
      <c r="AGW792" s="0"/>
      <c r="AGX792" s="0"/>
      <c r="AGY792" s="0"/>
      <c r="AGZ792" s="0"/>
      <c r="AHA792" s="0"/>
      <c r="AHB792" s="0"/>
      <c r="AHC792" s="0"/>
      <c r="AHD792" s="0"/>
      <c r="AHE792" s="0"/>
      <c r="AHF792" s="0"/>
      <c r="AHG792" s="0"/>
      <c r="AHH792" s="0"/>
      <c r="AHI792" s="0"/>
      <c r="AHJ792" s="0"/>
      <c r="AHK792" s="0"/>
      <c r="AHL792" s="0"/>
      <c r="AHM792" s="0"/>
      <c r="AHN792" s="0"/>
      <c r="AHO792" s="0"/>
      <c r="AHP792" s="0"/>
      <c r="AHQ792" s="0"/>
      <c r="AHR792" s="0"/>
      <c r="AHS792" s="0"/>
      <c r="AHT792" s="0"/>
      <c r="AHU792" s="0"/>
      <c r="AHV792" s="0"/>
      <c r="AHW792" s="0"/>
      <c r="AHX792" s="0"/>
      <c r="AHY792" s="0"/>
      <c r="AHZ792" s="0"/>
      <c r="AIA792" s="0"/>
      <c r="AIB792" s="0"/>
      <c r="AIC792" s="0"/>
      <c r="AID792" s="0"/>
      <c r="AIE792" s="0"/>
      <c r="AIF792" s="0"/>
      <c r="AIG792" s="0"/>
      <c r="AIH792" s="0"/>
      <c r="AII792" s="0"/>
      <c r="AIJ792" s="0"/>
      <c r="AIK792" s="0"/>
      <c r="AIL792" s="0"/>
      <c r="AIM792" s="0"/>
      <c r="AIN792" s="0"/>
      <c r="AIO792" s="0"/>
      <c r="AIP792" s="0"/>
      <c r="AIQ792" s="0"/>
      <c r="AIR792" s="0"/>
      <c r="AIS792" s="0"/>
      <c r="AIT792" s="0"/>
      <c r="AIU792" s="0"/>
      <c r="AIV792" s="0"/>
      <c r="AIW792" s="0"/>
      <c r="AIX792" s="0"/>
      <c r="AIY792" s="0"/>
      <c r="AIZ792" s="0"/>
      <c r="AJA792" s="0"/>
      <c r="AJB792" s="0"/>
      <c r="AJC792" s="0"/>
      <c r="AJD792" s="0"/>
      <c r="AJE792" s="0"/>
      <c r="AJF792" s="0"/>
      <c r="AJG792" s="0"/>
      <c r="AJH792" s="0"/>
      <c r="AJI792" s="0"/>
      <c r="AJJ792" s="0"/>
      <c r="AJK792" s="0"/>
      <c r="AJL792" s="0"/>
      <c r="AJM792" s="0"/>
      <c r="AJN792" s="0"/>
      <c r="AJO792" s="0"/>
      <c r="AJP792" s="0"/>
      <c r="AJQ792" s="0"/>
      <c r="AJR792" s="0"/>
      <c r="AJS792" s="0"/>
      <c r="AJT792" s="0"/>
      <c r="AJU792" s="0"/>
      <c r="AJV792" s="0"/>
      <c r="AJW792" s="0"/>
      <c r="AJX792" s="0"/>
      <c r="AJY792" s="0"/>
      <c r="AJZ792" s="0"/>
      <c r="AKA792" s="0"/>
      <c r="AKB792" s="0"/>
      <c r="AKC792" s="0"/>
      <c r="AKD792" s="0"/>
      <c r="AKE792" s="0"/>
      <c r="AKF792" s="0"/>
      <c r="AKG792" s="0"/>
      <c r="AKH792" s="0"/>
      <c r="AKI792" s="0"/>
      <c r="AKJ792" s="0"/>
      <c r="AKK792" s="0"/>
      <c r="AKL792" s="0"/>
      <c r="AKM792" s="0"/>
      <c r="AKN792" s="0"/>
      <c r="AKO792" s="0"/>
      <c r="AKP792" s="0"/>
      <c r="AKQ792" s="0"/>
      <c r="AKR792" s="0"/>
      <c r="AKS792" s="0"/>
      <c r="AKT792" s="0"/>
      <c r="AKU792" s="0"/>
      <c r="AKV792" s="0"/>
      <c r="AKW792" s="0"/>
      <c r="AKX792" s="0"/>
      <c r="AKY792" s="0"/>
      <c r="AKZ792" s="0"/>
      <c r="ALA792" s="0"/>
      <c r="ALB792" s="0"/>
      <c r="ALC792" s="0"/>
      <c r="ALD792" s="0"/>
      <c r="ALE792" s="0"/>
      <c r="ALF792" s="0"/>
      <c r="ALG792" s="0"/>
      <c r="ALH792" s="0"/>
      <c r="ALI792" s="0"/>
      <c r="ALJ792" s="0"/>
      <c r="ALK792" s="0"/>
      <c r="ALL792" s="0"/>
      <c r="ALM792" s="0"/>
      <c r="ALN792" s="0"/>
      <c r="ALO792" s="0"/>
      <c r="ALP792" s="0"/>
      <c r="ALQ792" s="0"/>
      <c r="ALR792" s="0"/>
      <c r="ALS792" s="0"/>
      <c r="ALT792" s="0"/>
      <c r="ALU792" s="0"/>
      <c r="ALV792" s="0"/>
      <c r="ALW792" s="0"/>
      <c r="ALX792" s="0"/>
      <c r="ALY792" s="0"/>
      <c r="ALZ792" s="0"/>
      <c r="AMA792" s="0"/>
      <c r="AMB792" s="0"/>
      <c r="AMC792" s="0"/>
      <c r="AMD792" s="0"/>
      <c r="AME792" s="0"/>
      <c r="AMF792" s="0"/>
      <c r="AMG792" s="0"/>
      <c r="AMH792" s="0"/>
      <c r="AMI792" s="0"/>
      <c r="AMJ792" s="0"/>
    </row>
    <row r="793" customFormat="false" ht="12" hidden="false" customHeight="false" outlineLevel="0" collapsed="false">
      <c r="A793" s="1" t="s">
        <v>66</v>
      </c>
      <c r="B793" s="4" t="n">
        <v>123</v>
      </c>
      <c r="C793" s="9" t="n">
        <v>151</v>
      </c>
      <c r="D793" s="9"/>
      <c r="E793" s="35"/>
      <c r="G793" s="33"/>
      <c r="H793" s="0"/>
      <c r="I793" s="22" t="s">
        <v>1365</v>
      </c>
      <c r="J793" s="26" t="s">
        <v>1366</v>
      </c>
      <c r="K793" s="35" t="s">
        <v>1692</v>
      </c>
      <c r="L793" s="9"/>
      <c r="M793" s="88"/>
      <c r="N793" s="22" t="s">
        <v>1660</v>
      </c>
      <c r="O793" s="4" t="s">
        <v>1661</v>
      </c>
      <c r="P793" s="89" t="n">
        <v>22123</v>
      </c>
      <c r="Q793" s="89" t="n">
        <v>2123</v>
      </c>
      <c r="R793" s="9" t="s">
        <v>236</v>
      </c>
      <c r="S793" s="0"/>
      <c r="T793" s="0"/>
      <c r="U793" s="0"/>
      <c r="V793" s="0"/>
      <c r="W793" s="0"/>
      <c r="X793" s="0"/>
      <c r="Y793" s="0"/>
      <c r="Z793" s="0"/>
      <c r="AA793" s="0"/>
      <c r="AB793" s="0"/>
      <c r="AC793" s="30"/>
      <c r="AD793" s="30"/>
      <c r="AE793" s="30"/>
      <c r="AF793" s="30"/>
      <c r="AG793" s="30"/>
      <c r="AH793" s="30"/>
      <c r="AI793" s="30"/>
      <c r="AJ793" s="30"/>
      <c r="AK793" s="3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  <c r="EJ793" s="0"/>
      <c r="EK793" s="0"/>
      <c r="EL793" s="0"/>
      <c r="EM793" s="0"/>
      <c r="EN793" s="0"/>
      <c r="EO793" s="0"/>
      <c r="EP793" s="0"/>
      <c r="EQ793" s="0"/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/>
      <c r="FF793" s="0"/>
      <c r="FG793" s="0"/>
      <c r="FH793" s="0"/>
      <c r="FI793" s="0"/>
      <c r="FJ793" s="0"/>
      <c r="FK793" s="0"/>
      <c r="FL793" s="0"/>
      <c r="FM793" s="0"/>
      <c r="FN793" s="0"/>
      <c r="FO793" s="0"/>
      <c r="FP793" s="0"/>
      <c r="FQ793" s="0"/>
      <c r="FR793" s="0"/>
      <c r="FS793" s="0"/>
      <c r="FT793" s="0"/>
      <c r="FU793" s="0"/>
      <c r="FV793" s="0"/>
      <c r="FW793" s="0"/>
      <c r="FX793" s="0"/>
      <c r="FY793" s="0"/>
      <c r="FZ793" s="0"/>
      <c r="GA793" s="0"/>
      <c r="GB793" s="0"/>
      <c r="GC793" s="0"/>
      <c r="GD793" s="0"/>
      <c r="GE793" s="0"/>
      <c r="GF793" s="0"/>
      <c r="GG793" s="0"/>
      <c r="GH793" s="0"/>
      <c r="GI793" s="0"/>
      <c r="GJ793" s="0"/>
      <c r="GK793" s="0"/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  <c r="GZ793" s="0"/>
      <c r="HA793" s="0"/>
      <c r="HB793" s="0"/>
      <c r="HC793" s="0"/>
      <c r="HD793" s="0"/>
      <c r="HE793" s="0"/>
      <c r="HF793" s="0"/>
      <c r="HG793" s="0"/>
      <c r="HH793" s="0"/>
      <c r="HI793" s="0"/>
      <c r="HJ793" s="0"/>
      <c r="HK793" s="0"/>
      <c r="HL793" s="0"/>
      <c r="HM793" s="0"/>
      <c r="HN793" s="0"/>
      <c r="HO793" s="0"/>
      <c r="HP793" s="0"/>
      <c r="HQ793" s="0"/>
      <c r="HR793" s="0"/>
      <c r="HS793" s="0"/>
      <c r="HT793" s="0"/>
      <c r="HU793" s="0"/>
      <c r="HV793" s="0"/>
      <c r="HW793" s="0"/>
      <c r="HX793" s="0"/>
      <c r="HY793" s="0"/>
      <c r="HZ793" s="0"/>
      <c r="IA793" s="0"/>
      <c r="IB793" s="0"/>
      <c r="IC793" s="0"/>
      <c r="ID793" s="0"/>
      <c r="IE793" s="0"/>
      <c r="IF793" s="0"/>
      <c r="IG793" s="0"/>
      <c r="IH793" s="0"/>
      <c r="II793" s="0"/>
      <c r="IJ793" s="0"/>
      <c r="IK793" s="0"/>
      <c r="IL793" s="0"/>
      <c r="IM793" s="0"/>
      <c r="IN793" s="0"/>
      <c r="IO793" s="0"/>
      <c r="IP793" s="0"/>
      <c r="IQ793" s="0"/>
      <c r="IR793" s="0"/>
      <c r="IS793" s="0"/>
      <c r="IT793" s="0"/>
      <c r="IU793" s="0"/>
      <c r="IV793" s="0"/>
      <c r="IW793" s="0"/>
      <c r="IX793" s="0"/>
      <c r="IY793" s="0"/>
      <c r="IZ793" s="0"/>
      <c r="JA793" s="0"/>
      <c r="JB793" s="0"/>
      <c r="JC793" s="0"/>
      <c r="JD793" s="0"/>
      <c r="JE793" s="0"/>
      <c r="JF793" s="0"/>
      <c r="JG793" s="0"/>
      <c r="JH793" s="0"/>
      <c r="JI793" s="0"/>
      <c r="JJ793" s="0"/>
      <c r="JK793" s="0"/>
      <c r="JL793" s="0"/>
      <c r="JM793" s="0"/>
      <c r="JN793" s="0"/>
      <c r="JO793" s="0"/>
      <c r="JP793" s="0"/>
      <c r="JQ793" s="0"/>
      <c r="JR793" s="0"/>
      <c r="JS793" s="0"/>
      <c r="JT793" s="0"/>
      <c r="JU793" s="0"/>
      <c r="JV793" s="0"/>
      <c r="JW793" s="0"/>
      <c r="JX793" s="0"/>
      <c r="JY793" s="0"/>
      <c r="JZ793" s="0"/>
      <c r="KA793" s="0"/>
      <c r="KB793" s="0"/>
      <c r="KC793" s="0"/>
      <c r="KD793" s="0"/>
      <c r="KE793" s="0"/>
      <c r="KF793" s="0"/>
      <c r="KG793" s="0"/>
      <c r="KH793" s="0"/>
      <c r="KI793" s="0"/>
      <c r="KJ793" s="0"/>
      <c r="KK793" s="0"/>
      <c r="KL793" s="0"/>
      <c r="KM793" s="0"/>
      <c r="KN793" s="0"/>
      <c r="KO793" s="0"/>
      <c r="KP793" s="0"/>
      <c r="KQ793" s="0"/>
      <c r="KR793" s="0"/>
      <c r="KS793" s="0"/>
      <c r="KT793" s="0"/>
      <c r="KU793" s="0"/>
      <c r="KV793" s="0"/>
      <c r="KW793" s="0"/>
      <c r="KX793" s="0"/>
      <c r="KY793" s="0"/>
      <c r="KZ793" s="0"/>
      <c r="LA793" s="0"/>
      <c r="LB793" s="0"/>
      <c r="LC793" s="0"/>
      <c r="LD793" s="0"/>
      <c r="LE793" s="0"/>
      <c r="LF793" s="0"/>
      <c r="LG793" s="0"/>
      <c r="LH793" s="0"/>
      <c r="LI793" s="0"/>
      <c r="LJ793" s="0"/>
      <c r="LK793" s="0"/>
      <c r="LL793" s="0"/>
      <c r="LM793" s="0"/>
      <c r="LN793" s="0"/>
      <c r="LO793" s="0"/>
      <c r="LP793" s="0"/>
      <c r="LQ793" s="0"/>
      <c r="LR793" s="0"/>
      <c r="LS793" s="0"/>
      <c r="LT793" s="0"/>
      <c r="LU793" s="0"/>
      <c r="LV793" s="0"/>
      <c r="LW793" s="0"/>
      <c r="LX793" s="0"/>
      <c r="LY793" s="0"/>
      <c r="LZ793" s="0"/>
      <c r="MA793" s="0"/>
      <c r="MB793" s="0"/>
      <c r="MC793" s="0"/>
      <c r="MD793" s="0"/>
      <c r="ME793" s="0"/>
      <c r="MF793" s="0"/>
      <c r="MG793" s="0"/>
      <c r="MH793" s="0"/>
      <c r="MI793" s="0"/>
      <c r="MJ793" s="0"/>
      <c r="MK793" s="0"/>
      <c r="ML793" s="0"/>
      <c r="MM793" s="0"/>
      <c r="MN793" s="0"/>
      <c r="MO793" s="0"/>
      <c r="MP793" s="0"/>
      <c r="MQ793" s="0"/>
      <c r="MR793" s="0"/>
      <c r="MS793" s="0"/>
      <c r="MT793" s="0"/>
      <c r="MU793" s="0"/>
      <c r="MV793" s="0"/>
      <c r="MW793" s="0"/>
      <c r="MX793" s="0"/>
      <c r="MY793" s="0"/>
      <c r="MZ793" s="0"/>
      <c r="NA793" s="0"/>
      <c r="NB793" s="0"/>
      <c r="NC793" s="0"/>
      <c r="ND793" s="0"/>
      <c r="NE793" s="0"/>
      <c r="NF793" s="0"/>
      <c r="NG793" s="0"/>
      <c r="NH793" s="0"/>
      <c r="NI793" s="0"/>
      <c r="NJ793" s="0"/>
      <c r="NK793" s="0"/>
      <c r="NL793" s="0"/>
      <c r="NM793" s="0"/>
      <c r="NN793" s="0"/>
      <c r="NO793" s="0"/>
      <c r="NP793" s="0"/>
      <c r="NQ793" s="0"/>
      <c r="NR793" s="0"/>
      <c r="NS793" s="0"/>
      <c r="NT793" s="0"/>
      <c r="NU793" s="0"/>
      <c r="NV793" s="0"/>
      <c r="NW793" s="0"/>
      <c r="NX793" s="0"/>
      <c r="NY793" s="0"/>
      <c r="NZ793" s="0"/>
      <c r="OA793" s="0"/>
      <c r="OB793" s="0"/>
      <c r="OC793" s="0"/>
      <c r="OD793" s="0"/>
      <c r="OE793" s="0"/>
      <c r="OF793" s="0"/>
      <c r="OG793" s="0"/>
      <c r="OH793" s="0"/>
      <c r="OI793" s="0"/>
      <c r="OJ793" s="0"/>
      <c r="OK793" s="0"/>
      <c r="OL793" s="0"/>
      <c r="OM793" s="0"/>
      <c r="ON793" s="0"/>
      <c r="OO793" s="0"/>
      <c r="OP793" s="0"/>
      <c r="OQ793" s="0"/>
      <c r="OR793" s="0"/>
      <c r="OS793" s="0"/>
      <c r="OT793" s="0"/>
      <c r="OU793" s="0"/>
      <c r="OV793" s="0"/>
      <c r="OW793" s="0"/>
      <c r="OX793" s="0"/>
      <c r="OY793" s="0"/>
      <c r="OZ793" s="0"/>
      <c r="PA793" s="0"/>
      <c r="PB793" s="0"/>
      <c r="PC793" s="0"/>
      <c r="PD793" s="0"/>
      <c r="PE793" s="0"/>
      <c r="PF793" s="0"/>
      <c r="PG793" s="0"/>
      <c r="PH793" s="0"/>
      <c r="PI793" s="0"/>
      <c r="PJ793" s="0"/>
      <c r="PK793" s="0"/>
      <c r="PL793" s="0"/>
      <c r="PM793" s="0"/>
      <c r="PN793" s="0"/>
      <c r="PO793" s="0"/>
      <c r="PP793" s="0"/>
      <c r="PQ793" s="0"/>
      <c r="PR793" s="0"/>
      <c r="PS793" s="0"/>
      <c r="PT793" s="0"/>
      <c r="PU793" s="0"/>
      <c r="PV793" s="0"/>
      <c r="PW793" s="0"/>
      <c r="PX793" s="0"/>
      <c r="PY793" s="0"/>
      <c r="PZ793" s="0"/>
      <c r="QA793" s="0"/>
      <c r="QB793" s="0"/>
      <c r="QC793" s="0"/>
      <c r="QD793" s="0"/>
      <c r="QE793" s="0"/>
      <c r="QF793" s="0"/>
      <c r="QG793" s="0"/>
      <c r="QH793" s="0"/>
      <c r="QI793" s="0"/>
      <c r="QJ793" s="0"/>
      <c r="QK793" s="0"/>
      <c r="QL793" s="0"/>
      <c r="QM793" s="0"/>
      <c r="QN793" s="0"/>
      <c r="QO793" s="0"/>
      <c r="QP793" s="0"/>
      <c r="QQ793" s="0"/>
      <c r="QR793" s="0"/>
      <c r="QS793" s="0"/>
      <c r="QT793" s="0"/>
      <c r="QU793" s="0"/>
      <c r="QV793" s="0"/>
      <c r="QW793" s="0"/>
      <c r="QX793" s="0"/>
      <c r="QY793" s="0"/>
      <c r="QZ793" s="0"/>
      <c r="RA793" s="0"/>
      <c r="RB793" s="0"/>
      <c r="RC793" s="0"/>
      <c r="RD793" s="0"/>
      <c r="RE793" s="0"/>
      <c r="RF793" s="0"/>
      <c r="RG793" s="0"/>
      <c r="RH793" s="0"/>
      <c r="RI793" s="0"/>
      <c r="RJ793" s="0"/>
      <c r="RK793" s="0"/>
      <c r="RL793" s="0"/>
      <c r="RM793" s="0"/>
      <c r="RN793" s="0"/>
      <c r="RO793" s="0"/>
      <c r="RP793" s="0"/>
      <c r="RQ793" s="0"/>
      <c r="RR793" s="0"/>
      <c r="RS793" s="0"/>
      <c r="RT793" s="0"/>
      <c r="RU793" s="0"/>
      <c r="RV793" s="0"/>
      <c r="RW793" s="0"/>
      <c r="RX793" s="0"/>
      <c r="RY793" s="0"/>
      <c r="RZ793" s="0"/>
      <c r="SA793" s="0"/>
      <c r="SB793" s="0"/>
      <c r="SC793" s="0"/>
      <c r="SD793" s="0"/>
      <c r="SE793" s="0"/>
      <c r="SF793" s="0"/>
      <c r="SG793" s="0"/>
      <c r="SH793" s="0"/>
      <c r="SI793" s="0"/>
      <c r="SJ793" s="0"/>
      <c r="SK793" s="0"/>
      <c r="SL793" s="0"/>
      <c r="SM793" s="0"/>
      <c r="SN793" s="0"/>
      <c r="SO793" s="0"/>
      <c r="SP793" s="0"/>
      <c r="SQ793" s="0"/>
      <c r="SR793" s="0"/>
      <c r="SS793" s="0"/>
      <c r="ST793" s="0"/>
      <c r="SU793" s="0"/>
      <c r="SV793" s="0"/>
      <c r="SW793" s="0"/>
      <c r="SX793" s="0"/>
      <c r="SY793" s="0"/>
      <c r="SZ793" s="0"/>
      <c r="TA793" s="0"/>
      <c r="TB793" s="0"/>
      <c r="TC793" s="0"/>
      <c r="TD793" s="0"/>
      <c r="TE793" s="0"/>
      <c r="TF793" s="0"/>
      <c r="TG793" s="0"/>
      <c r="TH793" s="0"/>
      <c r="TI793" s="0"/>
      <c r="TJ793" s="0"/>
      <c r="TK793" s="0"/>
      <c r="TL793" s="0"/>
      <c r="TM793" s="0"/>
      <c r="TN793" s="0"/>
      <c r="TO793" s="0"/>
      <c r="TP793" s="0"/>
      <c r="TQ793" s="0"/>
      <c r="TR793" s="0"/>
      <c r="TS793" s="0"/>
      <c r="TT793" s="0"/>
      <c r="TU793" s="0"/>
      <c r="TV793" s="0"/>
      <c r="TW793" s="0"/>
      <c r="TX793" s="0"/>
      <c r="TY793" s="0"/>
      <c r="TZ793" s="0"/>
      <c r="UA793" s="0"/>
      <c r="UB793" s="0"/>
      <c r="UC793" s="0"/>
      <c r="UD793" s="0"/>
      <c r="UE793" s="0"/>
      <c r="UF793" s="0"/>
      <c r="UG793" s="0"/>
      <c r="UH793" s="0"/>
      <c r="UI793" s="0"/>
      <c r="UJ793" s="0"/>
      <c r="UK793" s="0"/>
      <c r="UL793" s="0"/>
      <c r="UM793" s="0"/>
      <c r="UN793" s="0"/>
      <c r="UO793" s="0"/>
      <c r="UP793" s="0"/>
      <c r="UQ793" s="0"/>
      <c r="UR793" s="0"/>
      <c r="US793" s="0"/>
      <c r="UT793" s="0"/>
      <c r="UU793" s="0"/>
      <c r="UV793" s="0"/>
      <c r="UW793" s="0"/>
      <c r="UX793" s="0"/>
      <c r="UY793" s="0"/>
      <c r="UZ793" s="0"/>
      <c r="VA793" s="0"/>
      <c r="VB793" s="0"/>
      <c r="VC793" s="0"/>
      <c r="VD793" s="0"/>
      <c r="VE793" s="0"/>
      <c r="VF793" s="0"/>
      <c r="VG793" s="0"/>
      <c r="VH793" s="0"/>
      <c r="VI793" s="0"/>
      <c r="VJ793" s="0"/>
      <c r="VK793" s="0"/>
      <c r="VL793" s="0"/>
      <c r="VM793" s="0"/>
      <c r="VN793" s="0"/>
      <c r="VO793" s="0"/>
      <c r="VP793" s="0"/>
      <c r="VQ793" s="0"/>
      <c r="VR793" s="0"/>
      <c r="VS793" s="0"/>
      <c r="VT793" s="0"/>
      <c r="VU793" s="0"/>
      <c r="VV793" s="0"/>
      <c r="VW793" s="0"/>
      <c r="VX793" s="0"/>
      <c r="VY793" s="0"/>
      <c r="VZ793" s="0"/>
      <c r="WA793" s="0"/>
      <c r="WB793" s="0"/>
      <c r="WC793" s="0"/>
      <c r="WD793" s="0"/>
      <c r="WE793" s="0"/>
      <c r="WF793" s="0"/>
      <c r="WG793" s="0"/>
      <c r="WH793" s="0"/>
      <c r="WI793" s="0"/>
      <c r="WJ793" s="0"/>
      <c r="WK793" s="0"/>
      <c r="WL793" s="0"/>
      <c r="WM793" s="0"/>
      <c r="WN793" s="0"/>
      <c r="WO793" s="0"/>
      <c r="WP793" s="0"/>
      <c r="WQ793" s="0"/>
      <c r="WR793" s="0"/>
      <c r="WS793" s="0"/>
      <c r="WT793" s="0"/>
      <c r="WU793" s="0"/>
      <c r="WV793" s="0"/>
      <c r="WW793" s="0"/>
      <c r="WX793" s="0"/>
      <c r="WY793" s="0"/>
      <c r="WZ793" s="0"/>
      <c r="XA793" s="0"/>
      <c r="XB793" s="0"/>
      <c r="XC793" s="0"/>
      <c r="XD793" s="0"/>
      <c r="XE793" s="0"/>
      <c r="XF793" s="0"/>
      <c r="XG793" s="0"/>
      <c r="XH793" s="0"/>
      <c r="XI793" s="0"/>
      <c r="XJ793" s="0"/>
      <c r="XK793" s="0"/>
      <c r="XL793" s="0"/>
      <c r="XM793" s="0"/>
      <c r="XN793" s="0"/>
      <c r="XO793" s="0"/>
      <c r="XP793" s="0"/>
      <c r="XQ793" s="0"/>
      <c r="XR793" s="0"/>
      <c r="XS793" s="0"/>
      <c r="XT793" s="0"/>
      <c r="XU793" s="0"/>
      <c r="XV793" s="0"/>
      <c r="XW793" s="0"/>
      <c r="XX793" s="0"/>
      <c r="XY793" s="0"/>
      <c r="XZ793" s="0"/>
      <c r="YA793" s="0"/>
      <c r="YB793" s="0"/>
      <c r="YC793" s="0"/>
      <c r="YD793" s="0"/>
      <c r="YE793" s="0"/>
      <c r="YF793" s="0"/>
      <c r="YG793" s="0"/>
      <c r="YH793" s="0"/>
      <c r="YI793" s="0"/>
      <c r="YJ793" s="0"/>
      <c r="YK793" s="0"/>
      <c r="YL793" s="0"/>
      <c r="YM793" s="0"/>
      <c r="YN793" s="0"/>
      <c r="YO793" s="0"/>
      <c r="YP793" s="0"/>
      <c r="YQ793" s="0"/>
      <c r="YR793" s="0"/>
      <c r="YS793" s="0"/>
      <c r="YT793" s="0"/>
      <c r="YU793" s="0"/>
      <c r="YV793" s="0"/>
      <c r="YW793" s="0"/>
      <c r="YX793" s="0"/>
      <c r="YY793" s="0"/>
      <c r="YZ793" s="0"/>
      <c r="ZA793" s="0"/>
      <c r="ZB793" s="0"/>
      <c r="ZC793" s="0"/>
      <c r="ZD793" s="0"/>
      <c r="ZE793" s="0"/>
      <c r="ZF793" s="0"/>
      <c r="ZG793" s="0"/>
      <c r="ZH793" s="0"/>
      <c r="ZI793" s="0"/>
      <c r="ZJ793" s="0"/>
      <c r="ZK793" s="0"/>
      <c r="ZL793" s="0"/>
      <c r="ZM793" s="0"/>
      <c r="ZN793" s="0"/>
      <c r="ZO793" s="0"/>
      <c r="ZP793" s="0"/>
      <c r="ZQ793" s="0"/>
      <c r="ZR793" s="0"/>
      <c r="ZS793" s="0"/>
      <c r="ZT793" s="0"/>
      <c r="ZU793" s="0"/>
      <c r="ZV793" s="0"/>
      <c r="ZW793" s="0"/>
      <c r="ZX793" s="0"/>
      <c r="ZY793" s="0"/>
      <c r="ZZ793" s="0"/>
      <c r="AAA793" s="0"/>
      <c r="AAB793" s="0"/>
      <c r="AAC793" s="0"/>
      <c r="AAD793" s="0"/>
      <c r="AAE793" s="0"/>
      <c r="AAF793" s="0"/>
      <c r="AAG793" s="0"/>
      <c r="AAH793" s="0"/>
      <c r="AAI793" s="0"/>
      <c r="AAJ793" s="0"/>
      <c r="AAK793" s="0"/>
      <c r="AAL793" s="0"/>
      <c r="AAM793" s="0"/>
      <c r="AAN793" s="0"/>
      <c r="AAO793" s="0"/>
      <c r="AAP793" s="0"/>
      <c r="AAQ793" s="0"/>
      <c r="AAR793" s="0"/>
      <c r="AAS793" s="0"/>
      <c r="AAT793" s="0"/>
      <c r="AAU793" s="0"/>
      <c r="AAV793" s="0"/>
      <c r="AAW793" s="0"/>
      <c r="AAX793" s="0"/>
      <c r="AAY793" s="0"/>
      <c r="AAZ793" s="0"/>
      <c r="ABA793" s="0"/>
      <c r="ABB793" s="0"/>
      <c r="ABC793" s="0"/>
      <c r="ABD793" s="0"/>
      <c r="ABE793" s="0"/>
      <c r="ABF793" s="0"/>
      <c r="ABG793" s="0"/>
      <c r="ABH793" s="0"/>
      <c r="ABI793" s="0"/>
      <c r="ABJ793" s="0"/>
      <c r="ABK793" s="0"/>
      <c r="ABL793" s="0"/>
      <c r="ABM793" s="0"/>
      <c r="ABN793" s="0"/>
      <c r="ABO793" s="0"/>
      <c r="ABP793" s="0"/>
      <c r="ABQ793" s="0"/>
      <c r="ABR793" s="0"/>
      <c r="ABS793" s="0"/>
      <c r="ABT793" s="0"/>
      <c r="ABU793" s="0"/>
      <c r="ABV793" s="0"/>
      <c r="ABW793" s="0"/>
      <c r="ABX793" s="0"/>
      <c r="ABY793" s="0"/>
      <c r="ABZ793" s="0"/>
      <c r="ACA793" s="0"/>
      <c r="ACB793" s="0"/>
      <c r="ACC793" s="0"/>
      <c r="ACD793" s="0"/>
      <c r="ACE793" s="0"/>
      <c r="ACF793" s="0"/>
      <c r="ACG793" s="0"/>
      <c r="ACH793" s="0"/>
      <c r="ACI793" s="0"/>
      <c r="ACJ793" s="0"/>
      <c r="ACK793" s="0"/>
      <c r="ACL793" s="0"/>
      <c r="ACM793" s="0"/>
      <c r="ACN793" s="0"/>
      <c r="ACO793" s="0"/>
      <c r="ACP793" s="0"/>
      <c r="ACQ793" s="0"/>
      <c r="ACR793" s="0"/>
      <c r="ACS793" s="0"/>
      <c r="ACT793" s="0"/>
      <c r="ACU793" s="0"/>
      <c r="ACV793" s="0"/>
      <c r="ACW793" s="0"/>
      <c r="ACX793" s="0"/>
      <c r="ACY793" s="0"/>
      <c r="ACZ793" s="0"/>
      <c r="ADA793" s="0"/>
      <c r="ADB793" s="0"/>
      <c r="ADC793" s="0"/>
      <c r="ADD793" s="0"/>
      <c r="ADE793" s="0"/>
      <c r="ADF793" s="0"/>
      <c r="ADG793" s="0"/>
      <c r="ADH793" s="0"/>
      <c r="ADI793" s="0"/>
      <c r="ADJ793" s="0"/>
      <c r="ADK793" s="0"/>
      <c r="ADL793" s="0"/>
      <c r="ADM793" s="0"/>
      <c r="ADN793" s="0"/>
      <c r="ADO793" s="0"/>
      <c r="ADP793" s="0"/>
      <c r="ADQ793" s="0"/>
      <c r="ADR793" s="0"/>
      <c r="ADS793" s="0"/>
      <c r="ADT793" s="0"/>
      <c r="ADU793" s="0"/>
      <c r="ADV793" s="0"/>
      <c r="ADW793" s="0"/>
      <c r="ADX793" s="0"/>
      <c r="ADY793" s="0"/>
      <c r="ADZ793" s="0"/>
      <c r="AEA793" s="0"/>
      <c r="AEB793" s="0"/>
      <c r="AEC793" s="0"/>
      <c r="AED793" s="0"/>
      <c r="AEE793" s="0"/>
      <c r="AEF793" s="0"/>
      <c r="AEG793" s="0"/>
      <c r="AEH793" s="0"/>
      <c r="AEI793" s="0"/>
      <c r="AEJ793" s="0"/>
      <c r="AEK793" s="0"/>
      <c r="AEL793" s="0"/>
      <c r="AEM793" s="0"/>
      <c r="AEN793" s="0"/>
      <c r="AEO793" s="0"/>
      <c r="AEP793" s="0"/>
      <c r="AEQ793" s="0"/>
      <c r="AER793" s="0"/>
      <c r="AES793" s="0"/>
      <c r="AET793" s="0"/>
      <c r="AEU793" s="0"/>
      <c r="AEV793" s="0"/>
      <c r="AEW793" s="0"/>
      <c r="AEX793" s="0"/>
      <c r="AEY793" s="0"/>
      <c r="AEZ793" s="0"/>
      <c r="AFA793" s="0"/>
      <c r="AFB793" s="0"/>
      <c r="AFC793" s="0"/>
      <c r="AFD793" s="0"/>
      <c r="AFE793" s="0"/>
      <c r="AFF793" s="0"/>
      <c r="AFG793" s="0"/>
      <c r="AFH793" s="0"/>
      <c r="AFI793" s="0"/>
      <c r="AFJ793" s="0"/>
      <c r="AFK793" s="0"/>
      <c r="AFL793" s="0"/>
      <c r="AFM793" s="0"/>
      <c r="AFN793" s="0"/>
      <c r="AFO793" s="0"/>
      <c r="AFP793" s="0"/>
      <c r="AFQ793" s="0"/>
      <c r="AFR793" s="0"/>
      <c r="AFS793" s="0"/>
      <c r="AFT793" s="0"/>
      <c r="AFU793" s="0"/>
      <c r="AFV793" s="0"/>
      <c r="AFW793" s="0"/>
      <c r="AFX793" s="0"/>
      <c r="AFY793" s="0"/>
      <c r="AFZ793" s="0"/>
      <c r="AGA793" s="0"/>
      <c r="AGB793" s="0"/>
      <c r="AGC793" s="0"/>
      <c r="AGD793" s="0"/>
      <c r="AGE793" s="0"/>
      <c r="AGF793" s="0"/>
      <c r="AGG793" s="0"/>
      <c r="AGH793" s="0"/>
      <c r="AGI793" s="0"/>
      <c r="AGJ793" s="0"/>
      <c r="AGK793" s="0"/>
      <c r="AGL793" s="0"/>
      <c r="AGM793" s="0"/>
      <c r="AGN793" s="0"/>
      <c r="AGO793" s="0"/>
      <c r="AGP793" s="0"/>
      <c r="AGQ793" s="0"/>
      <c r="AGR793" s="0"/>
      <c r="AGS793" s="0"/>
      <c r="AGT793" s="0"/>
      <c r="AGU793" s="0"/>
      <c r="AGV793" s="0"/>
      <c r="AGW793" s="0"/>
      <c r="AGX793" s="0"/>
      <c r="AGY793" s="0"/>
      <c r="AGZ793" s="0"/>
      <c r="AHA793" s="0"/>
      <c r="AHB793" s="0"/>
      <c r="AHC793" s="0"/>
      <c r="AHD793" s="0"/>
      <c r="AHE793" s="0"/>
      <c r="AHF793" s="0"/>
      <c r="AHG793" s="0"/>
      <c r="AHH793" s="0"/>
      <c r="AHI793" s="0"/>
      <c r="AHJ793" s="0"/>
      <c r="AHK793" s="0"/>
      <c r="AHL793" s="0"/>
      <c r="AHM793" s="0"/>
      <c r="AHN793" s="0"/>
      <c r="AHO793" s="0"/>
      <c r="AHP793" s="0"/>
      <c r="AHQ793" s="0"/>
      <c r="AHR793" s="0"/>
      <c r="AHS793" s="0"/>
      <c r="AHT793" s="0"/>
      <c r="AHU793" s="0"/>
      <c r="AHV793" s="0"/>
      <c r="AHW793" s="0"/>
      <c r="AHX793" s="0"/>
      <c r="AHY793" s="0"/>
      <c r="AHZ793" s="0"/>
      <c r="AIA793" s="0"/>
      <c r="AIB793" s="0"/>
      <c r="AIC793" s="0"/>
      <c r="AID793" s="0"/>
      <c r="AIE793" s="0"/>
      <c r="AIF793" s="0"/>
      <c r="AIG793" s="0"/>
      <c r="AIH793" s="0"/>
      <c r="AII793" s="0"/>
      <c r="AIJ793" s="0"/>
      <c r="AIK793" s="0"/>
      <c r="AIL793" s="0"/>
      <c r="AIM793" s="0"/>
      <c r="AIN793" s="0"/>
      <c r="AIO793" s="0"/>
      <c r="AIP793" s="0"/>
      <c r="AIQ793" s="0"/>
      <c r="AIR793" s="0"/>
      <c r="AIS793" s="0"/>
      <c r="AIT793" s="0"/>
      <c r="AIU793" s="0"/>
      <c r="AIV793" s="0"/>
      <c r="AIW793" s="0"/>
      <c r="AIX793" s="0"/>
      <c r="AIY793" s="0"/>
      <c r="AIZ793" s="0"/>
      <c r="AJA793" s="0"/>
      <c r="AJB793" s="0"/>
      <c r="AJC793" s="0"/>
      <c r="AJD793" s="0"/>
      <c r="AJE793" s="0"/>
      <c r="AJF793" s="0"/>
      <c r="AJG793" s="0"/>
      <c r="AJH793" s="0"/>
      <c r="AJI793" s="0"/>
      <c r="AJJ793" s="0"/>
      <c r="AJK793" s="0"/>
      <c r="AJL793" s="0"/>
      <c r="AJM793" s="0"/>
      <c r="AJN793" s="0"/>
      <c r="AJO793" s="0"/>
      <c r="AJP793" s="0"/>
      <c r="AJQ793" s="0"/>
      <c r="AJR793" s="0"/>
      <c r="AJS793" s="0"/>
      <c r="AJT793" s="0"/>
      <c r="AJU793" s="0"/>
      <c r="AJV793" s="0"/>
      <c r="AJW793" s="0"/>
      <c r="AJX793" s="0"/>
      <c r="AJY793" s="0"/>
      <c r="AJZ793" s="0"/>
      <c r="AKA793" s="0"/>
      <c r="AKB793" s="0"/>
      <c r="AKC793" s="0"/>
      <c r="AKD793" s="0"/>
      <c r="AKE793" s="0"/>
      <c r="AKF793" s="0"/>
      <c r="AKG793" s="0"/>
      <c r="AKH793" s="0"/>
      <c r="AKI793" s="0"/>
      <c r="AKJ793" s="0"/>
      <c r="AKK793" s="0"/>
      <c r="AKL793" s="0"/>
      <c r="AKM793" s="0"/>
      <c r="AKN793" s="0"/>
      <c r="AKO793" s="0"/>
      <c r="AKP793" s="0"/>
      <c r="AKQ793" s="0"/>
      <c r="AKR793" s="0"/>
      <c r="AKS793" s="0"/>
      <c r="AKT793" s="0"/>
      <c r="AKU793" s="0"/>
      <c r="AKV793" s="0"/>
      <c r="AKW793" s="0"/>
      <c r="AKX793" s="0"/>
      <c r="AKY793" s="0"/>
      <c r="AKZ793" s="0"/>
      <c r="ALA793" s="0"/>
      <c r="ALB793" s="0"/>
      <c r="ALC793" s="0"/>
      <c r="ALD793" s="0"/>
      <c r="ALE793" s="0"/>
      <c r="ALF793" s="0"/>
      <c r="ALG793" s="0"/>
      <c r="ALH793" s="0"/>
      <c r="ALI793" s="0"/>
      <c r="ALJ793" s="0"/>
      <c r="ALK793" s="0"/>
      <c r="ALL793" s="0"/>
      <c r="ALM793" s="0"/>
      <c r="ALN793" s="0"/>
      <c r="ALO793" s="0"/>
      <c r="ALP793" s="0"/>
      <c r="ALQ793" s="0"/>
      <c r="ALR793" s="0"/>
      <c r="ALS793" s="0"/>
      <c r="ALT793" s="0"/>
      <c r="ALU793" s="0"/>
      <c r="ALV793" s="0"/>
      <c r="ALW793" s="0"/>
      <c r="ALX793" s="0"/>
      <c r="ALY793" s="0"/>
      <c r="ALZ793" s="0"/>
      <c r="AMA793" s="0"/>
      <c r="AMB793" s="0"/>
      <c r="AMC793" s="0"/>
      <c r="AMD793" s="0"/>
      <c r="AME793" s="0"/>
      <c r="AMF793" s="0"/>
      <c r="AMG793" s="0"/>
      <c r="AMH793" s="0"/>
      <c r="AMI793" s="0"/>
      <c r="AMJ793" s="0"/>
    </row>
    <row r="794" customFormat="false" ht="12" hidden="false" customHeight="false" outlineLevel="0" collapsed="false">
      <c r="A794" s="1" t="s">
        <v>66</v>
      </c>
      <c r="B794" s="4" t="n">
        <v>125</v>
      </c>
      <c r="C794" s="9" t="n">
        <v>153</v>
      </c>
      <c r="D794" s="9"/>
      <c r="E794" s="35"/>
      <c r="F794" s="0"/>
      <c r="G794" s="33"/>
      <c r="H794" s="0"/>
      <c r="I794" s="22" t="s">
        <v>1365</v>
      </c>
      <c r="J794" s="26" t="s">
        <v>1366</v>
      </c>
      <c r="K794" s="35" t="s">
        <v>1693</v>
      </c>
      <c r="L794" s="9"/>
      <c r="M794" s="88"/>
      <c r="N794" s="22" t="s">
        <v>1660</v>
      </c>
      <c r="O794" s="4" t="s">
        <v>1663</v>
      </c>
      <c r="P794" s="89" t="n">
        <v>22125</v>
      </c>
      <c r="Q794" s="89" t="n">
        <v>2125</v>
      </c>
      <c r="R794" s="9" t="s">
        <v>236</v>
      </c>
      <c r="S794" s="0"/>
      <c r="T794" s="0"/>
      <c r="U794" s="0"/>
      <c r="V794" s="0"/>
      <c r="W794" s="0"/>
      <c r="X794" s="0"/>
      <c r="Y794" s="0"/>
      <c r="Z794" s="0"/>
      <c r="AA794" s="0"/>
      <c r="AB794" s="0"/>
      <c r="AC794" s="30"/>
      <c r="AD794" s="30"/>
      <c r="AE794" s="30"/>
      <c r="AF794" s="30"/>
      <c r="AG794" s="30"/>
      <c r="AH794" s="30"/>
      <c r="AI794" s="30"/>
      <c r="AJ794" s="30"/>
      <c r="AK794" s="3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0"/>
      <c r="EL794" s="0"/>
      <c r="EM794" s="0"/>
      <c r="EN794" s="0"/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0"/>
      <c r="FF794" s="0"/>
      <c r="FG794" s="0"/>
      <c r="FH794" s="0"/>
      <c r="FI794" s="0"/>
      <c r="FJ794" s="0"/>
      <c r="FK794" s="0"/>
      <c r="FL794" s="0"/>
      <c r="FM794" s="0"/>
      <c r="FN794" s="0"/>
      <c r="FO794" s="0"/>
      <c r="FP794" s="0"/>
      <c r="FQ794" s="0"/>
      <c r="FR794" s="0"/>
      <c r="FS794" s="0"/>
      <c r="FT794" s="0"/>
      <c r="FU794" s="0"/>
      <c r="FV794" s="0"/>
      <c r="FW794" s="0"/>
      <c r="FX794" s="0"/>
      <c r="FY794" s="0"/>
      <c r="FZ794" s="0"/>
      <c r="GA794" s="0"/>
      <c r="GB794" s="0"/>
      <c r="GC794" s="0"/>
      <c r="GD794" s="0"/>
      <c r="GE794" s="0"/>
      <c r="GF794" s="0"/>
      <c r="GG794" s="0"/>
      <c r="GH794" s="0"/>
      <c r="GI794" s="0"/>
      <c r="GJ794" s="0"/>
      <c r="GK794" s="0"/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0"/>
      <c r="GY794" s="0"/>
      <c r="GZ794" s="0"/>
      <c r="HA794" s="0"/>
      <c r="HB794" s="0"/>
      <c r="HC794" s="0"/>
      <c r="HD794" s="0"/>
      <c r="HE794" s="0"/>
      <c r="HF794" s="0"/>
      <c r="HG794" s="0"/>
      <c r="HH794" s="0"/>
      <c r="HI794" s="0"/>
      <c r="HJ794" s="0"/>
      <c r="HK794" s="0"/>
      <c r="HL794" s="0"/>
      <c r="HM794" s="0"/>
      <c r="HN794" s="0"/>
      <c r="HO794" s="0"/>
      <c r="HP794" s="0"/>
      <c r="HQ794" s="0"/>
      <c r="HR794" s="0"/>
      <c r="HS794" s="0"/>
      <c r="HT794" s="0"/>
      <c r="HU794" s="0"/>
      <c r="HV794" s="0"/>
      <c r="HW794" s="0"/>
      <c r="HX794" s="0"/>
      <c r="HY794" s="0"/>
      <c r="HZ794" s="0"/>
      <c r="IA794" s="0"/>
      <c r="IB794" s="0"/>
      <c r="IC794" s="0"/>
      <c r="ID794" s="0"/>
      <c r="IE794" s="0"/>
      <c r="IF794" s="0"/>
      <c r="IG794" s="0"/>
      <c r="IH794" s="0"/>
      <c r="II794" s="0"/>
      <c r="IJ794" s="0"/>
      <c r="IK794" s="0"/>
      <c r="IL794" s="0"/>
      <c r="IM794" s="0"/>
      <c r="IN794" s="0"/>
      <c r="IO794" s="0"/>
      <c r="IP794" s="0"/>
      <c r="IQ794" s="0"/>
      <c r="IR794" s="0"/>
      <c r="IS794" s="0"/>
      <c r="IT794" s="0"/>
      <c r="IU794" s="0"/>
      <c r="IV794" s="0"/>
      <c r="IW794" s="0"/>
      <c r="IX794" s="0"/>
      <c r="IY794" s="0"/>
      <c r="IZ794" s="0"/>
      <c r="JA794" s="0"/>
      <c r="JB794" s="0"/>
      <c r="JC794" s="0"/>
      <c r="JD794" s="0"/>
      <c r="JE794" s="0"/>
      <c r="JF794" s="0"/>
      <c r="JG794" s="0"/>
      <c r="JH794" s="0"/>
      <c r="JI794" s="0"/>
      <c r="JJ794" s="0"/>
      <c r="JK794" s="0"/>
      <c r="JL794" s="0"/>
      <c r="JM794" s="0"/>
      <c r="JN794" s="0"/>
      <c r="JO794" s="0"/>
      <c r="JP794" s="0"/>
      <c r="JQ794" s="0"/>
      <c r="JR794" s="0"/>
      <c r="JS794" s="0"/>
      <c r="JT794" s="0"/>
      <c r="JU794" s="0"/>
      <c r="JV794" s="0"/>
      <c r="JW794" s="0"/>
      <c r="JX794" s="0"/>
      <c r="JY794" s="0"/>
      <c r="JZ794" s="0"/>
      <c r="KA794" s="0"/>
      <c r="KB794" s="0"/>
      <c r="KC794" s="0"/>
      <c r="KD794" s="0"/>
      <c r="KE794" s="0"/>
      <c r="KF794" s="0"/>
      <c r="KG794" s="0"/>
      <c r="KH794" s="0"/>
      <c r="KI794" s="0"/>
      <c r="KJ794" s="0"/>
      <c r="KK794" s="0"/>
      <c r="KL794" s="0"/>
      <c r="KM794" s="0"/>
      <c r="KN794" s="0"/>
      <c r="KO794" s="0"/>
      <c r="KP794" s="0"/>
      <c r="KQ794" s="0"/>
      <c r="KR794" s="0"/>
      <c r="KS794" s="0"/>
      <c r="KT794" s="0"/>
      <c r="KU794" s="0"/>
      <c r="KV794" s="0"/>
      <c r="KW794" s="0"/>
      <c r="KX794" s="0"/>
      <c r="KY794" s="0"/>
      <c r="KZ794" s="0"/>
      <c r="LA794" s="0"/>
      <c r="LB794" s="0"/>
      <c r="LC794" s="0"/>
      <c r="LD794" s="0"/>
      <c r="LE794" s="0"/>
      <c r="LF794" s="0"/>
      <c r="LG794" s="0"/>
      <c r="LH794" s="0"/>
      <c r="LI794" s="0"/>
      <c r="LJ794" s="0"/>
      <c r="LK794" s="0"/>
      <c r="LL794" s="0"/>
      <c r="LM794" s="0"/>
      <c r="LN794" s="0"/>
      <c r="LO794" s="0"/>
      <c r="LP794" s="0"/>
      <c r="LQ794" s="0"/>
      <c r="LR794" s="0"/>
      <c r="LS794" s="0"/>
      <c r="LT794" s="0"/>
      <c r="LU794" s="0"/>
      <c r="LV794" s="0"/>
      <c r="LW794" s="0"/>
      <c r="LX794" s="0"/>
      <c r="LY794" s="0"/>
      <c r="LZ794" s="0"/>
      <c r="MA794" s="0"/>
      <c r="MB794" s="0"/>
      <c r="MC794" s="0"/>
      <c r="MD794" s="0"/>
      <c r="ME794" s="0"/>
      <c r="MF794" s="0"/>
      <c r="MG794" s="0"/>
      <c r="MH794" s="0"/>
      <c r="MI794" s="0"/>
      <c r="MJ794" s="0"/>
      <c r="MK794" s="0"/>
      <c r="ML794" s="0"/>
      <c r="MM794" s="0"/>
      <c r="MN794" s="0"/>
      <c r="MO794" s="0"/>
      <c r="MP794" s="0"/>
      <c r="MQ794" s="0"/>
      <c r="MR794" s="0"/>
      <c r="MS794" s="0"/>
      <c r="MT794" s="0"/>
      <c r="MU794" s="0"/>
      <c r="MV794" s="0"/>
      <c r="MW794" s="0"/>
      <c r="MX794" s="0"/>
      <c r="MY794" s="0"/>
      <c r="MZ794" s="0"/>
      <c r="NA794" s="0"/>
      <c r="NB794" s="0"/>
      <c r="NC794" s="0"/>
      <c r="ND794" s="0"/>
      <c r="NE794" s="0"/>
      <c r="NF794" s="0"/>
      <c r="NG794" s="0"/>
      <c r="NH794" s="0"/>
      <c r="NI794" s="0"/>
      <c r="NJ794" s="0"/>
      <c r="NK794" s="0"/>
      <c r="NL794" s="0"/>
      <c r="NM794" s="0"/>
      <c r="NN794" s="0"/>
      <c r="NO794" s="0"/>
      <c r="NP794" s="0"/>
      <c r="NQ794" s="0"/>
      <c r="NR794" s="0"/>
      <c r="NS794" s="0"/>
      <c r="NT794" s="0"/>
      <c r="NU794" s="0"/>
      <c r="NV794" s="0"/>
      <c r="NW794" s="0"/>
      <c r="NX794" s="0"/>
      <c r="NY794" s="0"/>
      <c r="NZ794" s="0"/>
      <c r="OA794" s="0"/>
      <c r="OB794" s="0"/>
      <c r="OC794" s="0"/>
      <c r="OD794" s="0"/>
      <c r="OE794" s="0"/>
      <c r="OF794" s="0"/>
      <c r="OG794" s="0"/>
      <c r="OH794" s="0"/>
      <c r="OI794" s="0"/>
      <c r="OJ794" s="0"/>
      <c r="OK794" s="0"/>
      <c r="OL794" s="0"/>
      <c r="OM794" s="0"/>
      <c r="ON794" s="0"/>
      <c r="OO794" s="0"/>
      <c r="OP794" s="0"/>
      <c r="OQ794" s="0"/>
      <c r="OR794" s="0"/>
      <c r="OS794" s="0"/>
      <c r="OT794" s="0"/>
      <c r="OU794" s="0"/>
      <c r="OV794" s="0"/>
      <c r="OW794" s="0"/>
      <c r="OX794" s="0"/>
      <c r="OY794" s="0"/>
      <c r="OZ794" s="0"/>
      <c r="PA794" s="0"/>
      <c r="PB794" s="0"/>
      <c r="PC794" s="0"/>
      <c r="PD794" s="0"/>
      <c r="PE794" s="0"/>
      <c r="PF794" s="0"/>
      <c r="PG794" s="0"/>
      <c r="PH794" s="0"/>
      <c r="PI794" s="0"/>
      <c r="PJ794" s="0"/>
      <c r="PK794" s="0"/>
      <c r="PL794" s="0"/>
      <c r="PM794" s="0"/>
      <c r="PN794" s="0"/>
      <c r="PO794" s="0"/>
      <c r="PP794" s="0"/>
      <c r="PQ794" s="0"/>
      <c r="PR794" s="0"/>
      <c r="PS794" s="0"/>
      <c r="PT794" s="0"/>
      <c r="PU794" s="0"/>
      <c r="PV794" s="0"/>
      <c r="PW794" s="0"/>
      <c r="PX794" s="0"/>
      <c r="PY794" s="0"/>
      <c r="PZ794" s="0"/>
      <c r="QA794" s="0"/>
      <c r="QB794" s="0"/>
      <c r="QC794" s="0"/>
      <c r="QD794" s="0"/>
      <c r="QE794" s="0"/>
      <c r="QF794" s="0"/>
      <c r="QG794" s="0"/>
      <c r="QH794" s="0"/>
      <c r="QI794" s="0"/>
      <c r="QJ794" s="0"/>
      <c r="QK794" s="0"/>
      <c r="QL794" s="0"/>
      <c r="QM794" s="0"/>
      <c r="QN794" s="0"/>
      <c r="QO794" s="0"/>
      <c r="QP794" s="0"/>
      <c r="QQ794" s="0"/>
      <c r="QR794" s="0"/>
      <c r="QS794" s="0"/>
      <c r="QT794" s="0"/>
      <c r="QU794" s="0"/>
      <c r="QV794" s="0"/>
      <c r="QW794" s="0"/>
      <c r="QX794" s="0"/>
      <c r="QY794" s="0"/>
      <c r="QZ794" s="0"/>
      <c r="RA794" s="0"/>
      <c r="RB794" s="0"/>
      <c r="RC794" s="0"/>
      <c r="RD794" s="0"/>
      <c r="RE794" s="0"/>
      <c r="RF794" s="0"/>
      <c r="RG794" s="0"/>
      <c r="RH794" s="0"/>
      <c r="RI794" s="0"/>
      <c r="RJ794" s="0"/>
      <c r="RK794" s="0"/>
      <c r="RL794" s="0"/>
      <c r="RM794" s="0"/>
      <c r="RN794" s="0"/>
      <c r="RO794" s="0"/>
      <c r="RP794" s="0"/>
      <c r="RQ794" s="0"/>
      <c r="RR794" s="0"/>
      <c r="RS794" s="0"/>
      <c r="RT794" s="0"/>
      <c r="RU794" s="0"/>
      <c r="RV794" s="0"/>
      <c r="RW794" s="0"/>
      <c r="RX794" s="0"/>
      <c r="RY794" s="0"/>
      <c r="RZ794" s="0"/>
      <c r="SA794" s="0"/>
      <c r="SB794" s="0"/>
      <c r="SC794" s="0"/>
      <c r="SD794" s="0"/>
      <c r="SE794" s="0"/>
      <c r="SF794" s="0"/>
      <c r="SG794" s="0"/>
      <c r="SH794" s="0"/>
      <c r="SI794" s="0"/>
      <c r="SJ794" s="0"/>
      <c r="SK794" s="0"/>
      <c r="SL794" s="0"/>
      <c r="SM794" s="0"/>
      <c r="SN794" s="0"/>
      <c r="SO794" s="0"/>
      <c r="SP794" s="0"/>
      <c r="SQ794" s="0"/>
      <c r="SR794" s="0"/>
      <c r="SS794" s="0"/>
      <c r="ST794" s="0"/>
      <c r="SU794" s="0"/>
      <c r="SV794" s="0"/>
      <c r="SW794" s="0"/>
      <c r="SX794" s="0"/>
      <c r="SY794" s="0"/>
      <c r="SZ794" s="0"/>
      <c r="TA794" s="0"/>
      <c r="TB794" s="0"/>
      <c r="TC794" s="0"/>
      <c r="TD794" s="0"/>
      <c r="TE794" s="0"/>
      <c r="TF794" s="0"/>
      <c r="TG794" s="0"/>
      <c r="TH794" s="0"/>
      <c r="TI794" s="0"/>
      <c r="TJ794" s="0"/>
      <c r="TK794" s="0"/>
      <c r="TL794" s="0"/>
      <c r="TM794" s="0"/>
      <c r="TN794" s="0"/>
      <c r="TO794" s="0"/>
      <c r="TP794" s="0"/>
      <c r="TQ794" s="0"/>
      <c r="TR794" s="0"/>
      <c r="TS794" s="0"/>
      <c r="TT794" s="0"/>
      <c r="TU794" s="0"/>
      <c r="TV794" s="0"/>
      <c r="TW794" s="0"/>
      <c r="TX794" s="0"/>
      <c r="TY794" s="0"/>
      <c r="TZ794" s="0"/>
      <c r="UA794" s="0"/>
      <c r="UB794" s="0"/>
      <c r="UC794" s="0"/>
      <c r="UD794" s="0"/>
      <c r="UE794" s="0"/>
      <c r="UF794" s="0"/>
      <c r="UG794" s="0"/>
      <c r="UH794" s="0"/>
      <c r="UI794" s="0"/>
      <c r="UJ794" s="0"/>
      <c r="UK794" s="0"/>
      <c r="UL794" s="0"/>
      <c r="UM794" s="0"/>
      <c r="UN794" s="0"/>
      <c r="UO794" s="0"/>
      <c r="UP794" s="0"/>
      <c r="UQ794" s="0"/>
      <c r="UR794" s="0"/>
      <c r="US794" s="0"/>
      <c r="UT794" s="0"/>
      <c r="UU794" s="0"/>
      <c r="UV794" s="0"/>
      <c r="UW794" s="0"/>
      <c r="UX794" s="0"/>
      <c r="UY794" s="0"/>
      <c r="UZ794" s="0"/>
      <c r="VA794" s="0"/>
      <c r="VB794" s="0"/>
      <c r="VC794" s="0"/>
      <c r="VD794" s="0"/>
      <c r="VE794" s="0"/>
      <c r="VF794" s="0"/>
      <c r="VG794" s="0"/>
      <c r="VH794" s="0"/>
      <c r="VI794" s="0"/>
      <c r="VJ794" s="0"/>
      <c r="VK794" s="0"/>
      <c r="VL794" s="0"/>
      <c r="VM794" s="0"/>
      <c r="VN794" s="0"/>
      <c r="VO794" s="0"/>
      <c r="VP794" s="0"/>
      <c r="VQ794" s="0"/>
      <c r="VR794" s="0"/>
      <c r="VS794" s="0"/>
      <c r="VT794" s="0"/>
      <c r="VU794" s="0"/>
      <c r="VV794" s="0"/>
      <c r="VW794" s="0"/>
      <c r="VX794" s="0"/>
      <c r="VY794" s="0"/>
      <c r="VZ794" s="0"/>
      <c r="WA794" s="0"/>
      <c r="WB794" s="0"/>
      <c r="WC794" s="0"/>
      <c r="WD794" s="0"/>
      <c r="WE794" s="0"/>
      <c r="WF794" s="0"/>
      <c r="WG794" s="0"/>
      <c r="WH794" s="0"/>
      <c r="WI794" s="0"/>
      <c r="WJ794" s="0"/>
      <c r="WK794" s="0"/>
      <c r="WL794" s="0"/>
      <c r="WM794" s="0"/>
      <c r="WN794" s="0"/>
      <c r="WO794" s="0"/>
      <c r="WP794" s="0"/>
      <c r="WQ794" s="0"/>
      <c r="WR794" s="0"/>
      <c r="WS794" s="0"/>
      <c r="WT794" s="0"/>
      <c r="WU794" s="0"/>
      <c r="WV794" s="0"/>
      <c r="WW794" s="0"/>
      <c r="WX794" s="0"/>
      <c r="WY794" s="0"/>
      <c r="WZ794" s="0"/>
      <c r="XA794" s="0"/>
      <c r="XB794" s="0"/>
      <c r="XC794" s="0"/>
      <c r="XD794" s="0"/>
      <c r="XE794" s="0"/>
      <c r="XF794" s="0"/>
      <c r="XG794" s="0"/>
      <c r="XH794" s="0"/>
      <c r="XI794" s="0"/>
      <c r="XJ794" s="0"/>
      <c r="XK794" s="0"/>
      <c r="XL794" s="0"/>
      <c r="XM794" s="0"/>
      <c r="XN794" s="0"/>
      <c r="XO794" s="0"/>
      <c r="XP794" s="0"/>
      <c r="XQ794" s="0"/>
      <c r="XR794" s="0"/>
      <c r="XS794" s="0"/>
      <c r="XT794" s="0"/>
      <c r="XU794" s="0"/>
      <c r="XV794" s="0"/>
      <c r="XW794" s="0"/>
      <c r="XX794" s="0"/>
      <c r="XY794" s="0"/>
      <c r="XZ794" s="0"/>
      <c r="YA794" s="0"/>
      <c r="YB794" s="0"/>
      <c r="YC794" s="0"/>
      <c r="YD794" s="0"/>
      <c r="YE794" s="0"/>
      <c r="YF794" s="0"/>
      <c r="YG794" s="0"/>
      <c r="YH794" s="0"/>
      <c r="YI794" s="0"/>
      <c r="YJ794" s="0"/>
      <c r="YK794" s="0"/>
      <c r="YL794" s="0"/>
      <c r="YM794" s="0"/>
      <c r="YN794" s="0"/>
      <c r="YO794" s="0"/>
      <c r="YP794" s="0"/>
      <c r="YQ794" s="0"/>
      <c r="YR794" s="0"/>
      <c r="YS794" s="0"/>
      <c r="YT794" s="0"/>
      <c r="YU794" s="0"/>
      <c r="YV794" s="0"/>
      <c r="YW794" s="0"/>
      <c r="YX794" s="0"/>
      <c r="YY794" s="0"/>
      <c r="YZ794" s="0"/>
      <c r="ZA794" s="0"/>
      <c r="ZB794" s="0"/>
      <c r="ZC794" s="0"/>
      <c r="ZD794" s="0"/>
      <c r="ZE794" s="0"/>
      <c r="ZF794" s="0"/>
      <c r="ZG794" s="0"/>
      <c r="ZH794" s="0"/>
      <c r="ZI794" s="0"/>
      <c r="ZJ794" s="0"/>
      <c r="ZK794" s="0"/>
      <c r="ZL794" s="0"/>
      <c r="ZM794" s="0"/>
      <c r="ZN794" s="0"/>
      <c r="ZO794" s="0"/>
      <c r="ZP794" s="0"/>
      <c r="ZQ794" s="0"/>
      <c r="ZR794" s="0"/>
      <c r="ZS794" s="0"/>
      <c r="ZT794" s="0"/>
      <c r="ZU794" s="0"/>
      <c r="ZV794" s="0"/>
      <c r="ZW794" s="0"/>
      <c r="ZX794" s="0"/>
      <c r="ZY794" s="0"/>
      <c r="ZZ794" s="0"/>
      <c r="AAA794" s="0"/>
      <c r="AAB794" s="0"/>
      <c r="AAC794" s="0"/>
      <c r="AAD794" s="0"/>
      <c r="AAE794" s="0"/>
      <c r="AAF794" s="0"/>
      <c r="AAG794" s="0"/>
      <c r="AAH794" s="0"/>
      <c r="AAI794" s="0"/>
      <c r="AAJ794" s="0"/>
      <c r="AAK794" s="0"/>
      <c r="AAL794" s="0"/>
      <c r="AAM794" s="0"/>
      <c r="AAN794" s="0"/>
      <c r="AAO794" s="0"/>
      <c r="AAP794" s="0"/>
      <c r="AAQ794" s="0"/>
      <c r="AAR794" s="0"/>
      <c r="AAS794" s="0"/>
      <c r="AAT794" s="0"/>
      <c r="AAU794" s="0"/>
      <c r="AAV794" s="0"/>
      <c r="AAW794" s="0"/>
      <c r="AAX794" s="0"/>
      <c r="AAY794" s="0"/>
      <c r="AAZ794" s="0"/>
      <c r="ABA794" s="0"/>
      <c r="ABB794" s="0"/>
      <c r="ABC794" s="0"/>
      <c r="ABD794" s="0"/>
      <c r="ABE794" s="0"/>
      <c r="ABF794" s="0"/>
      <c r="ABG794" s="0"/>
      <c r="ABH794" s="0"/>
      <c r="ABI794" s="0"/>
      <c r="ABJ794" s="0"/>
      <c r="ABK794" s="0"/>
      <c r="ABL794" s="0"/>
      <c r="ABM794" s="0"/>
      <c r="ABN794" s="0"/>
      <c r="ABO794" s="0"/>
      <c r="ABP794" s="0"/>
      <c r="ABQ794" s="0"/>
      <c r="ABR794" s="0"/>
      <c r="ABS794" s="0"/>
      <c r="ABT794" s="0"/>
      <c r="ABU794" s="0"/>
      <c r="ABV794" s="0"/>
      <c r="ABW794" s="0"/>
      <c r="ABX794" s="0"/>
      <c r="ABY794" s="0"/>
      <c r="ABZ794" s="0"/>
      <c r="ACA794" s="0"/>
      <c r="ACB794" s="0"/>
      <c r="ACC794" s="0"/>
      <c r="ACD794" s="0"/>
      <c r="ACE794" s="0"/>
      <c r="ACF794" s="0"/>
      <c r="ACG794" s="0"/>
      <c r="ACH794" s="0"/>
      <c r="ACI794" s="0"/>
      <c r="ACJ794" s="0"/>
      <c r="ACK794" s="0"/>
      <c r="ACL794" s="0"/>
      <c r="ACM794" s="0"/>
      <c r="ACN794" s="0"/>
      <c r="ACO794" s="0"/>
      <c r="ACP794" s="0"/>
      <c r="ACQ794" s="0"/>
      <c r="ACR794" s="0"/>
      <c r="ACS794" s="0"/>
      <c r="ACT794" s="0"/>
      <c r="ACU794" s="0"/>
      <c r="ACV794" s="0"/>
      <c r="ACW794" s="0"/>
      <c r="ACX794" s="0"/>
      <c r="ACY794" s="0"/>
      <c r="ACZ794" s="0"/>
      <c r="ADA794" s="0"/>
      <c r="ADB794" s="0"/>
      <c r="ADC794" s="0"/>
      <c r="ADD794" s="0"/>
      <c r="ADE794" s="0"/>
      <c r="ADF794" s="0"/>
      <c r="ADG794" s="0"/>
      <c r="ADH794" s="0"/>
      <c r="ADI794" s="0"/>
      <c r="ADJ794" s="0"/>
      <c r="ADK794" s="0"/>
      <c r="ADL794" s="0"/>
      <c r="ADM794" s="0"/>
      <c r="ADN794" s="0"/>
      <c r="ADO794" s="0"/>
      <c r="ADP794" s="0"/>
      <c r="ADQ794" s="0"/>
      <c r="ADR794" s="0"/>
      <c r="ADS794" s="0"/>
      <c r="ADT794" s="0"/>
      <c r="ADU794" s="0"/>
      <c r="ADV794" s="0"/>
      <c r="ADW794" s="0"/>
      <c r="ADX794" s="0"/>
      <c r="ADY794" s="0"/>
      <c r="ADZ794" s="0"/>
      <c r="AEA794" s="0"/>
      <c r="AEB794" s="0"/>
      <c r="AEC794" s="0"/>
      <c r="AED794" s="0"/>
      <c r="AEE794" s="0"/>
      <c r="AEF794" s="0"/>
      <c r="AEG794" s="0"/>
      <c r="AEH794" s="0"/>
      <c r="AEI794" s="0"/>
      <c r="AEJ794" s="0"/>
      <c r="AEK794" s="0"/>
      <c r="AEL794" s="0"/>
      <c r="AEM794" s="0"/>
      <c r="AEN794" s="0"/>
      <c r="AEO794" s="0"/>
      <c r="AEP794" s="0"/>
      <c r="AEQ794" s="0"/>
      <c r="AER794" s="0"/>
      <c r="AES794" s="0"/>
      <c r="AET794" s="0"/>
      <c r="AEU794" s="0"/>
      <c r="AEV794" s="0"/>
      <c r="AEW794" s="0"/>
      <c r="AEX794" s="0"/>
      <c r="AEY794" s="0"/>
      <c r="AEZ794" s="0"/>
      <c r="AFA794" s="0"/>
      <c r="AFB794" s="0"/>
      <c r="AFC794" s="0"/>
      <c r="AFD794" s="0"/>
      <c r="AFE794" s="0"/>
      <c r="AFF794" s="0"/>
      <c r="AFG794" s="0"/>
      <c r="AFH794" s="0"/>
      <c r="AFI794" s="0"/>
      <c r="AFJ794" s="0"/>
      <c r="AFK794" s="0"/>
      <c r="AFL794" s="0"/>
      <c r="AFM794" s="0"/>
      <c r="AFN794" s="0"/>
      <c r="AFO794" s="0"/>
      <c r="AFP794" s="0"/>
      <c r="AFQ794" s="0"/>
      <c r="AFR794" s="0"/>
      <c r="AFS794" s="0"/>
      <c r="AFT794" s="0"/>
      <c r="AFU794" s="0"/>
      <c r="AFV794" s="0"/>
      <c r="AFW794" s="0"/>
      <c r="AFX794" s="0"/>
      <c r="AFY794" s="0"/>
      <c r="AFZ794" s="0"/>
      <c r="AGA794" s="0"/>
      <c r="AGB794" s="0"/>
      <c r="AGC794" s="0"/>
      <c r="AGD794" s="0"/>
      <c r="AGE794" s="0"/>
      <c r="AGF794" s="0"/>
      <c r="AGG794" s="0"/>
      <c r="AGH794" s="0"/>
      <c r="AGI794" s="0"/>
      <c r="AGJ794" s="0"/>
      <c r="AGK794" s="0"/>
      <c r="AGL794" s="0"/>
      <c r="AGM794" s="0"/>
      <c r="AGN794" s="0"/>
      <c r="AGO794" s="0"/>
      <c r="AGP794" s="0"/>
      <c r="AGQ794" s="0"/>
      <c r="AGR794" s="0"/>
      <c r="AGS794" s="0"/>
      <c r="AGT794" s="0"/>
      <c r="AGU794" s="0"/>
      <c r="AGV794" s="0"/>
      <c r="AGW794" s="0"/>
      <c r="AGX794" s="0"/>
      <c r="AGY794" s="0"/>
      <c r="AGZ794" s="0"/>
      <c r="AHA794" s="0"/>
      <c r="AHB794" s="0"/>
      <c r="AHC794" s="0"/>
      <c r="AHD794" s="0"/>
      <c r="AHE794" s="0"/>
      <c r="AHF794" s="0"/>
      <c r="AHG794" s="0"/>
      <c r="AHH794" s="0"/>
      <c r="AHI794" s="0"/>
      <c r="AHJ794" s="0"/>
      <c r="AHK794" s="0"/>
      <c r="AHL794" s="0"/>
      <c r="AHM794" s="0"/>
      <c r="AHN794" s="0"/>
      <c r="AHO794" s="0"/>
      <c r="AHP794" s="0"/>
      <c r="AHQ794" s="0"/>
      <c r="AHR794" s="0"/>
      <c r="AHS794" s="0"/>
      <c r="AHT794" s="0"/>
      <c r="AHU794" s="0"/>
      <c r="AHV794" s="0"/>
      <c r="AHW794" s="0"/>
      <c r="AHX794" s="0"/>
      <c r="AHY794" s="0"/>
      <c r="AHZ794" s="0"/>
      <c r="AIA794" s="0"/>
      <c r="AIB794" s="0"/>
      <c r="AIC794" s="0"/>
      <c r="AID794" s="0"/>
      <c r="AIE794" s="0"/>
      <c r="AIF794" s="0"/>
      <c r="AIG794" s="0"/>
      <c r="AIH794" s="0"/>
      <c r="AII794" s="0"/>
      <c r="AIJ794" s="0"/>
      <c r="AIK794" s="0"/>
      <c r="AIL794" s="0"/>
      <c r="AIM794" s="0"/>
      <c r="AIN794" s="0"/>
      <c r="AIO794" s="0"/>
      <c r="AIP794" s="0"/>
      <c r="AIQ794" s="0"/>
      <c r="AIR794" s="0"/>
      <c r="AIS794" s="0"/>
      <c r="AIT794" s="0"/>
      <c r="AIU794" s="0"/>
      <c r="AIV794" s="0"/>
      <c r="AIW794" s="0"/>
      <c r="AIX794" s="0"/>
      <c r="AIY794" s="0"/>
      <c r="AIZ794" s="0"/>
      <c r="AJA794" s="0"/>
      <c r="AJB794" s="0"/>
      <c r="AJC794" s="0"/>
      <c r="AJD794" s="0"/>
      <c r="AJE794" s="0"/>
      <c r="AJF794" s="0"/>
      <c r="AJG794" s="0"/>
      <c r="AJH794" s="0"/>
      <c r="AJI794" s="0"/>
      <c r="AJJ794" s="0"/>
      <c r="AJK794" s="0"/>
      <c r="AJL794" s="0"/>
      <c r="AJM794" s="0"/>
      <c r="AJN794" s="0"/>
      <c r="AJO794" s="0"/>
      <c r="AJP794" s="0"/>
      <c r="AJQ794" s="0"/>
      <c r="AJR794" s="0"/>
      <c r="AJS794" s="0"/>
      <c r="AJT794" s="0"/>
      <c r="AJU794" s="0"/>
      <c r="AJV794" s="0"/>
      <c r="AJW794" s="0"/>
      <c r="AJX794" s="0"/>
      <c r="AJY794" s="0"/>
      <c r="AJZ794" s="0"/>
      <c r="AKA794" s="0"/>
      <c r="AKB794" s="0"/>
      <c r="AKC794" s="0"/>
      <c r="AKD794" s="0"/>
      <c r="AKE794" s="0"/>
      <c r="AKF794" s="0"/>
      <c r="AKG794" s="0"/>
      <c r="AKH794" s="0"/>
      <c r="AKI794" s="0"/>
      <c r="AKJ794" s="0"/>
      <c r="AKK794" s="0"/>
      <c r="AKL794" s="0"/>
      <c r="AKM794" s="0"/>
      <c r="AKN794" s="0"/>
      <c r="AKO794" s="0"/>
      <c r="AKP794" s="0"/>
      <c r="AKQ794" s="0"/>
      <c r="AKR794" s="0"/>
      <c r="AKS794" s="0"/>
      <c r="AKT794" s="0"/>
      <c r="AKU794" s="0"/>
      <c r="AKV794" s="0"/>
      <c r="AKW794" s="0"/>
      <c r="AKX794" s="0"/>
      <c r="AKY794" s="0"/>
      <c r="AKZ794" s="0"/>
      <c r="ALA794" s="0"/>
      <c r="ALB794" s="0"/>
      <c r="ALC794" s="0"/>
      <c r="ALD794" s="0"/>
      <c r="ALE794" s="0"/>
      <c r="ALF794" s="0"/>
      <c r="ALG794" s="0"/>
      <c r="ALH794" s="0"/>
      <c r="ALI794" s="0"/>
      <c r="ALJ794" s="0"/>
      <c r="ALK794" s="0"/>
      <c r="ALL794" s="0"/>
      <c r="ALM794" s="0"/>
      <c r="ALN794" s="0"/>
      <c r="ALO794" s="0"/>
      <c r="ALP794" s="0"/>
      <c r="ALQ794" s="0"/>
      <c r="ALR794" s="0"/>
      <c r="ALS794" s="0"/>
      <c r="ALT794" s="0"/>
      <c r="ALU794" s="0"/>
      <c r="ALV794" s="0"/>
      <c r="ALW794" s="0"/>
      <c r="ALX794" s="0"/>
      <c r="ALY794" s="0"/>
      <c r="ALZ794" s="0"/>
      <c r="AMA794" s="0"/>
      <c r="AMB794" s="0"/>
      <c r="AMC794" s="0"/>
      <c r="AMD794" s="0"/>
      <c r="AME794" s="0"/>
      <c r="AMF794" s="0"/>
      <c r="AMG794" s="0"/>
      <c r="AMH794" s="0"/>
      <c r="AMI794" s="0"/>
      <c r="AMJ794" s="0"/>
    </row>
    <row r="795" customFormat="false" ht="12" hidden="false" customHeight="false" outlineLevel="0" collapsed="false">
      <c r="A795" s="9" t="s">
        <v>66</v>
      </c>
      <c r="B795" s="4" t="n">
        <v>132</v>
      </c>
      <c r="C795" s="9" t="n">
        <v>162</v>
      </c>
      <c r="D795" s="9"/>
      <c r="E795" s="35"/>
      <c r="F795" s="0"/>
      <c r="G795" s="25"/>
      <c r="H795" s="0"/>
      <c r="I795" s="22" t="s">
        <v>1365</v>
      </c>
      <c r="J795" s="26" t="s">
        <v>1366</v>
      </c>
      <c r="K795" s="87" t="s">
        <v>1694</v>
      </c>
      <c r="L795" s="9"/>
      <c r="M795" s="88"/>
      <c r="N795" s="22" t="s">
        <v>1660</v>
      </c>
      <c r="O795" s="4" t="s">
        <v>1661</v>
      </c>
      <c r="P795" s="89" t="n">
        <v>22132</v>
      </c>
      <c r="Q795" s="89" t="n">
        <v>2132</v>
      </c>
      <c r="R795" s="9" t="s">
        <v>236</v>
      </c>
      <c r="S795" s="0"/>
      <c r="T795" s="0"/>
      <c r="U795" s="0"/>
      <c r="V795" s="0"/>
      <c r="W795" s="0"/>
      <c r="X795" s="0"/>
      <c r="Y795" s="0"/>
      <c r="Z795" s="0"/>
      <c r="AA795" s="0"/>
      <c r="AB795" s="0"/>
      <c r="AC795" s="30"/>
      <c r="AD795" s="30"/>
      <c r="AE795" s="30"/>
      <c r="AF795" s="30"/>
      <c r="AG795" s="30"/>
      <c r="AH795" s="30"/>
      <c r="AI795" s="30"/>
      <c r="AJ795" s="30"/>
      <c r="AK795" s="3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  <c r="EJ795" s="0"/>
      <c r="EK795" s="0"/>
      <c r="EL795" s="0"/>
      <c r="EM795" s="0"/>
      <c r="EN795" s="0"/>
      <c r="EO795" s="0"/>
      <c r="EP795" s="0"/>
      <c r="EQ795" s="0"/>
      <c r="ER795" s="0"/>
      <c r="ES795" s="0"/>
      <c r="ET795" s="0"/>
      <c r="EU795" s="0"/>
      <c r="EV795" s="0"/>
      <c r="EW795" s="0"/>
      <c r="EX795" s="0"/>
      <c r="EY795" s="0"/>
      <c r="EZ795" s="0"/>
      <c r="FA795" s="0"/>
      <c r="FB795" s="0"/>
      <c r="FC795" s="0"/>
      <c r="FD795" s="0"/>
      <c r="FE795" s="0"/>
      <c r="FF795" s="0"/>
      <c r="FG795" s="0"/>
      <c r="FH795" s="0"/>
      <c r="FI795" s="0"/>
      <c r="FJ795" s="0"/>
      <c r="FK795" s="0"/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/>
      <c r="FY795" s="0"/>
      <c r="FZ795" s="0"/>
      <c r="GA795" s="0"/>
      <c r="GB795" s="0"/>
      <c r="GC795" s="0"/>
      <c r="GD795" s="0"/>
      <c r="GE795" s="0"/>
      <c r="GF795" s="0"/>
      <c r="GG795" s="0"/>
      <c r="GH795" s="0"/>
      <c r="GI795" s="0"/>
      <c r="GJ795" s="0"/>
      <c r="GK795" s="0"/>
      <c r="GL795" s="0"/>
      <c r="GM795" s="0"/>
      <c r="GN795" s="0"/>
      <c r="GO795" s="0"/>
      <c r="GP795" s="0"/>
      <c r="GQ795" s="0"/>
      <c r="GR795" s="0"/>
      <c r="GS795" s="0"/>
      <c r="GT795" s="0"/>
      <c r="GU795" s="0"/>
      <c r="GV795" s="0"/>
      <c r="GW795" s="0"/>
      <c r="GX795" s="0"/>
      <c r="GY795" s="0"/>
      <c r="GZ795" s="0"/>
      <c r="HA795" s="0"/>
      <c r="HB795" s="0"/>
      <c r="HC795" s="0"/>
      <c r="HD795" s="0"/>
      <c r="HE795" s="0"/>
      <c r="HF795" s="0"/>
      <c r="HG795" s="0"/>
      <c r="HH795" s="0"/>
      <c r="HI795" s="0"/>
      <c r="HJ795" s="0"/>
      <c r="HK795" s="0"/>
      <c r="HL795" s="0"/>
      <c r="HM795" s="0"/>
      <c r="HN795" s="0"/>
      <c r="HO795" s="0"/>
      <c r="HP795" s="0"/>
      <c r="HQ795" s="0"/>
      <c r="HR795" s="0"/>
      <c r="HS795" s="0"/>
      <c r="HT795" s="0"/>
      <c r="HU795" s="0"/>
      <c r="HV795" s="0"/>
      <c r="HW795" s="0"/>
      <c r="HX795" s="0"/>
      <c r="HY795" s="0"/>
      <c r="HZ795" s="0"/>
      <c r="IA795" s="0"/>
      <c r="IB795" s="0"/>
      <c r="IC795" s="0"/>
      <c r="ID795" s="0"/>
      <c r="IE795" s="0"/>
      <c r="IF795" s="0"/>
      <c r="IG795" s="0"/>
      <c r="IH795" s="0"/>
      <c r="II795" s="0"/>
      <c r="IJ795" s="0"/>
      <c r="IK795" s="0"/>
      <c r="IL795" s="0"/>
      <c r="IM795" s="0"/>
      <c r="IN795" s="0"/>
      <c r="IO795" s="0"/>
      <c r="IP795" s="0"/>
      <c r="IQ795" s="0"/>
      <c r="IR795" s="0"/>
      <c r="IS795" s="0"/>
      <c r="IT795" s="0"/>
      <c r="IU795" s="0"/>
      <c r="IV795" s="0"/>
      <c r="IW795" s="0"/>
      <c r="IX795" s="0"/>
      <c r="IY795" s="0"/>
      <c r="IZ795" s="0"/>
      <c r="JA795" s="0"/>
      <c r="JB795" s="0"/>
      <c r="JC795" s="0"/>
      <c r="JD795" s="0"/>
      <c r="JE795" s="0"/>
      <c r="JF795" s="0"/>
      <c r="JG795" s="0"/>
      <c r="JH795" s="0"/>
      <c r="JI795" s="0"/>
      <c r="JJ795" s="0"/>
      <c r="JK795" s="0"/>
      <c r="JL795" s="0"/>
      <c r="JM795" s="0"/>
      <c r="JN795" s="0"/>
      <c r="JO795" s="0"/>
      <c r="JP795" s="0"/>
      <c r="JQ795" s="0"/>
      <c r="JR795" s="0"/>
      <c r="JS795" s="0"/>
      <c r="JT795" s="0"/>
      <c r="JU795" s="0"/>
      <c r="JV795" s="0"/>
      <c r="JW795" s="0"/>
      <c r="JX795" s="0"/>
      <c r="JY795" s="0"/>
      <c r="JZ795" s="0"/>
      <c r="KA795" s="0"/>
      <c r="KB795" s="0"/>
      <c r="KC795" s="0"/>
      <c r="KD795" s="0"/>
      <c r="KE795" s="0"/>
      <c r="KF795" s="0"/>
      <c r="KG795" s="0"/>
      <c r="KH795" s="0"/>
      <c r="KI795" s="0"/>
      <c r="KJ795" s="0"/>
      <c r="KK795" s="0"/>
      <c r="KL795" s="0"/>
      <c r="KM795" s="0"/>
      <c r="KN795" s="0"/>
      <c r="KO795" s="0"/>
      <c r="KP795" s="0"/>
      <c r="KQ795" s="0"/>
      <c r="KR795" s="0"/>
      <c r="KS795" s="0"/>
      <c r="KT795" s="0"/>
      <c r="KU795" s="0"/>
      <c r="KV795" s="0"/>
      <c r="KW795" s="0"/>
      <c r="KX795" s="0"/>
      <c r="KY795" s="0"/>
      <c r="KZ795" s="0"/>
      <c r="LA795" s="0"/>
      <c r="LB795" s="0"/>
      <c r="LC795" s="0"/>
      <c r="LD795" s="0"/>
      <c r="LE795" s="0"/>
      <c r="LF795" s="0"/>
      <c r="LG795" s="0"/>
      <c r="LH795" s="0"/>
      <c r="LI795" s="0"/>
      <c r="LJ795" s="0"/>
      <c r="LK795" s="0"/>
      <c r="LL795" s="0"/>
      <c r="LM795" s="0"/>
      <c r="LN795" s="0"/>
      <c r="LO795" s="0"/>
      <c r="LP795" s="0"/>
      <c r="LQ795" s="0"/>
      <c r="LR795" s="0"/>
      <c r="LS795" s="0"/>
      <c r="LT795" s="0"/>
      <c r="LU795" s="0"/>
      <c r="LV795" s="0"/>
      <c r="LW795" s="0"/>
      <c r="LX795" s="0"/>
      <c r="LY795" s="0"/>
      <c r="LZ795" s="0"/>
      <c r="MA795" s="0"/>
      <c r="MB795" s="0"/>
      <c r="MC795" s="0"/>
      <c r="MD795" s="0"/>
      <c r="ME795" s="0"/>
      <c r="MF795" s="0"/>
      <c r="MG795" s="0"/>
      <c r="MH795" s="0"/>
      <c r="MI795" s="0"/>
      <c r="MJ795" s="0"/>
      <c r="MK795" s="0"/>
      <c r="ML795" s="0"/>
      <c r="MM795" s="0"/>
      <c r="MN795" s="0"/>
      <c r="MO795" s="0"/>
      <c r="MP795" s="0"/>
      <c r="MQ795" s="0"/>
      <c r="MR795" s="0"/>
      <c r="MS795" s="0"/>
      <c r="MT795" s="0"/>
      <c r="MU795" s="0"/>
      <c r="MV795" s="0"/>
      <c r="MW795" s="0"/>
      <c r="MX795" s="0"/>
      <c r="MY795" s="0"/>
      <c r="MZ795" s="0"/>
      <c r="NA795" s="0"/>
      <c r="NB795" s="0"/>
      <c r="NC795" s="0"/>
      <c r="ND795" s="0"/>
      <c r="NE795" s="0"/>
      <c r="NF795" s="0"/>
      <c r="NG795" s="0"/>
      <c r="NH795" s="0"/>
      <c r="NI795" s="0"/>
      <c r="NJ795" s="0"/>
      <c r="NK795" s="0"/>
      <c r="NL795" s="0"/>
      <c r="NM795" s="0"/>
      <c r="NN795" s="0"/>
      <c r="NO795" s="0"/>
      <c r="NP795" s="0"/>
      <c r="NQ795" s="0"/>
      <c r="NR795" s="0"/>
      <c r="NS795" s="0"/>
      <c r="NT795" s="0"/>
      <c r="NU795" s="0"/>
      <c r="NV795" s="0"/>
      <c r="NW795" s="0"/>
      <c r="NX795" s="0"/>
      <c r="NY795" s="0"/>
      <c r="NZ795" s="0"/>
      <c r="OA795" s="0"/>
      <c r="OB795" s="0"/>
      <c r="OC795" s="0"/>
      <c r="OD795" s="0"/>
      <c r="OE795" s="0"/>
      <c r="OF795" s="0"/>
      <c r="OG795" s="0"/>
      <c r="OH795" s="0"/>
      <c r="OI795" s="0"/>
      <c r="OJ795" s="0"/>
      <c r="OK795" s="0"/>
      <c r="OL795" s="0"/>
      <c r="OM795" s="0"/>
      <c r="ON795" s="0"/>
      <c r="OO795" s="0"/>
      <c r="OP795" s="0"/>
      <c r="OQ795" s="0"/>
      <c r="OR795" s="0"/>
      <c r="OS795" s="0"/>
      <c r="OT795" s="0"/>
      <c r="OU795" s="0"/>
      <c r="OV795" s="0"/>
      <c r="OW795" s="0"/>
      <c r="OX795" s="0"/>
      <c r="OY795" s="0"/>
      <c r="OZ795" s="0"/>
      <c r="PA795" s="0"/>
      <c r="PB795" s="0"/>
      <c r="PC795" s="0"/>
      <c r="PD795" s="0"/>
      <c r="PE795" s="0"/>
      <c r="PF795" s="0"/>
      <c r="PG795" s="0"/>
      <c r="PH795" s="0"/>
      <c r="PI795" s="0"/>
      <c r="PJ795" s="0"/>
      <c r="PK795" s="0"/>
      <c r="PL795" s="0"/>
      <c r="PM795" s="0"/>
      <c r="PN795" s="0"/>
      <c r="PO795" s="0"/>
      <c r="PP795" s="0"/>
      <c r="PQ795" s="0"/>
      <c r="PR795" s="0"/>
      <c r="PS795" s="0"/>
      <c r="PT795" s="0"/>
      <c r="PU795" s="0"/>
      <c r="PV795" s="0"/>
      <c r="PW795" s="0"/>
      <c r="PX795" s="0"/>
      <c r="PY795" s="0"/>
      <c r="PZ795" s="0"/>
      <c r="QA795" s="0"/>
      <c r="QB795" s="0"/>
      <c r="QC795" s="0"/>
      <c r="QD795" s="0"/>
      <c r="QE795" s="0"/>
      <c r="QF795" s="0"/>
      <c r="QG795" s="0"/>
      <c r="QH795" s="0"/>
      <c r="QI795" s="0"/>
      <c r="QJ795" s="0"/>
      <c r="QK795" s="0"/>
      <c r="QL795" s="0"/>
      <c r="QM795" s="0"/>
      <c r="QN795" s="0"/>
      <c r="QO795" s="0"/>
      <c r="QP795" s="0"/>
      <c r="QQ795" s="0"/>
      <c r="QR795" s="0"/>
      <c r="QS795" s="0"/>
      <c r="QT795" s="0"/>
      <c r="QU795" s="0"/>
      <c r="QV795" s="0"/>
      <c r="QW795" s="0"/>
      <c r="QX795" s="0"/>
      <c r="QY795" s="0"/>
      <c r="QZ795" s="0"/>
      <c r="RA795" s="0"/>
      <c r="RB795" s="0"/>
      <c r="RC795" s="0"/>
      <c r="RD795" s="0"/>
      <c r="RE795" s="0"/>
      <c r="RF795" s="0"/>
      <c r="RG795" s="0"/>
      <c r="RH795" s="0"/>
      <c r="RI795" s="0"/>
      <c r="RJ795" s="0"/>
      <c r="RK795" s="0"/>
      <c r="RL795" s="0"/>
      <c r="RM795" s="0"/>
      <c r="RN795" s="0"/>
      <c r="RO795" s="0"/>
      <c r="RP795" s="0"/>
      <c r="RQ795" s="0"/>
      <c r="RR795" s="0"/>
      <c r="RS795" s="0"/>
      <c r="RT795" s="0"/>
      <c r="RU795" s="0"/>
      <c r="RV795" s="0"/>
      <c r="RW795" s="0"/>
      <c r="RX795" s="0"/>
      <c r="RY795" s="0"/>
      <c r="RZ795" s="0"/>
      <c r="SA795" s="0"/>
      <c r="SB795" s="0"/>
      <c r="SC795" s="0"/>
      <c r="SD795" s="0"/>
      <c r="SE795" s="0"/>
      <c r="SF795" s="0"/>
      <c r="SG795" s="0"/>
      <c r="SH795" s="0"/>
      <c r="SI795" s="0"/>
      <c r="SJ795" s="0"/>
      <c r="SK795" s="0"/>
      <c r="SL795" s="0"/>
      <c r="SM795" s="0"/>
      <c r="SN795" s="0"/>
      <c r="SO795" s="0"/>
      <c r="SP795" s="0"/>
      <c r="SQ795" s="0"/>
      <c r="SR795" s="0"/>
      <c r="SS795" s="0"/>
      <c r="ST795" s="0"/>
      <c r="SU795" s="0"/>
      <c r="SV795" s="0"/>
      <c r="SW795" s="0"/>
      <c r="SX795" s="0"/>
      <c r="SY795" s="0"/>
      <c r="SZ795" s="0"/>
      <c r="TA795" s="0"/>
      <c r="TB795" s="0"/>
      <c r="TC795" s="0"/>
      <c r="TD795" s="0"/>
      <c r="TE795" s="0"/>
      <c r="TF795" s="0"/>
      <c r="TG795" s="0"/>
      <c r="TH795" s="0"/>
      <c r="TI795" s="0"/>
      <c r="TJ795" s="0"/>
      <c r="TK795" s="0"/>
      <c r="TL795" s="0"/>
      <c r="TM795" s="0"/>
      <c r="TN795" s="0"/>
      <c r="TO795" s="0"/>
      <c r="TP795" s="0"/>
      <c r="TQ795" s="0"/>
      <c r="TR795" s="0"/>
      <c r="TS795" s="0"/>
      <c r="TT795" s="0"/>
      <c r="TU795" s="0"/>
      <c r="TV795" s="0"/>
      <c r="TW795" s="0"/>
      <c r="TX795" s="0"/>
      <c r="TY795" s="0"/>
      <c r="TZ795" s="0"/>
      <c r="UA795" s="0"/>
      <c r="UB795" s="0"/>
      <c r="UC795" s="0"/>
      <c r="UD795" s="0"/>
      <c r="UE795" s="0"/>
      <c r="UF795" s="0"/>
      <c r="UG795" s="0"/>
      <c r="UH795" s="0"/>
      <c r="UI795" s="0"/>
      <c r="UJ795" s="0"/>
      <c r="UK795" s="0"/>
      <c r="UL795" s="0"/>
      <c r="UM795" s="0"/>
      <c r="UN795" s="0"/>
      <c r="UO795" s="0"/>
      <c r="UP795" s="0"/>
      <c r="UQ795" s="0"/>
      <c r="UR795" s="0"/>
      <c r="US795" s="0"/>
      <c r="UT795" s="0"/>
      <c r="UU795" s="0"/>
      <c r="UV795" s="0"/>
      <c r="UW795" s="0"/>
      <c r="UX795" s="0"/>
      <c r="UY795" s="0"/>
      <c r="UZ795" s="0"/>
      <c r="VA795" s="0"/>
      <c r="VB795" s="0"/>
      <c r="VC795" s="0"/>
      <c r="VD795" s="0"/>
      <c r="VE795" s="0"/>
      <c r="VF795" s="0"/>
      <c r="VG795" s="0"/>
      <c r="VH795" s="0"/>
      <c r="VI795" s="0"/>
      <c r="VJ795" s="0"/>
      <c r="VK795" s="0"/>
      <c r="VL795" s="0"/>
      <c r="VM795" s="0"/>
      <c r="VN795" s="0"/>
      <c r="VO795" s="0"/>
      <c r="VP795" s="0"/>
      <c r="VQ795" s="0"/>
      <c r="VR795" s="0"/>
      <c r="VS795" s="0"/>
      <c r="VT795" s="0"/>
      <c r="VU795" s="0"/>
      <c r="VV795" s="0"/>
      <c r="VW795" s="0"/>
      <c r="VX795" s="0"/>
      <c r="VY795" s="0"/>
      <c r="VZ795" s="0"/>
      <c r="WA795" s="0"/>
      <c r="WB795" s="0"/>
      <c r="WC795" s="0"/>
      <c r="WD795" s="0"/>
      <c r="WE795" s="0"/>
      <c r="WF795" s="0"/>
      <c r="WG795" s="0"/>
      <c r="WH795" s="0"/>
      <c r="WI795" s="0"/>
      <c r="WJ795" s="0"/>
      <c r="WK795" s="0"/>
      <c r="WL795" s="0"/>
      <c r="WM795" s="0"/>
      <c r="WN795" s="0"/>
      <c r="WO795" s="0"/>
      <c r="WP795" s="0"/>
      <c r="WQ795" s="0"/>
      <c r="WR795" s="0"/>
      <c r="WS795" s="0"/>
      <c r="WT795" s="0"/>
      <c r="WU795" s="0"/>
      <c r="WV795" s="0"/>
      <c r="WW795" s="0"/>
      <c r="WX795" s="0"/>
      <c r="WY795" s="0"/>
      <c r="WZ795" s="0"/>
      <c r="XA795" s="0"/>
      <c r="XB795" s="0"/>
      <c r="XC795" s="0"/>
      <c r="XD795" s="0"/>
      <c r="XE795" s="0"/>
      <c r="XF795" s="0"/>
      <c r="XG795" s="0"/>
      <c r="XH795" s="0"/>
      <c r="XI795" s="0"/>
      <c r="XJ795" s="0"/>
      <c r="XK795" s="0"/>
      <c r="XL795" s="0"/>
      <c r="XM795" s="0"/>
      <c r="XN795" s="0"/>
      <c r="XO795" s="0"/>
      <c r="XP795" s="0"/>
      <c r="XQ795" s="0"/>
      <c r="XR795" s="0"/>
      <c r="XS795" s="0"/>
      <c r="XT795" s="0"/>
      <c r="XU795" s="0"/>
      <c r="XV795" s="0"/>
      <c r="XW795" s="0"/>
      <c r="XX795" s="0"/>
      <c r="XY795" s="0"/>
      <c r="XZ795" s="0"/>
      <c r="YA795" s="0"/>
      <c r="YB795" s="0"/>
      <c r="YC795" s="0"/>
      <c r="YD795" s="0"/>
      <c r="YE795" s="0"/>
      <c r="YF795" s="0"/>
      <c r="YG795" s="0"/>
      <c r="YH795" s="0"/>
      <c r="YI795" s="0"/>
      <c r="YJ795" s="0"/>
      <c r="YK795" s="0"/>
      <c r="YL795" s="0"/>
      <c r="YM795" s="0"/>
      <c r="YN795" s="0"/>
      <c r="YO795" s="0"/>
      <c r="YP795" s="0"/>
      <c r="YQ795" s="0"/>
      <c r="YR795" s="0"/>
      <c r="YS795" s="0"/>
      <c r="YT795" s="0"/>
      <c r="YU795" s="0"/>
      <c r="YV795" s="0"/>
      <c r="YW795" s="0"/>
      <c r="YX795" s="0"/>
      <c r="YY795" s="0"/>
      <c r="YZ795" s="0"/>
      <c r="ZA795" s="0"/>
      <c r="ZB795" s="0"/>
      <c r="ZC795" s="0"/>
      <c r="ZD795" s="0"/>
      <c r="ZE795" s="0"/>
      <c r="ZF795" s="0"/>
      <c r="ZG795" s="0"/>
      <c r="ZH795" s="0"/>
      <c r="ZI795" s="0"/>
      <c r="ZJ795" s="0"/>
      <c r="ZK795" s="0"/>
      <c r="ZL795" s="0"/>
      <c r="ZM795" s="0"/>
      <c r="ZN795" s="0"/>
      <c r="ZO795" s="0"/>
      <c r="ZP795" s="0"/>
      <c r="ZQ795" s="0"/>
      <c r="ZR795" s="0"/>
      <c r="ZS795" s="0"/>
      <c r="ZT795" s="0"/>
      <c r="ZU795" s="0"/>
      <c r="ZV795" s="0"/>
      <c r="ZW795" s="0"/>
      <c r="ZX795" s="0"/>
      <c r="ZY795" s="0"/>
      <c r="ZZ795" s="0"/>
      <c r="AAA795" s="0"/>
      <c r="AAB795" s="0"/>
      <c r="AAC795" s="0"/>
      <c r="AAD795" s="0"/>
      <c r="AAE795" s="0"/>
      <c r="AAF795" s="0"/>
      <c r="AAG795" s="0"/>
      <c r="AAH795" s="0"/>
      <c r="AAI795" s="0"/>
      <c r="AAJ795" s="0"/>
      <c r="AAK795" s="0"/>
      <c r="AAL795" s="0"/>
      <c r="AAM795" s="0"/>
      <c r="AAN795" s="0"/>
      <c r="AAO795" s="0"/>
      <c r="AAP795" s="0"/>
      <c r="AAQ795" s="0"/>
      <c r="AAR795" s="0"/>
      <c r="AAS795" s="0"/>
      <c r="AAT795" s="0"/>
      <c r="AAU795" s="0"/>
      <c r="AAV795" s="0"/>
      <c r="AAW795" s="0"/>
      <c r="AAX795" s="0"/>
      <c r="AAY795" s="0"/>
      <c r="AAZ795" s="0"/>
      <c r="ABA795" s="0"/>
      <c r="ABB795" s="0"/>
      <c r="ABC795" s="0"/>
      <c r="ABD795" s="0"/>
      <c r="ABE795" s="0"/>
      <c r="ABF795" s="0"/>
      <c r="ABG795" s="0"/>
      <c r="ABH795" s="0"/>
      <c r="ABI795" s="0"/>
      <c r="ABJ795" s="0"/>
      <c r="ABK795" s="0"/>
      <c r="ABL795" s="0"/>
      <c r="ABM795" s="0"/>
      <c r="ABN795" s="0"/>
      <c r="ABO795" s="0"/>
      <c r="ABP795" s="0"/>
      <c r="ABQ795" s="0"/>
      <c r="ABR795" s="0"/>
      <c r="ABS795" s="0"/>
      <c r="ABT795" s="0"/>
      <c r="ABU795" s="0"/>
      <c r="ABV795" s="0"/>
      <c r="ABW795" s="0"/>
      <c r="ABX795" s="0"/>
      <c r="ABY795" s="0"/>
      <c r="ABZ795" s="0"/>
      <c r="ACA795" s="0"/>
      <c r="ACB795" s="0"/>
      <c r="ACC795" s="0"/>
      <c r="ACD795" s="0"/>
      <c r="ACE795" s="0"/>
      <c r="ACF795" s="0"/>
      <c r="ACG795" s="0"/>
      <c r="ACH795" s="0"/>
      <c r="ACI795" s="0"/>
      <c r="ACJ795" s="0"/>
      <c r="ACK795" s="0"/>
      <c r="ACL795" s="0"/>
      <c r="ACM795" s="0"/>
      <c r="ACN795" s="0"/>
      <c r="ACO795" s="0"/>
      <c r="ACP795" s="0"/>
      <c r="ACQ795" s="0"/>
      <c r="ACR795" s="0"/>
      <c r="ACS795" s="0"/>
      <c r="ACT795" s="0"/>
      <c r="ACU795" s="0"/>
      <c r="ACV795" s="0"/>
      <c r="ACW795" s="0"/>
      <c r="ACX795" s="0"/>
      <c r="ACY795" s="0"/>
      <c r="ACZ795" s="0"/>
      <c r="ADA795" s="0"/>
      <c r="ADB795" s="0"/>
      <c r="ADC795" s="0"/>
      <c r="ADD795" s="0"/>
      <c r="ADE795" s="0"/>
      <c r="ADF795" s="0"/>
      <c r="ADG795" s="0"/>
      <c r="ADH795" s="0"/>
      <c r="ADI795" s="0"/>
      <c r="ADJ795" s="0"/>
      <c r="ADK795" s="0"/>
      <c r="ADL795" s="0"/>
      <c r="ADM795" s="0"/>
      <c r="ADN795" s="0"/>
      <c r="ADO795" s="0"/>
      <c r="ADP795" s="0"/>
      <c r="ADQ795" s="0"/>
      <c r="ADR795" s="0"/>
      <c r="ADS795" s="0"/>
      <c r="ADT795" s="0"/>
      <c r="ADU795" s="0"/>
      <c r="ADV795" s="0"/>
      <c r="ADW795" s="0"/>
      <c r="ADX795" s="0"/>
      <c r="ADY795" s="0"/>
      <c r="ADZ795" s="0"/>
      <c r="AEA795" s="0"/>
      <c r="AEB795" s="0"/>
      <c r="AEC795" s="0"/>
      <c r="AED795" s="0"/>
      <c r="AEE795" s="0"/>
      <c r="AEF795" s="0"/>
      <c r="AEG795" s="0"/>
      <c r="AEH795" s="0"/>
      <c r="AEI795" s="0"/>
      <c r="AEJ795" s="0"/>
      <c r="AEK795" s="0"/>
      <c r="AEL795" s="0"/>
      <c r="AEM795" s="0"/>
      <c r="AEN795" s="0"/>
      <c r="AEO795" s="0"/>
      <c r="AEP795" s="0"/>
      <c r="AEQ795" s="0"/>
      <c r="AER795" s="0"/>
      <c r="AES795" s="0"/>
      <c r="AET795" s="0"/>
      <c r="AEU795" s="0"/>
      <c r="AEV795" s="0"/>
      <c r="AEW795" s="0"/>
      <c r="AEX795" s="0"/>
      <c r="AEY795" s="0"/>
      <c r="AEZ795" s="0"/>
      <c r="AFA795" s="0"/>
      <c r="AFB795" s="0"/>
      <c r="AFC795" s="0"/>
      <c r="AFD795" s="0"/>
      <c r="AFE795" s="0"/>
      <c r="AFF795" s="0"/>
      <c r="AFG795" s="0"/>
      <c r="AFH795" s="0"/>
      <c r="AFI795" s="0"/>
      <c r="AFJ795" s="0"/>
      <c r="AFK795" s="0"/>
      <c r="AFL795" s="0"/>
      <c r="AFM795" s="0"/>
      <c r="AFN795" s="0"/>
      <c r="AFO795" s="0"/>
      <c r="AFP795" s="0"/>
      <c r="AFQ795" s="0"/>
      <c r="AFR795" s="0"/>
      <c r="AFS795" s="0"/>
      <c r="AFT795" s="0"/>
      <c r="AFU795" s="0"/>
      <c r="AFV795" s="0"/>
      <c r="AFW795" s="0"/>
      <c r="AFX795" s="0"/>
      <c r="AFY795" s="0"/>
      <c r="AFZ795" s="0"/>
      <c r="AGA795" s="0"/>
      <c r="AGB795" s="0"/>
      <c r="AGC795" s="0"/>
      <c r="AGD795" s="0"/>
      <c r="AGE795" s="0"/>
      <c r="AGF795" s="0"/>
      <c r="AGG795" s="0"/>
      <c r="AGH795" s="0"/>
      <c r="AGI795" s="0"/>
      <c r="AGJ795" s="0"/>
      <c r="AGK795" s="0"/>
      <c r="AGL795" s="0"/>
      <c r="AGM795" s="0"/>
      <c r="AGN795" s="0"/>
      <c r="AGO795" s="0"/>
      <c r="AGP795" s="0"/>
      <c r="AGQ795" s="0"/>
      <c r="AGR795" s="0"/>
      <c r="AGS795" s="0"/>
      <c r="AGT795" s="0"/>
      <c r="AGU795" s="0"/>
      <c r="AGV795" s="0"/>
      <c r="AGW795" s="0"/>
      <c r="AGX795" s="0"/>
      <c r="AGY795" s="0"/>
      <c r="AGZ795" s="0"/>
      <c r="AHA795" s="0"/>
      <c r="AHB795" s="0"/>
      <c r="AHC795" s="0"/>
      <c r="AHD795" s="0"/>
      <c r="AHE795" s="0"/>
      <c r="AHF795" s="0"/>
      <c r="AHG795" s="0"/>
      <c r="AHH795" s="0"/>
      <c r="AHI795" s="0"/>
      <c r="AHJ795" s="0"/>
      <c r="AHK795" s="0"/>
      <c r="AHL795" s="0"/>
      <c r="AHM795" s="0"/>
      <c r="AHN795" s="0"/>
      <c r="AHO795" s="0"/>
      <c r="AHP795" s="0"/>
      <c r="AHQ795" s="0"/>
      <c r="AHR795" s="0"/>
      <c r="AHS795" s="0"/>
      <c r="AHT795" s="0"/>
      <c r="AHU795" s="0"/>
      <c r="AHV795" s="0"/>
      <c r="AHW795" s="0"/>
      <c r="AHX795" s="0"/>
      <c r="AHY795" s="0"/>
      <c r="AHZ795" s="0"/>
      <c r="AIA795" s="0"/>
      <c r="AIB795" s="0"/>
      <c r="AIC795" s="0"/>
      <c r="AID795" s="0"/>
      <c r="AIE795" s="0"/>
      <c r="AIF795" s="0"/>
      <c r="AIG795" s="0"/>
      <c r="AIH795" s="0"/>
      <c r="AII795" s="0"/>
      <c r="AIJ795" s="0"/>
      <c r="AIK795" s="0"/>
      <c r="AIL795" s="0"/>
      <c r="AIM795" s="0"/>
      <c r="AIN795" s="0"/>
      <c r="AIO795" s="0"/>
      <c r="AIP795" s="0"/>
      <c r="AIQ795" s="0"/>
      <c r="AIR795" s="0"/>
      <c r="AIS795" s="0"/>
      <c r="AIT795" s="0"/>
      <c r="AIU795" s="0"/>
      <c r="AIV795" s="0"/>
      <c r="AIW795" s="0"/>
      <c r="AIX795" s="0"/>
      <c r="AIY795" s="0"/>
      <c r="AIZ795" s="0"/>
      <c r="AJA795" s="0"/>
      <c r="AJB795" s="0"/>
      <c r="AJC795" s="0"/>
      <c r="AJD795" s="0"/>
      <c r="AJE795" s="0"/>
      <c r="AJF795" s="0"/>
      <c r="AJG795" s="0"/>
      <c r="AJH795" s="0"/>
      <c r="AJI795" s="0"/>
      <c r="AJJ795" s="0"/>
      <c r="AJK795" s="0"/>
      <c r="AJL795" s="0"/>
      <c r="AJM795" s="0"/>
      <c r="AJN795" s="0"/>
      <c r="AJO795" s="0"/>
      <c r="AJP795" s="0"/>
      <c r="AJQ795" s="0"/>
      <c r="AJR795" s="0"/>
      <c r="AJS795" s="0"/>
      <c r="AJT795" s="0"/>
      <c r="AJU795" s="0"/>
      <c r="AJV795" s="0"/>
      <c r="AJW795" s="0"/>
      <c r="AJX795" s="0"/>
      <c r="AJY795" s="0"/>
      <c r="AJZ795" s="0"/>
      <c r="AKA795" s="0"/>
      <c r="AKB795" s="0"/>
      <c r="AKC795" s="0"/>
      <c r="AKD795" s="0"/>
      <c r="AKE795" s="0"/>
      <c r="AKF795" s="0"/>
      <c r="AKG795" s="0"/>
      <c r="AKH795" s="0"/>
      <c r="AKI795" s="0"/>
      <c r="AKJ795" s="0"/>
      <c r="AKK795" s="0"/>
      <c r="AKL795" s="0"/>
      <c r="AKM795" s="0"/>
      <c r="AKN795" s="0"/>
      <c r="AKO795" s="0"/>
      <c r="AKP795" s="0"/>
      <c r="AKQ795" s="0"/>
      <c r="AKR795" s="0"/>
      <c r="AKS795" s="0"/>
      <c r="AKT795" s="0"/>
      <c r="AKU795" s="0"/>
      <c r="AKV795" s="0"/>
      <c r="AKW795" s="0"/>
      <c r="AKX795" s="0"/>
      <c r="AKY795" s="0"/>
      <c r="AKZ795" s="0"/>
      <c r="ALA795" s="0"/>
      <c r="ALB795" s="0"/>
      <c r="ALC795" s="0"/>
      <c r="ALD795" s="0"/>
      <c r="ALE795" s="0"/>
      <c r="ALF795" s="0"/>
      <c r="ALG795" s="0"/>
      <c r="ALH795" s="0"/>
      <c r="ALI795" s="0"/>
      <c r="ALJ795" s="0"/>
      <c r="ALK795" s="0"/>
      <c r="ALL795" s="0"/>
      <c r="ALM795" s="0"/>
      <c r="ALN795" s="0"/>
      <c r="ALO795" s="0"/>
      <c r="ALP795" s="0"/>
      <c r="ALQ795" s="0"/>
      <c r="ALR795" s="0"/>
      <c r="ALS795" s="0"/>
      <c r="ALT795" s="0"/>
      <c r="ALU795" s="0"/>
      <c r="ALV795" s="0"/>
      <c r="ALW795" s="0"/>
      <c r="ALX795" s="0"/>
      <c r="ALY795" s="0"/>
      <c r="ALZ795" s="0"/>
      <c r="AMA795" s="0"/>
      <c r="AMB795" s="0"/>
      <c r="AMC795" s="0"/>
      <c r="AMD795" s="0"/>
      <c r="AME795" s="0"/>
      <c r="AMF795" s="0"/>
      <c r="AMG795" s="0"/>
      <c r="AMH795" s="0"/>
      <c r="AMI795" s="0"/>
      <c r="AMJ795" s="0"/>
    </row>
    <row r="796" customFormat="false" ht="12" hidden="false" customHeight="false" outlineLevel="0" collapsed="false">
      <c r="A796" s="1" t="s">
        <v>56</v>
      </c>
      <c r="B796" s="4" t="n">
        <v>133</v>
      </c>
      <c r="C796" s="9" t="n">
        <v>163</v>
      </c>
      <c r="D796" s="9"/>
      <c r="E796" s="35"/>
      <c r="F796" s="0"/>
      <c r="G796" s="33"/>
      <c r="H796" s="0"/>
      <c r="I796" s="22" t="s">
        <v>1365</v>
      </c>
      <c r="J796" s="26" t="s">
        <v>1366</v>
      </c>
      <c r="K796" s="35" t="s">
        <v>1695</v>
      </c>
      <c r="L796" s="9"/>
      <c r="M796" s="88"/>
      <c r="N796" s="22" t="s">
        <v>1660</v>
      </c>
      <c r="O796" s="4" t="s">
        <v>1663</v>
      </c>
      <c r="P796" s="89" t="n">
        <v>22133</v>
      </c>
      <c r="Q796" s="89" t="n">
        <v>2133</v>
      </c>
      <c r="R796" s="9" t="s">
        <v>236</v>
      </c>
      <c r="S796" s="0"/>
      <c r="T796" s="0"/>
      <c r="U796" s="0"/>
      <c r="V796" s="0"/>
      <c r="W796" s="0"/>
      <c r="X796" s="0"/>
      <c r="Y796" s="0"/>
      <c r="Z796" s="0"/>
      <c r="AA796" s="0"/>
      <c r="AB796" s="0"/>
      <c r="AC796" s="30"/>
      <c r="AD796" s="30"/>
      <c r="AE796" s="30"/>
      <c r="AF796" s="30"/>
      <c r="AG796" s="30"/>
      <c r="AH796" s="30"/>
      <c r="AI796" s="30"/>
      <c r="AJ796" s="30"/>
      <c r="AK796" s="30"/>
      <c r="AL796" s="0"/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0"/>
      <c r="EG796" s="0"/>
      <c r="EH796" s="0"/>
      <c r="EI796" s="0"/>
      <c r="EJ796" s="0"/>
      <c r="EK796" s="0"/>
      <c r="EL796" s="0"/>
      <c r="EM796" s="0"/>
      <c r="EN796" s="0"/>
      <c r="EO796" s="0"/>
      <c r="EP796" s="0"/>
      <c r="EQ796" s="0"/>
      <c r="ER796" s="0"/>
      <c r="ES796" s="0"/>
      <c r="ET796" s="0"/>
      <c r="EU796" s="0"/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  <c r="FI796" s="0"/>
      <c r="FJ796" s="0"/>
      <c r="FK796" s="0"/>
      <c r="FL796" s="0"/>
      <c r="FM796" s="0"/>
      <c r="FN796" s="0"/>
      <c r="FO796" s="0"/>
      <c r="FP796" s="0"/>
      <c r="FQ796" s="0"/>
      <c r="FR796" s="0"/>
      <c r="FS796" s="0"/>
      <c r="FT796" s="0"/>
      <c r="FU796" s="0"/>
      <c r="FV796" s="0"/>
      <c r="FW796" s="0"/>
      <c r="FX796" s="0"/>
      <c r="FY796" s="0"/>
      <c r="FZ796" s="0"/>
      <c r="GA796" s="0"/>
      <c r="GB796" s="0"/>
      <c r="GC796" s="0"/>
      <c r="GD796" s="0"/>
      <c r="GE796" s="0"/>
      <c r="GF796" s="0"/>
      <c r="GG796" s="0"/>
      <c r="GH796" s="0"/>
      <c r="GI796" s="0"/>
      <c r="GJ796" s="0"/>
      <c r="GK796" s="0"/>
      <c r="GL796" s="0"/>
      <c r="GM796" s="0"/>
      <c r="GN796" s="0"/>
      <c r="GO796" s="0"/>
      <c r="GP796" s="0"/>
      <c r="GQ796" s="0"/>
      <c r="GR796" s="0"/>
      <c r="GS796" s="0"/>
      <c r="GT796" s="0"/>
      <c r="GU796" s="0"/>
      <c r="GV796" s="0"/>
      <c r="GW796" s="0"/>
      <c r="GX796" s="0"/>
      <c r="GY796" s="0"/>
      <c r="GZ796" s="0"/>
      <c r="HA796" s="0"/>
      <c r="HB796" s="0"/>
      <c r="HC796" s="0"/>
      <c r="HD796" s="0"/>
      <c r="HE796" s="0"/>
      <c r="HF796" s="0"/>
      <c r="HG796" s="0"/>
      <c r="HH796" s="0"/>
      <c r="HI796" s="0"/>
      <c r="HJ796" s="0"/>
      <c r="HK796" s="0"/>
      <c r="HL796" s="0"/>
      <c r="HM796" s="0"/>
      <c r="HN796" s="0"/>
      <c r="HO796" s="0"/>
      <c r="HP796" s="0"/>
      <c r="HQ796" s="0"/>
      <c r="HR796" s="0"/>
      <c r="HS796" s="0"/>
      <c r="HT796" s="0"/>
      <c r="HU796" s="0"/>
      <c r="HV796" s="0"/>
      <c r="HW796" s="0"/>
      <c r="HX796" s="0"/>
      <c r="HY796" s="0"/>
      <c r="HZ796" s="0"/>
      <c r="IA796" s="0"/>
      <c r="IB796" s="0"/>
      <c r="IC796" s="0"/>
      <c r="ID796" s="0"/>
      <c r="IE796" s="0"/>
      <c r="IF796" s="0"/>
      <c r="IG796" s="0"/>
      <c r="IH796" s="0"/>
      <c r="II796" s="0"/>
      <c r="IJ796" s="0"/>
      <c r="IK796" s="0"/>
      <c r="IL796" s="0"/>
      <c r="IM796" s="0"/>
      <c r="IN796" s="0"/>
      <c r="IO796" s="0"/>
      <c r="IP796" s="0"/>
      <c r="IQ796" s="0"/>
      <c r="IR796" s="0"/>
      <c r="IS796" s="0"/>
      <c r="IT796" s="0"/>
      <c r="IU796" s="0"/>
      <c r="IV796" s="0"/>
      <c r="IW796" s="0"/>
      <c r="IX796" s="0"/>
      <c r="IY796" s="0"/>
      <c r="IZ796" s="0"/>
      <c r="JA796" s="0"/>
      <c r="JB796" s="0"/>
      <c r="JC796" s="0"/>
      <c r="JD796" s="0"/>
      <c r="JE796" s="0"/>
      <c r="JF796" s="0"/>
      <c r="JG796" s="0"/>
      <c r="JH796" s="0"/>
      <c r="JI796" s="0"/>
      <c r="JJ796" s="0"/>
      <c r="JK796" s="0"/>
      <c r="JL796" s="0"/>
      <c r="JM796" s="0"/>
      <c r="JN796" s="0"/>
      <c r="JO796" s="0"/>
      <c r="JP796" s="0"/>
      <c r="JQ796" s="0"/>
      <c r="JR796" s="0"/>
      <c r="JS796" s="0"/>
      <c r="JT796" s="0"/>
      <c r="JU796" s="0"/>
      <c r="JV796" s="0"/>
      <c r="JW796" s="0"/>
      <c r="JX796" s="0"/>
      <c r="JY796" s="0"/>
      <c r="JZ796" s="0"/>
      <c r="KA796" s="0"/>
      <c r="KB796" s="0"/>
      <c r="KC796" s="0"/>
      <c r="KD796" s="0"/>
      <c r="KE796" s="0"/>
      <c r="KF796" s="0"/>
      <c r="KG796" s="0"/>
      <c r="KH796" s="0"/>
      <c r="KI796" s="0"/>
      <c r="KJ796" s="0"/>
      <c r="KK796" s="0"/>
      <c r="KL796" s="0"/>
      <c r="KM796" s="0"/>
      <c r="KN796" s="0"/>
      <c r="KO796" s="0"/>
      <c r="KP796" s="0"/>
      <c r="KQ796" s="0"/>
      <c r="KR796" s="0"/>
      <c r="KS796" s="0"/>
      <c r="KT796" s="0"/>
      <c r="KU796" s="0"/>
      <c r="KV796" s="0"/>
      <c r="KW796" s="0"/>
      <c r="KX796" s="0"/>
      <c r="KY796" s="0"/>
      <c r="KZ796" s="0"/>
      <c r="LA796" s="0"/>
      <c r="LB796" s="0"/>
      <c r="LC796" s="0"/>
      <c r="LD796" s="0"/>
      <c r="LE796" s="0"/>
      <c r="LF796" s="0"/>
      <c r="LG796" s="0"/>
      <c r="LH796" s="0"/>
      <c r="LI796" s="0"/>
      <c r="LJ796" s="0"/>
      <c r="LK796" s="0"/>
      <c r="LL796" s="0"/>
      <c r="LM796" s="0"/>
      <c r="LN796" s="0"/>
      <c r="LO796" s="0"/>
      <c r="LP796" s="0"/>
      <c r="LQ796" s="0"/>
      <c r="LR796" s="0"/>
      <c r="LS796" s="0"/>
      <c r="LT796" s="0"/>
      <c r="LU796" s="0"/>
      <c r="LV796" s="0"/>
      <c r="LW796" s="0"/>
      <c r="LX796" s="0"/>
      <c r="LY796" s="0"/>
      <c r="LZ796" s="0"/>
      <c r="MA796" s="0"/>
      <c r="MB796" s="0"/>
      <c r="MC796" s="0"/>
      <c r="MD796" s="0"/>
      <c r="ME796" s="0"/>
      <c r="MF796" s="0"/>
      <c r="MG796" s="0"/>
      <c r="MH796" s="0"/>
      <c r="MI796" s="0"/>
      <c r="MJ796" s="0"/>
      <c r="MK796" s="0"/>
      <c r="ML796" s="0"/>
      <c r="MM796" s="0"/>
      <c r="MN796" s="0"/>
      <c r="MO796" s="0"/>
      <c r="MP796" s="0"/>
      <c r="MQ796" s="0"/>
      <c r="MR796" s="0"/>
      <c r="MS796" s="0"/>
      <c r="MT796" s="0"/>
      <c r="MU796" s="0"/>
      <c r="MV796" s="0"/>
      <c r="MW796" s="0"/>
      <c r="MX796" s="0"/>
      <c r="MY796" s="0"/>
      <c r="MZ796" s="0"/>
      <c r="NA796" s="0"/>
      <c r="NB796" s="0"/>
      <c r="NC796" s="0"/>
      <c r="ND796" s="0"/>
      <c r="NE796" s="0"/>
      <c r="NF796" s="0"/>
      <c r="NG796" s="0"/>
      <c r="NH796" s="0"/>
      <c r="NI796" s="0"/>
      <c r="NJ796" s="0"/>
      <c r="NK796" s="0"/>
      <c r="NL796" s="0"/>
      <c r="NM796" s="0"/>
      <c r="NN796" s="0"/>
      <c r="NO796" s="0"/>
      <c r="NP796" s="0"/>
      <c r="NQ796" s="0"/>
      <c r="NR796" s="0"/>
      <c r="NS796" s="0"/>
      <c r="NT796" s="0"/>
      <c r="NU796" s="0"/>
      <c r="NV796" s="0"/>
      <c r="NW796" s="0"/>
      <c r="NX796" s="0"/>
      <c r="NY796" s="0"/>
      <c r="NZ796" s="0"/>
      <c r="OA796" s="0"/>
      <c r="OB796" s="0"/>
      <c r="OC796" s="0"/>
      <c r="OD796" s="0"/>
      <c r="OE796" s="0"/>
      <c r="OF796" s="0"/>
      <c r="OG796" s="0"/>
      <c r="OH796" s="0"/>
      <c r="OI796" s="0"/>
      <c r="OJ796" s="0"/>
      <c r="OK796" s="0"/>
      <c r="OL796" s="0"/>
      <c r="OM796" s="0"/>
      <c r="ON796" s="0"/>
      <c r="OO796" s="0"/>
      <c r="OP796" s="0"/>
      <c r="OQ796" s="0"/>
      <c r="OR796" s="0"/>
      <c r="OS796" s="0"/>
      <c r="OT796" s="0"/>
      <c r="OU796" s="0"/>
      <c r="OV796" s="0"/>
      <c r="OW796" s="0"/>
      <c r="OX796" s="0"/>
      <c r="OY796" s="0"/>
      <c r="OZ796" s="0"/>
      <c r="PA796" s="0"/>
      <c r="PB796" s="0"/>
      <c r="PC796" s="0"/>
      <c r="PD796" s="0"/>
      <c r="PE796" s="0"/>
      <c r="PF796" s="0"/>
      <c r="PG796" s="0"/>
      <c r="PH796" s="0"/>
      <c r="PI796" s="0"/>
      <c r="PJ796" s="0"/>
      <c r="PK796" s="0"/>
      <c r="PL796" s="0"/>
      <c r="PM796" s="0"/>
      <c r="PN796" s="0"/>
      <c r="PO796" s="0"/>
      <c r="PP796" s="0"/>
      <c r="PQ796" s="0"/>
      <c r="PR796" s="0"/>
      <c r="PS796" s="0"/>
      <c r="PT796" s="0"/>
      <c r="PU796" s="0"/>
      <c r="PV796" s="0"/>
      <c r="PW796" s="0"/>
      <c r="PX796" s="0"/>
      <c r="PY796" s="0"/>
      <c r="PZ796" s="0"/>
      <c r="QA796" s="0"/>
      <c r="QB796" s="0"/>
      <c r="QC796" s="0"/>
      <c r="QD796" s="0"/>
      <c r="QE796" s="0"/>
      <c r="QF796" s="0"/>
      <c r="QG796" s="0"/>
      <c r="QH796" s="0"/>
      <c r="QI796" s="0"/>
      <c r="QJ796" s="0"/>
      <c r="QK796" s="0"/>
      <c r="QL796" s="0"/>
      <c r="QM796" s="0"/>
      <c r="QN796" s="0"/>
      <c r="QO796" s="0"/>
      <c r="QP796" s="0"/>
      <c r="QQ796" s="0"/>
      <c r="QR796" s="0"/>
      <c r="QS796" s="0"/>
      <c r="QT796" s="0"/>
      <c r="QU796" s="0"/>
      <c r="QV796" s="0"/>
      <c r="QW796" s="0"/>
      <c r="QX796" s="0"/>
      <c r="QY796" s="0"/>
      <c r="QZ796" s="0"/>
      <c r="RA796" s="0"/>
      <c r="RB796" s="0"/>
      <c r="RC796" s="0"/>
      <c r="RD796" s="0"/>
      <c r="RE796" s="0"/>
      <c r="RF796" s="0"/>
      <c r="RG796" s="0"/>
      <c r="RH796" s="0"/>
      <c r="RI796" s="0"/>
      <c r="RJ796" s="0"/>
      <c r="RK796" s="0"/>
      <c r="RL796" s="0"/>
      <c r="RM796" s="0"/>
      <c r="RN796" s="0"/>
      <c r="RO796" s="0"/>
      <c r="RP796" s="0"/>
      <c r="RQ796" s="0"/>
      <c r="RR796" s="0"/>
      <c r="RS796" s="0"/>
      <c r="RT796" s="0"/>
      <c r="RU796" s="0"/>
      <c r="RV796" s="0"/>
      <c r="RW796" s="0"/>
      <c r="RX796" s="0"/>
      <c r="RY796" s="0"/>
      <c r="RZ796" s="0"/>
      <c r="SA796" s="0"/>
      <c r="SB796" s="0"/>
      <c r="SC796" s="0"/>
      <c r="SD796" s="0"/>
      <c r="SE796" s="0"/>
      <c r="SF796" s="0"/>
      <c r="SG796" s="0"/>
      <c r="SH796" s="0"/>
      <c r="SI796" s="0"/>
      <c r="SJ796" s="0"/>
      <c r="SK796" s="0"/>
      <c r="SL796" s="0"/>
      <c r="SM796" s="0"/>
      <c r="SN796" s="0"/>
      <c r="SO796" s="0"/>
      <c r="SP796" s="0"/>
      <c r="SQ796" s="0"/>
      <c r="SR796" s="0"/>
      <c r="SS796" s="0"/>
      <c r="ST796" s="0"/>
      <c r="SU796" s="0"/>
      <c r="SV796" s="0"/>
      <c r="SW796" s="0"/>
      <c r="SX796" s="0"/>
      <c r="SY796" s="0"/>
      <c r="SZ796" s="0"/>
      <c r="TA796" s="0"/>
      <c r="TB796" s="0"/>
      <c r="TC796" s="0"/>
      <c r="TD796" s="0"/>
      <c r="TE796" s="0"/>
      <c r="TF796" s="0"/>
      <c r="TG796" s="0"/>
      <c r="TH796" s="0"/>
      <c r="TI796" s="0"/>
      <c r="TJ796" s="0"/>
      <c r="TK796" s="0"/>
      <c r="TL796" s="0"/>
      <c r="TM796" s="0"/>
      <c r="TN796" s="0"/>
      <c r="TO796" s="0"/>
      <c r="TP796" s="0"/>
      <c r="TQ796" s="0"/>
      <c r="TR796" s="0"/>
      <c r="TS796" s="0"/>
      <c r="TT796" s="0"/>
      <c r="TU796" s="0"/>
      <c r="TV796" s="0"/>
      <c r="TW796" s="0"/>
      <c r="TX796" s="0"/>
      <c r="TY796" s="0"/>
      <c r="TZ796" s="0"/>
      <c r="UA796" s="0"/>
      <c r="UB796" s="0"/>
      <c r="UC796" s="0"/>
      <c r="UD796" s="0"/>
      <c r="UE796" s="0"/>
      <c r="UF796" s="0"/>
      <c r="UG796" s="0"/>
      <c r="UH796" s="0"/>
      <c r="UI796" s="0"/>
      <c r="UJ796" s="0"/>
      <c r="UK796" s="0"/>
      <c r="UL796" s="0"/>
      <c r="UM796" s="0"/>
      <c r="UN796" s="0"/>
      <c r="UO796" s="0"/>
      <c r="UP796" s="0"/>
      <c r="UQ796" s="0"/>
      <c r="UR796" s="0"/>
      <c r="US796" s="0"/>
      <c r="UT796" s="0"/>
      <c r="UU796" s="0"/>
      <c r="UV796" s="0"/>
      <c r="UW796" s="0"/>
      <c r="UX796" s="0"/>
      <c r="UY796" s="0"/>
      <c r="UZ796" s="0"/>
      <c r="VA796" s="0"/>
      <c r="VB796" s="0"/>
      <c r="VC796" s="0"/>
      <c r="VD796" s="0"/>
      <c r="VE796" s="0"/>
      <c r="VF796" s="0"/>
      <c r="VG796" s="0"/>
      <c r="VH796" s="0"/>
      <c r="VI796" s="0"/>
      <c r="VJ796" s="0"/>
      <c r="VK796" s="0"/>
      <c r="VL796" s="0"/>
      <c r="VM796" s="0"/>
      <c r="VN796" s="0"/>
      <c r="VO796" s="0"/>
      <c r="VP796" s="0"/>
      <c r="VQ796" s="0"/>
      <c r="VR796" s="0"/>
      <c r="VS796" s="0"/>
      <c r="VT796" s="0"/>
      <c r="VU796" s="0"/>
      <c r="VV796" s="0"/>
      <c r="VW796" s="0"/>
      <c r="VX796" s="0"/>
      <c r="VY796" s="0"/>
      <c r="VZ796" s="0"/>
      <c r="WA796" s="0"/>
      <c r="WB796" s="0"/>
      <c r="WC796" s="0"/>
      <c r="WD796" s="0"/>
      <c r="WE796" s="0"/>
      <c r="WF796" s="0"/>
      <c r="WG796" s="0"/>
      <c r="WH796" s="0"/>
      <c r="WI796" s="0"/>
      <c r="WJ796" s="0"/>
      <c r="WK796" s="0"/>
      <c r="WL796" s="0"/>
      <c r="WM796" s="0"/>
      <c r="WN796" s="0"/>
      <c r="WO796" s="0"/>
      <c r="WP796" s="0"/>
      <c r="WQ796" s="0"/>
      <c r="WR796" s="0"/>
      <c r="WS796" s="0"/>
      <c r="WT796" s="0"/>
      <c r="WU796" s="0"/>
      <c r="WV796" s="0"/>
      <c r="WW796" s="0"/>
      <c r="WX796" s="0"/>
      <c r="WY796" s="0"/>
      <c r="WZ796" s="0"/>
      <c r="XA796" s="0"/>
      <c r="XB796" s="0"/>
      <c r="XC796" s="0"/>
      <c r="XD796" s="0"/>
      <c r="XE796" s="0"/>
      <c r="XF796" s="0"/>
      <c r="XG796" s="0"/>
      <c r="XH796" s="0"/>
      <c r="XI796" s="0"/>
      <c r="XJ796" s="0"/>
      <c r="XK796" s="0"/>
      <c r="XL796" s="0"/>
      <c r="XM796" s="0"/>
      <c r="XN796" s="0"/>
      <c r="XO796" s="0"/>
      <c r="XP796" s="0"/>
      <c r="XQ796" s="0"/>
      <c r="XR796" s="0"/>
      <c r="XS796" s="0"/>
      <c r="XT796" s="0"/>
      <c r="XU796" s="0"/>
      <c r="XV796" s="0"/>
      <c r="XW796" s="0"/>
      <c r="XX796" s="0"/>
      <c r="XY796" s="0"/>
      <c r="XZ796" s="0"/>
      <c r="YA796" s="0"/>
      <c r="YB796" s="0"/>
      <c r="YC796" s="0"/>
      <c r="YD796" s="0"/>
      <c r="YE796" s="0"/>
      <c r="YF796" s="0"/>
      <c r="YG796" s="0"/>
      <c r="YH796" s="0"/>
      <c r="YI796" s="0"/>
      <c r="YJ796" s="0"/>
      <c r="YK796" s="0"/>
      <c r="YL796" s="0"/>
      <c r="YM796" s="0"/>
      <c r="YN796" s="0"/>
      <c r="YO796" s="0"/>
      <c r="YP796" s="0"/>
      <c r="YQ796" s="0"/>
      <c r="YR796" s="0"/>
      <c r="YS796" s="0"/>
      <c r="YT796" s="0"/>
      <c r="YU796" s="0"/>
      <c r="YV796" s="0"/>
      <c r="YW796" s="0"/>
      <c r="YX796" s="0"/>
      <c r="YY796" s="0"/>
      <c r="YZ796" s="0"/>
      <c r="ZA796" s="0"/>
      <c r="ZB796" s="0"/>
      <c r="ZC796" s="0"/>
      <c r="ZD796" s="0"/>
      <c r="ZE796" s="0"/>
      <c r="ZF796" s="0"/>
      <c r="ZG796" s="0"/>
      <c r="ZH796" s="0"/>
      <c r="ZI796" s="0"/>
      <c r="ZJ796" s="0"/>
      <c r="ZK796" s="0"/>
      <c r="ZL796" s="0"/>
      <c r="ZM796" s="0"/>
      <c r="ZN796" s="0"/>
      <c r="ZO796" s="0"/>
      <c r="ZP796" s="0"/>
      <c r="ZQ796" s="0"/>
      <c r="ZR796" s="0"/>
      <c r="ZS796" s="0"/>
      <c r="ZT796" s="0"/>
      <c r="ZU796" s="0"/>
      <c r="ZV796" s="0"/>
      <c r="ZW796" s="0"/>
      <c r="ZX796" s="0"/>
      <c r="ZY796" s="0"/>
      <c r="ZZ796" s="0"/>
      <c r="AAA796" s="0"/>
      <c r="AAB796" s="0"/>
      <c r="AAC796" s="0"/>
      <c r="AAD796" s="0"/>
      <c r="AAE796" s="0"/>
      <c r="AAF796" s="0"/>
      <c r="AAG796" s="0"/>
      <c r="AAH796" s="0"/>
      <c r="AAI796" s="0"/>
      <c r="AAJ796" s="0"/>
      <c r="AAK796" s="0"/>
      <c r="AAL796" s="0"/>
      <c r="AAM796" s="0"/>
      <c r="AAN796" s="0"/>
      <c r="AAO796" s="0"/>
      <c r="AAP796" s="0"/>
      <c r="AAQ796" s="0"/>
      <c r="AAR796" s="0"/>
      <c r="AAS796" s="0"/>
      <c r="AAT796" s="0"/>
      <c r="AAU796" s="0"/>
      <c r="AAV796" s="0"/>
      <c r="AAW796" s="0"/>
      <c r="AAX796" s="0"/>
      <c r="AAY796" s="0"/>
      <c r="AAZ796" s="0"/>
      <c r="ABA796" s="0"/>
      <c r="ABB796" s="0"/>
      <c r="ABC796" s="0"/>
      <c r="ABD796" s="0"/>
      <c r="ABE796" s="0"/>
      <c r="ABF796" s="0"/>
      <c r="ABG796" s="0"/>
      <c r="ABH796" s="0"/>
      <c r="ABI796" s="0"/>
      <c r="ABJ796" s="0"/>
      <c r="ABK796" s="0"/>
      <c r="ABL796" s="0"/>
      <c r="ABM796" s="0"/>
      <c r="ABN796" s="0"/>
      <c r="ABO796" s="0"/>
      <c r="ABP796" s="0"/>
      <c r="ABQ796" s="0"/>
      <c r="ABR796" s="0"/>
      <c r="ABS796" s="0"/>
      <c r="ABT796" s="0"/>
      <c r="ABU796" s="0"/>
      <c r="ABV796" s="0"/>
      <c r="ABW796" s="0"/>
      <c r="ABX796" s="0"/>
      <c r="ABY796" s="0"/>
      <c r="ABZ796" s="0"/>
      <c r="ACA796" s="0"/>
      <c r="ACB796" s="0"/>
      <c r="ACC796" s="0"/>
      <c r="ACD796" s="0"/>
      <c r="ACE796" s="0"/>
      <c r="ACF796" s="0"/>
      <c r="ACG796" s="0"/>
      <c r="ACH796" s="0"/>
      <c r="ACI796" s="0"/>
      <c r="ACJ796" s="0"/>
      <c r="ACK796" s="0"/>
      <c r="ACL796" s="0"/>
      <c r="ACM796" s="0"/>
      <c r="ACN796" s="0"/>
      <c r="ACO796" s="0"/>
      <c r="ACP796" s="0"/>
      <c r="ACQ796" s="0"/>
      <c r="ACR796" s="0"/>
      <c r="ACS796" s="0"/>
      <c r="ACT796" s="0"/>
      <c r="ACU796" s="0"/>
      <c r="ACV796" s="0"/>
      <c r="ACW796" s="0"/>
      <c r="ACX796" s="0"/>
      <c r="ACY796" s="0"/>
      <c r="ACZ796" s="0"/>
      <c r="ADA796" s="0"/>
      <c r="ADB796" s="0"/>
      <c r="ADC796" s="0"/>
      <c r="ADD796" s="0"/>
      <c r="ADE796" s="0"/>
      <c r="ADF796" s="0"/>
      <c r="ADG796" s="0"/>
      <c r="ADH796" s="0"/>
      <c r="ADI796" s="0"/>
      <c r="ADJ796" s="0"/>
      <c r="ADK796" s="0"/>
      <c r="ADL796" s="0"/>
      <c r="ADM796" s="0"/>
      <c r="ADN796" s="0"/>
      <c r="ADO796" s="0"/>
      <c r="ADP796" s="0"/>
      <c r="ADQ796" s="0"/>
      <c r="ADR796" s="0"/>
      <c r="ADS796" s="0"/>
      <c r="ADT796" s="0"/>
      <c r="ADU796" s="0"/>
      <c r="ADV796" s="0"/>
      <c r="ADW796" s="0"/>
      <c r="ADX796" s="0"/>
      <c r="ADY796" s="0"/>
      <c r="ADZ796" s="0"/>
      <c r="AEA796" s="0"/>
      <c r="AEB796" s="0"/>
      <c r="AEC796" s="0"/>
      <c r="AED796" s="0"/>
      <c r="AEE796" s="0"/>
      <c r="AEF796" s="0"/>
      <c r="AEG796" s="0"/>
      <c r="AEH796" s="0"/>
      <c r="AEI796" s="0"/>
      <c r="AEJ796" s="0"/>
      <c r="AEK796" s="0"/>
      <c r="AEL796" s="0"/>
      <c r="AEM796" s="0"/>
      <c r="AEN796" s="0"/>
      <c r="AEO796" s="0"/>
      <c r="AEP796" s="0"/>
      <c r="AEQ796" s="0"/>
      <c r="AER796" s="0"/>
      <c r="AES796" s="0"/>
      <c r="AET796" s="0"/>
      <c r="AEU796" s="0"/>
      <c r="AEV796" s="0"/>
      <c r="AEW796" s="0"/>
      <c r="AEX796" s="0"/>
      <c r="AEY796" s="0"/>
      <c r="AEZ796" s="0"/>
      <c r="AFA796" s="0"/>
      <c r="AFB796" s="0"/>
      <c r="AFC796" s="0"/>
      <c r="AFD796" s="0"/>
      <c r="AFE796" s="0"/>
      <c r="AFF796" s="0"/>
      <c r="AFG796" s="0"/>
      <c r="AFH796" s="0"/>
      <c r="AFI796" s="0"/>
      <c r="AFJ796" s="0"/>
      <c r="AFK796" s="0"/>
      <c r="AFL796" s="0"/>
      <c r="AFM796" s="0"/>
      <c r="AFN796" s="0"/>
      <c r="AFO796" s="0"/>
      <c r="AFP796" s="0"/>
      <c r="AFQ796" s="0"/>
      <c r="AFR796" s="0"/>
      <c r="AFS796" s="0"/>
      <c r="AFT796" s="0"/>
      <c r="AFU796" s="0"/>
      <c r="AFV796" s="0"/>
      <c r="AFW796" s="0"/>
      <c r="AFX796" s="0"/>
      <c r="AFY796" s="0"/>
      <c r="AFZ796" s="0"/>
      <c r="AGA796" s="0"/>
      <c r="AGB796" s="0"/>
      <c r="AGC796" s="0"/>
      <c r="AGD796" s="0"/>
      <c r="AGE796" s="0"/>
      <c r="AGF796" s="0"/>
      <c r="AGG796" s="0"/>
      <c r="AGH796" s="0"/>
      <c r="AGI796" s="0"/>
      <c r="AGJ796" s="0"/>
      <c r="AGK796" s="0"/>
      <c r="AGL796" s="0"/>
      <c r="AGM796" s="0"/>
      <c r="AGN796" s="0"/>
      <c r="AGO796" s="0"/>
      <c r="AGP796" s="0"/>
      <c r="AGQ796" s="0"/>
      <c r="AGR796" s="0"/>
      <c r="AGS796" s="0"/>
      <c r="AGT796" s="0"/>
      <c r="AGU796" s="0"/>
      <c r="AGV796" s="0"/>
      <c r="AGW796" s="0"/>
      <c r="AGX796" s="0"/>
      <c r="AGY796" s="0"/>
      <c r="AGZ796" s="0"/>
      <c r="AHA796" s="0"/>
      <c r="AHB796" s="0"/>
      <c r="AHC796" s="0"/>
      <c r="AHD796" s="0"/>
      <c r="AHE796" s="0"/>
      <c r="AHF796" s="0"/>
      <c r="AHG796" s="0"/>
      <c r="AHH796" s="0"/>
      <c r="AHI796" s="0"/>
      <c r="AHJ796" s="0"/>
      <c r="AHK796" s="0"/>
      <c r="AHL796" s="0"/>
      <c r="AHM796" s="0"/>
      <c r="AHN796" s="0"/>
      <c r="AHO796" s="0"/>
      <c r="AHP796" s="0"/>
      <c r="AHQ796" s="0"/>
      <c r="AHR796" s="0"/>
      <c r="AHS796" s="0"/>
      <c r="AHT796" s="0"/>
      <c r="AHU796" s="0"/>
      <c r="AHV796" s="0"/>
      <c r="AHW796" s="0"/>
      <c r="AHX796" s="0"/>
      <c r="AHY796" s="0"/>
      <c r="AHZ796" s="0"/>
      <c r="AIA796" s="0"/>
      <c r="AIB796" s="0"/>
      <c r="AIC796" s="0"/>
      <c r="AID796" s="0"/>
      <c r="AIE796" s="0"/>
      <c r="AIF796" s="0"/>
      <c r="AIG796" s="0"/>
      <c r="AIH796" s="0"/>
      <c r="AII796" s="0"/>
      <c r="AIJ796" s="0"/>
      <c r="AIK796" s="0"/>
      <c r="AIL796" s="0"/>
      <c r="AIM796" s="0"/>
      <c r="AIN796" s="0"/>
      <c r="AIO796" s="0"/>
      <c r="AIP796" s="0"/>
      <c r="AIQ796" s="0"/>
      <c r="AIR796" s="0"/>
      <c r="AIS796" s="0"/>
      <c r="AIT796" s="0"/>
      <c r="AIU796" s="0"/>
      <c r="AIV796" s="0"/>
      <c r="AIW796" s="0"/>
      <c r="AIX796" s="0"/>
      <c r="AIY796" s="0"/>
      <c r="AIZ796" s="0"/>
      <c r="AJA796" s="0"/>
      <c r="AJB796" s="0"/>
      <c r="AJC796" s="0"/>
      <c r="AJD796" s="0"/>
      <c r="AJE796" s="0"/>
      <c r="AJF796" s="0"/>
      <c r="AJG796" s="0"/>
      <c r="AJH796" s="0"/>
      <c r="AJI796" s="0"/>
      <c r="AJJ796" s="0"/>
      <c r="AJK796" s="0"/>
      <c r="AJL796" s="0"/>
      <c r="AJM796" s="0"/>
      <c r="AJN796" s="0"/>
      <c r="AJO796" s="0"/>
      <c r="AJP796" s="0"/>
      <c r="AJQ796" s="0"/>
      <c r="AJR796" s="0"/>
      <c r="AJS796" s="0"/>
      <c r="AJT796" s="0"/>
      <c r="AJU796" s="0"/>
      <c r="AJV796" s="0"/>
      <c r="AJW796" s="0"/>
      <c r="AJX796" s="0"/>
      <c r="AJY796" s="0"/>
      <c r="AJZ796" s="0"/>
      <c r="AKA796" s="0"/>
      <c r="AKB796" s="0"/>
      <c r="AKC796" s="0"/>
      <c r="AKD796" s="0"/>
      <c r="AKE796" s="0"/>
      <c r="AKF796" s="0"/>
      <c r="AKG796" s="0"/>
      <c r="AKH796" s="0"/>
      <c r="AKI796" s="0"/>
      <c r="AKJ796" s="0"/>
      <c r="AKK796" s="0"/>
      <c r="AKL796" s="0"/>
      <c r="AKM796" s="0"/>
      <c r="AKN796" s="0"/>
      <c r="AKO796" s="0"/>
      <c r="AKP796" s="0"/>
      <c r="AKQ796" s="0"/>
      <c r="AKR796" s="0"/>
      <c r="AKS796" s="0"/>
      <c r="AKT796" s="0"/>
      <c r="AKU796" s="0"/>
      <c r="AKV796" s="0"/>
      <c r="AKW796" s="0"/>
      <c r="AKX796" s="0"/>
      <c r="AKY796" s="0"/>
      <c r="AKZ796" s="0"/>
      <c r="ALA796" s="0"/>
      <c r="ALB796" s="0"/>
      <c r="ALC796" s="0"/>
      <c r="ALD796" s="0"/>
      <c r="ALE796" s="0"/>
      <c r="ALF796" s="0"/>
      <c r="ALG796" s="0"/>
      <c r="ALH796" s="0"/>
      <c r="ALI796" s="0"/>
      <c r="ALJ796" s="0"/>
      <c r="ALK796" s="0"/>
      <c r="ALL796" s="0"/>
      <c r="ALM796" s="0"/>
      <c r="ALN796" s="0"/>
      <c r="ALO796" s="0"/>
      <c r="ALP796" s="0"/>
      <c r="ALQ796" s="0"/>
      <c r="ALR796" s="0"/>
      <c r="ALS796" s="0"/>
      <c r="ALT796" s="0"/>
      <c r="ALU796" s="0"/>
      <c r="ALV796" s="0"/>
      <c r="ALW796" s="0"/>
      <c r="ALX796" s="0"/>
      <c r="ALY796" s="0"/>
      <c r="ALZ796" s="0"/>
      <c r="AMA796" s="0"/>
      <c r="AMB796" s="0"/>
      <c r="AMC796" s="0"/>
      <c r="AMD796" s="0"/>
      <c r="AME796" s="0"/>
      <c r="AMF796" s="0"/>
      <c r="AMG796" s="0"/>
      <c r="AMH796" s="0"/>
      <c r="AMI796" s="0"/>
      <c r="AMJ796" s="0"/>
    </row>
    <row r="797" customFormat="false" ht="12" hidden="false" customHeight="false" outlineLevel="0" collapsed="false">
      <c r="A797" s="9" t="s">
        <v>80</v>
      </c>
      <c r="B797" s="4" t="n">
        <v>138</v>
      </c>
      <c r="C797" s="9" t="n">
        <v>168</v>
      </c>
      <c r="D797" s="9"/>
      <c r="E797" s="35"/>
      <c r="F797" s="0"/>
      <c r="G797" s="33"/>
      <c r="H797" s="0"/>
      <c r="I797" s="22" t="s">
        <v>1365</v>
      </c>
      <c r="J797" s="26" t="s">
        <v>1366</v>
      </c>
      <c r="K797" s="35" t="s">
        <v>1696</v>
      </c>
      <c r="L797" s="9"/>
      <c r="M797" s="88"/>
      <c r="N797" s="22" t="s">
        <v>1660</v>
      </c>
      <c r="O797" s="4" t="s">
        <v>1661</v>
      </c>
      <c r="P797" s="89" t="n">
        <v>22138</v>
      </c>
      <c r="Q797" s="89" t="n">
        <v>2138</v>
      </c>
      <c r="R797" s="9" t="s">
        <v>236</v>
      </c>
      <c r="S797" s="0"/>
      <c r="T797" s="0"/>
      <c r="U797" s="0"/>
      <c r="V797" s="0"/>
      <c r="W797" s="0"/>
      <c r="X797" s="0"/>
      <c r="Y797" s="0"/>
      <c r="Z797" s="0"/>
      <c r="AA797" s="0"/>
      <c r="AB797" s="0"/>
      <c r="AC797" s="30"/>
      <c r="AD797" s="30"/>
      <c r="AE797" s="30"/>
      <c r="AF797" s="30"/>
      <c r="AG797" s="30"/>
      <c r="AH797" s="30"/>
      <c r="AI797" s="30"/>
      <c r="AJ797" s="30"/>
      <c r="AK797" s="3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0"/>
      <c r="EG797" s="0"/>
      <c r="EH797" s="0"/>
      <c r="EI797" s="0"/>
      <c r="EJ797" s="0"/>
      <c r="EK797" s="0"/>
      <c r="EL797" s="0"/>
      <c r="EM797" s="0"/>
      <c r="EN797" s="0"/>
      <c r="EO797" s="0"/>
      <c r="EP797" s="0"/>
      <c r="EQ797" s="0"/>
      <c r="ER797" s="0"/>
      <c r="ES797" s="0"/>
      <c r="ET797" s="0"/>
      <c r="EU797" s="0"/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  <c r="FI797" s="0"/>
      <c r="FJ797" s="0"/>
      <c r="FK797" s="0"/>
      <c r="FL797" s="0"/>
      <c r="FM797" s="0"/>
      <c r="FN797" s="0"/>
      <c r="FO797" s="0"/>
      <c r="FP797" s="0"/>
      <c r="FQ797" s="0"/>
      <c r="FR797" s="0"/>
      <c r="FS797" s="0"/>
      <c r="FT797" s="0"/>
      <c r="FU797" s="0"/>
      <c r="FV797" s="0"/>
      <c r="FW797" s="0"/>
      <c r="FX797" s="0"/>
      <c r="FY797" s="0"/>
      <c r="FZ797" s="0"/>
      <c r="GA797" s="0"/>
      <c r="GB797" s="0"/>
      <c r="GC797" s="0"/>
      <c r="GD797" s="0"/>
      <c r="GE797" s="0"/>
      <c r="GF797" s="0"/>
      <c r="GG797" s="0"/>
      <c r="GH797" s="0"/>
      <c r="GI797" s="0"/>
      <c r="GJ797" s="0"/>
      <c r="GK797" s="0"/>
      <c r="GL797" s="0"/>
      <c r="GM797" s="0"/>
      <c r="GN797" s="0"/>
      <c r="GO797" s="0"/>
      <c r="GP797" s="0"/>
      <c r="GQ797" s="0"/>
      <c r="GR797" s="0"/>
      <c r="GS797" s="0"/>
      <c r="GT797" s="0"/>
      <c r="GU797" s="0"/>
      <c r="GV797" s="0"/>
      <c r="GW797" s="0"/>
      <c r="GX797" s="0"/>
      <c r="GY797" s="0"/>
      <c r="GZ797" s="0"/>
      <c r="HA797" s="0"/>
      <c r="HB797" s="0"/>
      <c r="HC797" s="0"/>
      <c r="HD797" s="0"/>
      <c r="HE797" s="0"/>
      <c r="HF797" s="0"/>
      <c r="HG797" s="0"/>
      <c r="HH797" s="0"/>
      <c r="HI797" s="0"/>
      <c r="HJ797" s="0"/>
      <c r="HK797" s="0"/>
      <c r="HL797" s="0"/>
      <c r="HM797" s="0"/>
      <c r="HN797" s="0"/>
      <c r="HO797" s="0"/>
      <c r="HP797" s="0"/>
      <c r="HQ797" s="0"/>
      <c r="HR797" s="0"/>
      <c r="HS797" s="0"/>
      <c r="HT797" s="0"/>
      <c r="HU797" s="0"/>
      <c r="HV797" s="0"/>
      <c r="HW797" s="0"/>
      <c r="HX797" s="0"/>
      <c r="HY797" s="0"/>
      <c r="HZ797" s="0"/>
      <c r="IA797" s="0"/>
      <c r="IB797" s="0"/>
      <c r="IC797" s="0"/>
      <c r="ID797" s="0"/>
      <c r="IE797" s="0"/>
      <c r="IF797" s="0"/>
      <c r="IG797" s="0"/>
      <c r="IH797" s="0"/>
      <c r="II797" s="0"/>
      <c r="IJ797" s="0"/>
      <c r="IK797" s="0"/>
      <c r="IL797" s="0"/>
      <c r="IM797" s="0"/>
      <c r="IN797" s="0"/>
      <c r="IO797" s="0"/>
      <c r="IP797" s="0"/>
      <c r="IQ797" s="0"/>
      <c r="IR797" s="0"/>
      <c r="IS797" s="0"/>
      <c r="IT797" s="0"/>
      <c r="IU797" s="0"/>
      <c r="IV797" s="0"/>
      <c r="IW797" s="0"/>
      <c r="IX797" s="0"/>
      <c r="IY797" s="0"/>
      <c r="IZ797" s="0"/>
      <c r="JA797" s="0"/>
      <c r="JB797" s="0"/>
      <c r="JC797" s="0"/>
      <c r="JD797" s="0"/>
      <c r="JE797" s="0"/>
      <c r="JF797" s="0"/>
      <c r="JG797" s="0"/>
      <c r="JH797" s="0"/>
      <c r="JI797" s="0"/>
      <c r="JJ797" s="0"/>
      <c r="JK797" s="0"/>
      <c r="JL797" s="0"/>
      <c r="JM797" s="0"/>
      <c r="JN797" s="0"/>
      <c r="JO797" s="0"/>
      <c r="JP797" s="0"/>
      <c r="JQ797" s="0"/>
      <c r="JR797" s="0"/>
      <c r="JS797" s="0"/>
      <c r="JT797" s="0"/>
      <c r="JU797" s="0"/>
      <c r="JV797" s="0"/>
      <c r="JW797" s="0"/>
      <c r="JX797" s="0"/>
      <c r="JY797" s="0"/>
      <c r="JZ797" s="0"/>
      <c r="KA797" s="0"/>
      <c r="KB797" s="0"/>
      <c r="KC797" s="0"/>
      <c r="KD797" s="0"/>
      <c r="KE797" s="0"/>
      <c r="KF797" s="0"/>
      <c r="KG797" s="0"/>
      <c r="KH797" s="0"/>
      <c r="KI797" s="0"/>
      <c r="KJ797" s="0"/>
      <c r="KK797" s="0"/>
      <c r="KL797" s="0"/>
      <c r="KM797" s="0"/>
      <c r="KN797" s="0"/>
      <c r="KO797" s="0"/>
      <c r="KP797" s="0"/>
      <c r="KQ797" s="0"/>
      <c r="KR797" s="0"/>
      <c r="KS797" s="0"/>
      <c r="KT797" s="0"/>
      <c r="KU797" s="0"/>
      <c r="KV797" s="0"/>
      <c r="KW797" s="0"/>
      <c r="KX797" s="0"/>
      <c r="KY797" s="0"/>
      <c r="KZ797" s="0"/>
      <c r="LA797" s="0"/>
      <c r="LB797" s="0"/>
      <c r="LC797" s="0"/>
      <c r="LD797" s="0"/>
      <c r="LE797" s="0"/>
      <c r="LF797" s="0"/>
      <c r="LG797" s="0"/>
      <c r="LH797" s="0"/>
      <c r="LI797" s="0"/>
      <c r="LJ797" s="0"/>
      <c r="LK797" s="0"/>
      <c r="LL797" s="0"/>
      <c r="LM797" s="0"/>
      <c r="LN797" s="0"/>
      <c r="LO797" s="0"/>
      <c r="LP797" s="0"/>
      <c r="LQ797" s="0"/>
      <c r="LR797" s="0"/>
      <c r="LS797" s="0"/>
      <c r="LT797" s="0"/>
      <c r="LU797" s="0"/>
      <c r="LV797" s="0"/>
      <c r="LW797" s="0"/>
      <c r="LX797" s="0"/>
      <c r="LY797" s="0"/>
      <c r="LZ797" s="0"/>
      <c r="MA797" s="0"/>
      <c r="MB797" s="0"/>
      <c r="MC797" s="0"/>
      <c r="MD797" s="0"/>
      <c r="ME797" s="0"/>
      <c r="MF797" s="0"/>
      <c r="MG797" s="0"/>
      <c r="MH797" s="0"/>
      <c r="MI797" s="0"/>
      <c r="MJ797" s="0"/>
      <c r="MK797" s="0"/>
      <c r="ML797" s="0"/>
      <c r="MM797" s="0"/>
      <c r="MN797" s="0"/>
      <c r="MO797" s="0"/>
      <c r="MP797" s="0"/>
      <c r="MQ797" s="0"/>
      <c r="MR797" s="0"/>
      <c r="MS797" s="0"/>
      <c r="MT797" s="0"/>
      <c r="MU797" s="0"/>
      <c r="MV797" s="0"/>
      <c r="MW797" s="0"/>
      <c r="MX797" s="0"/>
      <c r="MY797" s="0"/>
      <c r="MZ797" s="0"/>
      <c r="NA797" s="0"/>
      <c r="NB797" s="0"/>
      <c r="NC797" s="0"/>
      <c r="ND797" s="0"/>
      <c r="NE797" s="0"/>
      <c r="NF797" s="0"/>
      <c r="NG797" s="0"/>
      <c r="NH797" s="0"/>
      <c r="NI797" s="0"/>
      <c r="NJ797" s="0"/>
      <c r="NK797" s="0"/>
      <c r="NL797" s="0"/>
      <c r="NM797" s="0"/>
      <c r="NN797" s="0"/>
      <c r="NO797" s="0"/>
      <c r="NP797" s="0"/>
      <c r="NQ797" s="0"/>
      <c r="NR797" s="0"/>
      <c r="NS797" s="0"/>
      <c r="NT797" s="0"/>
      <c r="NU797" s="0"/>
      <c r="NV797" s="0"/>
      <c r="NW797" s="0"/>
      <c r="NX797" s="0"/>
      <c r="NY797" s="0"/>
      <c r="NZ797" s="0"/>
      <c r="OA797" s="0"/>
      <c r="OB797" s="0"/>
      <c r="OC797" s="0"/>
      <c r="OD797" s="0"/>
      <c r="OE797" s="0"/>
      <c r="OF797" s="0"/>
      <c r="OG797" s="0"/>
      <c r="OH797" s="0"/>
      <c r="OI797" s="0"/>
      <c r="OJ797" s="0"/>
      <c r="OK797" s="0"/>
      <c r="OL797" s="0"/>
      <c r="OM797" s="0"/>
      <c r="ON797" s="0"/>
      <c r="OO797" s="0"/>
      <c r="OP797" s="0"/>
      <c r="OQ797" s="0"/>
      <c r="OR797" s="0"/>
      <c r="OS797" s="0"/>
      <c r="OT797" s="0"/>
      <c r="OU797" s="0"/>
      <c r="OV797" s="0"/>
      <c r="OW797" s="0"/>
      <c r="OX797" s="0"/>
      <c r="OY797" s="0"/>
      <c r="OZ797" s="0"/>
      <c r="PA797" s="0"/>
      <c r="PB797" s="0"/>
      <c r="PC797" s="0"/>
      <c r="PD797" s="0"/>
      <c r="PE797" s="0"/>
      <c r="PF797" s="0"/>
      <c r="PG797" s="0"/>
      <c r="PH797" s="0"/>
      <c r="PI797" s="0"/>
      <c r="PJ797" s="0"/>
      <c r="PK797" s="0"/>
      <c r="PL797" s="0"/>
      <c r="PM797" s="0"/>
      <c r="PN797" s="0"/>
      <c r="PO797" s="0"/>
      <c r="PP797" s="0"/>
      <c r="PQ797" s="0"/>
      <c r="PR797" s="0"/>
      <c r="PS797" s="0"/>
      <c r="PT797" s="0"/>
      <c r="PU797" s="0"/>
      <c r="PV797" s="0"/>
      <c r="PW797" s="0"/>
      <c r="PX797" s="0"/>
      <c r="PY797" s="0"/>
      <c r="PZ797" s="0"/>
      <c r="QA797" s="0"/>
      <c r="QB797" s="0"/>
      <c r="QC797" s="0"/>
      <c r="QD797" s="0"/>
      <c r="QE797" s="0"/>
      <c r="QF797" s="0"/>
      <c r="QG797" s="0"/>
      <c r="QH797" s="0"/>
      <c r="QI797" s="0"/>
      <c r="QJ797" s="0"/>
      <c r="QK797" s="0"/>
      <c r="QL797" s="0"/>
      <c r="QM797" s="0"/>
      <c r="QN797" s="0"/>
      <c r="QO797" s="0"/>
      <c r="QP797" s="0"/>
      <c r="QQ797" s="0"/>
      <c r="QR797" s="0"/>
      <c r="QS797" s="0"/>
      <c r="QT797" s="0"/>
      <c r="QU797" s="0"/>
      <c r="QV797" s="0"/>
      <c r="QW797" s="0"/>
      <c r="QX797" s="0"/>
      <c r="QY797" s="0"/>
      <c r="QZ797" s="0"/>
      <c r="RA797" s="0"/>
      <c r="RB797" s="0"/>
      <c r="RC797" s="0"/>
      <c r="RD797" s="0"/>
      <c r="RE797" s="0"/>
      <c r="RF797" s="0"/>
      <c r="RG797" s="0"/>
      <c r="RH797" s="0"/>
      <c r="RI797" s="0"/>
      <c r="RJ797" s="0"/>
      <c r="RK797" s="0"/>
      <c r="RL797" s="0"/>
      <c r="RM797" s="0"/>
      <c r="RN797" s="0"/>
      <c r="RO797" s="0"/>
      <c r="RP797" s="0"/>
      <c r="RQ797" s="0"/>
      <c r="RR797" s="0"/>
      <c r="RS797" s="0"/>
      <c r="RT797" s="0"/>
      <c r="RU797" s="0"/>
      <c r="RV797" s="0"/>
      <c r="RW797" s="0"/>
      <c r="RX797" s="0"/>
      <c r="RY797" s="0"/>
      <c r="RZ797" s="0"/>
      <c r="SA797" s="0"/>
      <c r="SB797" s="0"/>
      <c r="SC797" s="0"/>
      <c r="SD797" s="0"/>
      <c r="SE797" s="0"/>
      <c r="SF797" s="0"/>
      <c r="SG797" s="0"/>
      <c r="SH797" s="0"/>
      <c r="SI797" s="0"/>
      <c r="SJ797" s="0"/>
      <c r="SK797" s="0"/>
      <c r="SL797" s="0"/>
      <c r="SM797" s="0"/>
      <c r="SN797" s="0"/>
      <c r="SO797" s="0"/>
      <c r="SP797" s="0"/>
      <c r="SQ797" s="0"/>
      <c r="SR797" s="0"/>
      <c r="SS797" s="0"/>
      <c r="ST797" s="0"/>
      <c r="SU797" s="0"/>
      <c r="SV797" s="0"/>
      <c r="SW797" s="0"/>
      <c r="SX797" s="0"/>
      <c r="SY797" s="0"/>
      <c r="SZ797" s="0"/>
      <c r="TA797" s="0"/>
      <c r="TB797" s="0"/>
      <c r="TC797" s="0"/>
      <c r="TD797" s="0"/>
      <c r="TE797" s="0"/>
      <c r="TF797" s="0"/>
      <c r="TG797" s="0"/>
      <c r="TH797" s="0"/>
      <c r="TI797" s="0"/>
      <c r="TJ797" s="0"/>
      <c r="TK797" s="0"/>
      <c r="TL797" s="0"/>
      <c r="TM797" s="0"/>
      <c r="TN797" s="0"/>
      <c r="TO797" s="0"/>
      <c r="TP797" s="0"/>
      <c r="TQ797" s="0"/>
      <c r="TR797" s="0"/>
      <c r="TS797" s="0"/>
      <c r="TT797" s="0"/>
      <c r="TU797" s="0"/>
      <c r="TV797" s="0"/>
      <c r="TW797" s="0"/>
      <c r="TX797" s="0"/>
      <c r="TY797" s="0"/>
      <c r="TZ797" s="0"/>
      <c r="UA797" s="0"/>
      <c r="UB797" s="0"/>
      <c r="UC797" s="0"/>
      <c r="UD797" s="0"/>
      <c r="UE797" s="0"/>
      <c r="UF797" s="0"/>
      <c r="UG797" s="0"/>
      <c r="UH797" s="0"/>
      <c r="UI797" s="0"/>
      <c r="UJ797" s="0"/>
      <c r="UK797" s="0"/>
      <c r="UL797" s="0"/>
      <c r="UM797" s="0"/>
      <c r="UN797" s="0"/>
      <c r="UO797" s="0"/>
      <c r="UP797" s="0"/>
      <c r="UQ797" s="0"/>
      <c r="UR797" s="0"/>
      <c r="US797" s="0"/>
      <c r="UT797" s="0"/>
      <c r="UU797" s="0"/>
      <c r="UV797" s="0"/>
      <c r="UW797" s="0"/>
      <c r="UX797" s="0"/>
      <c r="UY797" s="0"/>
      <c r="UZ797" s="0"/>
      <c r="VA797" s="0"/>
      <c r="VB797" s="0"/>
      <c r="VC797" s="0"/>
      <c r="VD797" s="0"/>
      <c r="VE797" s="0"/>
      <c r="VF797" s="0"/>
      <c r="VG797" s="0"/>
      <c r="VH797" s="0"/>
      <c r="VI797" s="0"/>
      <c r="VJ797" s="0"/>
      <c r="VK797" s="0"/>
      <c r="VL797" s="0"/>
      <c r="VM797" s="0"/>
      <c r="VN797" s="0"/>
      <c r="VO797" s="0"/>
      <c r="VP797" s="0"/>
      <c r="VQ797" s="0"/>
      <c r="VR797" s="0"/>
      <c r="VS797" s="0"/>
      <c r="VT797" s="0"/>
      <c r="VU797" s="0"/>
      <c r="VV797" s="0"/>
      <c r="VW797" s="0"/>
      <c r="VX797" s="0"/>
      <c r="VY797" s="0"/>
      <c r="VZ797" s="0"/>
      <c r="WA797" s="0"/>
      <c r="WB797" s="0"/>
      <c r="WC797" s="0"/>
      <c r="WD797" s="0"/>
      <c r="WE797" s="0"/>
      <c r="WF797" s="0"/>
      <c r="WG797" s="0"/>
      <c r="WH797" s="0"/>
      <c r="WI797" s="0"/>
      <c r="WJ797" s="0"/>
      <c r="WK797" s="0"/>
      <c r="WL797" s="0"/>
      <c r="WM797" s="0"/>
      <c r="WN797" s="0"/>
      <c r="WO797" s="0"/>
      <c r="WP797" s="0"/>
      <c r="WQ797" s="0"/>
      <c r="WR797" s="0"/>
      <c r="WS797" s="0"/>
      <c r="WT797" s="0"/>
      <c r="WU797" s="0"/>
      <c r="WV797" s="0"/>
      <c r="WW797" s="0"/>
      <c r="WX797" s="0"/>
      <c r="WY797" s="0"/>
      <c r="WZ797" s="0"/>
      <c r="XA797" s="0"/>
      <c r="XB797" s="0"/>
      <c r="XC797" s="0"/>
      <c r="XD797" s="0"/>
      <c r="XE797" s="0"/>
      <c r="XF797" s="0"/>
      <c r="XG797" s="0"/>
      <c r="XH797" s="0"/>
      <c r="XI797" s="0"/>
      <c r="XJ797" s="0"/>
      <c r="XK797" s="0"/>
      <c r="XL797" s="0"/>
      <c r="XM797" s="0"/>
      <c r="XN797" s="0"/>
      <c r="XO797" s="0"/>
      <c r="XP797" s="0"/>
      <c r="XQ797" s="0"/>
      <c r="XR797" s="0"/>
      <c r="XS797" s="0"/>
      <c r="XT797" s="0"/>
      <c r="XU797" s="0"/>
      <c r="XV797" s="0"/>
      <c r="XW797" s="0"/>
      <c r="XX797" s="0"/>
      <c r="XY797" s="0"/>
      <c r="XZ797" s="0"/>
      <c r="YA797" s="0"/>
      <c r="YB797" s="0"/>
      <c r="YC797" s="0"/>
      <c r="YD797" s="0"/>
      <c r="YE797" s="0"/>
      <c r="YF797" s="0"/>
      <c r="YG797" s="0"/>
      <c r="YH797" s="0"/>
      <c r="YI797" s="0"/>
      <c r="YJ797" s="0"/>
      <c r="YK797" s="0"/>
      <c r="YL797" s="0"/>
      <c r="YM797" s="0"/>
      <c r="YN797" s="0"/>
      <c r="YO797" s="0"/>
      <c r="YP797" s="0"/>
      <c r="YQ797" s="0"/>
      <c r="YR797" s="0"/>
      <c r="YS797" s="0"/>
      <c r="YT797" s="0"/>
      <c r="YU797" s="0"/>
      <c r="YV797" s="0"/>
      <c r="YW797" s="0"/>
      <c r="YX797" s="0"/>
      <c r="YY797" s="0"/>
      <c r="YZ797" s="0"/>
      <c r="ZA797" s="0"/>
      <c r="ZB797" s="0"/>
      <c r="ZC797" s="0"/>
      <c r="ZD797" s="0"/>
      <c r="ZE797" s="0"/>
      <c r="ZF797" s="0"/>
      <c r="ZG797" s="0"/>
      <c r="ZH797" s="0"/>
      <c r="ZI797" s="0"/>
      <c r="ZJ797" s="0"/>
      <c r="ZK797" s="0"/>
      <c r="ZL797" s="0"/>
      <c r="ZM797" s="0"/>
      <c r="ZN797" s="0"/>
      <c r="ZO797" s="0"/>
      <c r="ZP797" s="0"/>
      <c r="ZQ797" s="0"/>
      <c r="ZR797" s="0"/>
      <c r="ZS797" s="0"/>
      <c r="ZT797" s="0"/>
      <c r="ZU797" s="0"/>
      <c r="ZV797" s="0"/>
      <c r="ZW797" s="0"/>
      <c r="ZX797" s="0"/>
      <c r="ZY797" s="0"/>
      <c r="ZZ797" s="0"/>
      <c r="AAA797" s="0"/>
      <c r="AAB797" s="0"/>
      <c r="AAC797" s="0"/>
      <c r="AAD797" s="0"/>
      <c r="AAE797" s="0"/>
      <c r="AAF797" s="0"/>
      <c r="AAG797" s="0"/>
      <c r="AAH797" s="0"/>
      <c r="AAI797" s="0"/>
      <c r="AAJ797" s="0"/>
      <c r="AAK797" s="0"/>
      <c r="AAL797" s="0"/>
      <c r="AAM797" s="0"/>
      <c r="AAN797" s="0"/>
      <c r="AAO797" s="0"/>
      <c r="AAP797" s="0"/>
      <c r="AAQ797" s="0"/>
      <c r="AAR797" s="0"/>
      <c r="AAS797" s="0"/>
      <c r="AAT797" s="0"/>
      <c r="AAU797" s="0"/>
      <c r="AAV797" s="0"/>
      <c r="AAW797" s="0"/>
      <c r="AAX797" s="0"/>
      <c r="AAY797" s="0"/>
      <c r="AAZ797" s="0"/>
      <c r="ABA797" s="0"/>
      <c r="ABB797" s="0"/>
      <c r="ABC797" s="0"/>
      <c r="ABD797" s="0"/>
      <c r="ABE797" s="0"/>
      <c r="ABF797" s="0"/>
      <c r="ABG797" s="0"/>
      <c r="ABH797" s="0"/>
      <c r="ABI797" s="0"/>
      <c r="ABJ797" s="0"/>
      <c r="ABK797" s="0"/>
      <c r="ABL797" s="0"/>
      <c r="ABM797" s="0"/>
      <c r="ABN797" s="0"/>
      <c r="ABO797" s="0"/>
      <c r="ABP797" s="0"/>
      <c r="ABQ797" s="0"/>
      <c r="ABR797" s="0"/>
      <c r="ABS797" s="0"/>
      <c r="ABT797" s="0"/>
      <c r="ABU797" s="0"/>
      <c r="ABV797" s="0"/>
      <c r="ABW797" s="0"/>
      <c r="ABX797" s="0"/>
      <c r="ABY797" s="0"/>
      <c r="ABZ797" s="0"/>
      <c r="ACA797" s="0"/>
      <c r="ACB797" s="0"/>
      <c r="ACC797" s="0"/>
      <c r="ACD797" s="0"/>
      <c r="ACE797" s="0"/>
      <c r="ACF797" s="0"/>
      <c r="ACG797" s="0"/>
      <c r="ACH797" s="0"/>
      <c r="ACI797" s="0"/>
      <c r="ACJ797" s="0"/>
      <c r="ACK797" s="0"/>
      <c r="ACL797" s="0"/>
      <c r="ACM797" s="0"/>
      <c r="ACN797" s="0"/>
      <c r="ACO797" s="0"/>
      <c r="ACP797" s="0"/>
      <c r="ACQ797" s="0"/>
      <c r="ACR797" s="0"/>
      <c r="ACS797" s="0"/>
      <c r="ACT797" s="0"/>
      <c r="ACU797" s="0"/>
      <c r="ACV797" s="0"/>
      <c r="ACW797" s="0"/>
      <c r="ACX797" s="0"/>
      <c r="ACY797" s="0"/>
      <c r="ACZ797" s="0"/>
      <c r="ADA797" s="0"/>
      <c r="ADB797" s="0"/>
      <c r="ADC797" s="0"/>
      <c r="ADD797" s="0"/>
      <c r="ADE797" s="0"/>
      <c r="ADF797" s="0"/>
      <c r="ADG797" s="0"/>
      <c r="ADH797" s="0"/>
      <c r="ADI797" s="0"/>
      <c r="ADJ797" s="0"/>
      <c r="ADK797" s="0"/>
      <c r="ADL797" s="0"/>
      <c r="ADM797" s="0"/>
      <c r="ADN797" s="0"/>
      <c r="ADO797" s="0"/>
      <c r="ADP797" s="0"/>
      <c r="ADQ797" s="0"/>
      <c r="ADR797" s="0"/>
      <c r="ADS797" s="0"/>
      <c r="ADT797" s="0"/>
      <c r="ADU797" s="0"/>
      <c r="ADV797" s="0"/>
      <c r="ADW797" s="0"/>
      <c r="ADX797" s="0"/>
      <c r="ADY797" s="0"/>
      <c r="ADZ797" s="0"/>
      <c r="AEA797" s="0"/>
      <c r="AEB797" s="0"/>
      <c r="AEC797" s="0"/>
      <c r="AED797" s="0"/>
      <c r="AEE797" s="0"/>
      <c r="AEF797" s="0"/>
      <c r="AEG797" s="0"/>
      <c r="AEH797" s="0"/>
      <c r="AEI797" s="0"/>
      <c r="AEJ797" s="0"/>
      <c r="AEK797" s="0"/>
      <c r="AEL797" s="0"/>
      <c r="AEM797" s="0"/>
      <c r="AEN797" s="0"/>
      <c r="AEO797" s="0"/>
      <c r="AEP797" s="0"/>
      <c r="AEQ797" s="0"/>
      <c r="AER797" s="0"/>
      <c r="AES797" s="0"/>
      <c r="AET797" s="0"/>
      <c r="AEU797" s="0"/>
      <c r="AEV797" s="0"/>
      <c r="AEW797" s="0"/>
      <c r="AEX797" s="0"/>
      <c r="AEY797" s="0"/>
      <c r="AEZ797" s="0"/>
      <c r="AFA797" s="0"/>
      <c r="AFB797" s="0"/>
      <c r="AFC797" s="0"/>
      <c r="AFD797" s="0"/>
      <c r="AFE797" s="0"/>
      <c r="AFF797" s="0"/>
      <c r="AFG797" s="0"/>
      <c r="AFH797" s="0"/>
      <c r="AFI797" s="0"/>
      <c r="AFJ797" s="0"/>
      <c r="AFK797" s="0"/>
      <c r="AFL797" s="0"/>
      <c r="AFM797" s="0"/>
      <c r="AFN797" s="0"/>
      <c r="AFO797" s="0"/>
      <c r="AFP797" s="0"/>
      <c r="AFQ797" s="0"/>
      <c r="AFR797" s="0"/>
      <c r="AFS797" s="0"/>
      <c r="AFT797" s="0"/>
      <c r="AFU797" s="0"/>
      <c r="AFV797" s="0"/>
      <c r="AFW797" s="0"/>
      <c r="AFX797" s="0"/>
      <c r="AFY797" s="0"/>
      <c r="AFZ797" s="0"/>
      <c r="AGA797" s="0"/>
      <c r="AGB797" s="0"/>
      <c r="AGC797" s="0"/>
      <c r="AGD797" s="0"/>
      <c r="AGE797" s="0"/>
      <c r="AGF797" s="0"/>
      <c r="AGG797" s="0"/>
      <c r="AGH797" s="0"/>
      <c r="AGI797" s="0"/>
      <c r="AGJ797" s="0"/>
      <c r="AGK797" s="0"/>
      <c r="AGL797" s="0"/>
      <c r="AGM797" s="0"/>
      <c r="AGN797" s="0"/>
      <c r="AGO797" s="0"/>
      <c r="AGP797" s="0"/>
      <c r="AGQ797" s="0"/>
      <c r="AGR797" s="0"/>
      <c r="AGS797" s="0"/>
      <c r="AGT797" s="0"/>
      <c r="AGU797" s="0"/>
      <c r="AGV797" s="0"/>
      <c r="AGW797" s="0"/>
      <c r="AGX797" s="0"/>
      <c r="AGY797" s="0"/>
      <c r="AGZ797" s="0"/>
      <c r="AHA797" s="0"/>
      <c r="AHB797" s="0"/>
      <c r="AHC797" s="0"/>
      <c r="AHD797" s="0"/>
      <c r="AHE797" s="0"/>
      <c r="AHF797" s="0"/>
      <c r="AHG797" s="0"/>
      <c r="AHH797" s="0"/>
      <c r="AHI797" s="0"/>
      <c r="AHJ797" s="0"/>
      <c r="AHK797" s="0"/>
      <c r="AHL797" s="0"/>
      <c r="AHM797" s="0"/>
      <c r="AHN797" s="0"/>
      <c r="AHO797" s="0"/>
      <c r="AHP797" s="0"/>
      <c r="AHQ797" s="0"/>
      <c r="AHR797" s="0"/>
      <c r="AHS797" s="0"/>
      <c r="AHT797" s="0"/>
      <c r="AHU797" s="0"/>
      <c r="AHV797" s="0"/>
      <c r="AHW797" s="0"/>
      <c r="AHX797" s="0"/>
      <c r="AHY797" s="0"/>
      <c r="AHZ797" s="0"/>
      <c r="AIA797" s="0"/>
      <c r="AIB797" s="0"/>
      <c r="AIC797" s="0"/>
      <c r="AID797" s="0"/>
      <c r="AIE797" s="0"/>
      <c r="AIF797" s="0"/>
      <c r="AIG797" s="0"/>
      <c r="AIH797" s="0"/>
      <c r="AII797" s="0"/>
      <c r="AIJ797" s="0"/>
      <c r="AIK797" s="0"/>
      <c r="AIL797" s="0"/>
      <c r="AIM797" s="0"/>
      <c r="AIN797" s="0"/>
      <c r="AIO797" s="0"/>
      <c r="AIP797" s="0"/>
      <c r="AIQ797" s="0"/>
      <c r="AIR797" s="0"/>
      <c r="AIS797" s="0"/>
      <c r="AIT797" s="0"/>
      <c r="AIU797" s="0"/>
      <c r="AIV797" s="0"/>
      <c r="AIW797" s="0"/>
      <c r="AIX797" s="0"/>
      <c r="AIY797" s="0"/>
      <c r="AIZ797" s="0"/>
      <c r="AJA797" s="0"/>
      <c r="AJB797" s="0"/>
      <c r="AJC797" s="0"/>
      <c r="AJD797" s="0"/>
      <c r="AJE797" s="0"/>
      <c r="AJF797" s="0"/>
      <c r="AJG797" s="0"/>
      <c r="AJH797" s="0"/>
      <c r="AJI797" s="0"/>
      <c r="AJJ797" s="0"/>
      <c r="AJK797" s="0"/>
      <c r="AJL797" s="0"/>
      <c r="AJM797" s="0"/>
      <c r="AJN797" s="0"/>
      <c r="AJO797" s="0"/>
      <c r="AJP797" s="0"/>
      <c r="AJQ797" s="0"/>
      <c r="AJR797" s="0"/>
      <c r="AJS797" s="0"/>
      <c r="AJT797" s="0"/>
      <c r="AJU797" s="0"/>
      <c r="AJV797" s="0"/>
      <c r="AJW797" s="0"/>
      <c r="AJX797" s="0"/>
      <c r="AJY797" s="0"/>
      <c r="AJZ797" s="0"/>
      <c r="AKA797" s="0"/>
      <c r="AKB797" s="0"/>
      <c r="AKC797" s="0"/>
      <c r="AKD797" s="0"/>
      <c r="AKE797" s="0"/>
      <c r="AKF797" s="0"/>
      <c r="AKG797" s="0"/>
      <c r="AKH797" s="0"/>
      <c r="AKI797" s="0"/>
      <c r="AKJ797" s="0"/>
      <c r="AKK797" s="0"/>
      <c r="AKL797" s="0"/>
      <c r="AKM797" s="0"/>
      <c r="AKN797" s="0"/>
      <c r="AKO797" s="0"/>
      <c r="AKP797" s="0"/>
      <c r="AKQ797" s="0"/>
      <c r="AKR797" s="0"/>
      <c r="AKS797" s="0"/>
      <c r="AKT797" s="0"/>
      <c r="AKU797" s="0"/>
      <c r="AKV797" s="0"/>
      <c r="AKW797" s="0"/>
      <c r="AKX797" s="0"/>
      <c r="AKY797" s="0"/>
      <c r="AKZ797" s="0"/>
      <c r="ALA797" s="0"/>
      <c r="ALB797" s="0"/>
      <c r="ALC797" s="0"/>
      <c r="ALD797" s="0"/>
      <c r="ALE797" s="0"/>
      <c r="ALF797" s="0"/>
      <c r="ALG797" s="0"/>
      <c r="ALH797" s="0"/>
      <c r="ALI797" s="0"/>
      <c r="ALJ797" s="0"/>
      <c r="ALK797" s="0"/>
      <c r="ALL797" s="0"/>
      <c r="ALM797" s="0"/>
      <c r="ALN797" s="0"/>
      <c r="ALO797" s="0"/>
      <c r="ALP797" s="0"/>
      <c r="ALQ797" s="0"/>
      <c r="ALR797" s="0"/>
      <c r="ALS797" s="0"/>
      <c r="ALT797" s="0"/>
      <c r="ALU797" s="0"/>
      <c r="ALV797" s="0"/>
      <c r="ALW797" s="0"/>
      <c r="ALX797" s="0"/>
      <c r="ALY797" s="0"/>
      <c r="ALZ797" s="0"/>
      <c r="AMA797" s="0"/>
      <c r="AMB797" s="0"/>
      <c r="AMC797" s="0"/>
      <c r="AMD797" s="0"/>
      <c r="AME797" s="0"/>
      <c r="AMF797" s="0"/>
      <c r="AMG797" s="0"/>
      <c r="AMH797" s="0"/>
      <c r="AMI797" s="0"/>
      <c r="AMJ797" s="0"/>
    </row>
    <row r="798" customFormat="false" ht="12" hidden="false" customHeight="false" outlineLevel="0" collapsed="false">
      <c r="A798" s="9" t="s">
        <v>80</v>
      </c>
      <c r="B798" s="4" t="n">
        <v>144</v>
      </c>
      <c r="C798" s="9" t="n">
        <v>180</v>
      </c>
      <c r="D798" s="9"/>
      <c r="E798" s="35"/>
      <c r="F798" s="0"/>
      <c r="G798" s="9"/>
      <c r="H798" s="9"/>
      <c r="I798" s="22" t="s">
        <v>1365</v>
      </c>
      <c r="J798" s="26" t="s">
        <v>1366</v>
      </c>
      <c r="K798" s="35" t="s">
        <v>1697</v>
      </c>
      <c r="L798" s="9"/>
      <c r="M798" s="88"/>
      <c r="N798" s="22" t="s">
        <v>1660</v>
      </c>
      <c r="O798" s="4" t="s">
        <v>1661</v>
      </c>
      <c r="P798" s="89" t="n">
        <v>22144</v>
      </c>
      <c r="Q798" s="89" t="n">
        <v>2144</v>
      </c>
      <c r="R798" s="9" t="s">
        <v>236</v>
      </c>
      <c r="S798" s="0"/>
      <c r="T798" s="0"/>
      <c r="U798" s="0"/>
      <c r="V798" s="0"/>
      <c r="W798" s="0"/>
      <c r="X798" s="0"/>
      <c r="Y798" s="0"/>
      <c r="Z798" s="0"/>
      <c r="AA798" s="0"/>
      <c r="AB798" s="0"/>
      <c r="AC798" s="30"/>
      <c r="AD798" s="30"/>
      <c r="AE798" s="30"/>
      <c r="AF798" s="30"/>
      <c r="AG798" s="30"/>
      <c r="AH798" s="30"/>
      <c r="AI798" s="30"/>
      <c r="AJ798" s="30"/>
      <c r="AK798" s="30"/>
      <c r="AL798" s="0"/>
      <c r="AM798" s="0"/>
      <c r="AN798" s="0"/>
      <c r="AO798" s="0"/>
      <c r="AP798" s="0"/>
      <c r="AQ798" s="0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0"/>
      <c r="EI798" s="0"/>
      <c r="EJ798" s="0"/>
      <c r="EK798" s="0"/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0"/>
      <c r="FC798" s="0"/>
      <c r="FD798" s="0"/>
      <c r="FE798" s="0"/>
      <c r="FF798" s="0"/>
      <c r="FG798" s="0"/>
      <c r="FH798" s="0"/>
      <c r="FI798" s="0"/>
      <c r="FJ798" s="0"/>
      <c r="FK798" s="0"/>
      <c r="FL798" s="0"/>
      <c r="FM798" s="0"/>
      <c r="FN798" s="0"/>
      <c r="FO798" s="0"/>
      <c r="FP798" s="0"/>
      <c r="FQ798" s="0"/>
      <c r="FR798" s="0"/>
      <c r="FS798" s="0"/>
      <c r="FT798" s="0"/>
      <c r="FU798" s="0"/>
      <c r="FV798" s="0"/>
      <c r="FW798" s="0"/>
      <c r="FX798" s="0"/>
      <c r="FY798" s="0"/>
      <c r="FZ798" s="0"/>
      <c r="GA798" s="0"/>
      <c r="GB798" s="0"/>
      <c r="GC798" s="0"/>
      <c r="GD798" s="0"/>
      <c r="GE798" s="0"/>
      <c r="GF798" s="0"/>
      <c r="GG798" s="0"/>
      <c r="GH798" s="0"/>
      <c r="GI798" s="0"/>
      <c r="GJ798" s="0"/>
      <c r="GK798" s="0"/>
      <c r="GL798" s="0"/>
      <c r="GM798" s="0"/>
      <c r="GN798" s="0"/>
      <c r="GO798" s="0"/>
      <c r="GP798" s="0"/>
      <c r="GQ798" s="0"/>
      <c r="GR798" s="0"/>
      <c r="GS798" s="0"/>
      <c r="GT798" s="0"/>
      <c r="GU798" s="0"/>
      <c r="GV798" s="0"/>
      <c r="GW798" s="0"/>
      <c r="GX798" s="0"/>
      <c r="GY798" s="0"/>
      <c r="GZ798" s="0"/>
      <c r="HA798" s="0"/>
      <c r="HB798" s="0"/>
      <c r="HC798" s="0"/>
      <c r="HD798" s="0"/>
      <c r="HE798" s="0"/>
      <c r="HF798" s="0"/>
      <c r="HG798" s="0"/>
      <c r="HH798" s="0"/>
      <c r="HI798" s="0"/>
      <c r="HJ798" s="0"/>
      <c r="HK798" s="0"/>
      <c r="HL798" s="0"/>
      <c r="HM798" s="0"/>
      <c r="HN798" s="0"/>
      <c r="HO798" s="0"/>
      <c r="HP798" s="0"/>
      <c r="HQ798" s="0"/>
      <c r="HR798" s="0"/>
      <c r="HS798" s="0"/>
      <c r="HT798" s="0"/>
      <c r="HU798" s="0"/>
      <c r="HV798" s="0"/>
      <c r="HW798" s="0"/>
      <c r="HX798" s="0"/>
      <c r="HY798" s="0"/>
      <c r="HZ798" s="0"/>
      <c r="IA798" s="0"/>
      <c r="IB798" s="0"/>
      <c r="IC798" s="0"/>
      <c r="ID798" s="0"/>
      <c r="IE798" s="0"/>
      <c r="IF798" s="0"/>
      <c r="IG798" s="0"/>
      <c r="IH798" s="0"/>
      <c r="II798" s="0"/>
      <c r="IJ798" s="0"/>
      <c r="IK798" s="0"/>
      <c r="IL798" s="0"/>
      <c r="IM798" s="0"/>
      <c r="IN798" s="0"/>
      <c r="IO798" s="0"/>
      <c r="IP798" s="0"/>
      <c r="IQ798" s="0"/>
      <c r="IR798" s="0"/>
      <c r="IS798" s="0"/>
      <c r="IT798" s="0"/>
      <c r="IU798" s="0"/>
      <c r="IV798" s="0"/>
      <c r="IW798" s="0"/>
      <c r="IX798" s="0"/>
      <c r="IY798" s="0"/>
      <c r="IZ798" s="0"/>
      <c r="JA798" s="0"/>
      <c r="JB798" s="0"/>
      <c r="JC798" s="0"/>
      <c r="JD798" s="0"/>
      <c r="JE798" s="0"/>
      <c r="JF798" s="0"/>
      <c r="JG798" s="0"/>
      <c r="JH798" s="0"/>
      <c r="JI798" s="0"/>
      <c r="JJ798" s="0"/>
      <c r="JK798" s="0"/>
      <c r="JL798" s="0"/>
      <c r="JM798" s="0"/>
      <c r="JN798" s="0"/>
      <c r="JO798" s="0"/>
      <c r="JP798" s="0"/>
      <c r="JQ798" s="0"/>
      <c r="JR798" s="0"/>
      <c r="JS798" s="0"/>
      <c r="JT798" s="0"/>
      <c r="JU798" s="0"/>
      <c r="JV798" s="0"/>
      <c r="JW798" s="0"/>
      <c r="JX798" s="0"/>
      <c r="JY798" s="0"/>
      <c r="JZ798" s="0"/>
      <c r="KA798" s="0"/>
      <c r="KB798" s="0"/>
      <c r="KC798" s="0"/>
      <c r="KD798" s="0"/>
      <c r="KE798" s="0"/>
      <c r="KF798" s="0"/>
      <c r="KG798" s="0"/>
      <c r="KH798" s="0"/>
      <c r="KI798" s="0"/>
      <c r="KJ798" s="0"/>
      <c r="KK798" s="0"/>
      <c r="KL798" s="0"/>
      <c r="KM798" s="0"/>
      <c r="KN798" s="0"/>
      <c r="KO798" s="0"/>
      <c r="KP798" s="0"/>
      <c r="KQ798" s="0"/>
      <c r="KR798" s="0"/>
      <c r="KS798" s="0"/>
      <c r="KT798" s="0"/>
      <c r="KU798" s="0"/>
      <c r="KV798" s="0"/>
      <c r="KW798" s="0"/>
      <c r="KX798" s="0"/>
      <c r="KY798" s="0"/>
      <c r="KZ798" s="0"/>
      <c r="LA798" s="0"/>
      <c r="LB798" s="0"/>
      <c r="LC798" s="0"/>
      <c r="LD798" s="0"/>
      <c r="LE798" s="0"/>
      <c r="LF798" s="0"/>
      <c r="LG798" s="0"/>
      <c r="LH798" s="0"/>
      <c r="LI798" s="0"/>
      <c r="LJ798" s="0"/>
      <c r="LK798" s="0"/>
      <c r="LL798" s="0"/>
      <c r="LM798" s="0"/>
      <c r="LN798" s="0"/>
      <c r="LO798" s="0"/>
      <c r="LP798" s="0"/>
      <c r="LQ798" s="0"/>
      <c r="LR798" s="0"/>
      <c r="LS798" s="0"/>
      <c r="LT798" s="0"/>
      <c r="LU798" s="0"/>
      <c r="LV798" s="0"/>
      <c r="LW798" s="0"/>
      <c r="LX798" s="0"/>
      <c r="LY798" s="0"/>
      <c r="LZ798" s="0"/>
      <c r="MA798" s="0"/>
      <c r="MB798" s="0"/>
      <c r="MC798" s="0"/>
      <c r="MD798" s="0"/>
      <c r="ME798" s="0"/>
      <c r="MF798" s="0"/>
      <c r="MG798" s="0"/>
      <c r="MH798" s="0"/>
      <c r="MI798" s="0"/>
      <c r="MJ798" s="0"/>
      <c r="MK798" s="0"/>
      <c r="ML798" s="0"/>
      <c r="MM798" s="0"/>
      <c r="MN798" s="0"/>
      <c r="MO798" s="0"/>
      <c r="MP798" s="0"/>
      <c r="MQ798" s="0"/>
      <c r="MR798" s="0"/>
      <c r="MS798" s="0"/>
      <c r="MT798" s="0"/>
      <c r="MU798" s="0"/>
      <c r="MV798" s="0"/>
      <c r="MW798" s="0"/>
      <c r="MX798" s="0"/>
      <c r="MY798" s="0"/>
      <c r="MZ798" s="0"/>
      <c r="NA798" s="0"/>
      <c r="NB798" s="0"/>
      <c r="NC798" s="0"/>
      <c r="ND798" s="0"/>
      <c r="NE798" s="0"/>
      <c r="NF798" s="0"/>
      <c r="NG798" s="0"/>
      <c r="NH798" s="0"/>
      <c r="NI798" s="0"/>
      <c r="NJ798" s="0"/>
      <c r="NK798" s="0"/>
      <c r="NL798" s="0"/>
      <c r="NM798" s="0"/>
      <c r="NN798" s="0"/>
      <c r="NO798" s="0"/>
      <c r="NP798" s="0"/>
      <c r="NQ798" s="0"/>
      <c r="NR798" s="0"/>
      <c r="NS798" s="0"/>
      <c r="NT798" s="0"/>
      <c r="NU798" s="0"/>
      <c r="NV798" s="0"/>
      <c r="NW798" s="0"/>
      <c r="NX798" s="0"/>
      <c r="NY798" s="0"/>
      <c r="NZ798" s="0"/>
      <c r="OA798" s="0"/>
      <c r="OB798" s="0"/>
      <c r="OC798" s="0"/>
      <c r="OD798" s="0"/>
      <c r="OE798" s="0"/>
      <c r="OF798" s="0"/>
      <c r="OG798" s="0"/>
      <c r="OH798" s="0"/>
      <c r="OI798" s="0"/>
      <c r="OJ798" s="0"/>
      <c r="OK798" s="0"/>
      <c r="OL798" s="0"/>
      <c r="OM798" s="0"/>
      <c r="ON798" s="0"/>
      <c r="OO798" s="0"/>
      <c r="OP798" s="0"/>
      <c r="OQ798" s="0"/>
      <c r="OR798" s="0"/>
      <c r="OS798" s="0"/>
      <c r="OT798" s="0"/>
      <c r="OU798" s="0"/>
      <c r="OV798" s="0"/>
      <c r="OW798" s="0"/>
      <c r="OX798" s="0"/>
      <c r="OY798" s="0"/>
      <c r="OZ798" s="0"/>
      <c r="PA798" s="0"/>
      <c r="PB798" s="0"/>
      <c r="PC798" s="0"/>
      <c r="PD798" s="0"/>
      <c r="PE798" s="0"/>
      <c r="PF798" s="0"/>
      <c r="PG798" s="0"/>
      <c r="PH798" s="0"/>
      <c r="PI798" s="0"/>
      <c r="PJ798" s="0"/>
      <c r="PK798" s="0"/>
      <c r="PL798" s="0"/>
      <c r="PM798" s="0"/>
      <c r="PN798" s="0"/>
      <c r="PO798" s="0"/>
      <c r="PP798" s="0"/>
      <c r="PQ798" s="0"/>
      <c r="PR798" s="0"/>
      <c r="PS798" s="0"/>
      <c r="PT798" s="0"/>
      <c r="PU798" s="0"/>
      <c r="PV798" s="0"/>
      <c r="PW798" s="0"/>
      <c r="PX798" s="0"/>
      <c r="PY798" s="0"/>
      <c r="PZ798" s="0"/>
      <c r="QA798" s="0"/>
      <c r="QB798" s="0"/>
      <c r="QC798" s="0"/>
      <c r="QD798" s="0"/>
      <c r="QE798" s="0"/>
      <c r="QF798" s="0"/>
      <c r="QG798" s="0"/>
      <c r="QH798" s="0"/>
      <c r="QI798" s="0"/>
      <c r="QJ798" s="0"/>
      <c r="QK798" s="0"/>
      <c r="QL798" s="0"/>
      <c r="QM798" s="0"/>
      <c r="QN798" s="0"/>
      <c r="QO798" s="0"/>
      <c r="QP798" s="0"/>
      <c r="QQ798" s="0"/>
      <c r="QR798" s="0"/>
      <c r="QS798" s="0"/>
      <c r="QT798" s="0"/>
      <c r="QU798" s="0"/>
      <c r="QV798" s="0"/>
      <c r="QW798" s="0"/>
      <c r="QX798" s="0"/>
      <c r="QY798" s="0"/>
      <c r="QZ798" s="0"/>
      <c r="RA798" s="0"/>
      <c r="RB798" s="0"/>
      <c r="RC798" s="0"/>
      <c r="RD798" s="0"/>
      <c r="RE798" s="0"/>
      <c r="RF798" s="0"/>
      <c r="RG798" s="0"/>
      <c r="RH798" s="0"/>
      <c r="RI798" s="0"/>
      <c r="RJ798" s="0"/>
      <c r="RK798" s="0"/>
      <c r="RL798" s="0"/>
      <c r="RM798" s="0"/>
      <c r="RN798" s="0"/>
      <c r="RO798" s="0"/>
      <c r="RP798" s="0"/>
      <c r="RQ798" s="0"/>
      <c r="RR798" s="0"/>
      <c r="RS798" s="0"/>
      <c r="RT798" s="0"/>
      <c r="RU798" s="0"/>
      <c r="RV798" s="0"/>
      <c r="RW798" s="0"/>
      <c r="RX798" s="0"/>
      <c r="RY798" s="0"/>
      <c r="RZ798" s="0"/>
      <c r="SA798" s="0"/>
      <c r="SB798" s="0"/>
      <c r="SC798" s="0"/>
      <c r="SD798" s="0"/>
      <c r="SE798" s="0"/>
      <c r="SF798" s="0"/>
      <c r="SG798" s="0"/>
      <c r="SH798" s="0"/>
      <c r="SI798" s="0"/>
      <c r="SJ798" s="0"/>
      <c r="SK798" s="0"/>
      <c r="SL798" s="0"/>
      <c r="SM798" s="0"/>
      <c r="SN798" s="0"/>
      <c r="SO798" s="0"/>
      <c r="SP798" s="0"/>
      <c r="SQ798" s="0"/>
      <c r="SR798" s="0"/>
      <c r="SS798" s="0"/>
      <c r="ST798" s="0"/>
      <c r="SU798" s="0"/>
      <c r="SV798" s="0"/>
      <c r="SW798" s="0"/>
      <c r="SX798" s="0"/>
      <c r="SY798" s="0"/>
      <c r="SZ798" s="0"/>
      <c r="TA798" s="0"/>
      <c r="TB798" s="0"/>
      <c r="TC798" s="0"/>
      <c r="TD798" s="0"/>
      <c r="TE798" s="0"/>
      <c r="TF798" s="0"/>
      <c r="TG798" s="0"/>
      <c r="TH798" s="0"/>
      <c r="TI798" s="0"/>
      <c r="TJ798" s="0"/>
      <c r="TK798" s="0"/>
      <c r="TL798" s="0"/>
      <c r="TM798" s="0"/>
      <c r="TN798" s="0"/>
      <c r="TO798" s="0"/>
      <c r="TP798" s="0"/>
      <c r="TQ798" s="0"/>
      <c r="TR798" s="0"/>
      <c r="TS798" s="0"/>
      <c r="TT798" s="0"/>
      <c r="TU798" s="0"/>
      <c r="TV798" s="0"/>
      <c r="TW798" s="0"/>
      <c r="TX798" s="0"/>
      <c r="TY798" s="0"/>
      <c r="TZ798" s="0"/>
      <c r="UA798" s="0"/>
      <c r="UB798" s="0"/>
      <c r="UC798" s="0"/>
      <c r="UD798" s="0"/>
      <c r="UE798" s="0"/>
      <c r="UF798" s="0"/>
      <c r="UG798" s="0"/>
      <c r="UH798" s="0"/>
      <c r="UI798" s="0"/>
      <c r="UJ798" s="0"/>
      <c r="UK798" s="0"/>
      <c r="UL798" s="0"/>
      <c r="UM798" s="0"/>
      <c r="UN798" s="0"/>
      <c r="UO798" s="0"/>
      <c r="UP798" s="0"/>
      <c r="UQ798" s="0"/>
      <c r="UR798" s="0"/>
      <c r="US798" s="0"/>
      <c r="UT798" s="0"/>
      <c r="UU798" s="0"/>
      <c r="UV798" s="0"/>
      <c r="UW798" s="0"/>
      <c r="UX798" s="0"/>
      <c r="UY798" s="0"/>
      <c r="UZ798" s="0"/>
      <c r="VA798" s="0"/>
      <c r="VB798" s="0"/>
      <c r="VC798" s="0"/>
      <c r="VD798" s="0"/>
      <c r="VE798" s="0"/>
      <c r="VF798" s="0"/>
      <c r="VG798" s="0"/>
      <c r="VH798" s="0"/>
      <c r="VI798" s="0"/>
      <c r="VJ798" s="0"/>
      <c r="VK798" s="0"/>
      <c r="VL798" s="0"/>
      <c r="VM798" s="0"/>
      <c r="VN798" s="0"/>
      <c r="VO798" s="0"/>
      <c r="VP798" s="0"/>
      <c r="VQ798" s="0"/>
      <c r="VR798" s="0"/>
      <c r="VS798" s="0"/>
      <c r="VT798" s="0"/>
      <c r="VU798" s="0"/>
      <c r="VV798" s="0"/>
      <c r="VW798" s="0"/>
      <c r="VX798" s="0"/>
      <c r="VY798" s="0"/>
      <c r="VZ798" s="0"/>
      <c r="WA798" s="0"/>
      <c r="WB798" s="0"/>
      <c r="WC798" s="0"/>
      <c r="WD798" s="0"/>
      <c r="WE798" s="0"/>
      <c r="WF798" s="0"/>
      <c r="WG798" s="0"/>
      <c r="WH798" s="0"/>
      <c r="WI798" s="0"/>
      <c r="WJ798" s="0"/>
      <c r="WK798" s="0"/>
      <c r="WL798" s="0"/>
      <c r="WM798" s="0"/>
      <c r="WN798" s="0"/>
      <c r="WO798" s="0"/>
      <c r="WP798" s="0"/>
      <c r="WQ798" s="0"/>
      <c r="WR798" s="0"/>
      <c r="WS798" s="0"/>
      <c r="WT798" s="0"/>
      <c r="WU798" s="0"/>
      <c r="WV798" s="0"/>
      <c r="WW798" s="0"/>
      <c r="WX798" s="0"/>
      <c r="WY798" s="0"/>
      <c r="WZ798" s="0"/>
      <c r="XA798" s="0"/>
      <c r="XB798" s="0"/>
      <c r="XC798" s="0"/>
      <c r="XD798" s="0"/>
      <c r="XE798" s="0"/>
      <c r="XF798" s="0"/>
      <c r="XG798" s="0"/>
      <c r="XH798" s="0"/>
      <c r="XI798" s="0"/>
      <c r="XJ798" s="0"/>
      <c r="XK798" s="0"/>
      <c r="XL798" s="0"/>
      <c r="XM798" s="0"/>
      <c r="XN798" s="0"/>
      <c r="XO798" s="0"/>
      <c r="XP798" s="0"/>
      <c r="XQ798" s="0"/>
      <c r="XR798" s="0"/>
      <c r="XS798" s="0"/>
      <c r="XT798" s="0"/>
      <c r="XU798" s="0"/>
      <c r="XV798" s="0"/>
      <c r="XW798" s="0"/>
      <c r="XX798" s="0"/>
      <c r="XY798" s="0"/>
      <c r="XZ798" s="0"/>
      <c r="YA798" s="0"/>
      <c r="YB798" s="0"/>
      <c r="YC798" s="0"/>
      <c r="YD798" s="0"/>
      <c r="YE798" s="0"/>
      <c r="YF798" s="0"/>
      <c r="YG798" s="0"/>
      <c r="YH798" s="0"/>
      <c r="YI798" s="0"/>
      <c r="YJ798" s="0"/>
      <c r="YK798" s="0"/>
      <c r="YL798" s="0"/>
      <c r="YM798" s="0"/>
      <c r="YN798" s="0"/>
      <c r="YO798" s="0"/>
      <c r="YP798" s="0"/>
      <c r="YQ798" s="0"/>
      <c r="YR798" s="0"/>
      <c r="YS798" s="0"/>
      <c r="YT798" s="0"/>
      <c r="YU798" s="0"/>
      <c r="YV798" s="0"/>
      <c r="YW798" s="0"/>
      <c r="YX798" s="0"/>
      <c r="YY798" s="0"/>
      <c r="YZ798" s="0"/>
      <c r="ZA798" s="0"/>
      <c r="ZB798" s="0"/>
      <c r="ZC798" s="0"/>
      <c r="ZD798" s="0"/>
      <c r="ZE798" s="0"/>
      <c r="ZF798" s="0"/>
      <c r="ZG798" s="0"/>
      <c r="ZH798" s="0"/>
      <c r="ZI798" s="0"/>
      <c r="ZJ798" s="0"/>
      <c r="ZK798" s="0"/>
      <c r="ZL798" s="0"/>
      <c r="ZM798" s="0"/>
      <c r="ZN798" s="0"/>
      <c r="ZO798" s="0"/>
      <c r="ZP798" s="0"/>
      <c r="ZQ798" s="0"/>
      <c r="ZR798" s="0"/>
      <c r="ZS798" s="0"/>
      <c r="ZT798" s="0"/>
      <c r="ZU798" s="0"/>
      <c r="ZV798" s="0"/>
      <c r="ZW798" s="0"/>
      <c r="ZX798" s="0"/>
      <c r="ZY798" s="0"/>
      <c r="ZZ798" s="0"/>
      <c r="AAA798" s="0"/>
      <c r="AAB798" s="0"/>
      <c r="AAC798" s="0"/>
      <c r="AAD798" s="0"/>
      <c r="AAE798" s="0"/>
      <c r="AAF798" s="0"/>
      <c r="AAG798" s="0"/>
      <c r="AAH798" s="0"/>
      <c r="AAI798" s="0"/>
      <c r="AAJ798" s="0"/>
      <c r="AAK798" s="0"/>
      <c r="AAL798" s="0"/>
      <c r="AAM798" s="0"/>
      <c r="AAN798" s="0"/>
      <c r="AAO798" s="0"/>
      <c r="AAP798" s="0"/>
      <c r="AAQ798" s="0"/>
      <c r="AAR798" s="0"/>
      <c r="AAS798" s="0"/>
      <c r="AAT798" s="0"/>
      <c r="AAU798" s="0"/>
      <c r="AAV798" s="0"/>
      <c r="AAW798" s="0"/>
      <c r="AAX798" s="0"/>
      <c r="AAY798" s="0"/>
      <c r="AAZ798" s="0"/>
      <c r="ABA798" s="0"/>
      <c r="ABB798" s="0"/>
      <c r="ABC798" s="0"/>
      <c r="ABD798" s="0"/>
      <c r="ABE798" s="0"/>
      <c r="ABF798" s="0"/>
      <c r="ABG798" s="0"/>
      <c r="ABH798" s="0"/>
      <c r="ABI798" s="0"/>
      <c r="ABJ798" s="0"/>
      <c r="ABK798" s="0"/>
      <c r="ABL798" s="0"/>
      <c r="ABM798" s="0"/>
      <c r="ABN798" s="0"/>
      <c r="ABO798" s="0"/>
      <c r="ABP798" s="0"/>
      <c r="ABQ798" s="0"/>
      <c r="ABR798" s="0"/>
      <c r="ABS798" s="0"/>
      <c r="ABT798" s="0"/>
      <c r="ABU798" s="0"/>
      <c r="ABV798" s="0"/>
      <c r="ABW798" s="0"/>
      <c r="ABX798" s="0"/>
      <c r="ABY798" s="0"/>
      <c r="ABZ798" s="0"/>
      <c r="ACA798" s="0"/>
      <c r="ACB798" s="0"/>
      <c r="ACC798" s="0"/>
      <c r="ACD798" s="0"/>
      <c r="ACE798" s="0"/>
      <c r="ACF798" s="0"/>
      <c r="ACG798" s="0"/>
      <c r="ACH798" s="0"/>
      <c r="ACI798" s="0"/>
      <c r="ACJ798" s="0"/>
      <c r="ACK798" s="0"/>
      <c r="ACL798" s="0"/>
      <c r="ACM798" s="0"/>
      <c r="ACN798" s="0"/>
      <c r="ACO798" s="0"/>
      <c r="ACP798" s="0"/>
      <c r="ACQ798" s="0"/>
      <c r="ACR798" s="0"/>
      <c r="ACS798" s="0"/>
      <c r="ACT798" s="0"/>
      <c r="ACU798" s="0"/>
      <c r="ACV798" s="0"/>
      <c r="ACW798" s="0"/>
      <c r="ACX798" s="0"/>
      <c r="ACY798" s="0"/>
      <c r="ACZ798" s="0"/>
      <c r="ADA798" s="0"/>
      <c r="ADB798" s="0"/>
      <c r="ADC798" s="0"/>
      <c r="ADD798" s="0"/>
      <c r="ADE798" s="0"/>
      <c r="ADF798" s="0"/>
      <c r="ADG798" s="0"/>
      <c r="ADH798" s="0"/>
      <c r="ADI798" s="0"/>
      <c r="ADJ798" s="0"/>
      <c r="ADK798" s="0"/>
      <c r="ADL798" s="0"/>
      <c r="ADM798" s="0"/>
      <c r="ADN798" s="0"/>
      <c r="ADO798" s="0"/>
      <c r="ADP798" s="0"/>
      <c r="ADQ798" s="0"/>
      <c r="ADR798" s="0"/>
      <c r="ADS798" s="0"/>
      <c r="ADT798" s="0"/>
      <c r="ADU798" s="0"/>
      <c r="ADV798" s="0"/>
      <c r="ADW798" s="0"/>
      <c r="ADX798" s="0"/>
      <c r="ADY798" s="0"/>
      <c r="ADZ798" s="0"/>
      <c r="AEA798" s="0"/>
      <c r="AEB798" s="0"/>
      <c r="AEC798" s="0"/>
      <c r="AED798" s="0"/>
      <c r="AEE798" s="0"/>
      <c r="AEF798" s="0"/>
      <c r="AEG798" s="0"/>
      <c r="AEH798" s="0"/>
      <c r="AEI798" s="0"/>
      <c r="AEJ798" s="0"/>
      <c r="AEK798" s="0"/>
      <c r="AEL798" s="0"/>
      <c r="AEM798" s="0"/>
      <c r="AEN798" s="0"/>
      <c r="AEO798" s="0"/>
      <c r="AEP798" s="0"/>
      <c r="AEQ798" s="0"/>
      <c r="AER798" s="0"/>
      <c r="AES798" s="0"/>
      <c r="AET798" s="0"/>
      <c r="AEU798" s="0"/>
      <c r="AEV798" s="0"/>
      <c r="AEW798" s="0"/>
      <c r="AEX798" s="0"/>
      <c r="AEY798" s="0"/>
      <c r="AEZ798" s="0"/>
      <c r="AFA798" s="0"/>
      <c r="AFB798" s="0"/>
      <c r="AFC798" s="0"/>
      <c r="AFD798" s="0"/>
      <c r="AFE798" s="0"/>
      <c r="AFF798" s="0"/>
      <c r="AFG798" s="0"/>
      <c r="AFH798" s="0"/>
      <c r="AFI798" s="0"/>
      <c r="AFJ798" s="0"/>
      <c r="AFK798" s="0"/>
      <c r="AFL798" s="0"/>
      <c r="AFM798" s="0"/>
      <c r="AFN798" s="0"/>
      <c r="AFO798" s="0"/>
      <c r="AFP798" s="0"/>
      <c r="AFQ798" s="0"/>
      <c r="AFR798" s="0"/>
      <c r="AFS798" s="0"/>
      <c r="AFT798" s="0"/>
      <c r="AFU798" s="0"/>
      <c r="AFV798" s="0"/>
      <c r="AFW798" s="0"/>
      <c r="AFX798" s="0"/>
      <c r="AFY798" s="0"/>
      <c r="AFZ798" s="0"/>
      <c r="AGA798" s="0"/>
      <c r="AGB798" s="0"/>
      <c r="AGC798" s="0"/>
      <c r="AGD798" s="0"/>
      <c r="AGE798" s="0"/>
      <c r="AGF798" s="0"/>
      <c r="AGG798" s="0"/>
      <c r="AGH798" s="0"/>
      <c r="AGI798" s="0"/>
      <c r="AGJ798" s="0"/>
      <c r="AGK798" s="0"/>
      <c r="AGL798" s="0"/>
      <c r="AGM798" s="0"/>
      <c r="AGN798" s="0"/>
      <c r="AGO798" s="0"/>
      <c r="AGP798" s="0"/>
      <c r="AGQ798" s="0"/>
      <c r="AGR798" s="0"/>
      <c r="AGS798" s="0"/>
      <c r="AGT798" s="0"/>
      <c r="AGU798" s="0"/>
      <c r="AGV798" s="0"/>
      <c r="AGW798" s="0"/>
      <c r="AGX798" s="0"/>
      <c r="AGY798" s="0"/>
      <c r="AGZ798" s="0"/>
      <c r="AHA798" s="0"/>
      <c r="AHB798" s="0"/>
      <c r="AHC798" s="0"/>
      <c r="AHD798" s="0"/>
      <c r="AHE798" s="0"/>
      <c r="AHF798" s="0"/>
      <c r="AHG798" s="0"/>
      <c r="AHH798" s="0"/>
      <c r="AHI798" s="0"/>
      <c r="AHJ798" s="0"/>
      <c r="AHK798" s="0"/>
      <c r="AHL798" s="0"/>
      <c r="AHM798" s="0"/>
      <c r="AHN798" s="0"/>
      <c r="AHO798" s="0"/>
      <c r="AHP798" s="0"/>
      <c r="AHQ798" s="0"/>
      <c r="AHR798" s="0"/>
      <c r="AHS798" s="0"/>
      <c r="AHT798" s="0"/>
      <c r="AHU798" s="0"/>
      <c r="AHV798" s="0"/>
      <c r="AHW798" s="0"/>
      <c r="AHX798" s="0"/>
      <c r="AHY798" s="0"/>
      <c r="AHZ798" s="0"/>
      <c r="AIA798" s="0"/>
      <c r="AIB798" s="0"/>
      <c r="AIC798" s="0"/>
      <c r="AID798" s="0"/>
      <c r="AIE798" s="0"/>
      <c r="AIF798" s="0"/>
      <c r="AIG798" s="0"/>
      <c r="AIH798" s="0"/>
      <c r="AII798" s="0"/>
      <c r="AIJ798" s="0"/>
      <c r="AIK798" s="0"/>
      <c r="AIL798" s="0"/>
      <c r="AIM798" s="0"/>
      <c r="AIN798" s="0"/>
      <c r="AIO798" s="0"/>
      <c r="AIP798" s="0"/>
      <c r="AIQ798" s="0"/>
      <c r="AIR798" s="0"/>
      <c r="AIS798" s="0"/>
      <c r="AIT798" s="0"/>
      <c r="AIU798" s="0"/>
      <c r="AIV798" s="0"/>
      <c r="AIW798" s="0"/>
      <c r="AIX798" s="0"/>
      <c r="AIY798" s="0"/>
      <c r="AIZ798" s="0"/>
      <c r="AJA798" s="0"/>
      <c r="AJB798" s="0"/>
      <c r="AJC798" s="0"/>
      <c r="AJD798" s="0"/>
      <c r="AJE798" s="0"/>
      <c r="AJF798" s="0"/>
      <c r="AJG798" s="0"/>
      <c r="AJH798" s="0"/>
      <c r="AJI798" s="0"/>
      <c r="AJJ798" s="0"/>
      <c r="AJK798" s="0"/>
      <c r="AJL798" s="0"/>
      <c r="AJM798" s="0"/>
      <c r="AJN798" s="0"/>
      <c r="AJO798" s="0"/>
      <c r="AJP798" s="0"/>
      <c r="AJQ798" s="0"/>
      <c r="AJR798" s="0"/>
      <c r="AJS798" s="0"/>
      <c r="AJT798" s="0"/>
      <c r="AJU798" s="0"/>
      <c r="AJV798" s="0"/>
      <c r="AJW798" s="0"/>
      <c r="AJX798" s="0"/>
      <c r="AJY798" s="0"/>
      <c r="AJZ798" s="0"/>
      <c r="AKA798" s="0"/>
      <c r="AKB798" s="0"/>
      <c r="AKC798" s="0"/>
      <c r="AKD798" s="0"/>
      <c r="AKE798" s="0"/>
      <c r="AKF798" s="0"/>
      <c r="AKG798" s="0"/>
      <c r="AKH798" s="0"/>
      <c r="AKI798" s="0"/>
      <c r="AKJ798" s="0"/>
      <c r="AKK798" s="0"/>
      <c r="AKL798" s="0"/>
      <c r="AKM798" s="0"/>
      <c r="AKN798" s="0"/>
      <c r="AKO798" s="0"/>
      <c r="AKP798" s="0"/>
      <c r="AKQ798" s="0"/>
      <c r="AKR798" s="0"/>
      <c r="AKS798" s="0"/>
      <c r="AKT798" s="0"/>
      <c r="AKU798" s="0"/>
      <c r="AKV798" s="0"/>
      <c r="AKW798" s="0"/>
      <c r="AKX798" s="0"/>
      <c r="AKY798" s="0"/>
      <c r="AKZ798" s="0"/>
      <c r="ALA798" s="0"/>
      <c r="ALB798" s="0"/>
      <c r="ALC798" s="0"/>
      <c r="ALD798" s="0"/>
      <c r="ALE798" s="0"/>
      <c r="ALF798" s="0"/>
      <c r="ALG798" s="0"/>
      <c r="ALH798" s="0"/>
      <c r="ALI798" s="0"/>
      <c r="ALJ798" s="0"/>
      <c r="ALK798" s="0"/>
      <c r="ALL798" s="0"/>
      <c r="ALM798" s="0"/>
      <c r="ALN798" s="0"/>
      <c r="ALO798" s="0"/>
      <c r="ALP798" s="0"/>
      <c r="ALQ798" s="0"/>
      <c r="ALR798" s="0"/>
      <c r="ALS798" s="0"/>
      <c r="ALT798" s="0"/>
      <c r="ALU798" s="0"/>
      <c r="ALV798" s="0"/>
      <c r="ALW798" s="0"/>
      <c r="ALX798" s="0"/>
      <c r="ALY798" s="0"/>
      <c r="ALZ798" s="0"/>
      <c r="AMA798" s="0"/>
      <c r="AMB798" s="0"/>
      <c r="AMC798" s="0"/>
      <c r="AMD798" s="0"/>
      <c r="AME798" s="0"/>
      <c r="AMF798" s="0"/>
      <c r="AMG798" s="0"/>
      <c r="AMH798" s="0"/>
      <c r="AMI798" s="0"/>
      <c r="AMJ798" s="0"/>
    </row>
    <row r="799" customFormat="false" ht="12" hidden="false" customHeight="false" outlineLevel="0" collapsed="false">
      <c r="A799" s="1" t="s">
        <v>66</v>
      </c>
      <c r="B799" s="4" t="n">
        <v>145</v>
      </c>
      <c r="C799" s="9" t="n">
        <v>181</v>
      </c>
      <c r="D799" s="9"/>
      <c r="E799" s="35"/>
      <c r="F799" s="0"/>
      <c r="G799" s="33"/>
      <c r="H799" s="0"/>
      <c r="I799" s="22" t="s">
        <v>1365</v>
      </c>
      <c r="J799" s="26" t="s">
        <v>1366</v>
      </c>
      <c r="K799" s="35" t="s">
        <v>1698</v>
      </c>
      <c r="L799" s="9"/>
      <c r="M799" s="88"/>
      <c r="N799" s="22" t="s">
        <v>1660</v>
      </c>
      <c r="O799" s="4" t="s">
        <v>1663</v>
      </c>
      <c r="P799" s="89" t="n">
        <v>22145</v>
      </c>
      <c r="Q799" s="89" t="n">
        <v>2145</v>
      </c>
      <c r="R799" s="9" t="s">
        <v>236</v>
      </c>
      <c r="S799" s="0"/>
      <c r="T799" s="0"/>
      <c r="U799" s="0"/>
      <c r="V799" s="0"/>
      <c r="W799" s="0"/>
      <c r="X799" s="0"/>
      <c r="Y799" s="0"/>
      <c r="Z799" s="0"/>
      <c r="AA799" s="0"/>
      <c r="AB799" s="0"/>
      <c r="AC799" s="30"/>
      <c r="AD799" s="30"/>
      <c r="AE799" s="30"/>
      <c r="AF799" s="30"/>
      <c r="AG799" s="30"/>
      <c r="AH799" s="30"/>
      <c r="AI799" s="30"/>
      <c r="AJ799" s="30"/>
      <c r="AK799" s="3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0"/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0"/>
      <c r="EX799" s="0"/>
      <c r="EY799" s="0"/>
      <c r="EZ799" s="0"/>
      <c r="FA799" s="0"/>
      <c r="FB799" s="0"/>
      <c r="FC799" s="0"/>
      <c r="FD799" s="0"/>
      <c r="FE799" s="0"/>
      <c r="FF799" s="0"/>
      <c r="FG799" s="0"/>
      <c r="FH799" s="0"/>
      <c r="FI799" s="0"/>
      <c r="FJ799" s="0"/>
      <c r="FK799" s="0"/>
      <c r="FL799" s="0"/>
      <c r="FM799" s="0"/>
      <c r="FN799" s="0"/>
      <c r="FO799" s="0"/>
      <c r="FP799" s="0"/>
      <c r="FQ799" s="0"/>
      <c r="FR799" s="0"/>
      <c r="FS799" s="0"/>
      <c r="FT799" s="0"/>
      <c r="FU799" s="0"/>
      <c r="FV799" s="0"/>
      <c r="FW799" s="0"/>
      <c r="FX799" s="0"/>
      <c r="FY799" s="0"/>
      <c r="FZ799" s="0"/>
      <c r="GA799" s="0"/>
      <c r="GB799" s="0"/>
      <c r="GC799" s="0"/>
      <c r="GD799" s="0"/>
      <c r="GE799" s="0"/>
      <c r="GF799" s="0"/>
      <c r="GG799" s="0"/>
      <c r="GH799" s="0"/>
      <c r="GI799" s="0"/>
      <c r="GJ799" s="0"/>
      <c r="GK799" s="0"/>
      <c r="GL799" s="0"/>
      <c r="GM799" s="0"/>
      <c r="GN799" s="0"/>
      <c r="GO799" s="0"/>
      <c r="GP799" s="0"/>
      <c r="GQ799" s="0"/>
      <c r="GR799" s="0"/>
      <c r="GS799" s="0"/>
      <c r="GT799" s="0"/>
      <c r="GU799" s="0"/>
      <c r="GV799" s="0"/>
      <c r="GW799" s="0"/>
      <c r="GX799" s="0"/>
      <c r="GY799" s="0"/>
      <c r="GZ799" s="0"/>
      <c r="HA799" s="0"/>
      <c r="HB799" s="0"/>
      <c r="HC799" s="0"/>
      <c r="HD799" s="0"/>
      <c r="HE799" s="0"/>
      <c r="HF799" s="0"/>
      <c r="HG799" s="0"/>
      <c r="HH799" s="0"/>
      <c r="HI799" s="0"/>
      <c r="HJ799" s="0"/>
      <c r="HK799" s="0"/>
      <c r="HL799" s="0"/>
      <c r="HM799" s="0"/>
      <c r="HN799" s="0"/>
      <c r="HO799" s="0"/>
      <c r="HP799" s="0"/>
      <c r="HQ799" s="0"/>
      <c r="HR799" s="0"/>
      <c r="HS799" s="0"/>
      <c r="HT799" s="0"/>
      <c r="HU799" s="0"/>
      <c r="HV799" s="0"/>
      <c r="HW799" s="0"/>
      <c r="HX799" s="0"/>
      <c r="HY799" s="0"/>
      <c r="HZ799" s="0"/>
      <c r="IA799" s="0"/>
      <c r="IB799" s="0"/>
      <c r="IC799" s="0"/>
      <c r="ID799" s="0"/>
      <c r="IE799" s="0"/>
      <c r="IF799" s="0"/>
      <c r="IG799" s="0"/>
      <c r="IH799" s="0"/>
      <c r="II799" s="0"/>
      <c r="IJ799" s="0"/>
      <c r="IK799" s="0"/>
      <c r="IL799" s="0"/>
      <c r="IM799" s="0"/>
      <c r="IN799" s="0"/>
      <c r="IO799" s="0"/>
      <c r="IP799" s="0"/>
      <c r="IQ799" s="0"/>
      <c r="IR799" s="0"/>
      <c r="IS799" s="0"/>
      <c r="IT799" s="0"/>
      <c r="IU799" s="0"/>
      <c r="IV799" s="0"/>
      <c r="IW799" s="0"/>
      <c r="IX799" s="0"/>
      <c r="IY799" s="0"/>
      <c r="IZ799" s="0"/>
      <c r="JA799" s="0"/>
      <c r="JB799" s="0"/>
      <c r="JC799" s="0"/>
      <c r="JD799" s="0"/>
      <c r="JE799" s="0"/>
      <c r="JF799" s="0"/>
      <c r="JG799" s="0"/>
      <c r="JH799" s="0"/>
      <c r="JI799" s="0"/>
      <c r="JJ799" s="0"/>
      <c r="JK799" s="0"/>
      <c r="JL799" s="0"/>
      <c r="JM799" s="0"/>
      <c r="JN799" s="0"/>
      <c r="JO799" s="0"/>
      <c r="JP799" s="0"/>
      <c r="JQ799" s="0"/>
      <c r="JR799" s="0"/>
      <c r="JS799" s="0"/>
      <c r="JT799" s="0"/>
      <c r="JU799" s="0"/>
      <c r="JV799" s="0"/>
      <c r="JW799" s="0"/>
      <c r="JX799" s="0"/>
      <c r="JY799" s="0"/>
      <c r="JZ799" s="0"/>
      <c r="KA799" s="0"/>
      <c r="KB799" s="0"/>
      <c r="KC799" s="0"/>
      <c r="KD799" s="0"/>
      <c r="KE799" s="0"/>
      <c r="KF799" s="0"/>
      <c r="KG799" s="0"/>
      <c r="KH799" s="0"/>
      <c r="KI799" s="0"/>
      <c r="KJ799" s="0"/>
      <c r="KK799" s="0"/>
      <c r="KL799" s="0"/>
      <c r="KM799" s="0"/>
      <c r="KN799" s="0"/>
      <c r="KO799" s="0"/>
      <c r="KP799" s="0"/>
      <c r="KQ799" s="0"/>
      <c r="KR799" s="0"/>
      <c r="KS799" s="0"/>
      <c r="KT799" s="0"/>
      <c r="KU799" s="0"/>
      <c r="KV799" s="0"/>
      <c r="KW799" s="0"/>
      <c r="KX799" s="0"/>
      <c r="KY799" s="0"/>
      <c r="KZ799" s="0"/>
      <c r="LA799" s="0"/>
      <c r="LB799" s="0"/>
      <c r="LC799" s="0"/>
      <c r="LD799" s="0"/>
      <c r="LE799" s="0"/>
      <c r="LF799" s="0"/>
      <c r="LG799" s="0"/>
      <c r="LH799" s="0"/>
      <c r="LI799" s="0"/>
      <c r="LJ799" s="0"/>
      <c r="LK799" s="0"/>
      <c r="LL799" s="0"/>
      <c r="LM799" s="0"/>
      <c r="LN799" s="0"/>
      <c r="LO799" s="0"/>
      <c r="LP799" s="0"/>
      <c r="LQ799" s="0"/>
      <c r="LR799" s="0"/>
      <c r="LS799" s="0"/>
      <c r="LT799" s="0"/>
      <c r="LU799" s="0"/>
      <c r="LV799" s="0"/>
      <c r="LW799" s="0"/>
      <c r="LX799" s="0"/>
      <c r="LY799" s="0"/>
      <c r="LZ799" s="0"/>
      <c r="MA799" s="0"/>
      <c r="MB799" s="0"/>
      <c r="MC799" s="0"/>
      <c r="MD799" s="0"/>
      <c r="ME799" s="0"/>
      <c r="MF799" s="0"/>
      <c r="MG799" s="0"/>
      <c r="MH799" s="0"/>
      <c r="MI799" s="0"/>
      <c r="MJ799" s="0"/>
      <c r="MK799" s="0"/>
      <c r="ML799" s="0"/>
      <c r="MM799" s="0"/>
      <c r="MN799" s="0"/>
      <c r="MO799" s="0"/>
      <c r="MP799" s="0"/>
      <c r="MQ799" s="0"/>
      <c r="MR799" s="0"/>
      <c r="MS799" s="0"/>
      <c r="MT799" s="0"/>
      <c r="MU799" s="0"/>
      <c r="MV799" s="0"/>
      <c r="MW799" s="0"/>
      <c r="MX799" s="0"/>
      <c r="MY799" s="0"/>
      <c r="MZ799" s="0"/>
      <c r="NA799" s="0"/>
      <c r="NB799" s="0"/>
      <c r="NC799" s="0"/>
      <c r="ND799" s="0"/>
      <c r="NE799" s="0"/>
      <c r="NF799" s="0"/>
      <c r="NG799" s="0"/>
      <c r="NH799" s="0"/>
      <c r="NI799" s="0"/>
      <c r="NJ799" s="0"/>
      <c r="NK799" s="0"/>
      <c r="NL799" s="0"/>
      <c r="NM799" s="0"/>
      <c r="NN799" s="0"/>
      <c r="NO799" s="0"/>
      <c r="NP799" s="0"/>
      <c r="NQ799" s="0"/>
      <c r="NR799" s="0"/>
      <c r="NS799" s="0"/>
      <c r="NT799" s="0"/>
      <c r="NU799" s="0"/>
      <c r="NV799" s="0"/>
      <c r="NW799" s="0"/>
      <c r="NX799" s="0"/>
      <c r="NY799" s="0"/>
      <c r="NZ799" s="0"/>
      <c r="OA799" s="0"/>
      <c r="OB799" s="0"/>
      <c r="OC799" s="0"/>
      <c r="OD799" s="0"/>
      <c r="OE799" s="0"/>
      <c r="OF799" s="0"/>
      <c r="OG799" s="0"/>
      <c r="OH799" s="0"/>
      <c r="OI799" s="0"/>
      <c r="OJ799" s="0"/>
      <c r="OK799" s="0"/>
      <c r="OL799" s="0"/>
      <c r="OM799" s="0"/>
      <c r="ON799" s="0"/>
      <c r="OO799" s="0"/>
      <c r="OP799" s="0"/>
      <c r="OQ799" s="0"/>
      <c r="OR799" s="0"/>
      <c r="OS799" s="0"/>
      <c r="OT799" s="0"/>
      <c r="OU799" s="0"/>
      <c r="OV799" s="0"/>
      <c r="OW799" s="0"/>
      <c r="OX799" s="0"/>
      <c r="OY799" s="0"/>
      <c r="OZ799" s="0"/>
      <c r="PA799" s="0"/>
      <c r="PB799" s="0"/>
      <c r="PC799" s="0"/>
      <c r="PD799" s="0"/>
      <c r="PE799" s="0"/>
      <c r="PF799" s="0"/>
      <c r="PG799" s="0"/>
      <c r="PH799" s="0"/>
      <c r="PI799" s="0"/>
      <c r="PJ799" s="0"/>
      <c r="PK799" s="0"/>
      <c r="PL799" s="0"/>
      <c r="PM799" s="0"/>
      <c r="PN799" s="0"/>
      <c r="PO799" s="0"/>
      <c r="PP799" s="0"/>
      <c r="PQ799" s="0"/>
      <c r="PR799" s="0"/>
      <c r="PS799" s="0"/>
      <c r="PT799" s="0"/>
      <c r="PU799" s="0"/>
      <c r="PV799" s="0"/>
      <c r="PW799" s="0"/>
      <c r="PX799" s="0"/>
      <c r="PY799" s="0"/>
      <c r="PZ799" s="0"/>
      <c r="QA799" s="0"/>
      <c r="QB799" s="0"/>
      <c r="QC799" s="0"/>
      <c r="QD799" s="0"/>
      <c r="QE799" s="0"/>
      <c r="QF799" s="0"/>
      <c r="QG799" s="0"/>
      <c r="QH799" s="0"/>
      <c r="QI799" s="0"/>
      <c r="QJ799" s="0"/>
      <c r="QK799" s="0"/>
      <c r="QL799" s="0"/>
      <c r="QM799" s="0"/>
      <c r="QN799" s="0"/>
      <c r="QO799" s="0"/>
      <c r="QP799" s="0"/>
      <c r="QQ799" s="0"/>
      <c r="QR799" s="0"/>
      <c r="QS799" s="0"/>
      <c r="QT799" s="0"/>
      <c r="QU799" s="0"/>
      <c r="QV799" s="0"/>
      <c r="QW799" s="0"/>
      <c r="QX799" s="0"/>
      <c r="QY799" s="0"/>
      <c r="QZ799" s="0"/>
      <c r="RA799" s="0"/>
      <c r="RB799" s="0"/>
      <c r="RC799" s="0"/>
      <c r="RD799" s="0"/>
      <c r="RE799" s="0"/>
      <c r="RF799" s="0"/>
      <c r="RG799" s="0"/>
      <c r="RH799" s="0"/>
      <c r="RI799" s="0"/>
      <c r="RJ799" s="0"/>
      <c r="RK799" s="0"/>
      <c r="RL799" s="0"/>
      <c r="RM799" s="0"/>
      <c r="RN799" s="0"/>
      <c r="RO799" s="0"/>
      <c r="RP799" s="0"/>
      <c r="RQ799" s="0"/>
      <c r="RR799" s="0"/>
      <c r="RS799" s="0"/>
      <c r="RT799" s="0"/>
      <c r="RU799" s="0"/>
      <c r="RV799" s="0"/>
      <c r="RW799" s="0"/>
      <c r="RX799" s="0"/>
      <c r="RY799" s="0"/>
      <c r="RZ799" s="0"/>
      <c r="SA799" s="0"/>
      <c r="SB799" s="0"/>
      <c r="SC799" s="0"/>
      <c r="SD799" s="0"/>
      <c r="SE799" s="0"/>
      <c r="SF799" s="0"/>
      <c r="SG799" s="0"/>
      <c r="SH799" s="0"/>
      <c r="SI799" s="0"/>
      <c r="SJ799" s="0"/>
      <c r="SK799" s="0"/>
      <c r="SL799" s="0"/>
      <c r="SM799" s="0"/>
      <c r="SN799" s="0"/>
      <c r="SO799" s="0"/>
      <c r="SP799" s="0"/>
      <c r="SQ799" s="0"/>
      <c r="SR799" s="0"/>
      <c r="SS799" s="0"/>
      <c r="ST799" s="0"/>
      <c r="SU799" s="0"/>
      <c r="SV799" s="0"/>
      <c r="SW799" s="0"/>
      <c r="SX799" s="0"/>
      <c r="SY799" s="0"/>
      <c r="SZ799" s="0"/>
      <c r="TA799" s="0"/>
      <c r="TB799" s="0"/>
      <c r="TC799" s="0"/>
      <c r="TD799" s="0"/>
      <c r="TE799" s="0"/>
      <c r="TF799" s="0"/>
      <c r="TG799" s="0"/>
      <c r="TH799" s="0"/>
      <c r="TI799" s="0"/>
      <c r="TJ799" s="0"/>
      <c r="TK799" s="0"/>
      <c r="TL799" s="0"/>
      <c r="TM799" s="0"/>
      <c r="TN799" s="0"/>
      <c r="TO799" s="0"/>
      <c r="TP799" s="0"/>
      <c r="TQ799" s="0"/>
      <c r="TR799" s="0"/>
      <c r="TS799" s="0"/>
      <c r="TT799" s="0"/>
      <c r="TU799" s="0"/>
      <c r="TV799" s="0"/>
      <c r="TW799" s="0"/>
      <c r="TX799" s="0"/>
      <c r="TY799" s="0"/>
      <c r="TZ799" s="0"/>
      <c r="UA799" s="0"/>
      <c r="UB799" s="0"/>
      <c r="UC799" s="0"/>
      <c r="UD799" s="0"/>
      <c r="UE799" s="0"/>
      <c r="UF799" s="0"/>
      <c r="UG799" s="0"/>
      <c r="UH799" s="0"/>
      <c r="UI799" s="0"/>
      <c r="UJ799" s="0"/>
      <c r="UK799" s="0"/>
      <c r="UL799" s="0"/>
      <c r="UM799" s="0"/>
      <c r="UN799" s="0"/>
      <c r="UO799" s="0"/>
      <c r="UP799" s="0"/>
      <c r="UQ799" s="0"/>
      <c r="UR799" s="0"/>
      <c r="US799" s="0"/>
      <c r="UT799" s="0"/>
      <c r="UU799" s="0"/>
      <c r="UV799" s="0"/>
      <c r="UW799" s="0"/>
      <c r="UX799" s="0"/>
      <c r="UY799" s="0"/>
      <c r="UZ799" s="0"/>
      <c r="VA799" s="0"/>
      <c r="VB799" s="0"/>
      <c r="VC799" s="0"/>
      <c r="VD799" s="0"/>
      <c r="VE799" s="0"/>
      <c r="VF799" s="0"/>
      <c r="VG799" s="0"/>
      <c r="VH799" s="0"/>
      <c r="VI799" s="0"/>
      <c r="VJ799" s="0"/>
      <c r="VK799" s="0"/>
      <c r="VL799" s="0"/>
      <c r="VM799" s="0"/>
      <c r="VN799" s="0"/>
      <c r="VO799" s="0"/>
      <c r="VP799" s="0"/>
      <c r="VQ799" s="0"/>
      <c r="VR799" s="0"/>
      <c r="VS799" s="0"/>
      <c r="VT799" s="0"/>
      <c r="VU799" s="0"/>
      <c r="VV799" s="0"/>
      <c r="VW799" s="0"/>
      <c r="VX799" s="0"/>
      <c r="VY799" s="0"/>
      <c r="VZ799" s="0"/>
      <c r="WA799" s="0"/>
      <c r="WB799" s="0"/>
      <c r="WC799" s="0"/>
      <c r="WD799" s="0"/>
      <c r="WE799" s="0"/>
      <c r="WF799" s="0"/>
      <c r="WG799" s="0"/>
      <c r="WH799" s="0"/>
      <c r="WI799" s="0"/>
      <c r="WJ799" s="0"/>
      <c r="WK799" s="0"/>
      <c r="WL799" s="0"/>
      <c r="WM799" s="0"/>
      <c r="WN799" s="0"/>
      <c r="WO799" s="0"/>
      <c r="WP799" s="0"/>
      <c r="WQ799" s="0"/>
      <c r="WR799" s="0"/>
      <c r="WS799" s="0"/>
      <c r="WT799" s="0"/>
      <c r="WU799" s="0"/>
      <c r="WV799" s="0"/>
      <c r="WW799" s="0"/>
      <c r="WX799" s="0"/>
      <c r="WY799" s="0"/>
      <c r="WZ799" s="0"/>
      <c r="XA799" s="0"/>
      <c r="XB799" s="0"/>
      <c r="XC799" s="0"/>
      <c r="XD799" s="0"/>
      <c r="XE799" s="0"/>
      <c r="XF799" s="0"/>
      <c r="XG799" s="0"/>
      <c r="XH799" s="0"/>
      <c r="XI799" s="0"/>
      <c r="XJ799" s="0"/>
      <c r="XK799" s="0"/>
      <c r="XL799" s="0"/>
      <c r="XM799" s="0"/>
      <c r="XN799" s="0"/>
      <c r="XO799" s="0"/>
      <c r="XP799" s="0"/>
      <c r="XQ799" s="0"/>
      <c r="XR799" s="0"/>
      <c r="XS799" s="0"/>
      <c r="XT799" s="0"/>
      <c r="XU799" s="0"/>
      <c r="XV799" s="0"/>
      <c r="XW799" s="0"/>
      <c r="XX799" s="0"/>
      <c r="XY799" s="0"/>
      <c r="XZ799" s="0"/>
      <c r="YA799" s="0"/>
      <c r="YB799" s="0"/>
      <c r="YC799" s="0"/>
      <c r="YD799" s="0"/>
      <c r="YE799" s="0"/>
      <c r="YF799" s="0"/>
      <c r="YG799" s="0"/>
      <c r="YH799" s="0"/>
      <c r="YI799" s="0"/>
      <c r="YJ799" s="0"/>
      <c r="YK799" s="0"/>
      <c r="YL799" s="0"/>
      <c r="YM799" s="0"/>
      <c r="YN799" s="0"/>
      <c r="YO799" s="0"/>
      <c r="YP799" s="0"/>
      <c r="YQ799" s="0"/>
      <c r="YR799" s="0"/>
      <c r="YS799" s="0"/>
      <c r="YT799" s="0"/>
      <c r="YU799" s="0"/>
      <c r="YV799" s="0"/>
      <c r="YW799" s="0"/>
      <c r="YX799" s="0"/>
      <c r="YY799" s="0"/>
      <c r="YZ799" s="0"/>
      <c r="ZA799" s="0"/>
      <c r="ZB799" s="0"/>
      <c r="ZC799" s="0"/>
      <c r="ZD799" s="0"/>
      <c r="ZE799" s="0"/>
      <c r="ZF799" s="0"/>
      <c r="ZG799" s="0"/>
      <c r="ZH799" s="0"/>
      <c r="ZI799" s="0"/>
      <c r="ZJ799" s="0"/>
      <c r="ZK799" s="0"/>
      <c r="ZL799" s="0"/>
      <c r="ZM799" s="0"/>
      <c r="ZN799" s="0"/>
      <c r="ZO799" s="0"/>
      <c r="ZP799" s="0"/>
      <c r="ZQ799" s="0"/>
      <c r="ZR799" s="0"/>
      <c r="ZS799" s="0"/>
      <c r="ZT799" s="0"/>
      <c r="ZU799" s="0"/>
      <c r="ZV799" s="0"/>
      <c r="ZW799" s="0"/>
      <c r="ZX799" s="0"/>
      <c r="ZY799" s="0"/>
      <c r="ZZ799" s="0"/>
      <c r="AAA799" s="0"/>
      <c r="AAB799" s="0"/>
      <c r="AAC799" s="0"/>
      <c r="AAD799" s="0"/>
      <c r="AAE799" s="0"/>
      <c r="AAF799" s="0"/>
      <c r="AAG799" s="0"/>
      <c r="AAH799" s="0"/>
      <c r="AAI799" s="0"/>
      <c r="AAJ799" s="0"/>
      <c r="AAK799" s="0"/>
      <c r="AAL799" s="0"/>
      <c r="AAM799" s="0"/>
      <c r="AAN799" s="0"/>
      <c r="AAO799" s="0"/>
      <c r="AAP799" s="0"/>
      <c r="AAQ799" s="0"/>
      <c r="AAR799" s="0"/>
      <c r="AAS799" s="0"/>
      <c r="AAT799" s="0"/>
      <c r="AAU799" s="0"/>
      <c r="AAV799" s="0"/>
      <c r="AAW799" s="0"/>
      <c r="AAX799" s="0"/>
      <c r="AAY799" s="0"/>
      <c r="AAZ799" s="0"/>
      <c r="ABA799" s="0"/>
      <c r="ABB799" s="0"/>
      <c r="ABC799" s="0"/>
      <c r="ABD799" s="0"/>
      <c r="ABE799" s="0"/>
      <c r="ABF799" s="0"/>
      <c r="ABG799" s="0"/>
      <c r="ABH799" s="0"/>
      <c r="ABI799" s="0"/>
      <c r="ABJ799" s="0"/>
      <c r="ABK799" s="0"/>
      <c r="ABL799" s="0"/>
      <c r="ABM799" s="0"/>
      <c r="ABN799" s="0"/>
      <c r="ABO799" s="0"/>
      <c r="ABP799" s="0"/>
      <c r="ABQ799" s="0"/>
      <c r="ABR799" s="0"/>
      <c r="ABS799" s="0"/>
      <c r="ABT799" s="0"/>
      <c r="ABU799" s="0"/>
      <c r="ABV799" s="0"/>
      <c r="ABW799" s="0"/>
      <c r="ABX799" s="0"/>
      <c r="ABY799" s="0"/>
      <c r="ABZ799" s="0"/>
      <c r="ACA799" s="0"/>
      <c r="ACB799" s="0"/>
      <c r="ACC799" s="0"/>
      <c r="ACD799" s="0"/>
      <c r="ACE799" s="0"/>
      <c r="ACF799" s="0"/>
      <c r="ACG799" s="0"/>
      <c r="ACH799" s="0"/>
      <c r="ACI799" s="0"/>
      <c r="ACJ799" s="0"/>
      <c r="ACK799" s="0"/>
      <c r="ACL799" s="0"/>
      <c r="ACM799" s="0"/>
      <c r="ACN799" s="0"/>
      <c r="ACO799" s="0"/>
      <c r="ACP799" s="0"/>
      <c r="ACQ799" s="0"/>
      <c r="ACR799" s="0"/>
      <c r="ACS799" s="0"/>
      <c r="ACT799" s="0"/>
      <c r="ACU799" s="0"/>
      <c r="ACV799" s="0"/>
      <c r="ACW799" s="0"/>
      <c r="ACX799" s="0"/>
      <c r="ACY799" s="0"/>
      <c r="ACZ799" s="0"/>
      <c r="ADA799" s="0"/>
      <c r="ADB799" s="0"/>
      <c r="ADC799" s="0"/>
      <c r="ADD799" s="0"/>
      <c r="ADE799" s="0"/>
      <c r="ADF799" s="0"/>
      <c r="ADG799" s="0"/>
      <c r="ADH799" s="0"/>
      <c r="ADI799" s="0"/>
      <c r="ADJ799" s="0"/>
      <c r="ADK799" s="0"/>
      <c r="ADL799" s="0"/>
      <c r="ADM799" s="0"/>
      <c r="ADN799" s="0"/>
      <c r="ADO799" s="0"/>
      <c r="ADP799" s="0"/>
      <c r="ADQ799" s="0"/>
      <c r="ADR799" s="0"/>
      <c r="ADS799" s="0"/>
      <c r="ADT799" s="0"/>
      <c r="ADU799" s="0"/>
      <c r="ADV799" s="0"/>
      <c r="ADW799" s="0"/>
      <c r="ADX799" s="0"/>
      <c r="ADY799" s="0"/>
      <c r="ADZ799" s="0"/>
      <c r="AEA799" s="0"/>
      <c r="AEB799" s="0"/>
      <c r="AEC799" s="0"/>
      <c r="AED799" s="0"/>
      <c r="AEE799" s="0"/>
      <c r="AEF799" s="0"/>
      <c r="AEG799" s="0"/>
      <c r="AEH799" s="0"/>
      <c r="AEI799" s="0"/>
      <c r="AEJ799" s="0"/>
      <c r="AEK799" s="0"/>
      <c r="AEL799" s="0"/>
      <c r="AEM799" s="0"/>
      <c r="AEN799" s="0"/>
      <c r="AEO799" s="0"/>
      <c r="AEP799" s="0"/>
      <c r="AEQ799" s="0"/>
      <c r="AER799" s="0"/>
      <c r="AES799" s="0"/>
      <c r="AET799" s="0"/>
      <c r="AEU799" s="0"/>
      <c r="AEV799" s="0"/>
      <c r="AEW799" s="0"/>
      <c r="AEX799" s="0"/>
      <c r="AEY799" s="0"/>
      <c r="AEZ799" s="0"/>
      <c r="AFA799" s="0"/>
      <c r="AFB799" s="0"/>
      <c r="AFC799" s="0"/>
      <c r="AFD799" s="0"/>
      <c r="AFE799" s="0"/>
      <c r="AFF799" s="0"/>
      <c r="AFG799" s="0"/>
      <c r="AFH799" s="0"/>
      <c r="AFI799" s="0"/>
      <c r="AFJ799" s="0"/>
      <c r="AFK799" s="0"/>
      <c r="AFL799" s="0"/>
      <c r="AFM799" s="0"/>
      <c r="AFN799" s="0"/>
      <c r="AFO799" s="0"/>
      <c r="AFP799" s="0"/>
      <c r="AFQ799" s="0"/>
      <c r="AFR799" s="0"/>
      <c r="AFS799" s="0"/>
      <c r="AFT799" s="0"/>
      <c r="AFU799" s="0"/>
      <c r="AFV799" s="0"/>
      <c r="AFW799" s="0"/>
      <c r="AFX799" s="0"/>
      <c r="AFY799" s="0"/>
      <c r="AFZ799" s="0"/>
      <c r="AGA799" s="0"/>
      <c r="AGB799" s="0"/>
      <c r="AGC799" s="0"/>
      <c r="AGD799" s="0"/>
      <c r="AGE799" s="0"/>
      <c r="AGF799" s="0"/>
      <c r="AGG799" s="0"/>
      <c r="AGH799" s="0"/>
      <c r="AGI799" s="0"/>
      <c r="AGJ799" s="0"/>
      <c r="AGK799" s="0"/>
      <c r="AGL799" s="0"/>
      <c r="AGM799" s="0"/>
      <c r="AGN799" s="0"/>
      <c r="AGO799" s="0"/>
      <c r="AGP799" s="0"/>
      <c r="AGQ799" s="0"/>
      <c r="AGR799" s="0"/>
      <c r="AGS799" s="0"/>
      <c r="AGT799" s="0"/>
      <c r="AGU799" s="0"/>
      <c r="AGV799" s="0"/>
      <c r="AGW799" s="0"/>
      <c r="AGX799" s="0"/>
      <c r="AGY799" s="0"/>
      <c r="AGZ799" s="0"/>
      <c r="AHA799" s="0"/>
      <c r="AHB799" s="0"/>
      <c r="AHC799" s="0"/>
      <c r="AHD799" s="0"/>
      <c r="AHE799" s="0"/>
      <c r="AHF799" s="0"/>
      <c r="AHG799" s="0"/>
      <c r="AHH799" s="0"/>
      <c r="AHI799" s="0"/>
      <c r="AHJ799" s="0"/>
      <c r="AHK799" s="0"/>
      <c r="AHL799" s="0"/>
      <c r="AHM799" s="0"/>
      <c r="AHN799" s="0"/>
      <c r="AHO799" s="0"/>
      <c r="AHP799" s="0"/>
      <c r="AHQ799" s="0"/>
      <c r="AHR799" s="0"/>
      <c r="AHS799" s="0"/>
      <c r="AHT799" s="0"/>
      <c r="AHU799" s="0"/>
      <c r="AHV799" s="0"/>
      <c r="AHW799" s="0"/>
      <c r="AHX799" s="0"/>
      <c r="AHY799" s="0"/>
      <c r="AHZ799" s="0"/>
      <c r="AIA799" s="0"/>
      <c r="AIB799" s="0"/>
      <c r="AIC799" s="0"/>
      <c r="AID799" s="0"/>
      <c r="AIE799" s="0"/>
      <c r="AIF799" s="0"/>
      <c r="AIG799" s="0"/>
      <c r="AIH799" s="0"/>
      <c r="AII799" s="0"/>
      <c r="AIJ799" s="0"/>
      <c r="AIK799" s="0"/>
      <c r="AIL799" s="0"/>
      <c r="AIM799" s="0"/>
      <c r="AIN799" s="0"/>
      <c r="AIO799" s="0"/>
      <c r="AIP799" s="0"/>
      <c r="AIQ799" s="0"/>
      <c r="AIR799" s="0"/>
      <c r="AIS799" s="0"/>
      <c r="AIT799" s="0"/>
      <c r="AIU799" s="0"/>
      <c r="AIV799" s="0"/>
      <c r="AIW799" s="0"/>
      <c r="AIX799" s="0"/>
      <c r="AIY799" s="0"/>
      <c r="AIZ799" s="0"/>
      <c r="AJA799" s="0"/>
      <c r="AJB799" s="0"/>
      <c r="AJC799" s="0"/>
      <c r="AJD799" s="0"/>
      <c r="AJE799" s="0"/>
      <c r="AJF799" s="0"/>
      <c r="AJG799" s="0"/>
      <c r="AJH799" s="0"/>
      <c r="AJI799" s="0"/>
      <c r="AJJ799" s="0"/>
      <c r="AJK799" s="0"/>
      <c r="AJL799" s="0"/>
      <c r="AJM799" s="0"/>
      <c r="AJN799" s="0"/>
      <c r="AJO799" s="0"/>
      <c r="AJP799" s="0"/>
      <c r="AJQ799" s="0"/>
      <c r="AJR799" s="0"/>
      <c r="AJS799" s="0"/>
      <c r="AJT799" s="0"/>
      <c r="AJU799" s="0"/>
      <c r="AJV799" s="0"/>
      <c r="AJW799" s="0"/>
      <c r="AJX799" s="0"/>
      <c r="AJY799" s="0"/>
      <c r="AJZ799" s="0"/>
      <c r="AKA799" s="0"/>
      <c r="AKB799" s="0"/>
      <c r="AKC799" s="0"/>
      <c r="AKD799" s="0"/>
      <c r="AKE799" s="0"/>
      <c r="AKF799" s="0"/>
      <c r="AKG799" s="0"/>
      <c r="AKH799" s="0"/>
      <c r="AKI799" s="0"/>
      <c r="AKJ799" s="0"/>
      <c r="AKK799" s="0"/>
      <c r="AKL799" s="0"/>
      <c r="AKM799" s="0"/>
      <c r="AKN799" s="0"/>
      <c r="AKO799" s="0"/>
      <c r="AKP799" s="0"/>
      <c r="AKQ799" s="0"/>
      <c r="AKR799" s="0"/>
      <c r="AKS799" s="0"/>
      <c r="AKT799" s="0"/>
      <c r="AKU799" s="0"/>
      <c r="AKV799" s="0"/>
      <c r="AKW799" s="0"/>
      <c r="AKX799" s="0"/>
      <c r="AKY799" s="0"/>
      <c r="AKZ799" s="0"/>
      <c r="ALA799" s="0"/>
      <c r="ALB799" s="0"/>
      <c r="ALC799" s="0"/>
      <c r="ALD799" s="0"/>
      <c r="ALE799" s="0"/>
      <c r="ALF799" s="0"/>
      <c r="ALG799" s="0"/>
      <c r="ALH799" s="0"/>
      <c r="ALI799" s="0"/>
      <c r="ALJ799" s="0"/>
      <c r="ALK799" s="0"/>
      <c r="ALL799" s="0"/>
      <c r="ALM799" s="0"/>
      <c r="ALN799" s="0"/>
      <c r="ALO799" s="0"/>
      <c r="ALP799" s="0"/>
      <c r="ALQ799" s="0"/>
      <c r="ALR799" s="0"/>
      <c r="ALS799" s="0"/>
      <c r="ALT799" s="0"/>
      <c r="ALU799" s="0"/>
      <c r="ALV799" s="0"/>
      <c r="ALW799" s="0"/>
      <c r="ALX799" s="0"/>
      <c r="ALY799" s="0"/>
      <c r="ALZ799" s="0"/>
      <c r="AMA799" s="0"/>
      <c r="AMB799" s="0"/>
      <c r="AMC799" s="0"/>
      <c r="AMD799" s="0"/>
      <c r="AME799" s="0"/>
      <c r="AMF799" s="0"/>
      <c r="AMG799" s="0"/>
      <c r="AMH799" s="0"/>
      <c r="AMI799" s="0"/>
      <c r="AMJ799" s="0"/>
    </row>
    <row r="800" customFormat="false" ht="12" hidden="false" customHeight="false" outlineLevel="0" collapsed="false">
      <c r="A800" s="9" t="s">
        <v>46</v>
      </c>
      <c r="B800" s="4" t="n">
        <v>146</v>
      </c>
      <c r="C800" s="9" t="n">
        <v>182</v>
      </c>
      <c r="D800" s="9"/>
      <c r="E800" s="35"/>
      <c r="F800" s="0"/>
      <c r="G800" s="25"/>
      <c r="H800" s="0"/>
      <c r="I800" s="22" t="s">
        <v>1365</v>
      </c>
      <c r="J800" s="26" t="s">
        <v>1366</v>
      </c>
      <c r="K800" s="87" t="s">
        <v>1699</v>
      </c>
      <c r="L800" s="9"/>
      <c r="M800" s="88"/>
      <c r="N800" s="22" t="s">
        <v>1660</v>
      </c>
      <c r="O800" s="4" t="s">
        <v>1661</v>
      </c>
      <c r="P800" s="89" t="n">
        <v>22146</v>
      </c>
      <c r="Q800" s="89" t="n">
        <v>2146</v>
      </c>
      <c r="R800" s="9" t="s">
        <v>236</v>
      </c>
      <c r="S800" s="0"/>
      <c r="T800" s="0"/>
      <c r="U800" s="0"/>
      <c r="V800" s="0"/>
      <c r="W800" s="0"/>
      <c r="X800" s="0"/>
      <c r="Y800" s="0"/>
      <c r="Z800" s="0"/>
      <c r="AA800" s="0"/>
      <c r="AB800" s="0"/>
      <c r="AC800" s="30"/>
      <c r="AD800" s="30"/>
      <c r="AE800" s="30"/>
      <c r="AF800" s="30"/>
      <c r="AG800" s="30"/>
      <c r="AH800" s="30"/>
      <c r="AI800" s="30"/>
      <c r="AJ800" s="30"/>
      <c r="AK800" s="30"/>
      <c r="AL800" s="0"/>
      <c r="AM800" s="0"/>
      <c r="AN800" s="0"/>
      <c r="AO800" s="0"/>
      <c r="AP800" s="0"/>
      <c r="AQ800" s="0"/>
      <c r="AR800" s="0"/>
      <c r="AS800" s="0"/>
      <c r="AT800" s="0"/>
      <c r="AU800" s="0"/>
      <c r="AV800" s="0"/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0"/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/>
      <c r="FF800" s="0"/>
      <c r="FG800" s="0"/>
      <c r="FH800" s="0"/>
      <c r="FI800" s="0"/>
      <c r="FJ800" s="0"/>
      <c r="FK800" s="0"/>
      <c r="FL800" s="0"/>
      <c r="FM800" s="0"/>
      <c r="FN800" s="0"/>
      <c r="FO800" s="0"/>
      <c r="FP800" s="0"/>
      <c r="FQ800" s="0"/>
      <c r="FR800" s="0"/>
      <c r="FS800" s="0"/>
      <c r="FT800" s="0"/>
      <c r="FU800" s="0"/>
      <c r="FV800" s="0"/>
      <c r="FW800" s="0"/>
      <c r="FX800" s="0"/>
      <c r="FY800" s="0"/>
      <c r="FZ800" s="0"/>
      <c r="GA800" s="0"/>
      <c r="GB800" s="0"/>
      <c r="GC800" s="0"/>
      <c r="GD800" s="0"/>
      <c r="GE800" s="0"/>
      <c r="GF800" s="0"/>
      <c r="GG800" s="0"/>
      <c r="GH800" s="0"/>
      <c r="GI800" s="0"/>
      <c r="GJ800" s="0"/>
      <c r="GK800" s="0"/>
      <c r="GL800" s="0"/>
      <c r="GM800" s="0"/>
      <c r="GN800" s="0"/>
      <c r="GO800" s="0"/>
      <c r="GP800" s="0"/>
      <c r="GQ800" s="0"/>
      <c r="GR800" s="0"/>
      <c r="GS800" s="0"/>
      <c r="GT800" s="0"/>
      <c r="GU800" s="0"/>
      <c r="GV800" s="0"/>
      <c r="GW800" s="0"/>
      <c r="GX800" s="0"/>
      <c r="GY800" s="0"/>
      <c r="GZ800" s="0"/>
      <c r="HA800" s="0"/>
      <c r="HB800" s="0"/>
      <c r="HC800" s="0"/>
      <c r="HD800" s="0"/>
      <c r="HE800" s="0"/>
      <c r="HF800" s="0"/>
      <c r="HG800" s="0"/>
      <c r="HH800" s="0"/>
      <c r="HI800" s="0"/>
      <c r="HJ800" s="0"/>
      <c r="HK800" s="0"/>
      <c r="HL800" s="0"/>
      <c r="HM800" s="0"/>
      <c r="HN800" s="0"/>
      <c r="HO800" s="0"/>
      <c r="HP800" s="0"/>
      <c r="HQ800" s="0"/>
      <c r="HR800" s="0"/>
      <c r="HS800" s="0"/>
      <c r="HT800" s="0"/>
      <c r="HU800" s="0"/>
      <c r="HV800" s="0"/>
      <c r="HW800" s="0"/>
      <c r="HX800" s="0"/>
      <c r="HY800" s="0"/>
      <c r="HZ800" s="0"/>
      <c r="IA800" s="0"/>
      <c r="IB800" s="0"/>
      <c r="IC800" s="0"/>
      <c r="ID800" s="0"/>
      <c r="IE800" s="0"/>
      <c r="IF800" s="0"/>
      <c r="IG800" s="0"/>
      <c r="IH800" s="0"/>
      <c r="II800" s="0"/>
      <c r="IJ800" s="0"/>
      <c r="IK800" s="0"/>
      <c r="IL800" s="0"/>
      <c r="IM800" s="0"/>
      <c r="IN800" s="0"/>
      <c r="IO800" s="0"/>
      <c r="IP800" s="0"/>
      <c r="IQ800" s="0"/>
      <c r="IR800" s="0"/>
      <c r="IS800" s="0"/>
      <c r="IT800" s="0"/>
      <c r="IU800" s="0"/>
      <c r="IV800" s="0"/>
      <c r="IW800" s="0"/>
      <c r="IX800" s="0"/>
      <c r="IY800" s="0"/>
      <c r="IZ800" s="0"/>
      <c r="JA800" s="0"/>
      <c r="JB800" s="0"/>
      <c r="JC800" s="0"/>
      <c r="JD800" s="0"/>
      <c r="JE800" s="0"/>
      <c r="JF800" s="0"/>
      <c r="JG800" s="0"/>
      <c r="JH800" s="0"/>
      <c r="JI800" s="0"/>
      <c r="JJ800" s="0"/>
      <c r="JK800" s="0"/>
      <c r="JL800" s="0"/>
      <c r="JM800" s="0"/>
      <c r="JN800" s="0"/>
      <c r="JO800" s="0"/>
      <c r="JP800" s="0"/>
      <c r="JQ800" s="0"/>
      <c r="JR800" s="0"/>
      <c r="JS800" s="0"/>
      <c r="JT800" s="0"/>
      <c r="JU800" s="0"/>
      <c r="JV800" s="0"/>
      <c r="JW800" s="0"/>
      <c r="JX800" s="0"/>
      <c r="JY800" s="0"/>
      <c r="JZ800" s="0"/>
      <c r="KA800" s="0"/>
      <c r="KB800" s="0"/>
      <c r="KC800" s="0"/>
      <c r="KD800" s="0"/>
      <c r="KE800" s="0"/>
      <c r="KF800" s="0"/>
      <c r="KG800" s="0"/>
      <c r="KH800" s="0"/>
      <c r="KI800" s="0"/>
      <c r="KJ800" s="0"/>
      <c r="KK800" s="0"/>
      <c r="KL800" s="0"/>
      <c r="KM800" s="0"/>
      <c r="KN800" s="0"/>
      <c r="KO800" s="0"/>
      <c r="KP800" s="0"/>
      <c r="KQ800" s="0"/>
      <c r="KR800" s="0"/>
      <c r="KS800" s="0"/>
      <c r="KT800" s="0"/>
      <c r="KU800" s="0"/>
      <c r="KV800" s="0"/>
      <c r="KW800" s="0"/>
      <c r="KX800" s="0"/>
      <c r="KY800" s="0"/>
      <c r="KZ800" s="0"/>
      <c r="LA800" s="0"/>
      <c r="LB800" s="0"/>
      <c r="LC800" s="0"/>
      <c r="LD800" s="0"/>
      <c r="LE800" s="0"/>
      <c r="LF800" s="0"/>
      <c r="LG800" s="0"/>
      <c r="LH800" s="0"/>
      <c r="LI800" s="0"/>
      <c r="LJ800" s="0"/>
      <c r="LK800" s="0"/>
      <c r="LL800" s="0"/>
      <c r="LM800" s="0"/>
      <c r="LN800" s="0"/>
      <c r="LO800" s="0"/>
      <c r="LP800" s="0"/>
      <c r="LQ800" s="0"/>
      <c r="LR800" s="0"/>
      <c r="LS800" s="0"/>
      <c r="LT800" s="0"/>
      <c r="LU800" s="0"/>
      <c r="LV800" s="0"/>
      <c r="LW800" s="0"/>
      <c r="LX800" s="0"/>
      <c r="LY800" s="0"/>
      <c r="LZ800" s="0"/>
      <c r="MA800" s="0"/>
      <c r="MB800" s="0"/>
      <c r="MC800" s="0"/>
      <c r="MD800" s="0"/>
      <c r="ME800" s="0"/>
      <c r="MF800" s="0"/>
      <c r="MG800" s="0"/>
      <c r="MH800" s="0"/>
      <c r="MI800" s="0"/>
      <c r="MJ800" s="0"/>
      <c r="MK800" s="0"/>
      <c r="ML800" s="0"/>
      <c r="MM800" s="0"/>
      <c r="MN800" s="0"/>
      <c r="MO800" s="0"/>
      <c r="MP800" s="0"/>
      <c r="MQ800" s="0"/>
      <c r="MR800" s="0"/>
      <c r="MS800" s="0"/>
      <c r="MT800" s="0"/>
      <c r="MU800" s="0"/>
      <c r="MV800" s="0"/>
      <c r="MW800" s="0"/>
      <c r="MX800" s="0"/>
      <c r="MY800" s="0"/>
      <c r="MZ800" s="0"/>
      <c r="NA800" s="0"/>
      <c r="NB800" s="0"/>
      <c r="NC800" s="0"/>
      <c r="ND800" s="0"/>
      <c r="NE800" s="0"/>
      <c r="NF800" s="0"/>
      <c r="NG800" s="0"/>
      <c r="NH800" s="0"/>
      <c r="NI800" s="0"/>
      <c r="NJ800" s="0"/>
      <c r="NK800" s="0"/>
      <c r="NL800" s="0"/>
      <c r="NM800" s="0"/>
      <c r="NN800" s="0"/>
      <c r="NO800" s="0"/>
      <c r="NP800" s="0"/>
      <c r="NQ800" s="0"/>
      <c r="NR800" s="0"/>
      <c r="NS800" s="0"/>
      <c r="NT800" s="0"/>
      <c r="NU800" s="0"/>
      <c r="NV800" s="0"/>
      <c r="NW800" s="0"/>
      <c r="NX800" s="0"/>
      <c r="NY800" s="0"/>
      <c r="NZ800" s="0"/>
      <c r="OA800" s="0"/>
      <c r="OB800" s="0"/>
      <c r="OC800" s="0"/>
      <c r="OD800" s="0"/>
      <c r="OE800" s="0"/>
      <c r="OF800" s="0"/>
      <c r="OG800" s="0"/>
      <c r="OH800" s="0"/>
      <c r="OI800" s="0"/>
      <c r="OJ800" s="0"/>
      <c r="OK800" s="0"/>
      <c r="OL800" s="0"/>
      <c r="OM800" s="0"/>
      <c r="ON800" s="0"/>
      <c r="OO800" s="0"/>
      <c r="OP800" s="0"/>
      <c r="OQ800" s="0"/>
      <c r="OR800" s="0"/>
      <c r="OS800" s="0"/>
      <c r="OT800" s="0"/>
      <c r="OU800" s="0"/>
      <c r="OV800" s="0"/>
      <c r="OW800" s="0"/>
      <c r="OX800" s="0"/>
      <c r="OY800" s="0"/>
      <c r="OZ800" s="0"/>
      <c r="PA800" s="0"/>
      <c r="PB800" s="0"/>
      <c r="PC800" s="0"/>
      <c r="PD800" s="0"/>
      <c r="PE800" s="0"/>
      <c r="PF800" s="0"/>
      <c r="PG800" s="0"/>
      <c r="PH800" s="0"/>
      <c r="PI800" s="0"/>
      <c r="PJ800" s="0"/>
      <c r="PK800" s="0"/>
      <c r="PL800" s="0"/>
      <c r="PM800" s="0"/>
      <c r="PN800" s="0"/>
      <c r="PO800" s="0"/>
      <c r="PP800" s="0"/>
      <c r="PQ800" s="0"/>
      <c r="PR800" s="0"/>
      <c r="PS800" s="0"/>
      <c r="PT800" s="0"/>
      <c r="PU800" s="0"/>
      <c r="PV800" s="0"/>
      <c r="PW800" s="0"/>
      <c r="PX800" s="0"/>
      <c r="PY800" s="0"/>
      <c r="PZ800" s="0"/>
      <c r="QA800" s="0"/>
      <c r="QB800" s="0"/>
      <c r="QC800" s="0"/>
      <c r="QD800" s="0"/>
      <c r="QE800" s="0"/>
      <c r="QF800" s="0"/>
      <c r="QG800" s="0"/>
      <c r="QH800" s="0"/>
      <c r="QI800" s="0"/>
      <c r="QJ800" s="0"/>
      <c r="QK800" s="0"/>
      <c r="QL800" s="0"/>
      <c r="QM800" s="0"/>
      <c r="QN800" s="0"/>
      <c r="QO800" s="0"/>
      <c r="QP800" s="0"/>
      <c r="QQ800" s="0"/>
      <c r="QR800" s="0"/>
      <c r="QS800" s="0"/>
      <c r="QT800" s="0"/>
      <c r="QU800" s="0"/>
      <c r="QV800" s="0"/>
      <c r="QW800" s="0"/>
      <c r="QX800" s="0"/>
      <c r="QY800" s="0"/>
      <c r="QZ800" s="0"/>
      <c r="RA800" s="0"/>
      <c r="RB800" s="0"/>
      <c r="RC800" s="0"/>
      <c r="RD800" s="0"/>
      <c r="RE800" s="0"/>
      <c r="RF800" s="0"/>
      <c r="RG800" s="0"/>
      <c r="RH800" s="0"/>
      <c r="RI800" s="0"/>
      <c r="RJ800" s="0"/>
      <c r="RK800" s="0"/>
      <c r="RL800" s="0"/>
      <c r="RM800" s="0"/>
      <c r="RN800" s="0"/>
      <c r="RO800" s="0"/>
      <c r="RP800" s="0"/>
      <c r="RQ800" s="0"/>
      <c r="RR800" s="0"/>
      <c r="RS800" s="0"/>
      <c r="RT800" s="0"/>
      <c r="RU800" s="0"/>
      <c r="RV800" s="0"/>
      <c r="RW800" s="0"/>
      <c r="RX800" s="0"/>
      <c r="RY800" s="0"/>
      <c r="RZ800" s="0"/>
      <c r="SA800" s="0"/>
      <c r="SB800" s="0"/>
      <c r="SC800" s="0"/>
      <c r="SD800" s="0"/>
      <c r="SE800" s="0"/>
      <c r="SF800" s="0"/>
      <c r="SG800" s="0"/>
      <c r="SH800" s="0"/>
      <c r="SI800" s="0"/>
      <c r="SJ800" s="0"/>
      <c r="SK800" s="0"/>
      <c r="SL800" s="0"/>
      <c r="SM800" s="0"/>
      <c r="SN800" s="0"/>
      <c r="SO800" s="0"/>
      <c r="SP800" s="0"/>
      <c r="SQ800" s="0"/>
      <c r="SR800" s="0"/>
      <c r="SS800" s="0"/>
      <c r="ST800" s="0"/>
      <c r="SU800" s="0"/>
      <c r="SV800" s="0"/>
      <c r="SW800" s="0"/>
      <c r="SX800" s="0"/>
      <c r="SY800" s="0"/>
      <c r="SZ800" s="0"/>
      <c r="TA800" s="0"/>
      <c r="TB800" s="0"/>
      <c r="TC800" s="0"/>
      <c r="TD800" s="0"/>
      <c r="TE800" s="0"/>
      <c r="TF800" s="0"/>
      <c r="TG800" s="0"/>
      <c r="TH800" s="0"/>
      <c r="TI800" s="0"/>
      <c r="TJ800" s="0"/>
      <c r="TK800" s="0"/>
      <c r="TL800" s="0"/>
      <c r="TM800" s="0"/>
      <c r="TN800" s="0"/>
      <c r="TO800" s="0"/>
      <c r="TP800" s="0"/>
      <c r="TQ800" s="0"/>
      <c r="TR800" s="0"/>
      <c r="TS800" s="0"/>
      <c r="TT800" s="0"/>
      <c r="TU800" s="0"/>
      <c r="TV800" s="0"/>
      <c r="TW800" s="0"/>
      <c r="TX800" s="0"/>
      <c r="TY800" s="0"/>
      <c r="TZ800" s="0"/>
      <c r="UA800" s="0"/>
      <c r="UB800" s="0"/>
      <c r="UC800" s="0"/>
      <c r="UD800" s="0"/>
      <c r="UE800" s="0"/>
      <c r="UF800" s="0"/>
      <c r="UG800" s="0"/>
      <c r="UH800" s="0"/>
      <c r="UI800" s="0"/>
      <c r="UJ800" s="0"/>
      <c r="UK800" s="0"/>
      <c r="UL800" s="0"/>
      <c r="UM800" s="0"/>
      <c r="UN800" s="0"/>
      <c r="UO800" s="0"/>
      <c r="UP800" s="0"/>
      <c r="UQ800" s="0"/>
      <c r="UR800" s="0"/>
      <c r="US800" s="0"/>
      <c r="UT800" s="0"/>
      <c r="UU800" s="0"/>
      <c r="UV800" s="0"/>
      <c r="UW800" s="0"/>
      <c r="UX800" s="0"/>
      <c r="UY800" s="0"/>
      <c r="UZ800" s="0"/>
      <c r="VA800" s="0"/>
      <c r="VB800" s="0"/>
      <c r="VC800" s="0"/>
      <c r="VD800" s="0"/>
      <c r="VE800" s="0"/>
      <c r="VF800" s="0"/>
      <c r="VG800" s="0"/>
      <c r="VH800" s="0"/>
      <c r="VI800" s="0"/>
      <c r="VJ800" s="0"/>
      <c r="VK800" s="0"/>
      <c r="VL800" s="0"/>
      <c r="VM800" s="0"/>
      <c r="VN800" s="0"/>
      <c r="VO800" s="0"/>
      <c r="VP800" s="0"/>
      <c r="VQ800" s="0"/>
      <c r="VR800" s="0"/>
      <c r="VS800" s="0"/>
      <c r="VT800" s="0"/>
      <c r="VU800" s="0"/>
      <c r="VV800" s="0"/>
      <c r="VW800" s="0"/>
      <c r="VX800" s="0"/>
      <c r="VY800" s="0"/>
      <c r="VZ800" s="0"/>
      <c r="WA800" s="0"/>
      <c r="WB800" s="0"/>
      <c r="WC800" s="0"/>
      <c r="WD800" s="0"/>
      <c r="WE800" s="0"/>
      <c r="WF800" s="0"/>
      <c r="WG800" s="0"/>
      <c r="WH800" s="0"/>
      <c r="WI800" s="0"/>
      <c r="WJ800" s="0"/>
      <c r="WK800" s="0"/>
      <c r="WL800" s="0"/>
      <c r="WM800" s="0"/>
      <c r="WN800" s="0"/>
      <c r="WO800" s="0"/>
      <c r="WP800" s="0"/>
      <c r="WQ800" s="0"/>
      <c r="WR800" s="0"/>
      <c r="WS800" s="0"/>
      <c r="WT800" s="0"/>
      <c r="WU800" s="0"/>
      <c r="WV800" s="0"/>
      <c r="WW800" s="0"/>
      <c r="WX800" s="0"/>
      <c r="WY800" s="0"/>
      <c r="WZ800" s="0"/>
      <c r="XA800" s="0"/>
      <c r="XB800" s="0"/>
      <c r="XC800" s="0"/>
      <c r="XD800" s="0"/>
      <c r="XE800" s="0"/>
      <c r="XF800" s="0"/>
      <c r="XG800" s="0"/>
      <c r="XH800" s="0"/>
      <c r="XI800" s="0"/>
      <c r="XJ800" s="0"/>
      <c r="XK800" s="0"/>
      <c r="XL800" s="0"/>
      <c r="XM800" s="0"/>
      <c r="XN800" s="0"/>
      <c r="XO800" s="0"/>
      <c r="XP800" s="0"/>
      <c r="XQ800" s="0"/>
      <c r="XR800" s="0"/>
      <c r="XS800" s="0"/>
      <c r="XT800" s="0"/>
      <c r="XU800" s="0"/>
      <c r="XV800" s="0"/>
      <c r="XW800" s="0"/>
      <c r="XX800" s="0"/>
      <c r="XY800" s="0"/>
      <c r="XZ800" s="0"/>
      <c r="YA800" s="0"/>
      <c r="YB800" s="0"/>
      <c r="YC800" s="0"/>
      <c r="YD800" s="0"/>
      <c r="YE800" s="0"/>
      <c r="YF800" s="0"/>
      <c r="YG800" s="0"/>
      <c r="YH800" s="0"/>
      <c r="YI800" s="0"/>
      <c r="YJ800" s="0"/>
      <c r="YK800" s="0"/>
      <c r="YL800" s="0"/>
      <c r="YM800" s="0"/>
      <c r="YN800" s="0"/>
      <c r="YO800" s="0"/>
      <c r="YP800" s="0"/>
      <c r="YQ800" s="0"/>
      <c r="YR800" s="0"/>
      <c r="YS800" s="0"/>
      <c r="YT800" s="0"/>
      <c r="YU800" s="0"/>
      <c r="YV800" s="0"/>
      <c r="YW800" s="0"/>
      <c r="YX800" s="0"/>
      <c r="YY800" s="0"/>
      <c r="YZ800" s="0"/>
      <c r="ZA800" s="0"/>
      <c r="ZB800" s="0"/>
      <c r="ZC800" s="0"/>
      <c r="ZD800" s="0"/>
      <c r="ZE800" s="0"/>
      <c r="ZF800" s="0"/>
      <c r="ZG800" s="0"/>
      <c r="ZH800" s="0"/>
      <c r="ZI800" s="0"/>
      <c r="ZJ800" s="0"/>
      <c r="ZK800" s="0"/>
      <c r="ZL800" s="0"/>
      <c r="ZM800" s="0"/>
      <c r="ZN800" s="0"/>
      <c r="ZO800" s="0"/>
      <c r="ZP800" s="0"/>
      <c r="ZQ800" s="0"/>
      <c r="ZR800" s="0"/>
      <c r="ZS800" s="0"/>
      <c r="ZT800" s="0"/>
      <c r="ZU800" s="0"/>
      <c r="ZV800" s="0"/>
      <c r="ZW800" s="0"/>
      <c r="ZX800" s="0"/>
      <c r="ZY800" s="0"/>
      <c r="ZZ800" s="0"/>
      <c r="AAA800" s="0"/>
      <c r="AAB800" s="0"/>
      <c r="AAC800" s="0"/>
      <c r="AAD800" s="0"/>
      <c r="AAE800" s="0"/>
      <c r="AAF800" s="0"/>
      <c r="AAG800" s="0"/>
      <c r="AAH800" s="0"/>
      <c r="AAI800" s="0"/>
      <c r="AAJ800" s="0"/>
      <c r="AAK800" s="0"/>
      <c r="AAL800" s="0"/>
      <c r="AAM800" s="0"/>
      <c r="AAN800" s="0"/>
      <c r="AAO800" s="0"/>
      <c r="AAP800" s="0"/>
      <c r="AAQ800" s="0"/>
      <c r="AAR800" s="0"/>
      <c r="AAS800" s="0"/>
      <c r="AAT800" s="0"/>
      <c r="AAU800" s="0"/>
      <c r="AAV800" s="0"/>
      <c r="AAW800" s="0"/>
      <c r="AAX800" s="0"/>
      <c r="AAY800" s="0"/>
      <c r="AAZ800" s="0"/>
      <c r="ABA800" s="0"/>
      <c r="ABB800" s="0"/>
      <c r="ABC800" s="0"/>
      <c r="ABD800" s="0"/>
      <c r="ABE800" s="0"/>
      <c r="ABF800" s="0"/>
      <c r="ABG800" s="0"/>
      <c r="ABH800" s="0"/>
      <c r="ABI800" s="0"/>
      <c r="ABJ800" s="0"/>
      <c r="ABK800" s="0"/>
      <c r="ABL800" s="0"/>
      <c r="ABM800" s="0"/>
      <c r="ABN800" s="0"/>
      <c r="ABO800" s="0"/>
      <c r="ABP800" s="0"/>
      <c r="ABQ800" s="0"/>
      <c r="ABR800" s="0"/>
      <c r="ABS800" s="0"/>
      <c r="ABT800" s="0"/>
      <c r="ABU800" s="0"/>
      <c r="ABV800" s="0"/>
      <c r="ABW800" s="0"/>
      <c r="ABX800" s="0"/>
      <c r="ABY800" s="0"/>
      <c r="ABZ800" s="0"/>
      <c r="ACA800" s="0"/>
      <c r="ACB800" s="0"/>
      <c r="ACC800" s="0"/>
      <c r="ACD800" s="0"/>
      <c r="ACE800" s="0"/>
      <c r="ACF800" s="0"/>
      <c r="ACG800" s="0"/>
      <c r="ACH800" s="0"/>
      <c r="ACI800" s="0"/>
      <c r="ACJ800" s="0"/>
      <c r="ACK800" s="0"/>
      <c r="ACL800" s="0"/>
      <c r="ACM800" s="0"/>
      <c r="ACN800" s="0"/>
      <c r="ACO800" s="0"/>
      <c r="ACP800" s="0"/>
      <c r="ACQ800" s="0"/>
      <c r="ACR800" s="0"/>
      <c r="ACS800" s="0"/>
      <c r="ACT800" s="0"/>
      <c r="ACU800" s="0"/>
      <c r="ACV800" s="0"/>
      <c r="ACW800" s="0"/>
      <c r="ACX800" s="0"/>
      <c r="ACY800" s="0"/>
      <c r="ACZ800" s="0"/>
      <c r="ADA800" s="0"/>
      <c r="ADB800" s="0"/>
      <c r="ADC800" s="0"/>
      <c r="ADD800" s="0"/>
      <c r="ADE800" s="0"/>
      <c r="ADF800" s="0"/>
      <c r="ADG800" s="0"/>
      <c r="ADH800" s="0"/>
      <c r="ADI800" s="0"/>
      <c r="ADJ800" s="0"/>
      <c r="ADK800" s="0"/>
      <c r="ADL800" s="0"/>
      <c r="ADM800" s="0"/>
      <c r="ADN800" s="0"/>
      <c r="ADO800" s="0"/>
      <c r="ADP800" s="0"/>
      <c r="ADQ800" s="0"/>
      <c r="ADR800" s="0"/>
      <c r="ADS800" s="0"/>
      <c r="ADT800" s="0"/>
      <c r="ADU800" s="0"/>
      <c r="ADV800" s="0"/>
      <c r="ADW800" s="0"/>
      <c r="ADX800" s="0"/>
      <c r="ADY800" s="0"/>
      <c r="ADZ800" s="0"/>
      <c r="AEA800" s="0"/>
      <c r="AEB800" s="0"/>
      <c r="AEC800" s="0"/>
      <c r="AED800" s="0"/>
      <c r="AEE800" s="0"/>
      <c r="AEF800" s="0"/>
      <c r="AEG800" s="0"/>
      <c r="AEH800" s="0"/>
      <c r="AEI800" s="0"/>
      <c r="AEJ800" s="0"/>
      <c r="AEK800" s="0"/>
      <c r="AEL800" s="0"/>
      <c r="AEM800" s="0"/>
      <c r="AEN800" s="0"/>
      <c r="AEO800" s="0"/>
      <c r="AEP800" s="0"/>
      <c r="AEQ800" s="0"/>
      <c r="AER800" s="0"/>
      <c r="AES800" s="0"/>
      <c r="AET800" s="0"/>
      <c r="AEU800" s="0"/>
      <c r="AEV800" s="0"/>
      <c r="AEW800" s="0"/>
      <c r="AEX800" s="0"/>
      <c r="AEY800" s="0"/>
      <c r="AEZ800" s="0"/>
      <c r="AFA800" s="0"/>
      <c r="AFB800" s="0"/>
      <c r="AFC800" s="0"/>
      <c r="AFD800" s="0"/>
      <c r="AFE800" s="0"/>
      <c r="AFF800" s="0"/>
      <c r="AFG800" s="0"/>
      <c r="AFH800" s="0"/>
      <c r="AFI800" s="0"/>
      <c r="AFJ800" s="0"/>
      <c r="AFK800" s="0"/>
      <c r="AFL800" s="0"/>
      <c r="AFM800" s="0"/>
      <c r="AFN800" s="0"/>
      <c r="AFO800" s="0"/>
      <c r="AFP800" s="0"/>
      <c r="AFQ800" s="0"/>
      <c r="AFR800" s="0"/>
      <c r="AFS800" s="0"/>
      <c r="AFT800" s="0"/>
      <c r="AFU800" s="0"/>
      <c r="AFV800" s="0"/>
      <c r="AFW800" s="0"/>
      <c r="AFX800" s="0"/>
      <c r="AFY800" s="0"/>
      <c r="AFZ800" s="0"/>
      <c r="AGA800" s="0"/>
      <c r="AGB800" s="0"/>
      <c r="AGC800" s="0"/>
      <c r="AGD800" s="0"/>
      <c r="AGE800" s="0"/>
      <c r="AGF800" s="0"/>
      <c r="AGG800" s="0"/>
      <c r="AGH800" s="0"/>
      <c r="AGI800" s="0"/>
      <c r="AGJ800" s="0"/>
      <c r="AGK800" s="0"/>
      <c r="AGL800" s="0"/>
      <c r="AGM800" s="0"/>
      <c r="AGN800" s="0"/>
      <c r="AGO800" s="0"/>
      <c r="AGP800" s="0"/>
      <c r="AGQ800" s="0"/>
      <c r="AGR800" s="0"/>
      <c r="AGS800" s="0"/>
      <c r="AGT800" s="0"/>
      <c r="AGU800" s="0"/>
      <c r="AGV800" s="0"/>
      <c r="AGW800" s="0"/>
      <c r="AGX800" s="0"/>
      <c r="AGY800" s="0"/>
      <c r="AGZ800" s="0"/>
      <c r="AHA800" s="0"/>
      <c r="AHB800" s="0"/>
      <c r="AHC800" s="0"/>
      <c r="AHD800" s="0"/>
      <c r="AHE800" s="0"/>
      <c r="AHF800" s="0"/>
      <c r="AHG800" s="0"/>
      <c r="AHH800" s="0"/>
      <c r="AHI800" s="0"/>
      <c r="AHJ800" s="0"/>
      <c r="AHK800" s="0"/>
      <c r="AHL800" s="0"/>
      <c r="AHM800" s="0"/>
      <c r="AHN800" s="0"/>
      <c r="AHO800" s="0"/>
      <c r="AHP800" s="0"/>
      <c r="AHQ800" s="0"/>
      <c r="AHR800" s="0"/>
      <c r="AHS800" s="0"/>
      <c r="AHT800" s="0"/>
      <c r="AHU800" s="0"/>
      <c r="AHV800" s="0"/>
      <c r="AHW800" s="0"/>
      <c r="AHX800" s="0"/>
      <c r="AHY800" s="0"/>
      <c r="AHZ800" s="0"/>
      <c r="AIA800" s="0"/>
      <c r="AIB800" s="0"/>
      <c r="AIC800" s="0"/>
      <c r="AID800" s="0"/>
      <c r="AIE800" s="0"/>
      <c r="AIF800" s="0"/>
      <c r="AIG800" s="0"/>
      <c r="AIH800" s="0"/>
      <c r="AII800" s="0"/>
      <c r="AIJ800" s="0"/>
      <c r="AIK800" s="0"/>
      <c r="AIL800" s="0"/>
      <c r="AIM800" s="0"/>
      <c r="AIN800" s="0"/>
      <c r="AIO800" s="0"/>
      <c r="AIP800" s="0"/>
      <c r="AIQ800" s="0"/>
      <c r="AIR800" s="0"/>
      <c r="AIS800" s="0"/>
      <c r="AIT800" s="0"/>
      <c r="AIU800" s="0"/>
      <c r="AIV800" s="0"/>
      <c r="AIW800" s="0"/>
      <c r="AIX800" s="0"/>
      <c r="AIY800" s="0"/>
      <c r="AIZ800" s="0"/>
      <c r="AJA800" s="0"/>
      <c r="AJB800" s="0"/>
      <c r="AJC800" s="0"/>
      <c r="AJD800" s="0"/>
      <c r="AJE800" s="0"/>
      <c r="AJF800" s="0"/>
      <c r="AJG800" s="0"/>
      <c r="AJH800" s="0"/>
      <c r="AJI800" s="0"/>
      <c r="AJJ800" s="0"/>
      <c r="AJK800" s="0"/>
      <c r="AJL800" s="0"/>
      <c r="AJM800" s="0"/>
      <c r="AJN800" s="0"/>
      <c r="AJO800" s="0"/>
      <c r="AJP800" s="0"/>
      <c r="AJQ800" s="0"/>
      <c r="AJR800" s="0"/>
      <c r="AJS800" s="0"/>
      <c r="AJT800" s="0"/>
      <c r="AJU800" s="0"/>
      <c r="AJV800" s="0"/>
      <c r="AJW800" s="0"/>
      <c r="AJX800" s="0"/>
      <c r="AJY800" s="0"/>
      <c r="AJZ800" s="0"/>
      <c r="AKA800" s="0"/>
      <c r="AKB800" s="0"/>
      <c r="AKC800" s="0"/>
      <c r="AKD800" s="0"/>
      <c r="AKE800" s="0"/>
      <c r="AKF800" s="0"/>
      <c r="AKG800" s="0"/>
      <c r="AKH800" s="0"/>
      <c r="AKI800" s="0"/>
      <c r="AKJ800" s="0"/>
      <c r="AKK800" s="0"/>
      <c r="AKL800" s="0"/>
      <c r="AKM800" s="0"/>
      <c r="AKN800" s="0"/>
      <c r="AKO800" s="0"/>
      <c r="AKP800" s="0"/>
      <c r="AKQ800" s="0"/>
      <c r="AKR800" s="0"/>
      <c r="AKS800" s="0"/>
      <c r="AKT800" s="0"/>
      <c r="AKU800" s="0"/>
      <c r="AKV800" s="0"/>
      <c r="AKW800" s="0"/>
      <c r="AKX800" s="0"/>
      <c r="AKY800" s="0"/>
      <c r="AKZ800" s="0"/>
      <c r="ALA800" s="0"/>
      <c r="ALB800" s="0"/>
      <c r="ALC800" s="0"/>
      <c r="ALD800" s="0"/>
      <c r="ALE800" s="0"/>
      <c r="ALF800" s="0"/>
      <c r="ALG800" s="0"/>
      <c r="ALH800" s="0"/>
      <c r="ALI800" s="0"/>
      <c r="ALJ800" s="0"/>
      <c r="ALK800" s="0"/>
      <c r="ALL800" s="0"/>
      <c r="ALM800" s="0"/>
      <c r="ALN800" s="0"/>
      <c r="ALO800" s="0"/>
      <c r="ALP800" s="0"/>
      <c r="ALQ800" s="0"/>
      <c r="ALR800" s="0"/>
      <c r="ALS800" s="0"/>
      <c r="ALT800" s="0"/>
      <c r="ALU800" s="0"/>
      <c r="ALV800" s="0"/>
      <c r="ALW800" s="0"/>
      <c r="ALX800" s="0"/>
      <c r="ALY800" s="0"/>
      <c r="ALZ800" s="0"/>
      <c r="AMA800" s="0"/>
      <c r="AMB800" s="0"/>
      <c r="AMC800" s="0"/>
      <c r="AMD800" s="0"/>
      <c r="AME800" s="0"/>
      <c r="AMF800" s="0"/>
      <c r="AMG800" s="0"/>
      <c r="AMH800" s="0"/>
      <c r="AMI800" s="0"/>
      <c r="AMJ800" s="0"/>
    </row>
    <row r="801" customFormat="false" ht="12" hidden="false" customHeight="false" outlineLevel="0" collapsed="false">
      <c r="A801" s="1" t="s">
        <v>66</v>
      </c>
      <c r="B801" s="4" t="n">
        <v>148</v>
      </c>
      <c r="C801" s="9" t="n">
        <v>187</v>
      </c>
      <c r="D801" s="9"/>
      <c r="E801" s="35"/>
      <c r="F801" s="0"/>
      <c r="G801" s="33"/>
      <c r="H801" s="0"/>
      <c r="I801" s="22" t="s">
        <v>1365</v>
      </c>
      <c r="J801" s="26" t="s">
        <v>1366</v>
      </c>
      <c r="K801" s="35" t="s">
        <v>1700</v>
      </c>
      <c r="L801" s="9"/>
      <c r="M801" s="88"/>
      <c r="N801" s="22" t="s">
        <v>1660</v>
      </c>
      <c r="O801" s="4" t="s">
        <v>1661</v>
      </c>
      <c r="P801" s="89" t="n">
        <v>22148</v>
      </c>
      <c r="Q801" s="89" t="n">
        <v>2148</v>
      </c>
      <c r="R801" s="9" t="s">
        <v>236</v>
      </c>
      <c r="S801" s="0"/>
      <c r="T801" s="0"/>
      <c r="U801" s="0"/>
      <c r="V801" s="0"/>
      <c r="W801" s="0"/>
      <c r="X801" s="0"/>
      <c r="Y801" s="0"/>
      <c r="Z801" s="0"/>
      <c r="AA801" s="0"/>
      <c r="AB801" s="0"/>
      <c r="AC801" s="30"/>
      <c r="AD801" s="30"/>
      <c r="AE801" s="30"/>
      <c r="AF801" s="30"/>
      <c r="AG801" s="30"/>
      <c r="AH801" s="30"/>
      <c r="AI801" s="30"/>
      <c r="AJ801" s="30"/>
      <c r="AK801" s="3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  <c r="DX801" s="0"/>
      <c r="DY801" s="0"/>
      <c r="DZ801" s="0"/>
      <c r="EA801" s="0"/>
      <c r="EB801" s="0"/>
      <c r="EC801" s="0"/>
      <c r="ED801" s="0"/>
      <c r="EE801" s="0"/>
      <c r="EF801" s="0"/>
      <c r="EG801" s="0"/>
      <c r="EH801" s="0"/>
      <c r="EI801" s="0"/>
      <c r="EJ801" s="0"/>
      <c r="EK801" s="0"/>
      <c r="EL801" s="0"/>
      <c r="EM801" s="0"/>
      <c r="EN801" s="0"/>
      <c r="EO801" s="0"/>
      <c r="EP801" s="0"/>
      <c r="EQ801" s="0"/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/>
      <c r="FF801" s="0"/>
      <c r="FG801" s="0"/>
      <c r="FH801" s="0"/>
      <c r="FI801" s="0"/>
      <c r="FJ801" s="0"/>
      <c r="FK801" s="0"/>
      <c r="FL801" s="0"/>
      <c r="FM801" s="0"/>
      <c r="FN801" s="0"/>
      <c r="FO801" s="0"/>
      <c r="FP801" s="0"/>
      <c r="FQ801" s="0"/>
      <c r="FR801" s="0"/>
      <c r="FS801" s="0"/>
      <c r="FT801" s="0"/>
      <c r="FU801" s="0"/>
      <c r="FV801" s="0"/>
      <c r="FW801" s="0"/>
      <c r="FX801" s="0"/>
      <c r="FY801" s="0"/>
      <c r="FZ801" s="0"/>
      <c r="GA801" s="0"/>
      <c r="GB801" s="0"/>
      <c r="GC801" s="0"/>
      <c r="GD801" s="0"/>
      <c r="GE801" s="0"/>
      <c r="GF801" s="0"/>
      <c r="GG801" s="0"/>
      <c r="GH801" s="0"/>
      <c r="GI801" s="0"/>
      <c r="GJ801" s="0"/>
      <c r="GK801" s="0"/>
      <c r="GL801" s="0"/>
      <c r="GM801" s="0"/>
      <c r="GN801" s="0"/>
      <c r="GO801" s="0"/>
      <c r="GP801" s="0"/>
      <c r="GQ801" s="0"/>
      <c r="GR801" s="0"/>
      <c r="GS801" s="0"/>
      <c r="GT801" s="0"/>
      <c r="GU801" s="0"/>
      <c r="GV801" s="0"/>
      <c r="GW801" s="0"/>
      <c r="GX801" s="0"/>
      <c r="GY801" s="0"/>
      <c r="GZ801" s="0"/>
      <c r="HA801" s="0"/>
      <c r="HB801" s="0"/>
      <c r="HC801" s="0"/>
      <c r="HD801" s="0"/>
      <c r="HE801" s="0"/>
      <c r="HF801" s="0"/>
      <c r="HG801" s="0"/>
      <c r="HH801" s="0"/>
      <c r="HI801" s="0"/>
      <c r="HJ801" s="0"/>
      <c r="HK801" s="0"/>
      <c r="HL801" s="0"/>
      <c r="HM801" s="0"/>
      <c r="HN801" s="0"/>
      <c r="HO801" s="0"/>
      <c r="HP801" s="0"/>
      <c r="HQ801" s="0"/>
      <c r="HR801" s="0"/>
      <c r="HS801" s="0"/>
      <c r="HT801" s="0"/>
      <c r="HU801" s="0"/>
      <c r="HV801" s="0"/>
      <c r="HW801" s="0"/>
      <c r="HX801" s="0"/>
      <c r="HY801" s="0"/>
      <c r="HZ801" s="0"/>
      <c r="IA801" s="0"/>
      <c r="IB801" s="0"/>
      <c r="IC801" s="0"/>
      <c r="ID801" s="0"/>
      <c r="IE801" s="0"/>
      <c r="IF801" s="0"/>
      <c r="IG801" s="0"/>
      <c r="IH801" s="0"/>
      <c r="II801" s="0"/>
      <c r="IJ801" s="0"/>
      <c r="IK801" s="0"/>
      <c r="IL801" s="0"/>
      <c r="IM801" s="0"/>
      <c r="IN801" s="0"/>
      <c r="IO801" s="0"/>
      <c r="IP801" s="0"/>
      <c r="IQ801" s="0"/>
      <c r="IR801" s="0"/>
      <c r="IS801" s="0"/>
      <c r="IT801" s="0"/>
      <c r="IU801" s="0"/>
      <c r="IV801" s="0"/>
      <c r="IW801" s="0"/>
      <c r="IX801" s="0"/>
      <c r="IY801" s="0"/>
      <c r="IZ801" s="0"/>
      <c r="JA801" s="0"/>
      <c r="JB801" s="0"/>
      <c r="JC801" s="0"/>
      <c r="JD801" s="0"/>
      <c r="JE801" s="0"/>
      <c r="JF801" s="0"/>
      <c r="JG801" s="0"/>
      <c r="JH801" s="0"/>
      <c r="JI801" s="0"/>
      <c r="JJ801" s="0"/>
      <c r="JK801" s="0"/>
      <c r="JL801" s="0"/>
      <c r="JM801" s="0"/>
      <c r="JN801" s="0"/>
      <c r="JO801" s="0"/>
      <c r="JP801" s="0"/>
      <c r="JQ801" s="0"/>
      <c r="JR801" s="0"/>
      <c r="JS801" s="0"/>
      <c r="JT801" s="0"/>
      <c r="JU801" s="0"/>
      <c r="JV801" s="0"/>
      <c r="JW801" s="0"/>
      <c r="JX801" s="0"/>
      <c r="JY801" s="0"/>
      <c r="JZ801" s="0"/>
      <c r="KA801" s="0"/>
      <c r="KB801" s="0"/>
      <c r="KC801" s="0"/>
      <c r="KD801" s="0"/>
      <c r="KE801" s="0"/>
      <c r="KF801" s="0"/>
      <c r="KG801" s="0"/>
      <c r="KH801" s="0"/>
      <c r="KI801" s="0"/>
      <c r="KJ801" s="0"/>
      <c r="KK801" s="0"/>
      <c r="KL801" s="0"/>
      <c r="KM801" s="0"/>
      <c r="KN801" s="0"/>
      <c r="KO801" s="0"/>
      <c r="KP801" s="0"/>
      <c r="KQ801" s="0"/>
      <c r="KR801" s="0"/>
      <c r="KS801" s="0"/>
      <c r="KT801" s="0"/>
      <c r="KU801" s="0"/>
      <c r="KV801" s="0"/>
      <c r="KW801" s="0"/>
      <c r="KX801" s="0"/>
      <c r="KY801" s="0"/>
      <c r="KZ801" s="0"/>
      <c r="LA801" s="0"/>
      <c r="LB801" s="0"/>
      <c r="LC801" s="0"/>
      <c r="LD801" s="0"/>
      <c r="LE801" s="0"/>
      <c r="LF801" s="0"/>
      <c r="LG801" s="0"/>
      <c r="LH801" s="0"/>
      <c r="LI801" s="0"/>
      <c r="LJ801" s="0"/>
      <c r="LK801" s="0"/>
      <c r="LL801" s="0"/>
      <c r="LM801" s="0"/>
      <c r="LN801" s="0"/>
      <c r="LO801" s="0"/>
      <c r="LP801" s="0"/>
      <c r="LQ801" s="0"/>
      <c r="LR801" s="0"/>
      <c r="LS801" s="0"/>
      <c r="LT801" s="0"/>
      <c r="LU801" s="0"/>
      <c r="LV801" s="0"/>
      <c r="LW801" s="0"/>
      <c r="LX801" s="0"/>
      <c r="LY801" s="0"/>
      <c r="LZ801" s="0"/>
      <c r="MA801" s="0"/>
      <c r="MB801" s="0"/>
      <c r="MC801" s="0"/>
      <c r="MD801" s="0"/>
      <c r="ME801" s="0"/>
      <c r="MF801" s="0"/>
      <c r="MG801" s="0"/>
      <c r="MH801" s="0"/>
      <c r="MI801" s="0"/>
      <c r="MJ801" s="0"/>
      <c r="MK801" s="0"/>
      <c r="ML801" s="0"/>
      <c r="MM801" s="0"/>
      <c r="MN801" s="0"/>
      <c r="MO801" s="0"/>
      <c r="MP801" s="0"/>
      <c r="MQ801" s="0"/>
      <c r="MR801" s="0"/>
      <c r="MS801" s="0"/>
      <c r="MT801" s="0"/>
      <c r="MU801" s="0"/>
      <c r="MV801" s="0"/>
      <c r="MW801" s="0"/>
      <c r="MX801" s="0"/>
      <c r="MY801" s="0"/>
      <c r="MZ801" s="0"/>
      <c r="NA801" s="0"/>
      <c r="NB801" s="0"/>
      <c r="NC801" s="0"/>
      <c r="ND801" s="0"/>
      <c r="NE801" s="0"/>
      <c r="NF801" s="0"/>
      <c r="NG801" s="0"/>
      <c r="NH801" s="0"/>
      <c r="NI801" s="0"/>
      <c r="NJ801" s="0"/>
      <c r="NK801" s="0"/>
      <c r="NL801" s="0"/>
      <c r="NM801" s="0"/>
      <c r="NN801" s="0"/>
      <c r="NO801" s="0"/>
      <c r="NP801" s="0"/>
      <c r="NQ801" s="0"/>
      <c r="NR801" s="0"/>
      <c r="NS801" s="0"/>
      <c r="NT801" s="0"/>
      <c r="NU801" s="0"/>
      <c r="NV801" s="0"/>
      <c r="NW801" s="0"/>
      <c r="NX801" s="0"/>
      <c r="NY801" s="0"/>
      <c r="NZ801" s="0"/>
      <c r="OA801" s="0"/>
      <c r="OB801" s="0"/>
      <c r="OC801" s="0"/>
      <c r="OD801" s="0"/>
      <c r="OE801" s="0"/>
      <c r="OF801" s="0"/>
      <c r="OG801" s="0"/>
      <c r="OH801" s="0"/>
      <c r="OI801" s="0"/>
      <c r="OJ801" s="0"/>
      <c r="OK801" s="0"/>
      <c r="OL801" s="0"/>
      <c r="OM801" s="0"/>
      <c r="ON801" s="0"/>
      <c r="OO801" s="0"/>
      <c r="OP801" s="0"/>
      <c r="OQ801" s="0"/>
      <c r="OR801" s="0"/>
      <c r="OS801" s="0"/>
      <c r="OT801" s="0"/>
      <c r="OU801" s="0"/>
      <c r="OV801" s="0"/>
      <c r="OW801" s="0"/>
      <c r="OX801" s="0"/>
      <c r="OY801" s="0"/>
      <c r="OZ801" s="0"/>
      <c r="PA801" s="0"/>
      <c r="PB801" s="0"/>
      <c r="PC801" s="0"/>
      <c r="PD801" s="0"/>
      <c r="PE801" s="0"/>
      <c r="PF801" s="0"/>
      <c r="PG801" s="0"/>
      <c r="PH801" s="0"/>
      <c r="PI801" s="0"/>
      <c r="PJ801" s="0"/>
      <c r="PK801" s="0"/>
      <c r="PL801" s="0"/>
      <c r="PM801" s="0"/>
      <c r="PN801" s="0"/>
      <c r="PO801" s="0"/>
      <c r="PP801" s="0"/>
      <c r="PQ801" s="0"/>
      <c r="PR801" s="0"/>
      <c r="PS801" s="0"/>
      <c r="PT801" s="0"/>
      <c r="PU801" s="0"/>
      <c r="PV801" s="0"/>
      <c r="PW801" s="0"/>
      <c r="PX801" s="0"/>
      <c r="PY801" s="0"/>
      <c r="PZ801" s="0"/>
      <c r="QA801" s="0"/>
      <c r="QB801" s="0"/>
      <c r="QC801" s="0"/>
      <c r="QD801" s="0"/>
      <c r="QE801" s="0"/>
      <c r="QF801" s="0"/>
      <c r="QG801" s="0"/>
      <c r="QH801" s="0"/>
      <c r="QI801" s="0"/>
      <c r="QJ801" s="0"/>
      <c r="QK801" s="0"/>
      <c r="QL801" s="0"/>
      <c r="QM801" s="0"/>
      <c r="QN801" s="0"/>
      <c r="QO801" s="0"/>
      <c r="QP801" s="0"/>
      <c r="QQ801" s="0"/>
      <c r="QR801" s="0"/>
      <c r="QS801" s="0"/>
      <c r="QT801" s="0"/>
      <c r="QU801" s="0"/>
      <c r="QV801" s="0"/>
      <c r="QW801" s="0"/>
      <c r="QX801" s="0"/>
      <c r="QY801" s="0"/>
      <c r="QZ801" s="0"/>
      <c r="RA801" s="0"/>
      <c r="RB801" s="0"/>
      <c r="RC801" s="0"/>
      <c r="RD801" s="0"/>
      <c r="RE801" s="0"/>
      <c r="RF801" s="0"/>
      <c r="RG801" s="0"/>
      <c r="RH801" s="0"/>
      <c r="RI801" s="0"/>
      <c r="RJ801" s="0"/>
      <c r="RK801" s="0"/>
      <c r="RL801" s="0"/>
      <c r="RM801" s="0"/>
      <c r="RN801" s="0"/>
      <c r="RO801" s="0"/>
      <c r="RP801" s="0"/>
      <c r="RQ801" s="0"/>
      <c r="RR801" s="0"/>
      <c r="RS801" s="0"/>
      <c r="RT801" s="0"/>
      <c r="RU801" s="0"/>
      <c r="RV801" s="0"/>
      <c r="RW801" s="0"/>
      <c r="RX801" s="0"/>
      <c r="RY801" s="0"/>
      <c r="RZ801" s="0"/>
      <c r="SA801" s="0"/>
      <c r="SB801" s="0"/>
      <c r="SC801" s="0"/>
      <c r="SD801" s="0"/>
      <c r="SE801" s="0"/>
      <c r="SF801" s="0"/>
      <c r="SG801" s="0"/>
      <c r="SH801" s="0"/>
      <c r="SI801" s="0"/>
      <c r="SJ801" s="0"/>
      <c r="SK801" s="0"/>
      <c r="SL801" s="0"/>
      <c r="SM801" s="0"/>
      <c r="SN801" s="0"/>
      <c r="SO801" s="0"/>
      <c r="SP801" s="0"/>
      <c r="SQ801" s="0"/>
      <c r="SR801" s="0"/>
      <c r="SS801" s="0"/>
      <c r="ST801" s="0"/>
      <c r="SU801" s="0"/>
      <c r="SV801" s="0"/>
      <c r="SW801" s="0"/>
      <c r="SX801" s="0"/>
      <c r="SY801" s="0"/>
      <c r="SZ801" s="0"/>
      <c r="TA801" s="0"/>
      <c r="TB801" s="0"/>
      <c r="TC801" s="0"/>
      <c r="TD801" s="0"/>
      <c r="TE801" s="0"/>
      <c r="TF801" s="0"/>
      <c r="TG801" s="0"/>
      <c r="TH801" s="0"/>
      <c r="TI801" s="0"/>
      <c r="TJ801" s="0"/>
      <c r="TK801" s="0"/>
      <c r="TL801" s="0"/>
      <c r="TM801" s="0"/>
      <c r="TN801" s="0"/>
      <c r="TO801" s="0"/>
      <c r="TP801" s="0"/>
      <c r="TQ801" s="0"/>
      <c r="TR801" s="0"/>
      <c r="TS801" s="0"/>
      <c r="TT801" s="0"/>
      <c r="TU801" s="0"/>
      <c r="TV801" s="0"/>
      <c r="TW801" s="0"/>
      <c r="TX801" s="0"/>
      <c r="TY801" s="0"/>
      <c r="TZ801" s="0"/>
      <c r="UA801" s="0"/>
      <c r="UB801" s="0"/>
      <c r="UC801" s="0"/>
      <c r="UD801" s="0"/>
      <c r="UE801" s="0"/>
      <c r="UF801" s="0"/>
      <c r="UG801" s="0"/>
      <c r="UH801" s="0"/>
      <c r="UI801" s="0"/>
      <c r="UJ801" s="0"/>
      <c r="UK801" s="0"/>
      <c r="UL801" s="0"/>
      <c r="UM801" s="0"/>
      <c r="UN801" s="0"/>
      <c r="UO801" s="0"/>
      <c r="UP801" s="0"/>
      <c r="UQ801" s="0"/>
      <c r="UR801" s="0"/>
      <c r="US801" s="0"/>
      <c r="UT801" s="0"/>
      <c r="UU801" s="0"/>
      <c r="UV801" s="0"/>
      <c r="UW801" s="0"/>
      <c r="UX801" s="0"/>
      <c r="UY801" s="0"/>
      <c r="UZ801" s="0"/>
      <c r="VA801" s="0"/>
      <c r="VB801" s="0"/>
      <c r="VC801" s="0"/>
      <c r="VD801" s="0"/>
      <c r="VE801" s="0"/>
      <c r="VF801" s="0"/>
      <c r="VG801" s="0"/>
      <c r="VH801" s="0"/>
      <c r="VI801" s="0"/>
      <c r="VJ801" s="0"/>
      <c r="VK801" s="0"/>
      <c r="VL801" s="0"/>
      <c r="VM801" s="0"/>
      <c r="VN801" s="0"/>
      <c r="VO801" s="0"/>
      <c r="VP801" s="0"/>
      <c r="VQ801" s="0"/>
      <c r="VR801" s="0"/>
      <c r="VS801" s="0"/>
      <c r="VT801" s="0"/>
      <c r="VU801" s="0"/>
      <c r="VV801" s="0"/>
      <c r="VW801" s="0"/>
      <c r="VX801" s="0"/>
      <c r="VY801" s="0"/>
      <c r="VZ801" s="0"/>
      <c r="WA801" s="0"/>
      <c r="WB801" s="0"/>
      <c r="WC801" s="0"/>
      <c r="WD801" s="0"/>
      <c r="WE801" s="0"/>
      <c r="WF801" s="0"/>
      <c r="WG801" s="0"/>
      <c r="WH801" s="0"/>
      <c r="WI801" s="0"/>
      <c r="WJ801" s="0"/>
      <c r="WK801" s="0"/>
      <c r="WL801" s="0"/>
      <c r="WM801" s="0"/>
      <c r="WN801" s="0"/>
      <c r="WO801" s="0"/>
      <c r="WP801" s="0"/>
      <c r="WQ801" s="0"/>
      <c r="WR801" s="0"/>
      <c r="WS801" s="0"/>
      <c r="WT801" s="0"/>
      <c r="WU801" s="0"/>
      <c r="WV801" s="0"/>
      <c r="WW801" s="0"/>
      <c r="WX801" s="0"/>
      <c r="WY801" s="0"/>
      <c r="WZ801" s="0"/>
      <c r="XA801" s="0"/>
      <c r="XB801" s="0"/>
      <c r="XC801" s="0"/>
      <c r="XD801" s="0"/>
      <c r="XE801" s="0"/>
      <c r="XF801" s="0"/>
      <c r="XG801" s="0"/>
      <c r="XH801" s="0"/>
      <c r="XI801" s="0"/>
      <c r="XJ801" s="0"/>
      <c r="XK801" s="0"/>
      <c r="XL801" s="0"/>
      <c r="XM801" s="0"/>
      <c r="XN801" s="0"/>
      <c r="XO801" s="0"/>
      <c r="XP801" s="0"/>
      <c r="XQ801" s="0"/>
      <c r="XR801" s="0"/>
      <c r="XS801" s="0"/>
      <c r="XT801" s="0"/>
      <c r="XU801" s="0"/>
      <c r="XV801" s="0"/>
      <c r="XW801" s="0"/>
      <c r="XX801" s="0"/>
      <c r="XY801" s="0"/>
      <c r="XZ801" s="0"/>
      <c r="YA801" s="0"/>
      <c r="YB801" s="0"/>
      <c r="YC801" s="0"/>
      <c r="YD801" s="0"/>
      <c r="YE801" s="0"/>
      <c r="YF801" s="0"/>
      <c r="YG801" s="0"/>
      <c r="YH801" s="0"/>
      <c r="YI801" s="0"/>
      <c r="YJ801" s="0"/>
      <c r="YK801" s="0"/>
      <c r="YL801" s="0"/>
      <c r="YM801" s="0"/>
      <c r="YN801" s="0"/>
      <c r="YO801" s="0"/>
      <c r="YP801" s="0"/>
      <c r="YQ801" s="0"/>
      <c r="YR801" s="0"/>
      <c r="YS801" s="0"/>
      <c r="YT801" s="0"/>
      <c r="YU801" s="0"/>
      <c r="YV801" s="0"/>
      <c r="YW801" s="0"/>
      <c r="YX801" s="0"/>
      <c r="YY801" s="0"/>
      <c r="YZ801" s="0"/>
      <c r="ZA801" s="0"/>
      <c r="ZB801" s="0"/>
      <c r="ZC801" s="0"/>
      <c r="ZD801" s="0"/>
      <c r="ZE801" s="0"/>
      <c r="ZF801" s="0"/>
      <c r="ZG801" s="0"/>
      <c r="ZH801" s="0"/>
      <c r="ZI801" s="0"/>
      <c r="ZJ801" s="0"/>
      <c r="ZK801" s="0"/>
      <c r="ZL801" s="0"/>
      <c r="ZM801" s="0"/>
      <c r="ZN801" s="0"/>
      <c r="ZO801" s="0"/>
      <c r="ZP801" s="0"/>
      <c r="ZQ801" s="0"/>
      <c r="ZR801" s="0"/>
      <c r="ZS801" s="0"/>
      <c r="ZT801" s="0"/>
      <c r="ZU801" s="0"/>
      <c r="ZV801" s="0"/>
      <c r="ZW801" s="0"/>
      <c r="ZX801" s="0"/>
      <c r="ZY801" s="0"/>
      <c r="ZZ801" s="0"/>
      <c r="AAA801" s="0"/>
      <c r="AAB801" s="0"/>
      <c r="AAC801" s="0"/>
      <c r="AAD801" s="0"/>
      <c r="AAE801" s="0"/>
      <c r="AAF801" s="0"/>
      <c r="AAG801" s="0"/>
      <c r="AAH801" s="0"/>
      <c r="AAI801" s="0"/>
      <c r="AAJ801" s="0"/>
      <c r="AAK801" s="0"/>
      <c r="AAL801" s="0"/>
      <c r="AAM801" s="0"/>
      <c r="AAN801" s="0"/>
      <c r="AAO801" s="0"/>
      <c r="AAP801" s="0"/>
      <c r="AAQ801" s="0"/>
      <c r="AAR801" s="0"/>
      <c r="AAS801" s="0"/>
      <c r="AAT801" s="0"/>
      <c r="AAU801" s="0"/>
      <c r="AAV801" s="0"/>
      <c r="AAW801" s="0"/>
      <c r="AAX801" s="0"/>
      <c r="AAY801" s="0"/>
      <c r="AAZ801" s="0"/>
      <c r="ABA801" s="0"/>
      <c r="ABB801" s="0"/>
      <c r="ABC801" s="0"/>
      <c r="ABD801" s="0"/>
      <c r="ABE801" s="0"/>
      <c r="ABF801" s="0"/>
      <c r="ABG801" s="0"/>
      <c r="ABH801" s="0"/>
      <c r="ABI801" s="0"/>
      <c r="ABJ801" s="0"/>
      <c r="ABK801" s="0"/>
      <c r="ABL801" s="0"/>
      <c r="ABM801" s="0"/>
      <c r="ABN801" s="0"/>
      <c r="ABO801" s="0"/>
      <c r="ABP801" s="0"/>
      <c r="ABQ801" s="0"/>
      <c r="ABR801" s="0"/>
      <c r="ABS801" s="0"/>
      <c r="ABT801" s="0"/>
      <c r="ABU801" s="0"/>
      <c r="ABV801" s="0"/>
      <c r="ABW801" s="0"/>
      <c r="ABX801" s="0"/>
      <c r="ABY801" s="0"/>
      <c r="ABZ801" s="0"/>
      <c r="ACA801" s="0"/>
      <c r="ACB801" s="0"/>
      <c r="ACC801" s="0"/>
      <c r="ACD801" s="0"/>
      <c r="ACE801" s="0"/>
      <c r="ACF801" s="0"/>
      <c r="ACG801" s="0"/>
      <c r="ACH801" s="0"/>
      <c r="ACI801" s="0"/>
      <c r="ACJ801" s="0"/>
      <c r="ACK801" s="0"/>
      <c r="ACL801" s="0"/>
      <c r="ACM801" s="0"/>
      <c r="ACN801" s="0"/>
      <c r="ACO801" s="0"/>
      <c r="ACP801" s="0"/>
      <c r="ACQ801" s="0"/>
      <c r="ACR801" s="0"/>
      <c r="ACS801" s="0"/>
      <c r="ACT801" s="0"/>
      <c r="ACU801" s="0"/>
      <c r="ACV801" s="0"/>
      <c r="ACW801" s="0"/>
      <c r="ACX801" s="0"/>
      <c r="ACY801" s="0"/>
      <c r="ACZ801" s="0"/>
      <c r="ADA801" s="0"/>
      <c r="ADB801" s="0"/>
      <c r="ADC801" s="0"/>
      <c r="ADD801" s="0"/>
      <c r="ADE801" s="0"/>
      <c r="ADF801" s="0"/>
      <c r="ADG801" s="0"/>
      <c r="ADH801" s="0"/>
      <c r="ADI801" s="0"/>
      <c r="ADJ801" s="0"/>
      <c r="ADK801" s="0"/>
      <c r="ADL801" s="0"/>
      <c r="ADM801" s="0"/>
      <c r="ADN801" s="0"/>
      <c r="ADO801" s="0"/>
      <c r="ADP801" s="0"/>
      <c r="ADQ801" s="0"/>
      <c r="ADR801" s="0"/>
      <c r="ADS801" s="0"/>
      <c r="ADT801" s="0"/>
      <c r="ADU801" s="0"/>
      <c r="ADV801" s="0"/>
      <c r="ADW801" s="0"/>
      <c r="ADX801" s="0"/>
      <c r="ADY801" s="0"/>
      <c r="ADZ801" s="0"/>
      <c r="AEA801" s="0"/>
      <c r="AEB801" s="0"/>
      <c r="AEC801" s="0"/>
      <c r="AED801" s="0"/>
      <c r="AEE801" s="0"/>
      <c r="AEF801" s="0"/>
      <c r="AEG801" s="0"/>
      <c r="AEH801" s="0"/>
      <c r="AEI801" s="0"/>
      <c r="AEJ801" s="0"/>
      <c r="AEK801" s="0"/>
      <c r="AEL801" s="0"/>
      <c r="AEM801" s="0"/>
      <c r="AEN801" s="0"/>
      <c r="AEO801" s="0"/>
      <c r="AEP801" s="0"/>
      <c r="AEQ801" s="0"/>
      <c r="AER801" s="0"/>
      <c r="AES801" s="0"/>
      <c r="AET801" s="0"/>
      <c r="AEU801" s="0"/>
      <c r="AEV801" s="0"/>
      <c r="AEW801" s="0"/>
      <c r="AEX801" s="0"/>
      <c r="AEY801" s="0"/>
      <c r="AEZ801" s="0"/>
      <c r="AFA801" s="0"/>
      <c r="AFB801" s="0"/>
      <c r="AFC801" s="0"/>
      <c r="AFD801" s="0"/>
      <c r="AFE801" s="0"/>
      <c r="AFF801" s="0"/>
      <c r="AFG801" s="0"/>
      <c r="AFH801" s="0"/>
      <c r="AFI801" s="0"/>
      <c r="AFJ801" s="0"/>
      <c r="AFK801" s="0"/>
      <c r="AFL801" s="0"/>
      <c r="AFM801" s="0"/>
      <c r="AFN801" s="0"/>
      <c r="AFO801" s="0"/>
      <c r="AFP801" s="0"/>
      <c r="AFQ801" s="0"/>
      <c r="AFR801" s="0"/>
      <c r="AFS801" s="0"/>
      <c r="AFT801" s="0"/>
      <c r="AFU801" s="0"/>
      <c r="AFV801" s="0"/>
      <c r="AFW801" s="0"/>
      <c r="AFX801" s="0"/>
      <c r="AFY801" s="0"/>
      <c r="AFZ801" s="0"/>
      <c r="AGA801" s="0"/>
      <c r="AGB801" s="0"/>
      <c r="AGC801" s="0"/>
      <c r="AGD801" s="0"/>
      <c r="AGE801" s="0"/>
      <c r="AGF801" s="0"/>
      <c r="AGG801" s="0"/>
      <c r="AGH801" s="0"/>
      <c r="AGI801" s="0"/>
      <c r="AGJ801" s="0"/>
      <c r="AGK801" s="0"/>
      <c r="AGL801" s="0"/>
      <c r="AGM801" s="0"/>
      <c r="AGN801" s="0"/>
      <c r="AGO801" s="0"/>
      <c r="AGP801" s="0"/>
      <c r="AGQ801" s="0"/>
      <c r="AGR801" s="0"/>
      <c r="AGS801" s="0"/>
      <c r="AGT801" s="0"/>
      <c r="AGU801" s="0"/>
      <c r="AGV801" s="0"/>
      <c r="AGW801" s="0"/>
      <c r="AGX801" s="0"/>
      <c r="AGY801" s="0"/>
      <c r="AGZ801" s="0"/>
      <c r="AHA801" s="0"/>
      <c r="AHB801" s="0"/>
      <c r="AHC801" s="0"/>
      <c r="AHD801" s="0"/>
      <c r="AHE801" s="0"/>
      <c r="AHF801" s="0"/>
      <c r="AHG801" s="0"/>
      <c r="AHH801" s="0"/>
      <c r="AHI801" s="0"/>
      <c r="AHJ801" s="0"/>
      <c r="AHK801" s="0"/>
      <c r="AHL801" s="0"/>
      <c r="AHM801" s="0"/>
      <c r="AHN801" s="0"/>
      <c r="AHO801" s="0"/>
      <c r="AHP801" s="0"/>
      <c r="AHQ801" s="0"/>
      <c r="AHR801" s="0"/>
      <c r="AHS801" s="0"/>
      <c r="AHT801" s="0"/>
      <c r="AHU801" s="0"/>
      <c r="AHV801" s="0"/>
      <c r="AHW801" s="0"/>
      <c r="AHX801" s="0"/>
      <c r="AHY801" s="0"/>
      <c r="AHZ801" s="0"/>
      <c r="AIA801" s="0"/>
      <c r="AIB801" s="0"/>
      <c r="AIC801" s="0"/>
      <c r="AID801" s="0"/>
      <c r="AIE801" s="0"/>
      <c r="AIF801" s="0"/>
      <c r="AIG801" s="0"/>
      <c r="AIH801" s="0"/>
      <c r="AII801" s="0"/>
      <c r="AIJ801" s="0"/>
      <c r="AIK801" s="0"/>
      <c r="AIL801" s="0"/>
      <c r="AIM801" s="0"/>
      <c r="AIN801" s="0"/>
      <c r="AIO801" s="0"/>
      <c r="AIP801" s="0"/>
      <c r="AIQ801" s="0"/>
      <c r="AIR801" s="0"/>
      <c r="AIS801" s="0"/>
      <c r="AIT801" s="0"/>
      <c r="AIU801" s="0"/>
      <c r="AIV801" s="0"/>
      <c r="AIW801" s="0"/>
      <c r="AIX801" s="0"/>
      <c r="AIY801" s="0"/>
      <c r="AIZ801" s="0"/>
      <c r="AJA801" s="0"/>
      <c r="AJB801" s="0"/>
      <c r="AJC801" s="0"/>
      <c r="AJD801" s="0"/>
      <c r="AJE801" s="0"/>
      <c r="AJF801" s="0"/>
      <c r="AJG801" s="0"/>
      <c r="AJH801" s="0"/>
      <c r="AJI801" s="0"/>
      <c r="AJJ801" s="0"/>
      <c r="AJK801" s="0"/>
      <c r="AJL801" s="0"/>
      <c r="AJM801" s="0"/>
      <c r="AJN801" s="0"/>
      <c r="AJO801" s="0"/>
      <c r="AJP801" s="0"/>
      <c r="AJQ801" s="0"/>
      <c r="AJR801" s="0"/>
      <c r="AJS801" s="0"/>
      <c r="AJT801" s="0"/>
      <c r="AJU801" s="0"/>
      <c r="AJV801" s="0"/>
      <c r="AJW801" s="0"/>
      <c r="AJX801" s="0"/>
      <c r="AJY801" s="0"/>
      <c r="AJZ801" s="0"/>
      <c r="AKA801" s="0"/>
      <c r="AKB801" s="0"/>
      <c r="AKC801" s="0"/>
      <c r="AKD801" s="0"/>
      <c r="AKE801" s="0"/>
      <c r="AKF801" s="0"/>
      <c r="AKG801" s="0"/>
      <c r="AKH801" s="0"/>
      <c r="AKI801" s="0"/>
      <c r="AKJ801" s="0"/>
      <c r="AKK801" s="0"/>
      <c r="AKL801" s="0"/>
      <c r="AKM801" s="0"/>
      <c r="AKN801" s="0"/>
      <c r="AKO801" s="0"/>
      <c r="AKP801" s="0"/>
      <c r="AKQ801" s="0"/>
      <c r="AKR801" s="0"/>
      <c r="AKS801" s="0"/>
      <c r="AKT801" s="0"/>
      <c r="AKU801" s="0"/>
      <c r="AKV801" s="0"/>
      <c r="AKW801" s="0"/>
      <c r="AKX801" s="0"/>
      <c r="AKY801" s="0"/>
      <c r="AKZ801" s="0"/>
      <c r="ALA801" s="0"/>
      <c r="ALB801" s="0"/>
      <c r="ALC801" s="0"/>
      <c r="ALD801" s="0"/>
      <c r="ALE801" s="0"/>
      <c r="ALF801" s="0"/>
      <c r="ALG801" s="0"/>
      <c r="ALH801" s="0"/>
      <c r="ALI801" s="0"/>
      <c r="ALJ801" s="0"/>
      <c r="ALK801" s="0"/>
      <c r="ALL801" s="0"/>
      <c r="ALM801" s="0"/>
      <c r="ALN801" s="0"/>
      <c r="ALO801" s="0"/>
      <c r="ALP801" s="0"/>
      <c r="ALQ801" s="0"/>
      <c r="ALR801" s="0"/>
      <c r="ALS801" s="0"/>
      <c r="ALT801" s="0"/>
      <c r="ALU801" s="0"/>
      <c r="ALV801" s="0"/>
      <c r="ALW801" s="0"/>
      <c r="ALX801" s="0"/>
      <c r="ALY801" s="0"/>
      <c r="ALZ801" s="0"/>
      <c r="AMA801" s="0"/>
      <c r="AMB801" s="0"/>
      <c r="AMC801" s="0"/>
      <c r="AMD801" s="0"/>
      <c r="AME801" s="0"/>
      <c r="AMF801" s="0"/>
      <c r="AMG801" s="0"/>
      <c r="AMH801" s="0"/>
      <c r="AMI801" s="0"/>
      <c r="AMJ801" s="0"/>
    </row>
    <row r="802" customFormat="false" ht="12" hidden="false" customHeight="false" outlineLevel="0" collapsed="false">
      <c r="A802" s="9" t="s">
        <v>56</v>
      </c>
      <c r="B802" s="4" t="n">
        <v>158</v>
      </c>
      <c r="C802" s="9" t="n">
        <v>198</v>
      </c>
      <c r="D802" s="9"/>
      <c r="E802" s="35"/>
      <c r="F802" s="0"/>
      <c r="G802" s="33"/>
      <c r="H802" s="0"/>
      <c r="I802" s="22" t="s">
        <v>1365</v>
      </c>
      <c r="J802" s="26" t="s">
        <v>1366</v>
      </c>
      <c r="K802" s="35" t="s">
        <v>1701</v>
      </c>
      <c r="L802" s="9"/>
      <c r="M802" s="88"/>
      <c r="N802" s="22" t="s">
        <v>1660</v>
      </c>
      <c r="O802" s="4" t="s">
        <v>1663</v>
      </c>
      <c r="P802" s="89" t="n">
        <v>22158</v>
      </c>
      <c r="Q802" s="89" t="n">
        <v>2158</v>
      </c>
      <c r="R802" s="9" t="s">
        <v>236</v>
      </c>
      <c r="S802" s="0"/>
      <c r="T802" s="0"/>
      <c r="U802" s="0"/>
      <c r="V802" s="0"/>
      <c r="W802" s="0"/>
      <c r="X802" s="0"/>
      <c r="Y802" s="0"/>
      <c r="Z802" s="0"/>
      <c r="AA802" s="0"/>
      <c r="AB802" s="0"/>
      <c r="AC802" s="30"/>
      <c r="AD802" s="30"/>
      <c r="AE802" s="30"/>
      <c r="AF802" s="30"/>
      <c r="AG802" s="30"/>
      <c r="AH802" s="30"/>
      <c r="AI802" s="30"/>
      <c r="AJ802" s="30"/>
      <c r="AK802" s="30"/>
      <c r="AL802" s="0"/>
      <c r="AM802" s="0"/>
      <c r="AN802" s="0"/>
      <c r="AO802" s="0"/>
      <c r="AP802" s="0"/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0"/>
      <c r="EI802" s="0"/>
      <c r="EJ802" s="0"/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0"/>
      <c r="EX802" s="0"/>
      <c r="EY802" s="0"/>
      <c r="EZ802" s="0"/>
      <c r="FA802" s="0"/>
      <c r="FB802" s="0"/>
      <c r="FC802" s="0"/>
      <c r="FD802" s="0"/>
      <c r="FE802" s="0"/>
      <c r="FF802" s="0"/>
      <c r="FG802" s="0"/>
      <c r="FH802" s="0"/>
      <c r="FI802" s="0"/>
      <c r="FJ802" s="0"/>
      <c r="FK802" s="0"/>
      <c r="FL802" s="0"/>
      <c r="FM802" s="0"/>
      <c r="FN802" s="0"/>
      <c r="FO802" s="0"/>
      <c r="FP802" s="0"/>
      <c r="FQ802" s="0"/>
      <c r="FR802" s="0"/>
      <c r="FS802" s="0"/>
      <c r="FT802" s="0"/>
      <c r="FU802" s="0"/>
      <c r="FV802" s="0"/>
      <c r="FW802" s="0"/>
      <c r="FX802" s="0"/>
      <c r="FY802" s="0"/>
      <c r="FZ802" s="0"/>
      <c r="GA802" s="0"/>
      <c r="GB802" s="0"/>
      <c r="GC802" s="0"/>
      <c r="GD802" s="0"/>
      <c r="GE802" s="0"/>
      <c r="GF802" s="0"/>
      <c r="GG802" s="0"/>
      <c r="GH802" s="0"/>
      <c r="GI802" s="0"/>
      <c r="GJ802" s="0"/>
      <c r="GK802" s="0"/>
      <c r="GL802" s="0"/>
      <c r="GM802" s="0"/>
      <c r="GN802" s="0"/>
      <c r="GO802" s="0"/>
      <c r="GP802" s="0"/>
      <c r="GQ802" s="0"/>
      <c r="GR802" s="0"/>
      <c r="GS802" s="0"/>
      <c r="GT802" s="0"/>
      <c r="GU802" s="0"/>
      <c r="GV802" s="0"/>
      <c r="GW802" s="0"/>
      <c r="GX802" s="0"/>
      <c r="GY802" s="0"/>
      <c r="GZ802" s="0"/>
      <c r="HA802" s="0"/>
      <c r="HB802" s="0"/>
      <c r="HC802" s="0"/>
      <c r="HD802" s="0"/>
      <c r="HE802" s="0"/>
      <c r="HF802" s="0"/>
      <c r="HG802" s="0"/>
      <c r="HH802" s="0"/>
      <c r="HI802" s="0"/>
      <c r="HJ802" s="0"/>
      <c r="HK802" s="0"/>
      <c r="HL802" s="0"/>
      <c r="HM802" s="0"/>
      <c r="HN802" s="0"/>
      <c r="HO802" s="0"/>
      <c r="HP802" s="0"/>
      <c r="HQ802" s="0"/>
      <c r="HR802" s="0"/>
      <c r="HS802" s="0"/>
      <c r="HT802" s="0"/>
      <c r="HU802" s="0"/>
      <c r="HV802" s="0"/>
      <c r="HW802" s="0"/>
      <c r="HX802" s="0"/>
      <c r="HY802" s="0"/>
      <c r="HZ802" s="0"/>
      <c r="IA802" s="0"/>
      <c r="IB802" s="0"/>
      <c r="IC802" s="0"/>
      <c r="ID802" s="0"/>
      <c r="IE802" s="0"/>
      <c r="IF802" s="0"/>
      <c r="IG802" s="0"/>
      <c r="IH802" s="0"/>
      <c r="II802" s="0"/>
      <c r="IJ802" s="0"/>
      <c r="IK802" s="0"/>
      <c r="IL802" s="0"/>
      <c r="IM802" s="0"/>
      <c r="IN802" s="0"/>
      <c r="IO802" s="0"/>
      <c r="IP802" s="0"/>
      <c r="IQ802" s="0"/>
      <c r="IR802" s="0"/>
      <c r="IS802" s="0"/>
      <c r="IT802" s="0"/>
      <c r="IU802" s="0"/>
      <c r="IV802" s="0"/>
      <c r="IW802" s="0"/>
      <c r="IX802" s="0"/>
      <c r="IY802" s="0"/>
      <c r="IZ802" s="0"/>
      <c r="JA802" s="0"/>
      <c r="JB802" s="0"/>
      <c r="JC802" s="0"/>
      <c r="JD802" s="0"/>
      <c r="JE802" s="0"/>
      <c r="JF802" s="0"/>
      <c r="JG802" s="0"/>
      <c r="JH802" s="0"/>
      <c r="JI802" s="0"/>
      <c r="JJ802" s="0"/>
      <c r="JK802" s="0"/>
      <c r="JL802" s="0"/>
      <c r="JM802" s="0"/>
      <c r="JN802" s="0"/>
      <c r="JO802" s="0"/>
      <c r="JP802" s="0"/>
      <c r="JQ802" s="0"/>
      <c r="JR802" s="0"/>
      <c r="JS802" s="0"/>
      <c r="JT802" s="0"/>
      <c r="JU802" s="0"/>
      <c r="JV802" s="0"/>
      <c r="JW802" s="0"/>
      <c r="JX802" s="0"/>
      <c r="JY802" s="0"/>
      <c r="JZ802" s="0"/>
      <c r="KA802" s="0"/>
      <c r="KB802" s="0"/>
      <c r="KC802" s="0"/>
      <c r="KD802" s="0"/>
      <c r="KE802" s="0"/>
      <c r="KF802" s="0"/>
      <c r="KG802" s="0"/>
      <c r="KH802" s="0"/>
      <c r="KI802" s="0"/>
      <c r="KJ802" s="0"/>
      <c r="KK802" s="0"/>
      <c r="KL802" s="0"/>
      <c r="KM802" s="0"/>
      <c r="KN802" s="0"/>
      <c r="KO802" s="0"/>
      <c r="KP802" s="0"/>
      <c r="KQ802" s="0"/>
      <c r="KR802" s="0"/>
      <c r="KS802" s="0"/>
      <c r="KT802" s="0"/>
      <c r="KU802" s="0"/>
      <c r="KV802" s="0"/>
      <c r="KW802" s="0"/>
      <c r="KX802" s="0"/>
      <c r="KY802" s="0"/>
      <c r="KZ802" s="0"/>
      <c r="LA802" s="0"/>
      <c r="LB802" s="0"/>
      <c r="LC802" s="0"/>
      <c r="LD802" s="0"/>
      <c r="LE802" s="0"/>
      <c r="LF802" s="0"/>
      <c r="LG802" s="0"/>
      <c r="LH802" s="0"/>
      <c r="LI802" s="0"/>
      <c r="LJ802" s="0"/>
      <c r="LK802" s="0"/>
      <c r="LL802" s="0"/>
      <c r="LM802" s="0"/>
      <c r="LN802" s="0"/>
      <c r="LO802" s="0"/>
      <c r="LP802" s="0"/>
      <c r="LQ802" s="0"/>
      <c r="LR802" s="0"/>
      <c r="LS802" s="0"/>
      <c r="LT802" s="0"/>
      <c r="LU802" s="0"/>
      <c r="LV802" s="0"/>
      <c r="LW802" s="0"/>
      <c r="LX802" s="0"/>
      <c r="LY802" s="0"/>
      <c r="LZ802" s="0"/>
      <c r="MA802" s="0"/>
      <c r="MB802" s="0"/>
      <c r="MC802" s="0"/>
      <c r="MD802" s="0"/>
      <c r="ME802" s="0"/>
      <c r="MF802" s="0"/>
      <c r="MG802" s="0"/>
      <c r="MH802" s="0"/>
      <c r="MI802" s="0"/>
      <c r="MJ802" s="0"/>
      <c r="MK802" s="0"/>
      <c r="ML802" s="0"/>
      <c r="MM802" s="0"/>
      <c r="MN802" s="0"/>
      <c r="MO802" s="0"/>
      <c r="MP802" s="0"/>
      <c r="MQ802" s="0"/>
      <c r="MR802" s="0"/>
      <c r="MS802" s="0"/>
      <c r="MT802" s="0"/>
      <c r="MU802" s="0"/>
      <c r="MV802" s="0"/>
      <c r="MW802" s="0"/>
      <c r="MX802" s="0"/>
      <c r="MY802" s="0"/>
      <c r="MZ802" s="0"/>
      <c r="NA802" s="0"/>
      <c r="NB802" s="0"/>
      <c r="NC802" s="0"/>
      <c r="ND802" s="0"/>
      <c r="NE802" s="0"/>
      <c r="NF802" s="0"/>
      <c r="NG802" s="0"/>
      <c r="NH802" s="0"/>
      <c r="NI802" s="0"/>
      <c r="NJ802" s="0"/>
      <c r="NK802" s="0"/>
      <c r="NL802" s="0"/>
      <c r="NM802" s="0"/>
      <c r="NN802" s="0"/>
      <c r="NO802" s="0"/>
      <c r="NP802" s="0"/>
      <c r="NQ802" s="0"/>
      <c r="NR802" s="0"/>
      <c r="NS802" s="0"/>
      <c r="NT802" s="0"/>
      <c r="NU802" s="0"/>
      <c r="NV802" s="0"/>
      <c r="NW802" s="0"/>
      <c r="NX802" s="0"/>
      <c r="NY802" s="0"/>
      <c r="NZ802" s="0"/>
      <c r="OA802" s="0"/>
      <c r="OB802" s="0"/>
      <c r="OC802" s="0"/>
      <c r="OD802" s="0"/>
      <c r="OE802" s="0"/>
      <c r="OF802" s="0"/>
      <c r="OG802" s="0"/>
      <c r="OH802" s="0"/>
      <c r="OI802" s="0"/>
      <c r="OJ802" s="0"/>
      <c r="OK802" s="0"/>
      <c r="OL802" s="0"/>
      <c r="OM802" s="0"/>
      <c r="ON802" s="0"/>
      <c r="OO802" s="0"/>
      <c r="OP802" s="0"/>
      <c r="OQ802" s="0"/>
      <c r="OR802" s="0"/>
      <c r="OS802" s="0"/>
      <c r="OT802" s="0"/>
      <c r="OU802" s="0"/>
      <c r="OV802" s="0"/>
      <c r="OW802" s="0"/>
      <c r="OX802" s="0"/>
      <c r="OY802" s="0"/>
      <c r="OZ802" s="0"/>
      <c r="PA802" s="0"/>
      <c r="PB802" s="0"/>
      <c r="PC802" s="0"/>
      <c r="PD802" s="0"/>
      <c r="PE802" s="0"/>
      <c r="PF802" s="0"/>
      <c r="PG802" s="0"/>
      <c r="PH802" s="0"/>
      <c r="PI802" s="0"/>
      <c r="PJ802" s="0"/>
      <c r="PK802" s="0"/>
      <c r="PL802" s="0"/>
      <c r="PM802" s="0"/>
      <c r="PN802" s="0"/>
      <c r="PO802" s="0"/>
      <c r="PP802" s="0"/>
      <c r="PQ802" s="0"/>
      <c r="PR802" s="0"/>
      <c r="PS802" s="0"/>
      <c r="PT802" s="0"/>
      <c r="PU802" s="0"/>
      <c r="PV802" s="0"/>
      <c r="PW802" s="0"/>
      <c r="PX802" s="0"/>
      <c r="PY802" s="0"/>
      <c r="PZ802" s="0"/>
      <c r="QA802" s="0"/>
      <c r="QB802" s="0"/>
      <c r="QC802" s="0"/>
      <c r="QD802" s="0"/>
      <c r="QE802" s="0"/>
      <c r="QF802" s="0"/>
      <c r="QG802" s="0"/>
      <c r="QH802" s="0"/>
      <c r="QI802" s="0"/>
      <c r="QJ802" s="0"/>
      <c r="QK802" s="0"/>
      <c r="QL802" s="0"/>
      <c r="QM802" s="0"/>
      <c r="QN802" s="0"/>
      <c r="QO802" s="0"/>
      <c r="QP802" s="0"/>
      <c r="QQ802" s="0"/>
      <c r="QR802" s="0"/>
      <c r="QS802" s="0"/>
      <c r="QT802" s="0"/>
      <c r="QU802" s="0"/>
      <c r="QV802" s="0"/>
      <c r="QW802" s="0"/>
      <c r="QX802" s="0"/>
      <c r="QY802" s="0"/>
      <c r="QZ802" s="0"/>
      <c r="RA802" s="0"/>
      <c r="RB802" s="0"/>
      <c r="RC802" s="0"/>
      <c r="RD802" s="0"/>
      <c r="RE802" s="0"/>
      <c r="RF802" s="0"/>
      <c r="RG802" s="0"/>
      <c r="RH802" s="0"/>
      <c r="RI802" s="0"/>
      <c r="RJ802" s="0"/>
      <c r="RK802" s="0"/>
      <c r="RL802" s="0"/>
      <c r="RM802" s="0"/>
      <c r="RN802" s="0"/>
      <c r="RO802" s="0"/>
      <c r="RP802" s="0"/>
      <c r="RQ802" s="0"/>
      <c r="RR802" s="0"/>
      <c r="RS802" s="0"/>
      <c r="RT802" s="0"/>
      <c r="RU802" s="0"/>
      <c r="RV802" s="0"/>
      <c r="RW802" s="0"/>
      <c r="RX802" s="0"/>
      <c r="RY802" s="0"/>
      <c r="RZ802" s="0"/>
      <c r="SA802" s="0"/>
      <c r="SB802" s="0"/>
      <c r="SC802" s="0"/>
      <c r="SD802" s="0"/>
      <c r="SE802" s="0"/>
      <c r="SF802" s="0"/>
      <c r="SG802" s="0"/>
      <c r="SH802" s="0"/>
      <c r="SI802" s="0"/>
      <c r="SJ802" s="0"/>
      <c r="SK802" s="0"/>
      <c r="SL802" s="0"/>
      <c r="SM802" s="0"/>
      <c r="SN802" s="0"/>
      <c r="SO802" s="0"/>
      <c r="SP802" s="0"/>
      <c r="SQ802" s="0"/>
      <c r="SR802" s="0"/>
      <c r="SS802" s="0"/>
      <c r="ST802" s="0"/>
      <c r="SU802" s="0"/>
      <c r="SV802" s="0"/>
      <c r="SW802" s="0"/>
      <c r="SX802" s="0"/>
      <c r="SY802" s="0"/>
      <c r="SZ802" s="0"/>
      <c r="TA802" s="0"/>
      <c r="TB802" s="0"/>
      <c r="TC802" s="0"/>
      <c r="TD802" s="0"/>
      <c r="TE802" s="0"/>
      <c r="TF802" s="0"/>
      <c r="TG802" s="0"/>
      <c r="TH802" s="0"/>
      <c r="TI802" s="0"/>
      <c r="TJ802" s="0"/>
      <c r="TK802" s="0"/>
      <c r="TL802" s="0"/>
      <c r="TM802" s="0"/>
      <c r="TN802" s="0"/>
      <c r="TO802" s="0"/>
      <c r="TP802" s="0"/>
      <c r="TQ802" s="0"/>
      <c r="TR802" s="0"/>
      <c r="TS802" s="0"/>
      <c r="TT802" s="0"/>
      <c r="TU802" s="0"/>
      <c r="TV802" s="0"/>
      <c r="TW802" s="0"/>
      <c r="TX802" s="0"/>
      <c r="TY802" s="0"/>
      <c r="TZ802" s="0"/>
      <c r="UA802" s="0"/>
      <c r="UB802" s="0"/>
      <c r="UC802" s="0"/>
      <c r="UD802" s="0"/>
      <c r="UE802" s="0"/>
      <c r="UF802" s="0"/>
      <c r="UG802" s="0"/>
      <c r="UH802" s="0"/>
      <c r="UI802" s="0"/>
      <c r="UJ802" s="0"/>
      <c r="UK802" s="0"/>
      <c r="UL802" s="0"/>
      <c r="UM802" s="0"/>
      <c r="UN802" s="0"/>
      <c r="UO802" s="0"/>
      <c r="UP802" s="0"/>
      <c r="UQ802" s="0"/>
      <c r="UR802" s="0"/>
      <c r="US802" s="0"/>
      <c r="UT802" s="0"/>
      <c r="UU802" s="0"/>
      <c r="UV802" s="0"/>
      <c r="UW802" s="0"/>
      <c r="UX802" s="0"/>
      <c r="UY802" s="0"/>
      <c r="UZ802" s="0"/>
      <c r="VA802" s="0"/>
      <c r="VB802" s="0"/>
      <c r="VC802" s="0"/>
      <c r="VD802" s="0"/>
      <c r="VE802" s="0"/>
      <c r="VF802" s="0"/>
      <c r="VG802" s="0"/>
      <c r="VH802" s="0"/>
      <c r="VI802" s="0"/>
      <c r="VJ802" s="0"/>
      <c r="VK802" s="0"/>
      <c r="VL802" s="0"/>
      <c r="VM802" s="0"/>
      <c r="VN802" s="0"/>
      <c r="VO802" s="0"/>
      <c r="VP802" s="0"/>
      <c r="VQ802" s="0"/>
      <c r="VR802" s="0"/>
      <c r="VS802" s="0"/>
      <c r="VT802" s="0"/>
      <c r="VU802" s="0"/>
      <c r="VV802" s="0"/>
      <c r="VW802" s="0"/>
      <c r="VX802" s="0"/>
      <c r="VY802" s="0"/>
      <c r="VZ802" s="0"/>
      <c r="WA802" s="0"/>
      <c r="WB802" s="0"/>
      <c r="WC802" s="0"/>
      <c r="WD802" s="0"/>
      <c r="WE802" s="0"/>
      <c r="WF802" s="0"/>
      <c r="WG802" s="0"/>
      <c r="WH802" s="0"/>
      <c r="WI802" s="0"/>
      <c r="WJ802" s="0"/>
      <c r="WK802" s="0"/>
      <c r="WL802" s="0"/>
      <c r="WM802" s="0"/>
      <c r="WN802" s="0"/>
      <c r="WO802" s="0"/>
      <c r="WP802" s="0"/>
      <c r="WQ802" s="0"/>
      <c r="WR802" s="0"/>
      <c r="WS802" s="0"/>
      <c r="WT802" s="0"/>
      <c r="WU802" s="0"/>
      <c r="WV802" s="0"/>
      <c r="WW802" s="0"/>
      <c r="WX802" s="0"/>
      <c r="WY802" s="0"/>
      <c r="WZ802" s="0"/>
      <c r="XA802" s="0"/>
      <c r="XB802" s="0"/>
      <c r="XC802" s="0"/>
      <c r="XD802" s="0"/>
      <c r="XE802" s="0"/>
      <c r="XF802" s="0"/>
      <c r="XG802" s="0"/>
      <c r="XH802" s="0"/>
      <c r="XI802" s="0"/>
      <c r="XJ802" s="0"/>
      <c r="XK802" s="0"/>
      <c r="XL802" s="0"/>
      <c r="XM802" s="0"/>
      <c r="XN802" s="0"/>
      <c r="XO802" s="0"/>
      <c r="XP802" s="0"/>
      <c r="XQ802" s="0"/>
      <c r="XR802" s="0"/>
      <c r="XS802" s="0"/>
      <c r="XT802" s="0"/>
      <c r="XU802" s="0"/>
      <c r="XV802" s="0"/>
      <c r="XW802" s="0"/>
      <c r="XX802" s="0"/>
      <c r="XY802" s="0"/>
      <c r="XZ802" s="0"/>
      <c r="YA802" s="0"/>
      <c r="YB802" s="0"/>
      <c r="YC802" s="0"/>
      <c r="YD802" s="0"/>
      <c r="YE802" s="0"/>
      <c r="YF802" s="0"/>
      <c r="YG802" s="0"/>
      <c r="YH802" s="0"/>
      <c r="YI802" s="0"/>
      <c r="YJ802" s="0"/>
      <c r="YK802" s="0"/>
      <c r="YL802" s="0"/>
      <c r="YM802" s="0"/>
      <c r="YN802" s="0"/>
      <c r="YO802" s="0"/>
      <c r="YP802" s="0"/>
      <c r="YQ802" s="0"/>
      <c r="YR802" s="0"/>
      <c r="YS802" s="0"/>
      <c r="YT802" s="0"/>
      <c r="YU802" s="0"/>
      <c r="YV802" s="0"/>
      <c r="YW802" s="0"/>
      <c r="YX802" s="0"/>
      <c r="YY802" s="0"/>
      <c r="YZ802" s="0"/>
      <c r="ZA802" s="0"/>
      <c r="ZB802" s="0"/>
      <c r="ZC802" s="0"/>
      <c r="ZD802" s="0"/>
      <c r="ZE802" s="0"/>
      <c r="ZF802" s="0"/>
      <c r="ZG802" s="0"/>
      <c r="ZH802" s="0"/>
      <c r="ZI802" s="0"/>
      <c r="ZJ802" s="0"/>
      <c r="ZK802" s="0"/>
      <c r="ZL802" s="0"/>
      <c r="ZM802" s="0"/>
      <c r="ZN802" s="0"/>
      <c r="ZO802" s="0"/>
      <c r="ZP802" s="0"/>
      <c r="ZQ802" s="0"/>
      <c r="ZR802" s="0"/>
      <c r="ZS802" s="0"/>
      <c r="ZT802" s="0"/>
      <c r="ZU802" s="0"/>
      <c r="ZV802" s="0"/>
      <c r="ZW802" s="0"/>
      <c r="ZX802" s="0"/>
      <c r="ZY802" s="0"/>
      <c r="ZZ802" s="0"/>
      <c r="AAA802" s="0"/>
      <c r="AAB802" s="0"/>
      <c r="AAC802" s="0"/>
      <c r="AAD802" s="0"/>
      <c r="AAE802" s="0"/>
      <c r="AAF802" s="0"/>
      <c r="AAG802" s="0"/>
      <c r="AAH802" s="0"/>
      <c r="AAI802" s="0"/>
      <c r="AAJ802" s="0"/>
      <c r="AAK802" s="0"/>
      <c r="AAL802" s="0"/>
      <c r="AAM802" s="0"/>
      <c r="AAN802" s="0"/>
      <c r="AAO802" s="0"/>
      <c r="AAP802" s="0"/>
      <c r="AAQ802" s="0"/>
      <c r="AAR802" s="0"/>
      <c r="AAS802" s="0"/>
      <c r="AAT802" s="0"/>
      <c r="AAU802" s="0"/>
      <c r="AAV802" s="0"/>
      <c r="AAW802" s="0"/>
      <c r="AAX802" s="0"/>
      <c r="AAY802" s="0"/>
      <c r="AAZ802" s="0"/>
      <c r="ABA802" s="0"/>
      <c r="ABB802" s="0"/>
      <c r="ABC802" s="0"/>
      <c r="ABD802" s="0"/>
      <c r="ABE802" s="0"/>
      <c r="ABF802" s="0"/>
      <c r="ABG802" s="0"/>
      <c r="ABH802" s="0"/>
      <c r="ABI802" s="0"/>
      <c r="ABJ802" s="0"/>
      <c r="ABK802" s="0"/>
      <c r="ABL802" s="0"/>
      <c r="ABM802" s="0"/>
      <c r="ABN802" s="0"/>
      <c r="ABO802" s="0"/>
      <c r="ABP802" s="0"/>
      <c r="ABQ802" s="0"/>
      <c r="ABR802" s="0"/>
      <c r="ABS802" s="0"/>
      <c r="ABT802" s="0"/>
      <c r="ABU802" s="0"/>
      <c r="ABV802" s="0"/>
      <c r="ABW802" s="0"/>
      <c r="ABX802" s="0"/>
      <c r="ABY802" s="0"/>
      <c r="ABZ802" s="0"/>
      <c r="ACA802" s="0"/>
      <c r="ACB802" s="0"/>
      <c r="ACC802" s="0"/>
      <c r="ACD802" s="0"/>
      <c r="ACE802" s="0"/>
      <c r="ACF802" s="0"/>
      <c r="ACG802" s="0"/>
      <c r="ACH802" s="0"/>
      <c r="ACI802" s="0"/>
      <c r="ACJ802" s="0"/>
      <c r="ACK802" s="0"/>
      <c r="ACL802" s="0"/>
      <c r="ACM802" s="0"/>
      <c r="ACN802" s="0"/>
      <c r="ACO802" s="0"/>
      <c r="ACP802" s="0"/>
      <c r="ACQ802" s="0"/>
      <c r="ACR802" s="0"/>
      <c r="ACS802" s="0"/>
      <c r="ACT802" s="0"/>
      <c r="ACU802" s="0"/>
      <c r="ACV802" s="0"/>
      <c r="ACW802" s="0"/>
      <c r="ACX802" s="0"/>
      <c r="ACY802" s="0"/>
      <c r="ACZ802" s="0"/>
      <c r="ADA802" s="0"/>
      <c r="ADB802" s="0"/>
      <c r="ADC802" s="0"/>
      <c r="ADD802" s="0"/>
      <c r="ADE802" s="0"/>
      <c r="ADF802" s="0"/>
      <c r="ADG802" s="0"/>
      <c r="ADH802" s="0"/>
      <c r="ADI802" s="0"/>
      <c r="ADJ802" s="0"/>
      <c r="ADK802" s="0"/>
      <c r="ADL802" s="0"/>
      <c r="ADM802" s="0"/>
      <c r="ADN802" s="0"/>
      <c r="ADO802" s="0"/>
      <c r="ADP802" s="0"/>
      <c r="ADQ802" s="0"/>
      <c r="ADR802" s="0"/>
      <c r="ADS802" s="0"/>
      <c r="ADT802" s="0"/>
      <c r="ADU802" s="0"/>
      <c r="ADV802" s="0"/>
      <c r="ADW802" s="0"/>
      <c r="ADX802" s="0"/>
      <c r="ADY802" s="0"/>
      <c r="ADZ802" s="0"/>
      <c r="AEA802" s="0"/>
      <c r="AEB802" s="0"/>
      <c r="AEC802" s="0"/>
      <c r="AED802" s="0"/>
      <c r="AEE802" s="0"/>
      <c r="AEF802" s="0"/>
      <c r="AEG802" s="0"/>
      <c r="AEH802" s="0"/>
      <c r="AEI802" s="0"/>
      <c r="AEJ802" s="0"/>
      <c r="AEK802" s="0"/>
      <c r="AEL802" s="0"/>
      <c r="AEM802" s="0"/>
      <c r="AEN802" s="0"/>
      <c r="AEO802" s="0"/>
      <c r="AEP802" s="0"/>
      <c r="AEQ802" s="0"/>
      <c r="AER802" s="0"/>
      <c r="AES802" s="0"/>
      <c r="AET802" s="0"/>
      <c r="AEU802" s="0"/>
      <c r="AEV802" s="0"/>
      <c r="AEW802" s="0"/>
      <c r="AEX802" s="0"/>
      <c r="AEY802" s="0"/>
      <c r="AEZ802" s="0"/>
      <c r="AFA802" s="0"/>
      <c r="AFB802" s="0"/>
      <c r="AFC802" s="0"/>
      <c r="AFD802" s="0"/>
      <c r="AFE802" s="0"/>
      <c r="AFF802" s="0"/>
      <c r="AFG802" s="0"/>
      <c r="AFH802" s="0"/>
      <c r="AFI802" s="0"/>
      <c r="AFJ802" s="0"/>
      <c r="AFK802" s="0"/>
      <c r="AFL802" s="0"/>
      <c r="AFM802" s="0"/>
      <c r="AFN802" s="0"/>
      <c r="AFO802" s="0"/>
      <c r="AFP802" s="0"/>
      <c r="AFQ802" s="0"/>
      <c r="AFR802" s="0"/>
      <c r="AFS802" s="0"/>
      <c r="AFT802" s="0"/>
      <c r="AFU802" s="0"/>
      <c r="AFV802" s="0"/>
      <c r="AFW802" s="0"/>
      <c r="AFX802" s="0"/>
      <c r="AFY802" s="0"/>
      <c r="AFZ802" s="0"/>
      <c r="AGA802" s="0"/>
      <c r="AGB802" s="0"/>
      <c r="AGC802" s="0"/>
      <c r="AGD802" s="0"/>
      <c r="AGE802" s="0"/>
      <c r="AGF802" s="0"/>
      <c r="AGG802" s="0"/>
      <c r="AGH802" s="0"/>
      <c r="AGI802" s="0"/>
      <c r="AGJ802" s="0"/>
      <c r="AGK802" s="0"/>
      <c r="AGL802" s="0"/>
      <c r="AGM802" s="0"/>
      <c r="AGN802" s="0"/>
      <c r="AGO802" s="0"/>
      <c r="AGP802" s="0"/>
      <c r="AGQ802" s="0"/>
      <c r="AGR802" s="0"/>
      <c r="AGS802" s="0"/>
      <c r="AGT802" s="0"/>
      <c r="AGU802" s="0"/>
      <c r="AGV802" s="0"/>
      <c r="AGW802" s="0"/>
      <c r="AGX802" s="0"/>
      <c r="AGY802" s="0"/>
      <c r="AGZ802" s="0"/>
      <c r="AHA802" s="0"/>
      <c r="AHB802" s="0"/>
      <c r="AHC802" s="0"/>
      <c r="AHD802" s="0"/>
      <c r="AHE802" s="0"/>
      <c r="AHF802" s="0"/>
      <c r="AHG802" s="0"/>
      <c r="AHH802" s="0"/>
      <c r="AHI802" s="0"/>
      <c r="AHJ802" s="0"/>
      <c r="AHK802" s="0"/>
      <c r="AHL802" s="0"/>
      <c r="AHM802" s="0"/>
      <c r="AHN802" s="0"/>
      <c r="AHO802" s="0"/>
      <c r="AHP802" s="0"/>
      <c r="AHQ802" s="0"/>
      <c r="AHR802" s="0"/>
      <c r="AHS802" s="0"/>
      <c r="AHT802" s="0"/>
      <c r="AHU802" s="0"/>
      <c r="AHV802" s="0"/>
      <c r="AHW802" s="0"/>
      <c r="AHX802" s="0"/>
      <c r="AHY802" s="0"/>
      <c r="AHZ802" s="0"/>
      <c r="AIA802" s="0"/>
      <c r="AIB802" s="0"/>
      <c r="AIC802" s="0"/>
      <c r="AID802" s="0"/>
      <c r="AIE802" s="0"/>
      <c r="AIF802" s="0"/>
      <c r="AIG802" s="0"/>
      <c r="AIH802" s="0"/>
      <c r="AII802" s="0"/>
      <c r="AIJ802" s="0"/>
      <c r="AIK802" s="0"/>
      <c r="AIL802" s="0"/>
      <c r="AIM802" s="0"/>
      <c r="AIN802" s="0"/>
      <c r="AIO802" s="0"/>
      <c r="AIP802" s="0"/>
      <c r="AIQ802" s="0"/>
      <c r="AIR802" s="0"/>
      <c r="AIS802" s="0"/>
      <c r="AIT802" s="0"/>
      <c r="AIU802" s="0"/>
      <c r="AIV802" s="0"/>
      <c r="AIW802" s="0"/>
      <c r="AIX802" s="0"/>
      <c r="AIY802" s="0"/>
      <c r="AIZ802" s="0"/>
      <c r="AJA802" s="0"/>
      <c r="AJB802" s="0"/>
      <c r="AJC802" s="0"/>
      <c r="AJD802" s="0"/>
      <c r="AJE802" s="0"/>
      <c r="AJF802" s="0"/>
      <c r="AJG802" s="0"/>
      <c r="AJH802" s="0"/>
      <c r="AJI802" s="0"/>
      <c r="AJJ802" s="0"/>
      <c r="AJK802" s="0"/>
      <c r="AJL802" s="0"/>
      <c r="AJM802" s="0"/>
      <c r="AJN802" s="0"/>
      <c r="AJO802" s="0"/>
      <c r="AJP802" s="0"/>
      <c r="AJQ802" s="0"/>
      <c r="AJR802" s="0"/>
      <c r="AJS802" s="0"/>
      <c r="AJT802" s="0"/>
      <c r="AJU802" s="0"/>
      <c r="AJV802" s="0"/>
      <c r="AJW802" s="0"/>
      <c r="AJX802" s="0"/>
      <c r="AJY802" s="0"/>
      <c r="AJZ802" s="0"/>
      <c r="AKA802" s="0"/>
      <c r="AKB802" s="0"/>
      <c r="AKC802" s="0"/>
      <c r="AKD802" s="0"/>
      <c r="AKE802" s="0"/>
      <c r="AKF802" s="0"/>
      <c r="AKG802" s="0"/>
      <c r="AKH802" s="0"/>
      <c r="AKI802" s="0"/>
      <c r="AKJ802" s="0"/>
      <c r="AKK802" s="0"/>
      <c r="AKL802" s="0"/>
      <c r="AKM802" s="0"/>
      <c r="AKN802" s="0"/>
      <c r="AKO802" s="0"/>
      <c r="AKP802" s="0"/>
      <c r="AKQ802" s="0"/>
      <c r="AKR802" s="0"/>
      <c r="AKS802" s="0"/>
      <c r="AKT802" s="0"/>
      <c r="AKU802" s="0"/>
      <c r="AKV802" s="0"/>
      <c r="AKW802" s="0"/>
      <c r="AKX802" s="0"/>
      <c r="AKY802" s="0"/>
      <c r="AKZ802" s="0"/>
      <c r="ALA802" s="0"/>
      <c r="ALB802" s="0"/>
      <c r="ALC802" s="0"/>
      <c r="ALD802" s="0"/>
      <c r="ALE802" s="0"/>
      <c r="ALF802" s="0"/>
      <c r="ALG802" s="0"/>
      <c r="ALH802" s="0"/>
      <c r="ALI802" s="0"/>
      <c r="ALJ802" s="0"/>
      <c r="ALK802" s="0"/>
      <c r="ALL802" s="0"/>
      <c r="ALM802" s="0"/>
      <c r="ALN802" s="0"/>
      <c r="ALO802" s="0"/>
      <c r="ALP802" s="0"/>
      <c r="ALQ802" s="0"/>
      <c r="ALR802" s="0"/>
      <c r="ALS802" s="0"/>
      <c r="ALT802" s="0"/>
      <c r="ALU802" s="0"/>
      <c r="ALV802" s="0"/>
      <c r="ALW802" s="0"/>
      <c r="ALX802" s="0"/>
      <c r="ALY802" s="0"/>
      <c r="ALZ802" s="0"/>
      <c r="AMA802" s="0"/>
      <c r="AMB802" s="0"/>
      <c r="AMC802" s="0"/>
      <c r="AMD802" s="0"/>
      <c r="AME802" s="0"/>
      <c r="AMF802" s="0"/>
      <c r="AMG802" s="0"/>
      <c r="AMH802" s="0"/>
      <c r="AMI802" s="0"/>
      <c r="AMJ802" s="0"/>
    </row>
  </sheetData>
  <printOptions headings="false" gridLines="true" gridLinesSet="true" horizontalCentered="false" verticalCentered="false"/>
  <pageMargins left="0.25" right="0.25" top="0.5" bottom="0.5" header="0.25" footer="0.25"/>
  <pageSetup paperSize="1" scale="100" firstPageNumber="1" fitToWidth="1" fitToHeight="0" pageOrder="downThenOver" orientation="landscape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J1" activeCellId="0" sqref="J1"/>
    </sheetView>
  </sheetViews>
  <sheetFormatPr defaultRowHeight="14"/>
  <cols>
    <col collapsed="false" hidden="false" max="4" min="1" style="20" width="8.63775510204082"/>
    <col collapsed="false" hidden="false" max="5" min="5" style="20" width="32.3979591836735"/>
    <col collapsed="false" hidden="false" max="6" min="6" style="20" width="8.63775510204082"/>
    <col collapsed="false" hidden="false" max="7" min="7" style="20" width="15.5255102040816"/>
    <col collapsed="false" hidden="false" max="9" min="8" style="20" width="5.80612244897959"/>
    <col collapsed="false" hidden="false" max="10" min="10" style="20" width="5.26530612244898"/>
    <col collapsed="false" hidden="false" max="1025" min="11" style="20" width="8.63775510204082"/>
  </cols>
  <sheetData>
    <row r="1" customFormat="false" ht="61" hidden="false" customHeight="false" outlineLevel="0" collapsed="false">
      <c r="A1" s="12" t="s">
        <v>2</v>
      </c>
      <c r="B1" s="0"/>
      <c r="C1" s="0"/>
      <c r="D1" s="0"/>
      <c r="E1" s="0"/>
      <c r="F1" s="0"/>
      <c r="G1" s="0"/>
      <c r="H1" s="0"/>
      <c r="I1" s="20" t="s">
        <v>1702</v>
      </c>
      <c r="J1" s="20" t="s">
        <v>1703</v>
      </c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95" customFormat="true" ht="10" hidden="false" customHeight="false" outlineLevel="0" collapsed="false">
      <c r="A2" s="92" t="n">
        <v>67</v>
      </c>
      <c r="B2" s="92" t="n">
        <v>85</v>
      </c>
      <c r="C2" s="92" t="n">
        <v>178</v>
      </c>
      <c r="D2" s="93" t="s">
        <v>346</v>
      </c>
      <c r="E2" s="92" t="s">
        <v>347</v>
      </c>
      <c r="F2" s="92" t="s">
        <v>1191</v>
      </c>
      <c r="G2" s="92" t="s">
        <v>349</v>
      </c>
      <c r="H2" s="94" t="s">
        <v>1066</v>
      </c>
      <c r="I2" s="95" t="n">
        <f aca="false">LEN(F2)</f>
        <v>3</v>
      </c>
      <c r="J2" s="95" t="n">
        <v>0</v>
      </c>
      <c r="K2" s="96"/>
    </row>
    <row r="3" s="95" customFormat="true" ht="10" hidden="false" customHeight="false" outlineLevel="0" collapsed="false">
      <c r="A3" s="92" t="n">
        <v>67</v>
      </c>
      <c r="B3" s="92" t="n">
        <v>85</v>
      </c>
      <c r="C3" s="92" t="n">
        <v>178</v>
      </c>
      <c r="D3" s="93" t="s">
        <v>346</v>
      </c>
      <c r="E3" s="92" t="s">
        <v>347</v>
      </c>
      <c r="F3" s="92" t="s">
        <v>1487</v>
      </c>
      <c r="G3" s="92" t="s">
        <v>349</v>
      </c>
      <c r="H3" s="94" t="s">
        <v>1365</v>
      </c>
      <c r="I3" s="95" t="n">
        <f aca="false">LEN(F3)</f>
        <v>4</v>
      </c>
      <c r="J3" s="95" t="n">
        <v>0</v>
      </c>
      <c r="K3" s="96"/>
    </row>
    <row r="4" s="95" customFormat="true" ht="10" hidden="false" customHeight="false" outlineLevel="0" collapsed="false">
      <c r="A4" s="92" t="n">
        <v>132</v>
      </c>
      <c r="B4" s="92" t="n">
        <v>162</v>
      </c>
      <c r="C4" s="92" t="n">
        <v>25</v>
      </c>
      <c r="D4" s="93" t="n">
        <v>41</v>
      </c>
      <c r="E4" s="92" t="s">
        <v>624</v>
      </c>
      <c r="F4" s="97" t="s">
        <v>1312</v>
      </c>
      <c r="G4" s="92" t="s">
        <v>626</v>
      </c>
      <c r="H4" s="94" t="s">
        <v>1066</v>
      </c>
      <c r="I4" s="95" t="n">
        <f aca="false">LEN(F4)</f>
        <v>6</v>
      </c>
      <c r="J4" s="95" t="n">
        <v>0</v>
      </c>
      <c r="K4" s="96"/>
    </row>
    <row r="5" s="95" customFormat="true" ht="10" hidden="false" customHeight="false" outlineLevel="0" collapsed="false">
      <c r="A5" s="92" t="n">
        <v>132</v>
      </c>
      <c r="B5" s="92" t="n">
        <v>162</v>
      </c>
      <c r="C5" s="92" t="n">
        <v>25</v>
      </c>
      <c r="D5" s="93" t="n">
        <v>41</v>
      </c>
      <c r="E5" s="92" t="s">
        <v>624</v>
      </c>
      <c r="F5" s="92" t="s">
        <v>1607</v>
      </c>
      <c r="G5" s="92" t="s">
        <v>626</v>
      </c>
      <c r="H5" s="94" t="s">
        <v>1365</v>
      </c>
      <c r="I5" s="95" t="n">
        <f aca="false">LEN(F5)</f>
        <v>5</v>
      </c>
      <c r="J5" s="95" t="n">
        <v>0</v>
      </c>
      <c r="K5" s="96"/>
    </row>
    <row r="6" s="95" customFormat="true" ht="10" hidden="false" customHeight="false" outlineLevel="0" collapsed="false">
      <c r="A6" s="92" t="n">
        <v>3</v>
      </c>
      <c r="B6" s="92" t="n">
        <v>8</v>
      </c>
      <c r="C6" s="92" t="n">
        <v>28</v>
      </c>
      <c r="D6" s="93" t="s">
        <v>61</v>
      </c>
      <c r="E6" s="92" t="s">
        <v>62</v>
      </c>
      <c r="F6" s="92" t="s">
        <v>1071</v>
      </c>
      <c r="G6" s="92" t="s">
        <v>64</v>
      </c>
      <c r="H6" s="94" t="s">
        <v>1066</v>
      </c>
      <c r="I6" s="95" t="n">
        <f aca="false">LEN(F6)</f>
        <v>2</v>
      </c>
      <c r="J6" s="95" t="n">
        <v>1</v>
      </c>
      <c r="K6" s="96"/>
    </row>
    <row r="7" s="95" customFormat="true" ht="10" hidden="false" customHeight="false" outlineLevel="0" collapsed="false">
      <c r="A7" s="92" t="n">
        <v>3</v>
      </c>
      <c r="B7" s="92" t="n">
        <v>8</v>
      </c>
      <c r="C7" s="92" t="n">
        <v>28</v>
      </c>
      <c r="D7" s="93" t="s">
        <v>61</v>
      </c>
      <c r="E7" s="92" t="s">
        <v>62</v>
      </c>
      <c r="F7" s="92" t="s">
        <v>1369</v>
      </c>
      <c r="G7" s="92" t="s">
        <v>64</v>
      </c>
      <c r="H7" s="94" t="s">
        <v>1365</v>
      </c>
      <c r="I7" s="95" t="n">
        <f aca="false">LEN(F7)</f>
        <v>2</v>
      </c>
      <c r="J7" s="95" t="n">
        <v>1</v>
      </c>
      <c r="K7" s="96"/>
    </row>
    <row r="8" s="95" customFormat="true" ht="10" hidden="false" customHeight="false" outlineLevel="0" collapsed="false">
      <c r="A8" s="98" t="n">
        <v>5</v>
      </c>
      <c r="B8" s="92" t="n">
        <v>10</v>
      </c>
      <c r="C8" s="92" t="n">
        <v>40</v>
      </c>
      <c r="D8" s="93" t="s">
        <v>71</v>
      </c>
      <c r="E8" s="92" t="s">
        <v>72</v>
      </c>
      <c r="F8" s="98" t="s">
        <v>574</v>
      </c>
      <c r="G8" s="92" t="s">
        <v>74</v>
      </c>
      <c r="H8" s="94" t="s">
        <v>1066</v>
      </c>
      <c r="I8" s="95" t="n">
        <f aca="false">LEN(F8)</f>
        <v>5</v>
      </c>
      <c r="J8" s="95" t="n">
        <v>1</v>
      </c>
      <c r="K8" s="96"/>
    </row>
    <row r="9" s="95" customFormat="true" ht="10" hidden="false" customHeight="false" outlineLevel="0" collapsed="false">
      <c r="A9" s="98" t="n">
        <v>5</v>
      </c>
      <c r="B9" s="92" t="n">
        <v>10</v>
      </c>
      <c r="C9" s="92" t="n">
        <v>40</v>
      </c>
      <c r="D9" s="93" t="s">
        <v>71</v>
      </c>
      <c r="E9" s="92" t="s">
        <v>72</v>
      </c>
      <c r="F9" s="99" t="s">
        <v>893</v>
      </c>
      <c r="G9" s="92" t="s">
        <v>74</v>
      </c>
      <c r="H9" s="94" t="s">
        <v>1365</v>
      </c>
      <c r="I9" s="95" t="n">
        <f aca="false">LEN(F9)</f>
        <v>5</v>
      </c>
      <c r="J9" s="95" t="n">
        <v>1</v>
      </c>
      <c r="K9" s="96"/>
    </row>
    <row r="10" s="95" customFormat="true" ht="10" hidden="false" customHeight="false" outlineLevel="0" collapsed="false">
      <c r="A10" s="92" t="n">
        <v>6</v>
      </c>
      <c r="B10" s="92" t="n">
        <v>11</v>
      </c>
      <c r="C10" s="92" t="n">
        <v>89</v>
      </c>
      <c r="D10" s="92"/>
      <c r="E10" s="100" t="s">
        <v>76</v>
      </c>
      <c r="F10" s="101" t="s">
        <v>692</v>
      </c>
      <c r="G10" s="92" t="s">
        <v>78</v>
      </c>
      <c r="H10" s="94" t="s">
        <v>1066</v>
      </c>
      <c r="I10" s="95" t="n">
        <f aca="false">LEN(F10)</f>
        <v>3</v>
      </c>
      <c r="J10" s="95" t="n">
        <v>1</v>
      </c>
      <c r="K10" s="96"/>
    </row>
    <row r="11" s="95" customFormat="true" ht="10" hidden="false" customHeight="false" outlineLevel="0" collapsed="false">
      <c r="A11" s="92" t="n">
        <v>6</v>
      </c>
      <c r="B11" s="92" t="n">
        <v>11</v>
      </c>
      <c r="C11" s="92" t="n">
        <v>89</v>
      </c>
      <c r="D11" s="92"/>
      <c r="E11" s="100" t="s">
        <v>76</v>
      </c>
      <c r="F11" s="92" t="s">
        <v>1374</v>
      </c>
      <c r="G11" s="92" t="s">
        <v>78</v>
      </c>
      <c r="H11" s="94" t="s">
        <v>1365</v>
      </c>
      <c r="I11" s="95" t="n">
        <f aca="false">LEN(F11)</f>
        <v>3</v>
      </c>
      <c r="J11" s="95" t="n">
        <v>1</v>
      </c>
      <c r="K11" s="96"/>
    </row>
    <row r="12" s="95" customFormat="true" ht="10" hidden="false" customHeight="false" outlineLevel="0" collapsed="false">
      <c r="A12" s="92" t="n">
        <v>7</v>
      </c>
      <c r="B12" s="92" t="n">
        <v>12</v>
      </c>
      <c r="C12" s="92" t="n">
        <v>66</v>
      </c>
      <c r="D12" s="102" t="s">
        <v>81</v>
      </c>
      <c r="E12" s="94" t="s">
        <v>82</v>
      </c>
      <c r="F12" s="92" t="s">
        <v>1076</v>
      </c>
      <c r="G12" s="92" t="s">
        <v>84</v>
      </c>
      <c r="H12" s="94" t="s">
        <v>1066</v>
      </c>
      <c r="I12" s="95" t="n">
        <f aca="false">LEN(F12)</f>
        <v>4</v>
      </c>
      <c r="J12" s="95" t="n">
        <v>1</v>
      </c>
      <c r="K12" s="96"/>
    </row>
    <row r="13" s="95" customFormat="true" ht="10" hidden="false" customHeight="false" outlineLevel="0" collapsed="false">
      <c r="A13" s="92" t="n">
        <v>7</v>
      </c>
      <c r="B13" s="92" t="n">
        <v>12</v>
      </c>
      <c r="C13" s="92" t="n">
        <v>66</v>
      </c>
      <c r="D13" s="102" t="s">
        <v>81</v>
      </c>
      <c r="E13" s="94" t="s">
        <v>82</v>
      </c>
      <c r="F13" s="92" t="s">
        <v>1376</v>
      </c>
      <c r="G13" s="92" t="s">
        <v>84</v>
      </c>
      <c r="H13" s="94" t="s">
        <v>1365</v>
      </c>
      <c r="I13" s="95" t="n">
        <f aca="false">LEN(F13)</f>
        <v>4</v>
      </c>
      <c r="J13" s="95" t="n">
        <v>1</v>
      </c>
      <c r="K13" s="96"/>
    </row>
    <row r="14" s="95" customFormat="true" ht="10" hidden="false" customHeight="false" outlineLevel="0" collapsed="false">
      <c r="A14" s="92" t="n">
        <v>8</v>
      </c>
      <c r="B14" s="92" t="n">
        <v>13</v>
      </c>
      <c r="C14" s="92" t="n">
        <v>182</v>
      </c>
      <c r="D14" s="93"/>
      <c r="E14" s="92" t="s">
        <v>86</v>
      </c>
      <c r="F14" s="92" t="s">
        <v>1078</v>
      </c>
      <c r="G14" s="92" t="s">
        <v>88</v>
      </c>
      <c r="H14" s="94" t="s">
        <v>1066</v>
      </c>
      <c r="I14" s="95" t="n">
        <f aca="false">LEN(F14)</f>
        <v>4</v>
      </c>
      <c r="J14" s="95" t="n">
        <v>1</v>
      </c>
      <c r="K14" s="96"/>
    </row>
    <row r="15" s="95" customFormat="true" ht="10" hidden="false" customHeight="false" outlineLevel="0" collapsed="false">
      <c r="A15" s="92" t="n">
        <v>8</v>
      </c>
      <c r="B15" s="92" t="n">
        <v>13</v>
      </c>
      <c r="C15" s="92" t="n">
        <v>182</v>
      </c>
      <c r="D15" s="93"/>
      <c r="E15" s="92" t="s">
        <v>86</v>
      </c>
      <c r="F15" s="92" t="s">
        <v>1378</v>
      </c>
      <c r="G15" s="92" t="s">
        <v>88</v>
      </c>
      <c r="H15" s="94" t="s">
        <v>1365</v>
      </c>
      <c r="I15" s="95" t="n">
        <f aca="false">LEN(F15)</f>
        <v>4</v>
      </c>
      <c r="J15" s="95" t="n">
        <v>1</v>
      </c>
      <c r="K15" s="96"/>
    </row>
    <row r="16" s="95" customFormat="true" ht="10" hidden="false" customHeight="false" outlineLevel="0" collapsed="false">
      <c r="A16" s="92" t="n">
        <v>9</v>
      </c>
      <c r="B16" s="92" t="n">
        <v>14</v>
      </c>
      <c r="C16" s="92" t="n">
        <v>120</v>
      </c>
      <c r="D16" s="93" t="s">
        <v>90</v>
      </c>
      <c r="E16" s="92" t="s">
        <v>91</v>
      </c>
      <c r="F16" s="92" t="s">
        <v>1080</v>
      </c>
      <c r="G16" s="92" t="s">
        <v>93</v>
      </c>
      <c r="H16" s="94" t="s">
        <v>1066</v>
      </c>
      <c r="I16" s="95" t="n">
        <f aca="false">LEN(F16)</f>
        <v>4</v>
      </c>
      <c r="J16" s="95" t="n">
        <v>1</v>
      </c>
      <c r="K16" s="96"/>
    </row>
    <row r="17" s="95" customFormat="true" ht="10" hidden="false" customHeight="false" outlineLevel="0" collapsed="false">
      <c r="A17" s="92" t="n">
        <v>9</v>
      </c>
      <c r="B17" s="92" t="n">
        <v>14</v>
      </c>
      <c r="C17" s="92" t="n">
        <v>120</v>
      </c>
      <c r="D17" s="93" t="s">
        <v>90</v>
      </c>
      <c r="E17" s="92" t="s">
        <v>91</v>
      </c>
      <c r="F17" s="92" t="s">
        <v>1380</v>
      </c>
      <c r="G17" s="92" t="s">
        <v>93</v>
      </c>
      <c r="H17" s="94" t="s">
        <v>1365</v>
      </c>
      <c r="I17" s="95" t="n">
        <f aca="false">LEN(F17)</f>
        <v>4</v>
      </c>
      <c r="J17" s="95" t="n">
        <v>1</v>
      </c>
      <c r="K17" s="96"/>
    </row>
    <row r="18" s="95" customFormat="true" ht="10" hidden="false" customHeight="false" outlineLevel="0" collapsed="false">
      <c r="A18" s="92" t="n">
        <v>10</v>
      </c>
      <c r="B18" s="92" t="n">
        <v>15</v>
      </c>
      <c r="C18" s="92" t="n">
        <v>15</v>
      </c>
      <c r="D18" s="93" t="s">
        <v>95</v>
      </c>
      <c r="E18" s="92" t="s">
        <v>96</v>
      </c>
      <c r="F18" s="92" t="s">
        <v>1082</v>
      </c>
      <c r="G18" s="92" t="s">
        <v>98</v>
      </c>
      <c r="H18" s="94" t="s">
        <v>1066</v>
      </c>
      <c r="I18" s="95" t="n">
        <f aca="false">LEN(F18)</f>
        <v>4</v>
      </c>
      <c r="J18" s="95" t="n">
        <v>1</v>
      </c>
      <c r="K18" s="96"/>
    </row>
    <row r="19" s="95" customFormat="true" ht="10" hidden="false" customHeight="false" outlineLevel="0" collapsed="false">
      <c r="A19" s="92" t="n">
        <v>10</v>
      </c>
      <c r="B19" s="92" t="n">
        <v>15</v>
      </c>
      <c r="C19" s="92" t="n">
        <v>15</v>
      </c>
      <c r="D19" s="93" t="s">
        <v>95</v>
      </c>
      <c r="E19" s="92" t="s">
        <v>96</v>
      </c>
      <c r="F19" s="92" t="s">
        <v>1382</v>
      </c>
      <c r="G19" s="92" t="s">
        <v>98</v>
      </c>
      <c r="H19" s="94" t="s">
        <v>1365</v>
      </c>
      <c r="I19" s="95" t="n">
        <f aca="false">LEN(F19)</f>
        <v>4</v>
      </c>
      <c r="J19" s="95" t="n">
        <v>1</v>
      </c>
      <c r="K19" s="96"/>
    </row>
    <row r="20" s="95" customFormat="true" ht="10" hidden="false" customHeight="false" outlineLevel="0" collapsed="false">
      <c r="A20" s="92" t="n">
        <v>11</v>
      </c>
      <c r="B20" s="92" t="n">
        <v>16</v>
      </c>
      <c r="C20" s="92" t="n">
        <v>11</v>
      </c>
      <c r="D20" s="93" t="s">
        <v>100</v>
      </c>
      <c r="E20" s="92" t="s">
        <v>101</v>
      </c>
      <c r="F20" s="92" t="s">
        <v>1084</v>
      </c>
      <c r="G20" s="92" t="s">
        <v>103</v>
      </c>
      <c r="H20" s="94" t="s">
        <v>1066</v>
      </c>
      <c r="I20" s="95" t="n">
        <f aca="false">LEN(F20)</f>
        <v>4</v>
      </c>
      <c r="J20" s="95" t="n">
        <v>1</v>
      </c>
      <c r="K20" s="96"/>
    </row>
    <row r="21" s="95" customFormat="true" ht="10" hidden="false" customHeight="false" outlineLevel="0" collapsed="false">
      <c r="A21" s="92" t="n">
        <v>11</v>
      </c>
      <c r="B21" s="92" t="n">
        <v>16</v>
      </c>
      <c r="C21" s="92" t="n">
        <v>11</v>
      </c>
      <c r="D21" s="93" t="s">
        <v>100</v>
      </c>
      <c r="E21" s="92" t="s">
        <v>101</v>
      </c>
      <c r="F21" s="92" t="s">
        <v>1384</v>
      </c>
      <c r="G21" s="92" t="s">
        <v>103</v>
      </c>
      <c r="H21" s="94" t="s">
        <v>1365</v>
      </c>
      <c r="I21" s="95" t="n">
        <f aca="false">LEN(F21)</f>
        <v>4</v>
      </c>
      <c r="J21" s="95" t="n">
        <v>1</v>
      </c>
      <c r="K21" s="96"/>
    </row>
    <row r="22" s="95" customFormat="true" ht="10" hidden="false" customHeight="false" outlineLevel="0" collapsed="false">
      <c r="A22" s="92" t="n">
        <v>16</v>
      </c>
      <c r="B22" s="92" t="n">
        <v>21</v>
      </c>
      <c r="C22" s="92" t="n">
        <v>96</v>
      </c>
      <c r="D22" s="93"/>
      <c r="E22" s="92" t="s">
        <v>123</v>
      </c>
      <c r="F22" s="99" t="s">
        <v>1091</v>
      </c>
      <c r="G22" s="92" t="s">
        <v>125</v>
      </c>
      <c r="H22" s="94" t="s">
        <v>1066</v>
      </c>
      <c r="I22" s="95" t="n">
        <f aca="false">LEN(F22)</f>
        <v>3</v>
      </c>
      <c r="J22" s="95" t="n">
        <v>1</v>
      </c>
      <c r="K22" s="96"/>
    </row>
    <row r="23" s="95" customFormat="true" ht="10" hidden="false" customHeight="false" outlineLevel="0" collapsed="false">
      <c r="A23" s="92" t="n">
        <v>16</v>
      </c>
      <c r="B23" s="92" t="n">
        <v>21</v>
      </c>
      <c r="C23" s="92" t="n">
        <v>96</v>
      </c>
      <c r="D23" s="93"/>
      <c r="E23" s="92" t="s">
        <v>123</v>
      </c>
      <c r="F23" s="92" t="s">
        <v>1393</v>
      </c>
      <c r="G23" s="92" t="s">
        <v>125</v>
      </c>
      <c r="H23" s="94" t="s">
        <v>1365</v>
      </c>
      <c r="I23" s="95" t="n">
        <f aca="false">LEN(F23)</f>
        <v>3</v>
      </c>
      <c r="J23" s="95" t="n">
        <v>1</v>
      </c>
      <c r="K23" s="96"/>
    </row>
    <row r="24" s="95" customFormat="true" ht="20" hidden="false" customHeight="false" outlineLevel="0" collapsed="false">
      <c r="A24" s="92" t="n">
        <v>18</v>
      </c>
      <c r="B24" s="92" t="n">
        <v>23</v>
      </c>
      <c r="C24" s="92" t="n">
        <v>53</v>
      </c>
      <c r="D24" s="102" t="s">
        <v>131</v>
      </c>
      <c r="E24" s="94" t="s">
        <v>132</v>
      </c>
      <c r="F24" s="92" t="s">
        <v>1095</v>
      </c>
      <c r="G24" s="92" t="s">
        <v>134</v>
      </c>
      <c r="H24" s="94" t="s">
        <v>1066</v>
      </c>
      <c r="I24" s="95" t="n">
        <f aca="false">LEN(F24)</f>
        <v>6</v>
      </c>
      <c r="J24" s="95" t="n">
        <v>1</v>
      </c>
      <c r="K24" s="96"/>
    </row>
    <row r="25" s="95" customFormat="true" ht="20" hidden="false" customHeight="false" outlineLevel="0" collapsed="false">
      <c r="A25" s="92" t="n">
        <v>18</v>
      </c>
      <c r="B25" s="92" t="n">
        <v>23</v>
      </c>
      <c r="C25" s="92" t="n">
        <v>53</v>
      </c>
      <c r="D25" s="102" t="s">
        <v>131</v>
      </c>
      <c r="E25" s="94" t="s">
        <v>132</v>
      </c>
      <c r="F25" s="92" t="s">
        <v>1397</v>
      </c>
      <c r="G25" s="92" t="s">
        <v>134</v>
      </c>
      <c r="H25" s="94" t="s">
        <v>1365</v>
      </c>
      <c r="I25" s="95" t="n">
        <f aca="false">LEN(F25)</f>
        <v>6</v>
      </c>
      <c r="J25" s="95" t="n">
        <v>1</v>
      </c>
      <c r="K25" s="96"/>
    </row>
    <row r="26" s="95" customFormat="true" ht="10" hidden="false" customHeight="false" outlineLevel="0" collapsed="false">
      <c r="A26" s="92" t="n">
        <v>19</v>
      </c>
      <c r="B26" s="92" t="n">
        <v>24</v>
      </c>
      <c r="C26" s="92" t="n">
        <v>100</v>
      </c>
      <c r="D26" s="93"/>
      <c r="E26" s="92" t="s">
        <v>136</v>
      </c>
      <c r="F26" s="92" t="s">
        <v>1097</v>
      </c>
      <c r="G26" s="92" t="s">
        <v>138</v>
      </c>
      <c r="H26" s="94" t="s">
        <v>1066</v>
      </c>
      <c r="I26" s="95" t="n">
        <f aca="false">LEN(F26)</f>
        <v>4</v>
      </c>
      <c r="J26" s="95" t="n">
        <v>1</v>
      </c>
      <c r="K26" s="96"/>
    </row>
    <row r="27" s="95" customFormat="true" ht="10" hidden="false" customHeight="false" outlineLevel="0" collapsed="false">
      <c r="A27" s="92" t="n">
        <v>19</v>
      </c>
      <c r="B27" s="92" t="n">
        <v>24</v>
      </c>
      <c r="C27" s="92" t="n">
        <v>100</v>
      </c>
      <c r="D27" s="93"/>
      <c r="E27" s="92" t="s">
        <v>136</v>
      </c>
      <c r="F27" s="92" t="s">
        <v>1399</v>
      </c>
      <c r="G27" s="92" t="s">
        <v>138</v>
      </c>
      <c r="H27" s="94" t="s">
        <v>1365</v>
      </c>
      <c r="I27" s="95" t="n">
        <f aca="false">LEN(F27)</f>
        <v>4</v>
      </c>
      <c r="J27" s="95" t="n">
        <v>1</v>
      </c>
      <c r="K27" s="96"/>
    </row>
    <row r="28" s="95" customFormat="true" ht="10" hidden="false" customHeight="false" outlineLevel="0" collapsed="false">
      <c r="A28" s="92" t="n">
        <v>26</v>
      </c>
      <c r="B28" s="92" t="n">
        <v>34</v>
      </c>
      <c r="C28" s="92" t="n">
        <v>192</v>
      </c>
      <c r="D28" s="93"/>
      <c r="E28" s="92" t="s">
        <v>168</v>
      </c>
      <c r="F28" s="92" t="s">
        <v>1111</v>
      </c>
      <c r="G28" s="92" t="s">
        <v>170</v>
      </c>
      <c r="H28" s="94" t="s">
        <v>1066</v>
      </c>
      <c r="I28" s="95" t="n">
        <f aca="false">LEN(F28)</f>
        <v>5</v>
      </c>
      <c r="J28" s="95" t="n">
        <v>1</v>
      </c>
      <c r="K28" s="96"/>
    </row>
    <row r="29" s="95" customFormat="true" ht="10" hidden="false" customHeight="false" outlineLevel="0" collapsed="false">
      <c r="A29" s="92" t="n">
        <v>26</v>
      </c>
      <c r="B29" s="92" t="n">
        <v>34</v>
      </c>
      <c r="C29" s="92" t="n">
        <v>192</v>
      </c>
      <c r="D29" s="93"/>
      <c r="E29" s="92" t="s">
        <v>168</v>
      </c>
      <c r="F29" s="92" t="s">
        <v>1413</v>
      </c>
      <c r="G29" s="92" t="s">
        <v>170</v>
      </c>
      <c r="H29" s="94" t="s">
        <v>1365</v>
      </c>
      <c r="I29" s="95" t="n">
        <f aca="false">LEN(F29)</f>
        <v>5</v>
      </c>
      <c r="J29" s="95" t="n">
        <v>1</v>
      </c>
      <c r="K29" s="96"/>
    </row>
    <row r="30" s="95" customFormat="true" ht="10" hidden="false" customHeight="false" outlineLevel="0" collapsed="false">
      <c r="A30" s="92" t="n">
        <v>27</v>
      </c>
      <c r="B30" s="92" t="n">
        <v>35</v>
      </c>
      <c r="C30" s="92" t="n">
        <v>193</v>
      </c>
      <c r="D30" s="93" t="n">
        <v>68</v>
      </c>
      <c r="E30" s="92" t="s">
        <v>172</v>
      </c>
      <c r="F30" s="97" t="s">
        <v>1113</v>
      </c>
      <c r="G30" s="92" t="s">
        <v>174</v>
      </c>
      <c r="H30" s="94" t="s">
        <v>1066</v>
      </c>
      <c r="I30" s="95" t="n">
        <f aca="false">LEN(F30)</f>
        <v>4</v>
      </c>
      <c r="J30" s="95" t="n">
        <v>1</v>
      </c>
      <c r="K30" s="96"/>
    </row>
    <row r="31" s="95" customFormat="true" ht="10" hidden="false" customHeight="false" outlineLevel="0" collapsed="false">
      <c r="A31" s="92" t="n">
        <v>27</v>
      </c>
      <c r="B31" s="92" t="n">
        <v>35</v>
      </c>
      <c r="C31" s="92" t="n">
        <v>193</v>
      </c>
      <c r="D31" s="93" t="n">
        <v>68</v>
      </c>
      <c r="E31" s="92" t="s">
        <v>172</v>
      </c>
      <c r="F31" s="92" t="s">
        <v>1415</v>
      </c>
      <c r="G31" s="92" t="s">
        <v>174</v>
      </c>
      <c r="H31" s="94" t="s">
        <v>1365</v>
      </c>
      <c r="I31" s="95" t="n">
        <f aca="false">LEN(F31)</f>
        <v>4</v>
      </c>
      <c r="J31" s="95" t="n">
        <v>1</v>
      </c>
      <c r="K31" s="96"/>
    </row>
    <row r="32" s="95" customFormat="true" ht="10" hidden="false" customHeight="false" outlineLevel="0" collapsed="false">
      <c r="A32" s="92" t="n">
        <v>28</v>
      </c>
      <c r="B32" s="92" t="n">
        <v>36</v>
      </c>
      <c r="C32" s="92" t="n">
        <v>99</v>
      </c>
      <c r="D32" s="93" t="n">
        <v>48</v>
      </c>
      <c r="E32" s="92" t="s">
        <v>176</v>
      </c>
      <c r="F32" s="97" t="s">
        <v>1115</v>
      </c>
      <c r="G32" s="92" t="s">
        <v>178</v>
      </c>
      <c r="H32" s="94" t="s">
        <v>1066</v>
      </c>
      <c r="I32" s="95" t="n">
        <f aca="false">LEN(F32)</f>
        <v>6</v>
      </c>
      <c r="J32" s="95" t="n">
        <v>1</v>
      </c>
      <c r="K32" s="96"/>
    </row>
    <row r="33" s="95" customFormat="true" ht="10" hidden="false" customHeight="false" outlineLevel="0" collapsed="false">
      <c r="A33" s="92" t="n">
        <v>28</v>
      </c>
      <c r="B33" s="92" t="n">
        <v>36</v>
      </c>
      <c r="C33" s="92" t="n">
        <v>99</v>
      </c>
      <c r="D33" s="93" t="n">
        <v>48</v>
      </c>
      <c r="E33" s="92" t="s">
        <v>176</v>
      </c>
      <c r="F33" s="92" t="s">
        <v>1417</v>
      </c>
      <c r="G33" s="92" t="s">
        <v>178</v>
      </c>
      <c r="H33" s="94" t="s">
        <v>1365</v>
      </c>
      <c r="I33" s="95" t="n">
        <f aca="false">LEN(F33)</f>
        <v>6</v>
      </c>
      <c r="J33" s="95" t="n">
        <v>1</v>
      </c>
      <c r="K33" s="96"/>
    </row>
    <row r="34" s="95" customFormat="true" ht="10" hidden="false" customHeight="false" outlineLevel="0" collapsed="false">
      <c r="A34" s="92" t="n">
        <v>29</v>
      </c>
      <c r="B34" s="92" t="n">
        <v>38</v>
      </c>
      <c r="C34" s="92" t="n">
        <v>132</v>
      </c>
      <c r="D34" s="93" t="s">
        <v>180</v>
      </c>
      <c r="E34" s="92" t="s">
        <v>181</v>
      </c>
      <c r="F34" s="92" t="s">
        <v>1117</v>
      </c>
      <c r="G34" s="92" t="s">
        <v>183</v>
      </c>
      <c r="H34" s="94" t="s">
        <v>1066</v>
      </c>
      <c r="I34" s="95" t="n">
        <f aca="false">LEN(F34)</f>
        <v>4</v>
      </c>
      <c r="J34" s="95" t="n">
        <v>1</v>
      </c>
      <c r="K34" s="96"/>
    </row>
    <row r="35" s="95" customFormat="true" ht="10" hidden="false" customHeight="false" outlineLevel="0" collapsed="false">
      <c r="A35" s="92" t="n">
        <v>29</v>
      </c>
      <c r="B35" s="92" t="n">
        <v>38</v>
      </c>
      <c r="C35" s="92" t="n">
        <v>132</v>
      </c>
      <c r="D35" s="93" t="s">
        <v>180</v>
      </c>
      <c r="E35" s="92" t="s">
        <v>181</v>
      </c>
      <c r="F35" s="92" t="s">
        <v>1419</v>
      </c>
      <c r="G35" s="92" t="s">
        <v>183</v>
      </c>
      <c r="H35" s="94" t="s">
        <v>1365</v>
      </c>
      <c r="I35" s="95" t="n">
        <f aca="false">LEN(F35)</f>
        <v>4</v>
      </c>
      <c r="J35" s="95" t="n">
        <v>1</v>
      </c>
      <c r="K35" s="96"/>
    </row>
    <row r="36" s="95" customFormat="true" ht="10" hidden="false" customHeight="false" outlineLevel="0" collapsed="false">
      <c r="A36" s="103" t="n">
        <v>30</v>
      </c>
      <c r="B36" s="92" t="n">
        <v>39</v>
      </c>
      <c r="C36" s="92" t="n">
        <v>199</v>
      </c>
      <c r="D36" s="93"/>
      <c r="E36" s="92" t="s">
        <v>185</v>
      </c>
      <c r="F36" s="92" t="s">
        <v>1119</v>
      </c>
      <c r="G36" s="92" t="s">
        <v>187</v>
      </c>
      <c r="H36" s="94" t="s">
        <v>1066</v>
      </c>
      <c r="I36" s="95" t="n">
        <f aca="false">LEN(F36)</f>
        <v>6</v>
      </c>
      <c r="J36" s="95" t="n">
        <v>1</v>
      </c>
      <c r="K36" s="96"/>
    </row>
    <row r="37" s="95" customFormat="true" ht="10" hidden="false" customHeight="false" outlineLevel="0" collapsed="false">
      <c r="A37" s="103" t="n">
        <v>30</v>
      </c>
      <c r="B37" s="92" t="n">
        <v>39</v>
      </c>
      <c r="C37" s="92" t="n">
        <v>199</v>
      </c>
      <c r="D37" s="93"/>
      <c r="E37" s="92" t="s">
        <v>185</v>
      </c>
      <c r="F37" s="92" t="s">
        <v>1421</v>
      </c>
      <c r="G37" s="92" t="s">
        <v>187</v>
      </c>
      <c r="H37" s="94" t="s">
        <v>1365</v>
      </c>
      <c r="I37" s="95" t="n">
        <f aca="false">LEN(F37)</f>
        <v>6</v>
      </c>
      <c r="J37" s="95" t="n">
        <v>1</v>
      </c>
      <c r="K37" s="96"/>
    </row>
    <row r="38" s="95" customFormat="true" ht="10" hidden="false" customHeight="false" outlineLevel="0" collapsed="false">
      <c r="A38" s="92" t="n">
        <v>32</v>
      </c>
      <c r="B38" s="92" t="n">
        <v>41</v>
      </c>
      <c r="C38" s="92" t="n">
        <v>10</v>
      </c>
      <c r="D38" s="93" t="s">
        <v>193</v>
      </c>
      <c r="E38" s="92" t="s">
        <v>194</v>
      </c>
      <c r="F38" s="92" t="s">
        <v>1123</v>
      </c>
      <c r="G38" s="92" t="s">
        <v>196</v>
      </c>
      <c r="H38" s="94" t="s">
        <v>1066</v>
      </c>
      <c r="I38" s="95" t="n">
        <f aca="false">LEN(F38)</f>
        <v>4</v>
      </c>
      <c r="J38" s="95" t="n">
        <v>1</v>
      </c>
      <c r="K38" s="96"/>
    </row>
    <row r="39" s="95" customFormat="true" ht="10" hidden="false" customHeight="false" outlineLevel="0" collapsed="false">
      <c r="A39" s="92" t="n">
        <v>32</v>
      </c>
      <c r="B39" s="92" t="n">
        <v>41</v>
      </c>
      <c r="C39" s="92" t="n">
        <v>10</v>
      </c>
      <c r="D39" s="93" t="s">
        <v>193</v>
      </c>
      <c r="E39" s="92" t="s">
        <v>194</v>
      </c>
      <c r="F39" s="92" t="s">
        <v>1425</v>
      </c>
      <c r="G39" s="92" t="s">
        <v>196</v>
      </c>
      <c r="H39" s="94" t="s">
        <v>1365</v>
      </c>
      <c r="I39" s="95" t="n">
        <f aca="false">LEN(F39)</f>
        <v>4</v>
      </c>
      <c r="J39" s="95" t="n">
        <v>1</v>
      </c>
      <c r="K39" s="96"/>
    </row>
    <row r="40" s="95" customFormat="true" ht="10" hidden="false" customHeight="false" outlineLevel="0" collapsed="false">
      <c r="A40" s="92" t="n">
        <v>34</v>
      </c>
      <c r="B40" s="92" t="n">
        <v>44</v>
      </c>
      <c r="C40" s="92" t="n">
        <v>144</v>
      </c>
      <c r="D40" s="93" t="s">
        <v>153</v>
      </c>
      <c r="E40" s="92" t="s">
        <v>203</v>
      </c>
      <c r="F40" s="92" t="s">
        <v>1127</v>
      </c>
      <c r="G40" s="92" t="s">
        <v>205</v>
      </c>
      <c r="H40" s="94" t="s">
        <v>1066</v>
      </c>
      <c r="I40" s="95" t="n">
        <f aca="false">LEN(F40)</f>
        <v>6</v>
      </c>
      <c r="J40" s="95" t="n">
        <v>1</v>
      </c>
      <c r="K40" s="96"/>
    </row>
    <row r="41" s="95" customFormat="true" ht="10" hidden="false" customHeight="false" outlineLevel="0" collapsed="false">
      <c r="A41" s="92" t="n">
        <v>34</v>
      </c>
      <c r="B41" s="92" t="n">
        <v>44</v>
      </c>
      <c r="C41" s="92" t="n">
        <v>144</v>
      </c>
      <c r="D41" s="93" t="s">
        <v>153</v>
      </c>
      <c r="E41" s="92" t="s">
        <v>203</v>
      </c>
      <c r="F41" s="92" t="s">
        <v>1429</v>
      </c>
      <c r="G41" s="92" t="s">
        <v>205</v>
      </c>
      <c r="H41" s="94" t="s">
        <v>1365</v>
      </c>
      <c r="I41" s="95" t="n">
        <f aca="false">LEN(F41)</f>
        <v>6</v>
      </c>
      <c r="J41" s="95" t="n">
        <v>1</v>
      </c>
      <c r="K41" s="96"/>
    </row>
    <row r="42" s="95" customFormat="true" ht="10" hidden="false" customHeight="false" outlineLevel="0" collapsed="false">
      <c r="A42" s="92" t="n">
        <v>36</v>
      </c>
      <c r="B42" s="92" t="n">
        <v>46</v>
      </c>
      <c r="C42" s="92" t="n">
        <v>136</v>
      </c>
      <c r="D42" s="93" t="n">
        <v>27</v>
      </c>
      <c r="E42" s="92" t="s">
        <v>211</v>
      </c>
      <c r="F42" s="104" t="s">
        <v>1131</v>
      </c>
      <c r="G42" s="92" t="s">
        <v>213</v>
      </c>
      <c r="H42" s="94" t="s">
        <v>1066</v>
      </c>
      <c r="I42" s="95" t="n">
        <f aca="false">LEN(F42)</f>
        <v>4</v>
      </c>
      <c r="J42" s="95" t="n">
        <v>1</v>
      </c>
      <c r="K42" s="96"/>
    </row>
    <row r="43" s="95" customFormat="true" ht="10" hidden="false" customHeight="false" outlineLevel="0" collapsed="false">
      <c r="A43" s="92" t="n">
        <v>36</v>
      </c>
      <c r="B43" s="92" t="n">
        <v>46</v>
      </c>
      <c r="C43" s="92" t="n">
        <v>136</v>
      </c>
      <c r="D43" s="93" t="n">
        <v>27</v>
      </c>
      <c r="E43" s="92" t="s">
        <v>211</v>
      </c>
      <c r="F43" s="92" t="s">
        <v>1433</v>
      </c>
      <c r="G43" s="92" t="s">
        <v>213</v>
      </c>
      <c r="H43" s="94" t="s">
        <v>1365</v>
      </c>
      <c r="I43" s="95" t="n">
        <f aca="false">LEN(F43)</f>
        <v>4</v>
      </c>
      <c r="J43" s="95" t="n">
        <v>1</v>
      </c>
      <c r="K43" s="96"/>
    </row>
    <row r="44" s="95" customFormat="true" ht="10" hidden="false" customHeight="false" outlineLevel="0" collapsed="false">
      <c r="A44" s="92" t="n">
        <v>39</v>
      </c>
      <c r="B44" s="92" t="n">
        <v>52</v>
      </c>
      <c r="C44" s="92" t="n">
        <v>148</v>
      </c>
      <c r="D44" s="93"/>
      <c r="E44" s="92" t="s">
        <v>223</v>
      </c>
      <c r="F44" s="92" t="s">
        <v>1136</v>
      </c>
      <c r="G44" s="92" t="s">
        <v>225</v>
      </c>
      <c r="H44" s="94" t="s">
        <v>1066</v>
      </c>
      <c r="I44" s="95" t="n">
        <f aca="false">LEN(F44)</f>
        <v>5</v>
      </c>
      <c r="J44" s="95" t="n">
        <v>1</v>
      </c>
      <c r="K44" s="96"/>
    </row>
    <row r="45" s="95" customFormat="true" ht="10" hidden="false" customHeight="false" outlineLevel="0" collapsed="false">
      <c r="A45" s="92" t="n">
        <v>39</v>
      </c>
      <c r="B45" s="92" t="n">
        <v>52</v>
      </c>
      <c r="C45" s="92" t="n">
        <v>148</v>
      </c>
      <c r="D45" s="93"/>
      <c r="E45" s="92" t="s">
        <v>223</v>
      </c>
      <c r="F45" s="92" t="s">
        <v>1439</v>
      </c>
      <c r="G45" s="92" t="s">
        <v>225</v>
      </c>
      <c r="H45" s="94" t="s">
        <v>1365</v>
      </c>
      <c r="I45" s="95" t="n">
        <f aca="false">LEN(F45)</f>
        <v>5</v>
      </c>
      <c r="J45" s="95" t="n">
        <v>1</v>
      </c>
      <c r="K45" s="96"/>
    </row>
    <row r="46" s="95" customFormat="true" ht="10" hidden="false" customHeight="false" outlineLevel="0" collapsed="false">
      <c r="A46" s="92" t="n">
        <v>40</v>
      </c>
      <c r="B46" s="92" t="n">
        <v>55</v>
      </c>
      <c r="C46" s="92" t="n">
        <v>1</v>
      </c>
      <c r="D46" s="93" t="s">
        <v>227</v>
      </c>
      <c r="E46" s="92" t="s">
        <v>228</v>
      </c>
      <c r="F46" s="92" t="s">
        <v>1138</v>
      </c>
      <c r="G46" s="92" t="s">
        <v>230</v>
      </c>
      <c r="H46" s="94" t="s">
        <v>1066</v>
      </c>
      <c r="I46" s="95" t="n">
        <f aca="false">LEN(F46)</f>
        <v>5</v>
      </c>
      <c r="J46" s="95" t="n">
        <v>1</v>
      </c>
      <c r="K46" s="96"/>
    </row>
    <row r="47" s="95" customFormat="true" ht="10" hidden="false" customHeight="false" outlineLevel="0" collapsed="false">
      <c r="A47" s="92" t="n">
        <v>40</v>
      </c>
      <c r="B47" s="92" t="n">
        <v>55</v>
      </c>
      <c r="C47" s="92" t="n">
        <v>1</v>
      </c>
      <c r="D47" s="93" t="s">
        <v>227</v>
      </c>
      <c r="E47" s="92" t="s">
        <v>228</v>
      </c>
      <c r="F47" s="92" t="s">
        <v>1441</v>
      </c>
      <c r="G47" s="92" t="s">
        <v>230</v>
      </c>
      <c r="H47" s="94" t="s">
        <v>1365</v>
      </c>
      <c r="I47" s="95" t="n">
        <f aca="false">LEN(F47)</f>
        <v>5</v>
      </c>
      <c r="J47" s="95" t="n">
        <v>1</v>
      </c>
      <c r="K47" s="96"/>
    </row>
    <row r="48" s="95" customFormat="true" ht="10" hidden="false" customHeight="false" outlineLevel="0" collapsed="false">
      <c r="A48" s="92" t="n">
        <v>41</v>
      </c>
      <c r="B48" s="92" t="n">
        <v>56</v>
      </c>
      <c r="C48" s="92" t="n">
        <v>102</v>
      </c>
      <c r="D48" s="93" t="n">
        <v>13</v>
      </c>
      <c r="E48" s="92" t="s">
        <v>232</v>
      </c>
      <c r="F48" s="97" t="s">
        <v>1140</v>
      </c>
      <c r="G48" s="92" t="s">
        <v>234</v>
      </c>
      <c r="H48" s="94" t="s">
        <v>1066</v>
      </c>
      <c r="I48" s="95" t="n">
        <f aca="false">LEN(F48)</f>
        <v>6</v>
      </c>
      <c r="J48" s="95" t="n">
        <v>1</v>
      </c>
      <c r="K48" s="96"/>
    </row>
    <row r="49" s="95" customFormat="true" ht="10" hidden="false" customHeight="false" outlineLevel="0" collapsed="false">
      <c r="A49" s="92" t="n">
        <v>41</v>
      </c>
      <c r="B49" s="92" t="n">
        <v>56</v>
      </c>
      <c r="C49" s="92" t="n">
        <v>102</v>
      </c>
      <c r="D49" s="93" t="n">
        <v>13</v>
      </c>
      <c r="E49" s="92" t="s">
        <v>232</v>
      </c>
      <c r="F49" s="92" t="s">
        <v>1443</v>
      </c>
      <c r="G49" s="92" t="s">
        <v>234</v>
      </c>
      <c r="H49" s="94" t="s">
        <v>1365</v>
      </c>
      <c r="I49" s="95" t="n">
        <f aca="false">LEN(F49)</f>
        <v>6</v>
      </c>
      <c r="J49" s="95" t="n">
        <v>1</v>
      </c>
      <c r="K49" s="96"/>
    </row>
    <row r="50" s="95" customFormat="true" ht="20" hidden="false" customHeight="false" outlineLevel="0" collapsed="false">
      <c r="A50" s="92" t="n">
        <v>43</v>
      </c>
      <c r="B50" s="92" t="n">
        <v>58</v>
      </c>
      <c r="C50" s="92" t="n">
        <v>62</v>
      </c>
      <c r="D50" s="102" t="s">
        <v>242</v>
      </c>
      <c r="E50" s="94" t="s">
        <v>243</v>
      </c>
      <c r="F50" s="92" t="s">
        <v>1144</v>
      </c>
      <c r="G50" s="92" t="s">
        <v>245</v>
      </c>
      <c r="H50" s="94" t="s">
        <v>1066</v>
      </c>
      <c r="I50" s="95" t="n">
        <f aca="false">LEN(F50)</f>
        <v>4</v>
      </c>
      <c r="J50" s="95" t="n">
        <v>1</v>
      </c>
      <c r="K50" s="96"/>
    </row>
    <row r="51" s="95" customFormat="true" ht="20" hidden="false" customHeight="false" outlineLevel="0" collapsed="false">
      <c r="A51" s="92" t="n">
        <v>43</v>
      </c>
      <c r="B51" s="92" t="n">
        <v>58</v>
      </c>
      <c r="C51" s="92" t="n">
        <v>62</v>
      </c>
      <c r="D51" s="102" t="s">
        <v>242</v>
      </c>
      <c r="E51" s="94" t="s">
        <v>243</v>
      </c>
      <c r="F51" s="92" t="s">
        <v>1447</v>
      </c>
      <c r="G51" s="92" t="s">
        <v>245</v>
      </c>
      <c r="H51" s="94" t="s">
        <v>1365</v>
      </c>
      <c r="I51" s="95" t="n">
        <f aca="false">LEN(F51)</f>
        <v>4</v>
      </c>
      <c r="J51" s="95" t="n">
        <v>1</v>
      </c>
      <c r="K51" s="96"/>
    </row>
    <row r="52" s="95" customFormat="true" ht="20" hidden="false" customHeight="false" outlineLevel="0" collapsed="false">
      <c r="A52" s="92" t="n">
        <v>44</v>
      </c>
      <c r="B52" s="92" t="n">
        <v>59</v>
      </c>
      <c r="C52" s="92" t="n">
        <v>168</v>
      </c>
      <c r="D52" s="102" t="s">
        <v>247</v>
      </c>
      <c r="E52" s="94" t="s">
        <v>248</v>
      </c>
      <c r="F52" s="92" t="s">
        <v>1146</v>
      </c>
      <c r="G52" s="92" t="s">
        <v>250</v>
      </c>
      <c r="H52" s="94" t="s">
        <v>1066</v>
      </c>
      <c r="I52" s="95" t="n">
        <f aca="false">LEN(F52)</f>
        <v>6</v>
      </c>
      <c r="J52" s="95" t="n">
        <v>1</v>
      </c>
      <c r="K52" s="96"/>
    </row>
    <row r="53" s="95" customFormat="true" ht="20" hidden="false" customHeight="false" outlineLevel="0" collapsed="false">
      <c r="A53" s="92" t="n">
        <v>44</v>
      </c>
      <c r="B53" s="92" t="n">
        <v>59</v>
      </c>
      <c r="C53" s="92" t="n">
        <v>168</v>
      </c>
      <c r="D53" s="102" t="s">
        <v>247</v>
      </c>
      <c r="E53" s="94" t="s">
        <v>248</v>
      </c>
      <c r="F53" s="92" t="s">
        <v>1449</v>
      </c>
      <c r="G53" s="92" t="s">
        <v>250</v>
      </c>
      <c r="H53" s="94" t="s">
        <v>1365</v>
      </c>
      <c r="I53" s="95" t="n">
        <f aca="false">LEN(F53)</f>
        <v>6</v>
      </c>
      <c r="J53" s="95" t="n">
        <v>1</v>
      </c>
      <c r="K53" s="96"/>
    </row>
    <row r="54" s="95" customFormat="true" ht="10" hidden="false" customHeight="false" outlineLevel="0" collapsed="false">
      <c r="A54" s="92" t="n">
        <v>45</v>
      </c>
      <c r="B54" s="92" t="n">
        <v>60</v>
      </c>
      <c r="C54" s="92" t="n">
        <v>41</v>
      </c>
      <c r="D54" s="93" t="n">
        <v>66</v>
      </c>
      <c r="E54" s="92" t="s">
        <v>252</v>
      </c>
      <c r="F54" s="97" t="s">
        <v>1148</v>
      </c>
      <c r="G54" s="92" t="s">
        <v>254</v>
      </c>
      <c r="H54" s="94" t="s">
        <v>1066</v>
      </c>
      <c r="I54" s="95" t="n">
        <f aca="false">LEN(F54)</f>
        <v>3</v>
      </c>
      <c r="J54" s="95" t="n">
        <v>1</v>
      </c>
      <c r="K54" s="96"/>
    </row>
    <row r="55" s="95" customFormat="true" ht="10" hidden="false" customHeight="false" outlineLevel="0" collapsed="false">
      <c r="A55" s="92" t="n">
        <v>45</v>
      </c>
      <c r="B55" s="92" t="n">
        <v>60</v>
      </c>
      <c r="C55" s="92" t="n">
        <v>41</v>
      </c>
      <c r="D55" s="93" t="n">
        <v>66</v>
      </c>
      <c r="E55" s="92" t="s">
        <v>252</v>
      </c>
      <c r="F55" s="99" t="s">
        <v>1129</v>
      </c>
      <c r="G55" s="92" t="s">
        <v>254</v>
      </c>
      <c r="H55" s="94" t="s">
        <v>1365</v>
      </c>
      <c r="I55" s="95" t="n">
        <f aca="false">LEN(F55)</f>
        <v>3</v>
      </c>
      <c r="J55" s="95" t="n">
        <v>1</v>
      </c>
      <c r="K55" s="96"/>
    </row>
    <row r="56" s="95" customFormat="true" ht="10" hidden="false" customHeight="false" outlineLevel="0" collapsed="false">
      <c r="A56" s="92" t="n">
        <v>46</v>
      </c>
      <c r="B56" s="92" t="n">
        <v>61</v>
      </c>
      <c r="C56" s="92" t="n">
        <v>80</v>
      </c>
      <c r="D56" s="93" t="n">
        <v>3</v>
      </c>
      <c r="E56" s="92" t="s">
        <v>256</v>
      </c>
      <c r="F56" s="97" t="s">
        <v>1150</v>
      </c>
      <c r="G56" s="92" t="s">
        <v>258</v>
      </c>
      <c r="H56" s="94" t="s">
        <v>1066</v>
      </c>
      <c r="I56" s="95" t="n">
        <f aca="false">LEN(F56)</f>
        <v>4</v>
      </c>
      <c r="J56" s="95" t="n">
        <v>1</v>
      </c>
      <c r="K56" s="96"/>
    </row>
    <row r="57" s="95" customFormat="true" ht="10" hidden="false" customHeight="false" outlineLevel="0" collapsed="false">
      <c r="A57" s="92" t="n">
        <v>46</v>
      </c>
      <c r="B57" s="92" t="n">
        <v>61</v>
      </c>
      <c r="C57" s="92" t="n">
        <v>80</v>
      </c>
      <c r="D57" s="93" t="n">
        <v>3</v>
      </c>
      <c r="E57" s="92" t="s">
        <v>256</v>
      </c>
      <c r="F57" s="99" t="s">
        <v>721</v>
      </c>
      <c r="G57" s="92" t="s">
        <v>258</v>
      </c>
      <c r="H57" s="94" t="s">
        <v>1365</v>
      </c>
      <c r="I57" s="95" t="n">
        <f aca="false">LEN(F57)</f>
        <v>4</v>
      </c>
      <c r="J57" s="95" t="n">
        <v>1</v>
      </c>
      <c r="K57" s="96"/>
    </row>
    <row r="58" s="95" customFormat="true" ht="10" hidden="false" customHeight="false" outlineLevel="0" collapsed="false">
      <c r="A58" s="92" t="n">
        <v>47</v>
      </c>
      <c r="B58" s="92" t="n">
        <v>63</v>
      </c>
      <c r="C58" s="92" t="n">
        <v>19</v>
      </c>
      <c r="D58" s="93"/>
      <c r="E58" s="92" t="s">
        <v>260</v>
      </c>
      <c r="F58" s="92" t="s">
        <v>1152</v>
      </c>
      <c r="G58" s="92" t="s">
        <v>262</v>
      </c>
      <c r="H58" s="94" t="s">
        <v>1066</v>
      </c>
      <c r="I58" s="95" t="n">
        <f aca="false">LEN(F58)</f>
        <v>4</v>
      </c>
      <c r="J58" s="95" t="n">
        <v>1</v>
      </c>
      <c r="K58" s="96"/>
    </row>
    <row r="59" s="95" customFormat="true" ht="10" hidden="false" customHeight="false" outlineLevel="0" collapsed="false">
      <c r="A59" s="92" t="n">
        <v>47</v>
      </c>
      <c r="B59" s="92" t="n">
        <v>63</v>
      </c>
      <c r="C59" s="92" t="n">
        <v>19</v>
      </c>
      <c r="D59" s="93"/>
      <c r="E59" s="92" t="s">
        <v>260</v>
      </c>
      <c r="F59" s="99" t="s">
        <v>1241</v>
      </c>
      <c r="G59" s="92" t="s">
        <v>262</v>
      </c>
      <c r="H59" s="94" t="s">
        <v>1365</v>
      </c>
      <c r="I59" s="95" t="n">
        <f aca="false">LEN(F59)</f>
        <v>4</v>
      </c>
      <c r="J59" s="95" t="n">
        <v>1</v>
      </c>
      <c r="K59" s="96"/>
    </row>
    <row r="60" s="95" customFormat="true" ht="10" hidden="false" customHeight="false" outlineLevel="0" collapsed="false">
      <c r="A60" s="92" t="n">
        <v>48</v>
      </c>
      <c r="B60" s="92" t="n">
        <v>64</v>
      </c>
      <c r="C60" s="92" t="n">
        <v>57</v>
      </c>
      <c r="D60" s="93"/>
      <c r="E60" s="92" t="s">
        <v>264</v>
      </c>
      <c r="F60" s="92" t="s">
        <v>1154</v>
      </c>
      <c r="G60" s="92" t="s">
        <v>266</v>
      </c>
      <c r="H60" s="94" t="s">
        <v>1066</v>
      </c>
      <c r="I60" s="95" t="n">
        <f aca="false">LEN(F60)</f>
        <v>3</v>
      </c>
      <c r="J60" s="95" t="n">
        <v>1</v>
      </c>
      <c r="K60" s="96"/>
    </row>
    <row r="61" s="95" customFormat="true" ht="10" hidden="false" customHeight="false" outlineLevel="0" collapsed="false">
      <c r="A61" s="92" t="n">
        <v>48</v>
      </c>
      <c r="B61" s="92" t="n">
        <v>64</v>
      </c>
      <c r="C61" s="92" t="n">
        <v>57</v>
      </c>
      <c r="D61" s="93"/>
      <c r="E61" s="92" t="s">
        <v>264</v>
      </c>
      <c r="F61" s="92" t="s">
        <v>1454</v>
      </c>
      <c r="G61" s="92" t="s">
        <v>266</v>
      </c>
      <c r="H61" s="94" t="s">
        <v>1365</v>
      </c>
      <c r="I61" s="95" t="n">
        <f aca="false">LEN(F61)</f>
        <v>3</v>
      </c>
      <c r="J61" s="95" t="n">
        <v>1</v>
      </c>
      <c r="K61" s="96"/>
    </row>
    <row r="62" s="95" customFormat="true" ht="10" hidden="false" customHeight="false" outlineLevel="0" collapsed="false">
      <c r="A62" s="92" t="n">
        <v>49</v>
      </c>
      <c r="B62" s="92" t="n">
        <v>65</v>
      </c>
      <c r="C62" s="92" t="n">
        <v>73</v>
      </c>
      <c r="D62" s="93" t="n">
        <v>33</v>
      </c>
      <c r="E62" s="92" t="s">
        <v>268</v>
      </c>
      <c r="F62" s="104" t="s">
        <v>1156</v>
      </c>
      <c r="G62" s="92" t="s">
        <v>270</v>
      </c>
      <c r="H62" s="94" t="s">
        <v>1066</v>
      </c>
      <c r="I62" s="95" t="n">
        <f aca="false">LEN(F62)</f>
        <v>5</v>
      </c>
      <c r="J62" s="95" t="n">
        <v>1</v>
      </c>
      <c r="K62" s="96"/>
    </row>
    <row r="63" s="95" customFormat="true" ht="10" hidden="false" customHeight="false" outlineLevel="0" collapsed="false">
      <c r="A63" s="92" t="n">
        <v>49</v>
      </c>
      <c r="B63" s="92" t="n">
        <v>65</v>
      </c>
      <c r="C63" s="92" t="n">
        <v>73</v>
      </c>
      <c r="D63" s="93" t="n">
        <v>33</v>
      </c>
      <c r="E63" s="92" t="s">
        <v>268</v>
      </c>
      <c r="F63" s="92" t="s">
        <v>1456</v>
      </c>
      <c r="G63" s="92" t="s">
        <v>270</v>
      </c>
      <c r="H63" s="94" t="s">
        <v>1365</v>
      </c>
      <c r="I63" s="95" t="n">
        <f aca="false">LEN(F63)</f>
        <v>5</v>
      </c>
      <c r="J63" s="95" t="n">
        <v>1</v>
      </c>
      <c r="K63" s="96"/>
    </row>
    <row r="64" s="95" customFormat="true" ht="10" hidden="false" customHeight="false" outlineLevel="0" collapsed="false">
      <c r="A64" s="92" t="n">
        <v>51</v>
      </c>
      <c r="B64" s="92" t="n">
        <v>67</v>
      </c>
      <c r="C64" s="92" t="n">
        <v>27</v>
      </c>
      <c r="D64" s="93" t="n">
        <v>52</v>
      </c>
      <c r="E64" s="92" t="s">
        <v>276</v>
      </c>
      <c r="F64" s="97" t="s">
        <v>1159</v>
      </c>
      <c r="G64" s="92" t="s">
        <v>278</v>
      </c>
      <c r="H64" s="94" t="s">
        <v>1066</v>
      </c>
      <c r="I64" s="95" t="n">
        <f aca="false">LEN(F64)</f>
        <v>7</v>
      </c>
      <c r="J64" s="95" t="n">
        <v>1</v>
      </c>
      <c r="K64" s="96"/>
    </row>
    <row r="65" s="95" customFormat="true" ht="10" hidden="false" customHeight="false" outlineLevel="0" collapsed="false">
      <c r="A65" s="92" t="n">
        <v>51</v>
      </c>
      <c r="B65" s="92" t="n">
        <v>67</v>
      </c>
      <c r="C65" s="92" t="n">
        <v>27</v>
      </c>
      <c r="D65" s="93" t="n">
        <v>52</v>
      </c>
      <c r="E65" s="92" t="s">
        <v>276</v>
      </c>
      <c r="F65" s="92" t="s">
        <v>1460</v>
      </c>
      <c r="G65" s="92" t="s">
        <v>278</v>
      </c>
      <c r="H65" s="94" t="s">
        <v>1365</v>
      </c>
      <c r="I65" s="95" t="n">
        <f aca="false">LEN(F65)</f>
        <v>7</v>
      </c>
      <c r="J65" s="95" t="n">
        <v>1</v>
      </c>
      <c r="K65" s="96"/>
    </row>
    <row r="66" s="95" customFormat="true" ht="10" hidden="false" customHeight="false" outlineLevel="0" collapsed="false">
      <c r="A66" s="92" t="n">
        <v>52</v>
      </c>
      <c r="B66" s="92" t="n">
        <v>68</v>
      </c>
      <c r="C66" s="92" t="n">
        <v>84</v>
      </c>
      <c r="D66" s="93" t="n">
        <v>18</v>
      </c>
      <c r="E66" s="92" t="s">
        <v>280</v>
      </c>
      <c r="F66" s="97" t="s">
        <v>1161</v>
      </c>
      <c r="G66" s="92" t="s">
        <v>282</v>
      </c>
      <c r="H66" s="94" t="s">
        <v>1066</v>
      </c>
      <c r="I66" s="95" t="n">
        <f aca="false">LEN(F66)</f>
        <v>4</v>
      </c>
      <c r="J66" s="95" t="n">
        <v>1</v>
      </c>
      <c r="K66" s="96"/>
    </row>
    <row r="67" s="95" customFormat="true" ht="10" hidden="false" customHeight="false" outlineLevel="0" collapsed="false">
      <c r="A67" s="92" t="n">
        <v>52</v>
      </c>
      <c r="B67" s="92" t="n">
        <v>68</v>
      </c>
      <c r="C67" s="92" t="n">
        <v>84</v>
      </c>
      <c r="D67" s="93" t="n">
        <v>18</v>
      </c>
      <c r="E67" s="92" t="s">
        <v>280</v>
      </c>
      <c r="F67" s="92" t="s">
        <v>1462</v>
      </c>
      <c r="G67" s="92" t="s">
        <v>282</v>
      </c>
      <c r="H67" s="94" t="s">
        <v>1365</v>
      </c>
      <c r="I67" s="95" t="n">
        <f aca="false">LEN(F67)</f>
        <v>4</v>
      </c>
      <c r="J67" s="95" t="n">
        <v>1</v>
      </c>
      <c r="K67" s="96"/>
    </row>
    <row r="68" s="95" customFormat="true" ht="10" hidden="false" customHeight="false" outlineLevel="0" collapsed="false">
      <c r="A68" s="92" t="n">
        <v>54</v>
      </c>
      <c r="B68" s="92" t="n">
        <v>70</v>
      </c>
      <c r="C68" s="92" t="n">
        <v>68</v>
      </c>
      <c r="D68" s="93" t="s">
        <v>288</v>
      </c>
      <c r="E68" s="92" t="s">
        <v>289</v>
      </c>
      <c r="F68" s="92" t="s">
        <v>1165</v>
      </c>
      <c r="G68" s="92" t="s">
        <v>291</v>
      </c>
      <c r="H68" s="94" t="s">
        <v>1066</v>
      </c>
      <c r="I68" s="95" t="n">
        <f aca="false">LEN(F68)</f>
        <v>5</v>
      </c>
      <c r="J68" s="95" t="n">
        <v>1</v>
      </c>
      <c r="K68" s="96"/>
    </row>
    <row r="69" s="95" customFormat="true" ht="10" hidden="false" customHeight="false" outlineLevel="0" collapsed="false">
      <c r="A69" s="92" t="n">
        <v>54</v>
      </c>
      <c r="B69" s="92" t="n">
        <v>70</v>
      </c>
      <c r="C69" s="92" t="n">
        <v>68</v>
      </c>
      <c r="D69" s="93" t="s">
        <v>288</v>
      </c>
      <c r="E69" s="92" t="s">
        <v>289</v>
      </c>
      <c r="F69" s="92" t="s">
        <v>1465</v>
      </c>
      <c r="G69" s="92" t="s">
        <v>291</v>
      </c>
      <c r="H69" s="94" t="s">
        <v>1365</v>
      </c>
      <c r="I69" s="95" t="n">
        <f aca="false">LEN(F69)</f>
        <v>5</v>
      </c>
      <c r="J69" s="95" t="n">
        <v>1</v>
      </c>
      <c r="K69" s="96"/>
    </row>
    <row r="70" s="95" customFormat="true" ht="10" hidden="false" customHeight="false" outlineLevel="0" collapsed="false">
      <c r="A70" s="92" t="n">
        <v>55</v>
      </c>
      <c r="B70" s="92" t="n">
        <v>71</v>
      </c>
      <c r="C70" s="92" t="n">
        <v>17</v>
      </c>
      <c r="D70" s="93" t="s">
        <v>293</v>
      </c>
      <c r="E70" s="92" t="s">
        <v>294</v>
      </c>
      <c r="F70" s="92" t="s">
        <v>1167</v>
      </c>
      <c r="G70" s="92" t="s">
        <v>296</v>
      </c>
      <c r="H70" s="94" t="s">
        <v>1066</v>
      </c>
      <c r="I70" s="95" t="n">
        <f aca="false">LEN(F70)</f>
        <v>5</v>
      </c>
      <c r="J70" s="95" t="n">
        <v>1</v>
      </c>
      <c r="K70" s="96"/>
    </row>
    <row r="71" s="95" customFormat="true" ht="10" hidden="false" customHeight="false" outlineLevel="0" collapsed="false">
      <c r="A71" s="92" t="n">
        <v>55</v>
      </c>
      <c r="B71" s="92" t="n">
        <v>71</v>
      </c>
      <c r="C71" s="92" t="n">
        <v>17</v>
      </c>
      <c r="D71" s="93" t="s">
        <v>293</v>
      </c>
      <c r="E71" s="92" t="s">
        <v>294</v>
      </c>
      <c r="F71" s="99" t="s">
        <v>1000</v>
      </c>
      <c r="G71" s="92" t="s">
        <v>296</v>
      </c>
      <c r="H71" s="94" t="s">
        <v>1365</v>
      </c>
      <c r="I71" s="95" t="n">
        <f aca="false">LEN(F71)</f>
        <v>5</v>
      </c>
      <c r="J71" s="95" t="n">
        <v>1</v>
      </c>
      <c r="K71" s="96"/>
    </row>
    <row r="72" s="95" customFormat="true" ht="10" hidden="false" customHeight="false" outlineLevel="0" collapsed="false">
      <c r="A72" s="92" t="n">
        <v>56</v>
      </c>
      <c r="B72" s="92" t="n">
        <v>72</v>
      </c>
      <c r="C72" s="92" t="n">
        <v>154</v>
      </c>
      <c r="D72" s="93"/>
      <c r="E72" s="92" t="s">
        <v>298</v>
      </c>
      <c r="F72" s="92" t="s">
        <v>1169</v>
      </c>
      <c r="G72" s="92" t="s">
        <v>300</v>
      </c>
      <c r="H72" s="94" t="s">
        <v>1066</v>
      </c>
      <c r="I72" s="95" t="n">
        <f aca="false">LEN(F72)</f>
        <v>6</v>
      </c>
      <c r="J72" s="95" t="n">
        <v>1</v>
      </c>
      <c r="K72" s="96"/>
    </row>
    <row r="73" s="95" customFormat="true" ht="10" hidden="false" customHeight="false" outlineLevel="0" collapsed="false">
      <c r="A73" s="92" t="n">
        <v>56</v>
      </c>
      <c r="B73" s="92" t="n">
        <v>72</v>
      </c>
      <c r="C73" s="92" t="n">
        <v>154</v>
      </c>
      <c r="D73" s="93"/>
      <c r="E73" s="92" t="s">
        <v>298</v>
      </c>
      <c r="F73" s="92" t="s">
        <v>1468</v>
      </c>
      <c r="G73" s="92" t="s">
        <v>300</v>
      </c>
      <c r="H73" s="94" t="s">
        <v>1365</v>
      </c>
      <c r="I73" s="95" t="n">
        <f aca="false">LEN(F73)</f>
        <v>6</v>
      </c>
      <c r="J73" s="95" t="n">
        <v>1</v>
      </c>
      <c r="K73" s="96"/>
    </row>
    <row r="74" s="95" customFormat="true" ht="10" hidden="false" customHeight="false" outlineLevel="0" collapsed="false">
      <c r="A74" s="92" t="n">
        <v>57</v>
      </c>
      <c r="B74" s="92" t="n">
        <v>73</v>
      </c>
      <c r="C74" s="92" t="n">
        <v>121</v>
      </c>
      <c r="D74" s="93"/>
      <c r="E74" s="92" t="s">
        <v>302</v>
      </c>
      <c r="F74" s="92" t="s">
        <v>1171</v>
      </c>
      <c r="G74" s="92" t="s">
        <v>304</v>
      </c>
      <c r="H74" s="94" t="s">
        <v>1066</v>
      </c>
      <c r="I74" s="95" t="n">
        <f aca="false">LEN(F74)</f>
        <v>3</v>
      </c>
      <c r="J74" s="95" t="n">
        <v>1</v>
      </c>
      <c r="K74" s="96"/>
    </row>
    <row r="75" s="95" customFormat="true" ht="10" hidden="false" customHeight="false" outlineLevel="0" collapsed="false">
      <c r="A75" s="92" t="n">
        <v>57</v>
      </c>
      <c r="B75" s="92" t="n">
        <v>73</v>
      </c>
      <c r="C75" s="92" t="n">
        <v>121</v>
      </c>
      <c r="D75" s="93"/>
      <c r="E75" s="92" t="s">
        <v>302</v>
      </c>
      <c r="F75" s="99" t="s">
        <v>73</v>
      </c>
      <c r="G75" s="92" t="s">
        <v>304</v>
      </c>
      <c r="H75" s="94" t="s">
        <v>1365</v>
      </c>
      <c r="I75" s="95" t="n">
        <f aca="false">LEN(F75)</f>
        <v>3</v>
      </c>
      <c r="J75" s="95" t="n">
        <v>1</v>
      </c>
      <c r="K75" s="96"/>
    </row>
    <row r="76" s="95" customFormat="true" ht="10" hidden="false" customHeight="false" outlineLevel="0" collapsed="false">
      <c r="A76" s="92" t="n">
        <v>58</v>
      </c>
      <c r="B76" s="92" t="n">
        <v>74</v>
      </c>
      <c r="C76" s="92" t="n">
        <v>129</v>
      </c>
      <c r="D76" s="93" t="s">
        <v>306</v>
      </c>
      <c r="E76" s="92" t="s">
        <v>307</v>
      </c>
      <c r="F76" s="92" t="s">
        <v>1173</v>
      </c>
      <c r="G76" s="92" t="s">
        <v>309</v>
      </c>
      <c r="H76" s="94" t="s">
        <v>1066</v>
      </c>
      <c r="I76" s="95" t="n">
        <f aca="false">LEN(F76)</f>
        <v>3</v>
      </c>
      <c r="J76" s="95" t="n">
        <v>1</v>
      </c>
      <c r="K76" s="96"/>
    </row>
    <row r="77" s="95" customFormat="true" ht="10" hidden="false" customHeight="false" outlineLevel="0" collapsed="false">
      <c r="A77" s="92" t="n">
        <v>58</v>
      </c>
      <c r="B77" s="92" t="n">
        <v>74</v>
      </c>
      <c r="C77" s="92" t="n">
        <v>129</v>
      </c>
      <c r="D77" s="93" t="s">
        <v>306</v>
      </c>
      <c r="E77" s="92" t="s">
        <v>307</v>
      </c>
      <c r="F77" s="92" t="s">
        <v>1471</v>
      </c>
      <c r="G77" s="92" t="s">
        <v>309</v>
      </c>
      <c r="H77" s="94" t="s">
        <v>1365</v>
      </c>
      <c r="I77" s="95" t="n">
        <f aca="false">LEN(F77)</f>
        <v>3</v>
      </c>
      <c r="J77" s="95" t="n">
        <v>1</v>
      </c>
      <c r="K77" s="96"/>
    </row>
    <row r="78" s="95" customFormat="true" ht="10" hidden="false" customHeight="false" outlineLevel="0" collapsed="false">
      <c r="A78" s="103" t="n">
        <v>60</v>
      </c>
      <c r="B78" s="92" t="n">
        <v>77</v>
      </c>
      <c r="C78" s="92" t="n">
        <v>105</v>
      </c>
      <c r="D78" s="93" t="n">
        <v>39</v>
      </c>
      <c r="E78" s="92" t="s">
        <v>315</v>
      </c>
      <c r="F78" s="97" t="s">
        <v>1177</v>
      </c>
      <c r="G78" s="92" t="s">
        <v>317</v>
      </c>
      <c r="H78" s="94" t="s">
        <v>1066</v>
      </c>
      <c r="I78" s="95" t="n">
        <f aca="false">LEN(F78)</f>
        <v>4</v>
      </c>
      <c r="J78" s="95" t="n">
        <v>1</v>
      </c>
      <c r="K78" s="96"/>
    </row>
    <row r="79" s="95" customFormat="true" ht="10" hidden="false" customHeight="false" outlineLevel="0" collapsed="false">
      <c r="A79" s="103" t="n">
        <v>60</v>
      </c>
      <c r="B79" s="92" t="n">
        <v>77</v>
      </c>
      <c r="C79" s="92" t="n">
        <v>105</v>
      </c>
      <c r="D79" s="93" t="n">
        <v>39</v>
      </c>
      <c r="E79" s="92" t="s">
        <v>315</v>
      </c>
      <c r="F79" s="92" t="s">
        <v>1475</v>
      </c>
      <c r="G79" s="92" t="s">
        <v>317</v>
      </c>
      <c r="H79" s="94" t="s">
        <v>1365</v>
      </c>
      <c r="I79" s="95" t="n">
        <f aca="false">LEN(F79)</f>
        <v>4</v>
      </c>
      <c r="J79" s="95" t="n">
        <v>1</v>
      </c>
      <c r="K79" s="96"/>
    </row>
    <row r="80" s="95" customFormat="true" ht="10" hidden="false" customHeight="false" outlineLevel="0" collapsed="false">
      <c r="A80" s="92" t="n">
        <v>61</v>
      </c>
      <c r="B80" s="92" t="n">
        <v>78</v>
      </c>
      <c r="C80" s="92" t="n">
        <v>3</v>
      </c>
      <c r="D80" s="93" t="s">
        <v>319</v>
      </c>
      <c r="E80" s="92" t="s">
        <v>320</v>
      </c>
      <c r="F80" s="92" t="s">
        <v>1179</v>
      </c>
      <c r="G80" s="92" t="s">
        <v>322</v>
      </c>
      <c r="H80" s="94" t="s">
        <v>1066</v>
      </c>
      <c r="I80" s="95" t="n">
        <f aca="false">LEN(F80)</f>
        <v>3</v>
      </c>
      <c r="J80" s="95" t="n">
        <v>1</v>
      </c>
      <c r="K80" s="96"/>
    </row>
    <row r="81" s="95" customFormat="true" ht="10" hidden="false" customHeight="false" outlineLevel="0" collapsed="false">
      <c r="A81" s="92" t="n">
        <v>61</v>
      </c>
      <c r="B81" s="92" t="n">
        <v>78</v>
      </c>
      <c r="C81" s="92" t="n">
        <v>3</v>
      </c>
      <c r="D81" s="93" t="s">
        <v>319</v>
      </c>
      <c r="E81" s="92" t="s">
        <v>320</v>
      </c>
      <c r="F81" s="92" t="s">
        <v>1477</v>
      </c>
      <c r="G81" s="92" t="s">
        <v>322</v>
      </c>
      <c r="H81" s="94" t="s">
        <v>1365</v>
      </c>
      <c r="I81" s="95" t="n">
        <f aca="false">LEN(F81)</f>
        <v>3</v>
      </c>
      <c r="J81" s="95" t="n">
        <v>1</v>
      </c>
      <c r="K81" s="96"/>
    </row>
    <row r="82" s="95" customFormat="true" ht="10" hidden="false" customHeight="false" outlineLevel="0" collapsed="false">
      <c r="A82" s="92" t="n">
        <v>65</v>
      </c>
      <c r="B82" s="92" t="n">
        <v>82</v>
      </c>
      <c r="C82" s="92" t="n">
        <v>37</v>
      </c>
      <c r="D82" s="93" t="s">
        <v>337</v>
      </c>
      <c r="E82" s="92" t="s">
        <v>338</v>
      </c>
      <c r="F82" s="99" t="s">
        <v>1187</v>
      </c>
      <c r="G82" s="92" t="s">
        <v>340</v>
      </c>
      <c r="H82" s="94" t="s">
        <v>1066</v>
      </c>
      <c r="I82" s="95" t="n">
        <f aca="false">LEN(F82)</f>
        <v>5</v>
      </c>
      <c r="J82" s="95" t="n">
        <v>1</v>
      </c>
      <c r="K82" s="96"/>
    </row>
    <row r="83" s="95" customFormat="true" ht="10" hidden="false" customHeight="false" outlineLevel="0" collapsed="false">
      <c r="A83" s="92" t="n">
        <v>65</v>
      </c>
      <c r="B83" s="92" t="n">
        <v>82</v>
      </c>
      <c r="C83" s="92" t="n">
        <v>37</v>
      </c>
      <c r="D83" s="93" t="s">
        <v>337</v>
      </c>
      <c r="E83" s="92" t="s">
        <v>338</v>
      </c>
      <c r="F83" s="92" t="s">
        <v>1484</v>
      </c>
      <c r="G83" s="92" t="s">
        <v>340</v>
      </c>
      <c r="H83" s="94" t="s">
        <v>1365</v>
      </c>
      <c r="I83" s="95" t="n">
        <f aca="false">LEN(F83)</f>
        <v>5</v>
      </c>
      <c r="J83" s="95" t="n">
        <v>1</v>
      </c>
      <c r="K83" s="96"/>
    </row>
    <row r="84" s="95" customFormat="true" ht="10" hidden="false" customHeight="false" outlineLevel="0" collapsed="false">
      <c r="A84" s="92" t="n">
        <v>68</v>
      </c>
      <c r="B84" s="92" t="n">
        <v>87</v>
      </c>
      <c r="C84" s="92" t="n">
        <v>101</v>
      </c>
      <c r="D84" s="93" t="s">
        <v>351</v>
      </c>
      <c r="E84" s="94" t="s">
        <v>352</v>
      </c>
      <c r="F84" s="100" t="s">
        <v>1193</v>
      </c>
      <c r="G84" s="92" t="s">
        <v>354</v>
      </c>
      <c r="H84" s="94" t="s">
        <v>1066</v>
      </c>
      <c r="I84" s="95" t="n">
        <f aca="false">LEN(F84)</f>
        <v>4</v>
      </c>
      <c r="J84" s="95" t="n">
        <v>1</v>
      </c>
      <c r="K84" s="96"/>
    </row>
    <row r="85" s="95" customFormat="true" ht="10" hidden="false" customHeight="false" outlineLevel="0" collapsed="false">
      <c r="A85" s="92" t="n">
        <v>68</v>
      </c>
      <c r="B85" s="92" t="n">
        <v>87</v>
      </c>
      <c r="C85" s="92" t="n">
        <v>101</v>
      </c>
      <c r="D85" s="93" t="s">
        <v>351</v>
      </c>
      <c r="E85" s="94" t="s">
        <v>352</v>
      </c>
      <c r="F85" s="92" t="s">
        <v>1489</v>
      </c>
      <c r="G85" s="92" t="s">
        <v>354</v>
      </c>
      <c r="H85" s="94" t="s">
        <v>1365</v>
      </c>
      <c r="I85" s="95" t="n">
        <f aca="false">LEN(F85)</f>
        <v>4</v>
      </c>
      <c r="J85" s="95" t="n">
        <v>1</v>
      </c>
      <c r="K85" s="96"/>
    </row>
    <row r="86" s="95" customFormat="true" ht="10" hidden="false" customHeight="false" outlineLevel="0" collapsed="false">
      <c r="A86" s="92" t="n">
        <v>69</v>
      </c>
      <c r="B86" s="92" t="n">
        <v>88</v>
      </c>
      <c r="C86" s="92" t="n">
        <v>22</v>
      </c>
      <c r="D86" s="93" t="n">
        <v>21</v>
      </c>
      <c r="E86" s="92" t="s">
        <v>356</v>
      </c>
      <c r="F86" s="97" t="s">
        <v>1195</v>
      </c>
      <c r="G86" s="92" t="s">
        <v>358</v>
      </c>
      <c r="H86" s="94" t="s">
        <v>1066</v>
      </c>
      <c r="I86" s="95" t="n">
        <f aca="false">LEN(F86)</f>
        <v>3</v>
      </c>
      <c r="J86" s="95" t="n">
        <v>1</v>
      </c>
      <c r="K86" s="96"/>
    </row>
    <row r="87" s="95" customFormat="true" ht="10" hidden="false" customHeight="false" outlineLevel="0" collapsed="false">
      <c r="A87" s="92" t="n">
        <v>69</v>
      </c>
      <c r="B87" s="92" t="n">
        <v>88</v>
      </c>
      <c r="C87" s="92" t="n">
        <v>22</v>
      </c>
      <c r="D87" s="93" t="n">
        <v>21</v>
      </c>
      <c r="E87" s="92" t="s">
        <v>356</v>
      </c>
      <c r="F87" s="92" t="s">
        <v>1491</v>
      </c>
      <c r="G87" s="92" t="s">
        <v>358</v>
      </c>
      <c r="H87" s="94" t="s">
        <v>1365</v>
      </c>
      <c r="I87" s="95" t="n">
        <f aca="false">LEN(F87)</f>
        <v>3</v>
      </c>
      <c r="J87" s="95" t="n">
        <v>1</v>
      </c>
      <c r="K87" s="96"/>
    </row>
    <row r="88" s="95" customFormat="true" ht="10" hidden="false" customHeight="false" outlineLevel="0" collapsed="false">
      <c r="A88" s="92" t="n">
        <v>71</v>
      </c>
      <c r="B88" s="92" t="n">
        <v>90</v>
      </c>
      <c r="C88" s="92" t="n">
        <v>58</v>
      </c>
      <c r="D88" s="102" t="s">
        <v>364</v>
      </c>
      <c r="E88" s="94" t="s">
        <v>365</v>
      </c>
      <c r="F88" s="92" t="s">
        <v>1199</v>
      </c>
      <c r="G88" s="92" t="s">
        <v>69</v>
      </c>
      <c r="H88" s="94" t="s">
        <v>1066</v>
      </c>
      <c r="I88" s="95" t="n">
        <f aca="false">LEN(F88)</f>
        <v>4</v>
      </c>
      <c r="J88" s="95" t="n">
        <v>1</v>
      </c>
      <c r="K88" s="96"/>
    </row>
    <row r="89" s="95" customFormat="true" ht="10" hidden="false" customHeight="false" outlineLevel="0" collapsed="false">
      <c r="A89" s="92" t="n">
        <v>71</v>
      </c>
      <c r="B89" s="92" t="n">
        <v>90</v>
      </c>
      <c r="C89" s="92" t="n">
        <v>58</v>
      </c>
      <c r="D89" s="102" t="s">
        <v>364</v>
      </c>
      <c r="E89" s="94" t="s">
        <v>365</v>
      </c>
      <c r="F89" s="92" t="s">
        <v>1495</v>
      </c>
      <c r="G89" s="92" t="s">
        <v>69</v>
      </c>
      <c r="H89" s="94" t="s">
        <v>1365</v>
      </c>
      <c r="I89" s="95" t="n">
        <f aca="false">LEN(F89)</f>
        <v>4</v>
      </c>
      <c r="J89" s="95" t="n">
        <v>1</v>
      </c>
      <c r="K89" s="96"/>
    </row>
    <row r="90" s="95" customFormat="true" ht="10" hidden="false" customHeight="false" outlineLevel="0" collapsed="false">
      <c r="A90" s="103" t="n">
        <v>72</v>
      </c>
      <c r="B90" s="92" t="n">
        <v>93</v>
      </c>
      <c r="C90" s="92" t="n">
        <v>123</v>
      </c>
      <c r="D90" s="93"/>
      <c r="E90" s="92" t="s">
        <v>368</v>
      </c>
      <c r="F90" s="99" t="s">
        <v>1201</v>
      </c>
      <c r="G90" s="92" t="s">
        <v>370</v>
      </c>
      <c r="H90" s="94" t="s">
        <v>1066</v>
      </c>
      <c r="I90" s="95" t="n">
        <f aca="false">LEN(F90)</f>
        <v>3</v>
      </c>
      <c r="J90" s="95" t="n">
        <v>1</v>
      </c>
      <c r="K90" s="96"/>
    </row>
    <row r="91" s="95" customFormat="true" ht="10" hidden="false" customHeight="false" outlineLevel="0" collapsed="false">
      <c r="A91" s="103" t="n">
        <v>72</v>
      </c>
      <c r="B91" s="92" t="n">
        <v>93</v>
      </c>
      <c r="C91" s="92" t="n">
        <v>123</v>
      </c>
      <c r="D91" s="93"/>
      <c r="E91" s="92" t="s">
        <v>368</v>
      </c>
      <c r="F91" s="92" t="s">
        <v>1497</v>
      </c>
      <c r="G91" s="92" t="s">
        <v>370</v>
      </c>
      <c r="H91" s="94" t="s">
        <v>1365</v>
      </c>
      <c r="I91" s="95" t="n">
        <f aca="false">LEN(F91)</f>
        <v>3</v>
      </c>
      <c r="J91" s="95" t="n">
        <v>1</v>
      </c>
      <c r="K91" s="96"/>
    </row>
    <row r="92" s="95" customFormat="true" ht="10" hidden="false" customHeight="false" outlineLevel="0" collapsed="false">
      <c r="A92" s="92" t="n">
        <v>76</v>
      </c>
      <c r="B92" s="92" t="n">
        <v>99</v>
      </c>
      <c r="C92" s="92" t="n">
        <v>135</v>
      </c>
      <c r="D92" s="93" t="n">
        <v>38</v>
      </c>
      <c r="E92" s="92" t="s">
        <v>384</v>
      </c>
      <c r="F92" s="97" t="s">
        <v>1207</v>
      </c>
      <c r="G92" s="92" t="s">
        <v>386</v>
      </c>
      <c r="H92" s="94" t="s">
        <v>1066</v>
      </c>
      <c r="I92" s="95" t="n">
        <f aca="false">LEN(F92)</f>
        <v>6</v>
      </c>
      <c r="J92" s="95" t="n">
        <v>1</v>
      </c>
      <c r="K92" s="96"/>
    </row>
    <row r="93" s="95" customFormat="true" ht="10" hidden="false" customHeight="false" outlineLevel="0" collapsed="false">
      <c r="A93" s="92" t="n">
        <v>76</v>
      </c>
      <c r="B93" s="92" t="n">
        <v>99</v>
      </c>
      <c r="C93" s="92" t="n">
        <v>135</v>
      </c>
      <c r="D93" s="93" t="n">
        <v>38</v>
      </c>
      <c r="E93" s="92" t="s">
        <v>384</v>
      </c>
      <c r="F93" s="92" t="s">
        <v>1505</v>
      </c>
      <c r="G93" s="92" t="s">
        <v>386</v>
      </c>
      <c r="H93" s="94" t="s">
        <v>1365</v>
      </c>
      <c r="I93" s="95" t="n">
        <f aca="false">LEN(F93)</f>
        <v>6</v>
      </c>
      <c r="J93" s="95" t="n">
        <v>1</v>
      </c>
      <c r="K93" s="96"/>
    </row>
    <row r="94" s="95" customFormat="true" ht="10" hidden="false" customHeight="false" outlineLevel="0" collapsed="false">
      <c r="A94" s="92" t="n">
        <v>77</v>
      </c>
      <c r="B94" s="92" t="n">
        <v>100</v>
      </c>
      <c r="C94" s="92" t="n">
        <v>5</v>
      </c>
      <c r="D94" s="93" t="n">
        <v>16</v>
      </c>
      <c r="E94" s="92" t="s">
        <v>388</v>
      </c>
      <c r="F94" s="97" t="s">
        <v>1209</v>
      </c>
      <c r="G94" s="92" t="s">
        <v>390</v>
      </c>
      <c r="H94" s="94" t="s">
        <v>1066</v>
      </c>
      <c r="I94" s="95" t="n">
        <f aca="false">LEN(F94)</f>
        <v>4</v>
      </c>
      <c r="J94" s="95" t="n">
        <v>1</v>
      </c>
      <c r="K94" s="96"/>
    </row>
    <row r="95" s="95" customFormat="true" ht="10" hidden="false" customHeight="false" outlineLevel="0" collapsed="false">
      <c r="A95" s="92" t="n">
        <v>77</v>
      </c>
      <c r="B95" s="92" t="n">
        <v>100</v>
      </c>
      <c r="C95" s="92" t="n">
        <v>5</v>
      </c>
      <c r="D95" s="93" t="n">
        <v>16</v>
      </c>
      <c r="E95" s="92" t="s">
        <v>388</v>
      </c>
      <c r="F95" s="92" t="s">
        <v>1507</v>
      </c>
      <c r="G95" s="92" t="s">
        <v>390</v>
      </c>
      <c r="H95" s="94" t="s">
        <v>1365</v>
      </c>
      <c r="I95" s="95" t="n">
        <f aca="false">LEN(F95)</f>
        <v>4</v>
      </c>
      <c r="J95" s="95" t="n">
        <v>1</v>
      </c>
      <c r="K95" s="96"/>
    </row>
    <row r="96" s="95" customFormat="true" ht="10" hidden="false" customHeight="false" outlineLevel="0" collapsed="false">
      <c r="A96" s="92" t="n">
        <v>78</v>
      </c>
      <c r="B96" s="92" t="n">
        <v>101</v>
      </c>
      <c r="C96" s="92" t="n">
        <v>87</v>
      </c>
      <c r="D96" s="93" t="s">
        <v>392</v>
      </c>
      <c r="E96" s="92" t="s">
        <v>393</v>
      </c>
      <c r="F96" s="92" t="s">
        <v>1211</v>
      </c>
      <c r="G96" s="92" t="s">
        <v>217</v>
      </c>
      <c r="H96" s="94" t="s">
        <v>1066</v>
      </c>
      <c r="I96" s="95" t="n">
        <f aca="false">LEN(F96)</f>
        <v>4</v>
      </c>
      <c r="J96" s="95" t="n">
        <v>1</v>
      </c>
      <c r="K96" s="96"/>
    </row>
    <row r="97" s="95" customFormat="true" ht="10" hidden="false" customHeight="false" outlineLevel="0" collapsed="false">
      <c r="A97" s="92" t="n">
        <v>78</v>
      </c>
      <c r="B97" s="92" t="n">
        <v>101</v>
      </c>
      <c r="C97" s="92" t="n">
        <v>87</v>
      </c>
      <c r="D97" s="93" t="s">
        <v>392</v>
      </c>
      <c r="E97" s="92" t="s">
        <v>393</v>
      </c>
      <c r="F97" s="92" t="s">
        <v>1509</v>
      </c>
      <c r="G97" s="92" t="s">
        <v>217</v>
      </c>
      <c r="H97" s="94" t="s">
        <v>1365</v>
      </c>
      <c r="I97" s="95" t="n">
        <f aca="false">LEN(F97)</f>
        <v>4</v>
      </c>
      <c r="J97" s="95" t="n">
        <v>1</v>
      </c>
      <c r="K97" s="96"/>
    </row>
    <row r="98" s="95" customFormat="true" ht="10" hidden="false" customHeight="false" outlineLevel="0" collapsed="false">
      <c r="A98" s="92" t="n">
        <v>79</v>
      </c>
      <c r="B98" s="92" t="n">
        <v>102</v>
      </c>
      <c r="C98" s="92" t="n">
        <v>88</v>
      </c>
      <c r="D98" s="93" t="n">
        <v>31</v>
      </c>
      <c r="E98" s="92" t="s">
        <v>396</v>
      </c>
      <c r="F98" s="97" t="s">
        <v>1213</v>
      </c>
      <c r="G98" s="92" t="s">
        <v>398</v>
      </c>
      <c r="H98" s="94" t="s">
        <v>1066</v>
      </c>
      <c r="I98" s="95" t="n">
        <f aca="false">LEN(F98)</f>
        <v>5</v>
      </c>
      <c r="J98" s="95" t="n">
        <v>1</v>
      </c>
      <c r="K98" s="96"/>
    </row>
    <row r="99" s="95" customFormat="true" ht="10" hidden="false" customHeight="false" outlineLevel="0" collapsed="false">
      <c r="A99" s="92" t="n">
        <v>79</v>
      </c>
      <c r="B99" s="92" t="n">
        <v>102</v>
      </c>
      <c r="C99" s="92" t="n">
        <v>88</v>
      </c>
      <c r="D99" s="93" t="n">
        <v>31</v>
      </c>
      <c r="E99" s="92" t="s">
        <v>396</v>
      </c>
      <c r="F99" s="92" t="s">
        <v>1511</v>
      </c>
      <c r="G99" s="92" t="s">
        <v>398</v>
      </c>
      <c r="H99" s="94" t="s">
        <v>1365</v>
      </c>
      <c r="I99" s="95" t="n">
        <f aca="false">LEN(F99)</f>
        <v>5</v>
      </c>
      <c r="J99" s="95" t="n">
        <v>1</v>
      </c>
      <c r="K99" s="96"/>
    </row>
    <row r="100" s="95" customFormat="true" ht="10" hidden="false" customHeight="false" outlineLevel="0" collapsed="false">
      <c r="A100" s="92" t="n">
        <v>80</v>
      </c>
      <c r="B100" s="92" t="n">
        <v>103</v>
      </c>
      <c r="C100" s="92" t="n">
        <v>145</v>
      </c>
      <c r="D100" s="93"/>
      <c r="E100" s="92" t="s">
        <v>400</v>
      </c>
      <c r="F100" s="92" t="s">
        <v>1215</v>
      </c>
      <c r="G100" s="92" t="s">
        <v>402</v>
      </c>
      <c r="H100" s="94" t="s">
        <v>1066</v>
      </c>
      <c r="I100" s="95" t="n">
        <f aca="false">LEN(F100)</f>
        <v>4</v>
      </c>
      <c r="J100" s="95" t="n">
        <v>1</v>
      </c>
      <c r="K100" s="96"/>
    </row>
    <row r="101" s="95" customFormat="true" ht="10" hidden="false" customHeight="false" outlineLevel="0" collapsed="false">
      <c r="A101" s="92" t="n">
        <v>80</v>
      </c>
      <c r="B101" s="92" t="n">
        <v>103</v>
      </c>
      <c r="C101" s="92" t="n">
        <v>145</v>
      </c>
      <c r="D101" s="93"/>
      <c r="E101" s="92" t="s">
        <v>400</v>
      </c>
      <c r="F101" s="92" t="s">
        <v>1513</v>
      </c>
      <c r="G101" s="92" t="s">
        <v>402</v>
      </c>
      <c r="H101" s="94" t="s">
        <v>1365</v>
      </c>
      <c r="I101" s="95" t="n">
        <f aca="false">LEN(F101)</f>
        <v>4</v>
      </c>
      <c r="J101" s="95" t="n">
        <v>1</v>
      </c>
      <c r="K101" s="96"/>
    </row>
    <row r="102" s="95" customFormat="true" ht="10" hidden="false" customHeight="false" outlineLevel="0" collapsed="false">
      <c r="A102" s="92" t="n">
        <v>82</v>
      </c>
      <c r="B102" s="92" t="n">
        <v>105</v>
      </c>
      <c r="C102" s="92" t="n">
        <v>175</v>
      </c>
      <c r="D102" s="93"/>
      <c r="E102" s="92" t="s">
        <v>410</v>
      </c>
      <c r="F102" s="99" t="s">
        <v>1217</v>
      </c>
      <c r="G102" s="92" t="s">
        <v>412</v>
      </c>
      <c r="H102" s="94" t="s">
        <v>1066</v>
      </c>
      <c r="I102" s="95" t="n">
        <f aca="false">LEN(F102)</f>
        <v>3</v>
      </c>
      <c r="J102" s="95" t="n">
        <v>1</v>
      </c>
      <c r="K102" s="96"/>
    </row>
    <row r="103" s="95" customFormat="true" ht="10" hidden="false" customHeight="false" outlineLevel="0" collapsed="false">
      <c r="A103" s="92" t="n">
        <v>82</v>
      </c>
      <c r="B103" s="92" t="n">
        <v>105</v>
      </c>
      <c r="C103" s="92" t="n">
        <v>175</v>
      </c>
      <c r="D103" s="93"/>
      <c r="E103" s="92" t="s">
        <v>410</v>
      </c>
      <c r="F103" s="92" t="s">
        <v>1517</v>
      </c>
      <c r="G103" s="92" t="s">
        <v>412</v>
      </c>
      <c r="H103" s="94" t="s">
        <v>1365</v>
      </c>
      <c r="I103" s="95" t="n">
        <f aca="false">LEN(F103)</f>
        <v>3</v>
      </c>
      <c r="J103" s="95" t="n">
        <v>1</v>
      </c>
      <c r="K103" s="96"/>
    </row>
    <row r="104" s="95" customFormat="true" ht="10" hidden="false" customHeight="false" outlineLevel="0" collapsed="false">
      <c r="A104" s="92" t="n">
        <v>86</v>
      </c>
      <c r="B104" s="92" t="n">
        <v>110</v>
      </c>
      <c r="C104" s="92" t="n">
        <v>77</v>
      </c>
      <c r="D104" s="93"/>
      <c r="E104" s="92" t="s">
        <v>428</v>
      </c>
      <c r="F104" s="99" t="s">
        <v>1224</v>
      </c>
      <c r="G104" s="92" t="s">
        <v>93</v>
      </c>
      <c r="H104" s="94" t="s">
        <v>1066</v>
      </c>
      <c r="I104" s="95" t="n">
        <f aca="false">LEN(F104)</f>
        <v>4</v>
      </c>
      <c r="J104" s="95" t="n">
        <v>1</v>
      </c>
      <c r="K104" s="96"/>
    </row>
    <row r="105" s="95" customFormat="true" ht="10" hidden="false" customHeight="false" outlineLevel="0" collapsed="false">
      <c r="A105" s="92" t="n">
        <v>86</v>
      </c>
      <c r="B105" s="92" t="n">
        <v>110</v>
      </c>
      <c r="C105" s="92" t="n">
        <v>77</v>
      </c>
      <c r="D105" s="93"/>
      <c r="E105" s="92" t="s">
        <v>428</v>
      </c>
      <c r="F105" s="92" t="s">
        <v>1525</v>
      </c>
      <c r="G105" s="92" t="s">
        <v>93</v>
      </c>
      <c r="H105" s="94" t="s">
        <v>1365</v>
      </c>
      <c r="I105" s="95" t="n">
        <f aca="false">LEN(F105)</f>
        <v>4</v>
      </c>
      <c r="J105" s="95" t="n">
        <v>1</v>
      </c>
      <c r="K105" s="96"/>
    </row>
    <row r="106" s="95" customFormat="true" ht="10" hidden="false" customHeight="false" outlineLevel="0" collapsed="false">
      <c r="A106" s="92" t="n">
        <v>88</v>
      </c>
      <c r="B106" s="92" t="n">
        <v>112</v>
      </c>
      <c r="C106" s="92" t="n">
        <v>127</v>
      </c>
      <c r="D106" s="93"/>
      <c r="E106" s="92" t="s">
        <v>435</v>
      </c>
      <c r="F106" s="92" t="s">
        <v>1229</v>
      </c>
      <c r="G106" s="92" t="s">
        <v>437</v>
      </c>
      <c r="H106" s="94" t="s">
        <v>1066</v>
      </c>
      <c r="I106" s="95" t="n">
        <f aca="false">LEN(F106)</f>
        <v>5</v>
      </c>
      <c r="J106" s="95" t="n">
        <v>1</v>
      </c>
      <c r="K106" s="96"/>
    </row>
    <row r="107" s="95" customFormat="true" ht="10" hidden="false" customHeight="false" outlineLevel="0" collapsed="false">
      <c r="A107" s="92" t="n">
        <v>88</v>
      </c>
      <c r="B107" s="92" t="n">
        <v>112</v>
      </c>
      <c r="C107" s="92" t="n">
        <v>127</v>
      </c>
      <c r="D107" s="93"/>
      <c r="E107" s="92" t="s">
        <v>435</v>
      </c>
      <c r="F107" s="99" t="s">
        <v>839</v>
      </c>
      <c r="G107" s="92" t="s">
        <v>437</v>
      </c>
      <c r="H107" s="94" t="s">
        <v>1365</v>
      </c>
      <c r="I107" s="95" t="n">
        <f aca="false">LEN(F107)</f>
        <v>5</v>
      </c>
      <c r="J107" s="95" t="n">
        <v>1</v>
      </c>
      <c r="K107" s="96"/>
    </row>
    <row r="108" s="95" customFormat="true" ht="10" hidden="false" customHeight="false" outlineLevel="0" collapsed="false">
      <c r="A108" s="92" t="n">
        <v>89</v>
      </c>
      <c r="B108" s="92" t="n">
        <v>113</v>
      </c>
      <c r="C108" s="92" t="n">
        <v>103</v>
      </c>
      <c r="D108" s="93"/>
      <c r="E108" s="92" t="s">
        <v>439</v>
      </c>
      <c r="F108" s="92" t="s">
        <v>1231</v>
      </c>
      <c r="G108" s="92" t="s">
        <v>187</v>
      </c>
      <c r="H108" s="94" t="s">
        <v>1066</v>
      </c>
      <c r="I108" s="95" t="n">
        <f aca="false">LEN(F108)</f>
        <v>4</v>
      </c>
      <c r="J108" s="95" t="n">
        <v>1</v>
      </c>
      <c r="K108" s="96"/>
    </row>
    <row r="109" s="95" customFormat="true" ht="10" hidden="false" customHeight="false" outlineLevel="0" collapsed="false">
      <c r="A109" s="92" t="n">
        <v>89</v>
      </c>
      <c r="B109" s="92" t="n">
        <v>113</v>
      </c>
      <c r="C109" s="92" t="n">
        <v>103</v>
      </c>
      <c r="D109" s="93"/>
      <c r="E109" s="92" t="s">
        <v>439</v>
      </c>
      <c r="F109" s="92" t="s">
        <v>1530</v>
      </c>
      <c r="G109" s="92" t="s">
        <v>187</v>
      </c>
      <c r="H109" s="94" t="s">
        <v>1365</v>
      </c>
      <c r="I109" s="95" t="n">
        <f aca="false">LEN(F109)</f>
        <v>4</v>
      </c>
      <c r="J109" s="95" t="n">
        <v>1</v>
      </c>
      <c r="K109" s="96"/>
    </row>
    <row r="110" s="95" customFormat="true" ht="10" hidden="false" customHeight="false" outlineLevel="0" collapsed="false">
      <c r="A110" s="92" t="n">
        <v>90</v>
      </c>
      <c r="B110" s="92" t="n">
        <v>114</v>
      </c>
      <c r="C110" s="92" t="n">
        <v>67</v>
      </c>
      <c r="D110" s="93" t="s">
        <v>442</v>
      </c>
      <c r="E110" s="92" t="s">
        <v>443</v>
      </c>
      <c r="F110" s="92" t="s">
        <v>1233</v>
      </c>
      <c r="G110" s="92" t="s">
        <v>445</v>
      </c>
      <c r="H110" s="94" t="s">
        <v>1066</v>
      </c>
      <c r="I110" s="95" t="n">
        <f aca="false">LEN(F110)</f>
        <v>3</v>
      </c>
      <c r="J110" s="95" t="n">
        <v>1</v>
      </c>
      <c r="K110" s="96"/>
    </row>
    <row r="111" s="95" customFormat="true" ht="10" hidden="false" customHeight="false" outlineLevel="0" collapsed="false">
      <c r="A111" s="92" t="n">
        <v>90</v>
      </c>
      <c r="B111" s="92" t="n">
        <v>114</v>
      </c>
      <c r="C111" s="92" t="n">
        <v>67</v>
      </c>
      <c r="D111" s="93" t="s">
        <v>442</v>
      </c>
      <c r="E111" s="92" t="s">
        <v>443</v>
      </c>
      <c r="F111" s="92" t="s">
        <v>1532</v>
      </c>
      <c r="G111" s="92" t="s">
        <v>445</v>
      </c>
      <c r="H111" s="94" t="s">
        <v>1365</v>
      </c>
      <c r="I111" s="95" t="n">
        <f aca="false">LEN(F111)</f>
        <v>3</v>
      </c>
      <c r="J111" s="95" t="n">
        <v>1</v>
      </c>
      <c r="K111" s="96"/>
    </row>
    <row r="112" s="95" customFormat="true" ht="10" hidden="false" customHeight="false" outlineLevel="0" collapsed="false">
      <c r="A112" s="92" t="n">
        <v>92</v>
      </c>
      <c r="B112" s="92" t="n">
        <v>117</v>
      </c>
      <c r="C112" s="92" t="n">
        <v>166</v>
      </c>
      <c r="D112" s="93"/>
      <c r="E112" s="92" t="s">
        <v>451</v>
      </c>
      <c r="F112" s="92" t="s">
        <v>1237</v>
      </c>
      <c r="G112" s="92" t="s">
        <v>453</v>
      </c>
      <c r="H112" s="94" t="s">
        <v>1066</v>
      </c>
      <c r="I112" s="95" t="n">
        <f aca="false">LEN(F112)</f>
        <v>3</v>
      </c>
      <c r="J112" s="95" t="n">
        <v>1</v>
      </c>
      <c r="K112" s="96"/>
    </row>
    <row r="113" s="95" customFormat="true" ht="10" hidden="false" customHeight="false" outlineLevel="0" collapsed="false">
      <c r="A113" s="92" t="n">
        <v>92</v>
      </c>
      <c r="B113" s="92" t="n">
        <v>117</v>
      </c>
      <c r="C113" s="92" t="n">
        <v>166</v>
      </c>
      <c r="D113" s="93"/>
      <c r="E113" s="92" t="s">
        <v>451</v>
      </c>
      <c r="F113" s="92" t="s">
        <v>1536</v>
      </c>
      <c r="G113" s="92" t="s">
        <v>453</v>
      </c>
      <c r="H113" s="94" t="s">
        <v>1365</v>
      </c>
      <c r="I113" s="95" t="n">
        <f aca="false">LEN(F113)</f>
        <v>3</v>
      </c>
      <c r="J113" s="95" t="n">
        <v>1</v>
      </c>
      <c r="K113" s="96"/>
    </row>
    <row r="114" s="95" customFormat="true" ht="10" hidden="false" customHeight="false" outlineLevel="0" collapsed="false">
      <c r="A114" s="92" t="n">
        <v>93</v>
      </c>
      <c r="B114" s="92" t="n">
        <v>119</v>
      </c>
      <c r="C114" s="92" t="n">
        <v>152</v>
      </c>
      <c r="D114" s="93"/>
      <c r="E114" s="92" t="s">
        <v>455</v>
      </c>
      <c r="F114" s="92" t="s">
        <v>1239</v>
      </c>
      <c r="G114" s="92" t="s">
        <v>457</v>
      </c>
      <c r="H114" s="94" t="s">
        <v>1066</v>
      </c>
      <c r="I114" s="95" t="n">
        <f aca="false">LEN(F114)</f>
        <v>5</v>
      </c>
      <c r="J114" s="95" t="n">
        <v>1</v>
      </c>
      <c r="K114" s="96"/>
    </row>
    <row r="115" s="95" customFormat="true" ht="10" hidden="false" customHeight="false" outlineLevel="0" collapsed="false">
      <c r="A115" s="92" t="n">
        <v>93</v>
      </c>
      <c r="B115" s="92" t="n">
        <v>119</v>
      </c>
      <c r="C115" s="92" t="n">
        <v>152</v>
      </c>
      <c r="D115" s="93"/>
      <c r="E115" s="92" t="s">
        <v>455</v>
      </c>
      <c r="F115" s="92" t="s">
        <v>1538</v>
      </c>
      <c r="G115" s="92" t="s">
        <v>457</v>
      </c>
      <c r="H115" s="94" t="s">
        <v>1365</v>
      </c>
      <c r="I115" s="95" t="n">
        <f aca="false">LEN(F115)</f>
        <v>5</v>
      </c>
      <c r="J115" s="95" t="n">
        <v>1</v>
      </c>
      <c r="K115" s="96"/>
    </row>
    <row r="116" s="95" customFormat="true" ht="10" hidden="false" customHeight="false" outlineLevel="0" collapsed="false">
      <c r="A116" s="92" t="n">
        <v>94</v>
      </c>
      <c r="B116" s="92" t="n">
        <v>120</v>
      </c>
      <c r="C116" s="92" t="n">
        <v>21</v>
      </c>
      <c r="D116" s="93" t="n">
        <v>30</v>
      </c>
      <c r="E116" s="92" t="s">
        <v>459</v>
      </c>
      <c r="F116" s="104" t="s">
        <v>1241</v>
      </c>
      <c r="G116" s="92" t="s">
        <v>461</v>
      </c>
      <c r="H116" s="94" t="s">
        <v>1066</v>
      </c>
      <c r="I116" s="95" t="n">
        <f aca="false">LEN(F116)</f>
        <v>4</v>
      </c>
      <c r="J116" s="95" t="n">
        <v>1</v>
      </c>
      <c r="K116" s="96"/>
    </row>
    <row r="117" s="95" customFormat="true" ht="10" hidden="false" customHeight="false" outlineLevel="0" collapsed="false">
      <c r="A117" s="92" t="n">
        <v>94</v>
      </c>
      <c r="B117" s="92" t="n">
        <v>120</v>
      </c>
      <c r="C117" s="92" t="n">
        <v>21</v>
      </c>
      <c r="D117" s="93" t="n">
        <v>30</v>
      </c>
      <c r="E117" s="92" t="s">
        <v>459</v>
      </c>
      <c r="F117" s="92" t="s">
        <v>1540</v>
      </c>
      <c r="G117" s="92" t="s">
        <v>461</v>
      </c>
      <c r="H117" s="94" t="s">
        <v>1365</v>
      </c>
      <c r="I117" s="95" t="n">
        <f aca="false">LEN(F117)</f>
        <v>4</v>
      </c>
      <c r="J117" s="95" t="n">
        <v>1</v>
      </c>
      <c r="K117" s="96"/>
    </row>
    <row r="118" s="95" customFormat="true" ht="10" hidden="false" customHeight="false" outlineLevel="0" collapsed="false">
      <c r="A118" s="92" t="n">
        <v>95</v>
      </c>
      <c r="B118" s="92" t="n">
        <v>121</v>
      </c>
      <c r="C118" s="92" t="n">
        <v>197</v>
      </c>
      <c r="D118" s="93" t="n">
        <v>19</v>
      </c>
      <c r="E118" s="92" t="s">
        <v>463</v>
      </c>
      <c r="F118" s="97" t="s">
        <v>1243</v>
      </c>
      <c r="G118" s="92" t="s">
        <v>465</v>
      </c>
      <c r="H118" s="94" t="s">
        <v>1066</v>
      </c>
      <c r="I118" s="95" t="n">
        <f aca="false">LEN(F118)</f>
        <v>5</v>
      </c>
      <c r="J118" s="95" t="n">
        <v>1</v>
      </c>
      <c r="K118" s="96"/>
    </row>
    <row r="119" s="95" customFormat="true" ht="10" hidden="false" customHeight="false" outlineLevel="0" collapsed="false">
      <c r="A119" s="92" t="n">
        <v>95</v>
      </c>
      <c r="B119" s="92" t="n">
        <v>121</v>
      </c>
      <c r="C119" s="92" t="n">
        <v>197</v>
      </c>
      <c r="D119" s="93" t="n">
        <v>19</v>
      </c>
      <c r="E119" s="92" t="s">
        <v>463</v>
      </c>
      <c r="F119" s="92" t="s">
        <v>1542</v>
      </c>
      <c r="G119" s="92" t="s">
        <v>465</v>
      </c>
      <c r="H119" s="94" t="s">
        <v>1365</v>
      </c>
      <c r="I119" s="95" t="n">
        <f aca="false">LEN(F119)</f>
        <v>5</v>
      </c>
      <c r="J119" s="95" t="n">
        <v>1</v>
      </c>
      <c r="K119" s="96"/>
    </row>
    <row r="120" s="95" customFormat="true" ht="10" hidden="false" customHeight="false" outlineLevel="0" collapsed="false">
      <c r="A120" s="92" t="n">
        <v>96</v>
      </c>
      <c r="B120" s="92" t="n">
        <v>122</v>
      </c>
      <c r="C120" s="92" t="n">
        <v>71</v>
      </c>
      <c r="D120" s="93"/>
      <c r="E120" s="92" t="s">
        <v>467</v>
      </c>
      <c r="F120" s="99" t="s">
        <v>1245</v>
      </c>
      <c r="G120" s="92" t="s">
        <v>469</v>
      </c>
      <c r="H120" s="94" t="s">
        <v>1066</v>
      </c>
      <c r="I120" s="95" t="n">
        <f aca="false">LEN(F120)</f>
        <v>4</v>
      </c>
      <c r="J120" s="95" t="n">
        <v>1</v>
      </c>
      <c r="K120" s="96"/>
    </row>
    <row r="121" s="95" customFormat="true" ht="10" hidden="false" customHeight="false" outlineLevel="0" collapsed="false">
      <c r="A121" s="92" t="n">
        <v>96</v>
      </c>
      <c r="B121" s="92" t="n">
        <v>122</v>
      </c>
      <c r="C121" s="92" t="n">
        <v>71</v>
      </c>
      <c r="D121" s="93"/>
      <c r="E121" s="92" t="s">
        <v>467</v>
      </c>
      <c r="F121" s="92" t="s">
        <v>1544</v>
      </c>
      <c r="G121" s="92" t="s">
        <v>469</v>
      </c>
      <c r="H121" s="94" t="s">
        <v>1365</v>
      </c>
      <c r="I121" s="95" t="n">
        <f aca="false">LEN(F121)</f>
        <v>4</v>
      </c>
      <c r="J121" s="95" t="n">
        <v>1</v>
      </c>
      <c r="K121" s="96"/>
    </row>
    <row r="122" s="95" customFormat="true" ht="10" hidden="false" customHeight="false" outlineLevel="0" collapsed="false">
      <c r="A122" s="92" t="n">
        <v>97</v>
      </c>
      <c r="B122" s="92" t="n">
        <v>123</v>
      </c>
      <c r="C122" s="92" t="n">
        <v>139</v>
      </c>
      <c r="D122" s="93" t="s">
        <v>471</v>
      </c>
      <c r="E122" s="92" t="s">
        <v>472</v>
      </c>
      <c r="F122" s="99" t="s">
        <v>1245</v>
      </c>
      <c r="G122" s="92" t="s">
        <v>474</v>
      </c>
      <c r="H122" s="94" t="s">
        <v>1066</v>
      </c>
      <c r="I122" s="95" t="n">
        <f aca="false">LEN(F122)</f>
        <v>4</v>
      </c>
      <c r="J122" s="95" t="n">
        <v>1</v>
      </c>
      <c r="K122" s="96"/>
    </row>
    <row r="123" s="95" customFormat="true" ht="10" hidden="false" customHeight="false" outlineLevel="0" collapsed="false">
      <c r="A123" s="92" t="n">
        <v>97</v>
      </c>
      <c r="B123" s="92" t="n">
        <v>123</v>
      </c>
      <c r="C123" s="92" t="n">
        <v>139</v>
      </c>
      <c r="D123" s="93" t="s">
        <v>471</v>
      </c>
      <c r="E123" s="92" t="s">
        <v>472</v>
      </c>
      <c r="F123" s="92" t="s">
        <v>1546</v>
      </c>
      <c r="G123" s="92" t="s">
        <v>474</v>
      </c>
      <c r="H123" s="94" t="s">
        <v>1365</v>
      </c>
      <c r="I123" s="95" t="n">
        <f aca="false">LEN(F123)</f>
        <v>4</v>
      </c>
      <c r="J123" s="95" t="n">
        <v>1</v>
      </c>
      <c r="K123" s="96"/>
    </row>
    <row r="124" s="95" customFormat="true" ht="10" hidden="false" customHeight="false" outlineLevel="0" collapsed="false">
      <c r="A124" s="92" t="n">
        <v>98</v>
      </c>
      <c r="B124" s="92" t="n">
        <v>124</v>
      </c>
      <c r="C124" s="92" t="n">
        <v>20</v>
      </c>
      <c r="D124" s="93" t="s">
        <v>476</v>
      </c>
      <c r="E124" s="92" t="s">
        <v>477</v>
      </c>
      <c r="F124" s="92" t="s">
        <v>1248</v>
      </c>
      <c r="G124" s="92" t="s">
        <v>479</v>
      </c>
      <c r="H124" s="94" t="s">
        <v>1066</v>
      </c>
      <c r="I124" s="95" t="n">
        <f aca="false">LEN(F124)</f>
        <v>4</v>
      </c>
      <c r="J124" s="95" t="n">
        <v>1</v>
      </c>
      <c r="K124" s="96"/>
    </row>
    <row r="125" s="95" customFormat="true" ht="10" hidden="false" customHeight="false" outlineLevel="0" collapsed="false">
      <c r="A125" s="92" t="n">
        <v>98</v>
      </c>
      <c r="B125" s="92" t="n">
        <v>124</v>
      </c>
      <c r="C125" s="92" t="n">
        <v>20</v>
      </c>
      <c r="D125" s="93" t="s">
        <v>476</v>
      </c>
      <c r="E125" s="92" t="s">
        <v>477</v>
      </c>
      <c r="F125" s="92" t="s">
        <v>1548</v>
      </c>
      <c r="G125" s="92" t="s">
        <v>479</v>
      </c>
      <c r="H125" s="94" t="s">
        <v>1365</v>
      </c>
      <c r="I125" s="95" t="n">
        <f aca="false">LEN(F125)</f>
        <v>4</v>
      </c>
      <c r="J125" s="95" t="n">
        <v>1</v>
      </c>
      <c r="K125" s="96"/>
    </row>
    <row r="126" s="95" customFormat="true" ht="10" hidden="false" customHeight="false" outlineLevel="0" collapsed="false">
      <c r="A126" s="92" t="n">
        <v>99</v>
      </c>
      <c r="B126" s="92" t="n">
        <v>125</v>
      </c>
      <c r="C126" s="92" t="n">
        <v>109</v>
      </c>
      <c r="D126" s="93" t="n">
        <v>44</v>
      </c>
      <c r="E126" s="92" t="s">
        <v>481</v>
      </c>
      <c r="F126" s="97" t="s">
        <v>1250</v>
      </c>
      <c r="G126" s="92" t="s">
        <v>483</v>
      </c>
      <c r="H126" s="94" t="s">
        <v>1066</v>
      </c>
      <c r="I126" s="95" t="n">
        <f aca="false">LEN(F126)</f>
        <v>5</v>
      </c>
      <c r="J126" s="95" t="n">
        <v>1</v>
      </c>
      <c r="K126" s="96"/>
    </row>
    <row r="127" s="95" customFormat="true" ht="10" hidden="false" customHeight="false" outlineLevel="0" collapsed="false">
      <c r="A127" s="92" t="n">
        <v>99</v>
      </c>
      <c r="B127" s="92" t="n">
        <v>125</v>
      </c>
      <c r="C127" s="92" t="n">
        <v>109</v>
      </c>
      <c r="D127" s="93" t="n">
        <v>44</v>
      </c>
      <c r="E127" s="92" t="s">
        <v>481</v>
      </c>
      <c r="F127" s="92" t="s">
        <v>1550</v>
      </c>
      <c r="G127" s="92" t="s">
        <v>483</v>
      </c>
      <c r="H127" s="94" t="s">
        <v>1365</v>
      </c>
      <c r="I127" s="95" t="n">
        <f aca="false">LEN(F127)</f>
        <v>5</v>
      </c>
      <c r="J127" s="95" t="n">
        <v>1</v>
      </c>
      <c r="K127" s="96"/>
    </row>
    <row r="128" s="95" customFormat="true" ht="10" hidden="false" customHeight="false" outlineLevel="0" collapsed="false">
      <c r="A128" s="92" t="n">
        <v>100</v>
      </c>
      <c r="B128" s="92" t="n">
        <v>126</v>
      </c>
      <c r="C128" s="92" t="n">
        <v>8</v>
      </c>
      <c r="D128" s="93" t="s">
        <v>485</v>
      </c>
      <c r="E128" s="92" t="s">
        <v>486</v>
      </c>
      <c r="F128" s="99" t="s">
        <v>1252</v>
      </c>
      <c r="G128" s="92" t="s">
        <v>317</v>
      </c>
      <c r="H128" s="94" t="s">
        <v>1066</v>
      </c>
      <c r="I128" s="95" t="n">
        <f aca="false">LEN(F128)</f>
        <v>4</v>
      </c>
      <c r="J128" s="95" t="n">
        <v>1</v>
      </c>
      <c r="K128" s="96"/>
    </row>
    <row r="129" s="95" customFormat="true" ht="10" hidden="false" customHeight="false" outlineLevel="0" collapsed="false">
      <c r="A129" s="92" t="n">
        <v>100</v>
      </c>
      <c r="B129" s="92" t="n">
        <v>126</v>
      </c>
      <c r="C129" s="92" t="n">
        <v>8</v>
      </c>
      <c r="D129" s="93" t="s">
        <v>485</v>
      </c>
      <c r="E129" s="92" t="s">
        <v>486</v>
      </c>
      <c r="F129" s="92" t="s">
        <v>1552</v>
      </c>
      <c r="G129" s="92" t="s">
        <v>317</v>
      </c>
      <c r="H129" s="94" t="s">
        <v>1365</v>
      </c>
      <c r="I129" s="95" t="n">
        <f aca="false">LEN(F129)</f>
        <v>4</v>
      </c>
      <c r="J129" s="95" t="n">
        <v>1</v>
      </c>
      <c r="K129" s="96"/>
    </row>
    <row r="130" s="95" customFormat="true" ht="10" hidden="false" customHeight="false" outlineLevel="0" collapsed="false">
      <c r="A130" s="92" t="n">
        <v>101</v>
      </c>
      <c r="B130" s="92" t="n">
        <v>127</v>
      </c>
      <c r="C130" s="92" t="n">
        <v>174</v>
      </c>
      <c r="D130" s="93" t="n">
        <v>40</v>
      </c>
      <c r="E130" s="92" t="s">
        <v>489</v>
      </c>
      <c r="F130" s="104" t="s">
        <v>1252</v>
      </c>
      <c r="G130" s="92" t="s">
        <v>491</v>
      </c>
      <c r="H130" s="94" t="s">
        <v>1066</v>
      </c>
      <c r="I130" s="95" t="n">
        <f aca="false">LEN(F130)</f>
        <v>4</v>
      </c>
      <c r="J130" s="95" t="n">
        <v>1</v>
      </c>
      <c r="K130" s="96"/>
    </row>
    <row r="131" s="95" customFormat="true" ht="10" hidden="false" customHeight="false" outlineLevel="0" collapsed="false">
      <c r="A131" s="92" t="n">
        <v>101</v>
      </c>
      <c r="B131" s="92" t="n">
        <v>127</v>
      </c>
      <c r="C131" s="92" t="n">
        <v>174</v>
      </c>
      <c r="D131" s="93" t="n">
        <v>40</v>
      </c>
      <c r="E131" s="92" t="s">
        <v>489</v>
      </c>
      <c r="F131" s="92" t="s">
        <v>1554</v>
      </c>
      <c r="G131" s="92" t="s">
        <v>491</v>
      </c>
      <c r="H131" s="94" t="s">
        <v>1365</v>
      </c>
      <c r="I131" s="95" t="n">
        <f aca="false">LEN(F131)</f>
        <v>4</v>
      </c>
      <c r="J131" s="95" t="n">
        <v>1</v>
      </c>
      <c r="K131" s="96"/>
    </row>
    <row r="132" s="95" customFormat="true" ht="10" hidden="false" customHeight="false" outlineLevel="0" collapsed="false">
      <c r="A132" s="92" t="n">
        <v>102</v>
      </c>
      <c r="B132" s="92" t="n">
        <v>128</v>
      </c>
      <c r="C132" s="92" t="n">
        <v>125</v>
      </c>
      <c r="D132" s="93" t="n">
        <v>2</v>
      </c>
      <c r="E132" s="92" t="s">
        <v>493</v>
      </c>
      <c r="F132" s="104" t="s">
        <v>1255</v>
      </c>
      <c r="G132" s="92" t="s">
        <v>495</v>
      </c>
      <c r="H132" s="94" t="s">
        <v>1066</v>
      </c>
      <c r="I132" s="95" t="n">
        <f aca="false">LEN(F132)</f>
        <v>5</v>
      </c>
      <c r="J132" s="95" t="n">
        <v>1</v>
      </c>
      <c r="K132" s="96"/>
    </row>
    <row r="133" s="95" customFormat="true" ht="10" hidden="false" customHeight="false" outlineLevel="0" collapsed="false">
      <c r="A133" s="92" t="n">
        <v>102</v>
      </c>
      <c r="B133" s="92" t="n">
        <v>128</v>
      </c>
      <c r="C133" s="92" t="n">
        <v>125</v>
      </c>
      <c r="D133" s="93" t="n">
        <v>2</v>
      </c>
      <c r="E133" s="92" t="s">
        <v>493</v>
      </c>
      <c r="F133" s="99" t="s">
        <v>1270</v>
      </c>
      <c r="G133" s="92" t="s">
        <v>495</v>
      </c>
      <c r="H133" s="94" t="s">
        <v>1365</v>
      </c>
      <c r="I133" s="95" t="n">
        <f aca="false">LEN(F133)</f>
        <v>5</v>
      </c>
      <c r="J133" s="95" t="n">
        <v>1</v>
      </c>
      <c r="K133" s="96"/>
    </row>
    <row r="134" s="95" customFormat="true" ht="10" hidden="false" customHeight="false" outlineLevel="0" collapsed="false">
      <c r="A134" s="103" t="n">
        <v>105</v>
      </c>
      <c r="B134" s="92" t="n">
        <v>131</v>
      </c>
      <c r="C134" s="92" t="n">
        <v>110</v>
      </c>
      <c r="D134" s="93"/>
      <c r="E134" s="92" t="s">
        <v>505</v>
      </c>
      <c r="F134" s="92" t="s">
        <v>1260</v>
      </c>
      <c r="G134" s="92" t="s">
        <v>507</v>
      </c>
      <c r="H134" s="94" t="s">
        <v>1066</v>
      </c>
      <c r="I134" s="95" t="n">
        <f aca="false">LEN(F134)</f>
        <v>4</v>
      </c>
      <c r="J134" s="95" t="n">
        <v>1</v>
      </c>
      <c r="K134" s="96"/>
    </row>
    <row r="135" s="95" customFormat="true" ht="10" hidden="false" customHeight="false" outlineLevel="0" collapsed="false">
      <c r="A135" s="103" t="n">
        <v>105</v>
      </c>
      <c r="B135" s="92" t="n">
        <v>131</v>
      </c>
      <c r="C135" s="92" t="n">
        <v>110</v>
      </c>
      <c r="D135" s="93"/>
      <c r="E135" s="92" t="s">
        <v>505</v>
      </c>
      <c r="F135" s="92" t="s">
        <v>1561</v>
      </c>
      <c r="G135" s="92" t="s">
        <v>507</v>
      </c>
      <c r="H135" s="94" t="s">
        <v>1365</v>
      </c>
      <c r="I135" s="95" t="n">
        <f aca="false">LEN(F135)</f>
        <v>4</v>
      </c>
      <c r="J135" s="95" t="n">
        <v>1</v>
      </c>
      <c r="K135" s="96"/>
    </row>
    <row r="136" s="95" customFormat="true" ht="10" hidden="false" customHeight="false" outlineLevel="0" collapsed="false">
      <c r="A136" s="92" t="n">
        <v>107</v>
      </c>
      <c r="B136" s="92" t="n">
        <v>133</v>
      </c>
      <c r="C136" s="92" t="n">
        <v>190</v>
      </c>
      <c r="D136" s="93" t="n">
        <v>32</v>
      </c>
      <c r="E136" s="92" t="s">
        <v>514</v>
      </c>
      <c r="F136" s="97" t="s">
        <v>1264</v>
      </c>
      <c r="G136" s="92" t="s">
        <v>516</v>
      </c>
      <c r="H136" s="94" t="s">
        <v>1066</v>
      </c>
      <c r="I136" s="95" t="n">
        <f aca="false">LEN(F136)</f>
        <v>5</v>
      </c>
      <c r="J136" s="95" t="n">
        <v>1</v>
      </c>
      <c r="K136" s="96"/>
    </row>
    <row r="137" s="95" customFormat="true" ht="10" hidden="false" customHeight="false" outlineLevel="0" collapsed="false">
      <c r="A137" s="92" t="n">
        <v>107</v>
      </c>
      <c r="B137" s="92" t="n">
        <v>133</v>
      </c>
      <c r="C137" s="92" t="n">
        <v>190</v>
      </c>
      <c r="D137" s="93" t="n">
        <v>32</v>
      </c>
      <c r="E137" s="92" t="s">
        <v>514</v>
      </c>
      <c r="F137" s="92" t="s">
        <v>1565</v>
      </c>
      <c r="G137" s="92" t="s">
        <v>516</v>
      </c>
      <c r="H137" s="94" t="s">
        <v>1365</v>
      </c>
      <c r="I137" s="95" t="n">
        <f aca="false">LEN(F137)</f>
        <v>5</v>
      </c>
      <c r="J137" s="95" t="n">
        <v>1</v>
      </c>
      <c r="K137" s="96"/>
    </row>
    <row r="138" s="95" customFormat="true" ht="10" hidden="false" customHeight="false" outlineLevel="0" collapsed="false">
      <c r="A138" s="103" t="n">
        <v>109</v>
      </c>
      <c r="B138" s="92" t="n">
        <v>135</v>
      </c>
      <c r="C138" s="92" t="n">
        <v>153</v>
      </c>
      <c r="D138" s="93" t="s">
        <v>523</v>
      </c>
      <c r="E138" s="92" t="s">
        <v>524</v>
      </c>
      <c r="F138" s="92" t="s">
        <v>1268</v>
      </c>
      <c r="G138" s="92" t="s">
        <v>526</v>
      </c>
      <c r="H138" s="94" t="s">
        <v>1066</v>
      </c>
      <c r="I138" s="95" t="n">
        <f aca="false">LEN(F138)</f>
        <v>5</v>
      </c>
      <c r="J138" s="95" t="n">
        <v>1</v>
      </c>
      <c r="K138" s="96"/>
    </row>
    <row r="139" s="95" customFormat="true" ht="10" hidden="false" customHeight="false" outlineLevel="0" collapsed="false">
      <c r="A139" s="103" t="n">
        <v>109</v>
      </c>
      <c r="B139" s="92" t="n">
        <v>135</v>
      </c>
      <c r="C139" s="92" t="n">
        <v>153</v>
      </c>
      <c r="D139" s="93" t="s">
        <v>523</v>
      </c>
      <c r="E139" s="92" t="s">
        <v>524</v>
      </c>
      <c r="F139" s="103" t="s">
        <v>316</v>
      </c>
      <c r="G139" s="92" t="s">
        <v>526</v>
      </c>
      <c r="H139" s="94" t="s">
        <v>1365</v>
      </c>
      <c r="I139" s="95" t="n">
        <f aca="false">LEN(F139)</f>
        <v>5</v>
      </c>
      <c r="J139" s="95" t="n">
        <v>1</v>
      </c>
      <c r="K139" s="96"/>
    </row>
    <row r="140" s="95" customFormat="true" ht="10" hidden="false" customHeight="false" outlineLevel="0" collapsed="false">
      <c r="A140" s="92" t="n">
        <v>110</v>
      </c>
      <c r="B140" s="92" t="n">
        <v>136</v>
      </c>
      <c r="C140" s="92" t="n">
        <v>55</v>
      </c>
      <c r="D140" s="93" t="s">
        <v>528</v>
      </c>
      <c r="E140" s="92" t="s">
        <v>529</v>
      </c>
      <c r="F140" s="99" t="s">
        <v>1270</v>
      </c>
      <c r="G140" s="92" t="s">
        <v>531</v>
      </c>
      <c r="H140" s="94" t="s">
        <v>1066</v>
      </c>
      <c r="I140" s="95" t="n">
        <f aca="false">LEN(F140)</f>
        <v>5</v>
      </c>
      <c r="J140" s="95" t="n">
        <v>1</v>
      </c>
      <c r="K140" s="96"/>
    </row>
    <row r="141" s="95" customFormat="true" ht="10" hidden="false" customHeight="false" outlineLevel="0" collapsed="false">
      <c r="A141" s="92" t="n">
        <v>110</v>
      </c>
      <c r="B141" s="92" t="n">
        <v>136</v>
      </c>
      <c r="C141" s="92" t="n">
        <v>55</v>
      </c>
      <c r="D141" s="93" t="s">
        <v>528</v>
      </c>
      <c r="E141" s="92" t="s">
        <v>529</v>
      </c>
      <c r="F141" s="99" t="s">
        <v>1255</v>
      </c>
      <c r="G141" s="92" t="s">
        <v>531</v>
      </c>
      <c r="H141" s="94" t="s">
        <v>1365</v>
      </c>
      <c r="I141" s="95" t="n">
        <f aca="false">LEN(F141)</f>
        <v>5</v>
      </c>
      <c r="J141" s="95" t="n">
        <v>1</v>
      </c>
      <c r="K141" s="96"/>
    </row>
    <row r="142" s="95" customFormat="true" ht="10" hidden="false" customHeight="false" outlineLevel="0" collapsed="false">
      <c r="A142" s="92" t="n">
        <v>111</v>
      </c>
      <c r="B142" s="92" t="n">
        <v>137</v>
      </c>
      <c r="C142" s="92" t="n">
        <v>34</v>
      </c>
      <c r="D142" s="93" t="s">
        <v>533</v>
      </c>
      <c r="E142" s="92" t="s">
        <v>534</v>
      </c>
      <c r="F142" s="92" t="s">
        <v>1272</v>
      </c>
      <c r="G142" s="92" t="s">
        <v>536</v>
      </c>
      <c r="H142" s="94" t="s">
        <v>1066</v>
      </c>
      <c r="I142" s="95" t="n">
        <f aca="false">LEN(F142)</f>
        <v>4</v>
      </c>
      <c r="J142" s="95" t="n">
        <v>1</v>
      </c>
      <c r="K142" s="96"/>
    </row>
    <row r="143" s="95" customFormat="true" ht="10" hidden="false" customHeight="false" outlineLevel="0" collapsed="false">
      <c r="A143" s="92" t="n">
        <v>111</v>
      </c>
      <c r="B143" s="92" t="n">
        <v>137</v>
      </c>
      <c r="C143" s="92" t="n">
        <v>34</v>
      </c>
      <c r="D143" s="93" t="s">
        <v>533</v>
      </c>
      <c r="E143" s="92" t="s">
        <v>534</v>
      </c>
      <c r="F143" s="92" t="s">
        <v>1571</v>
      </c>
      <c r="G143" s="92" t="s">
        <v>536</v>
      </c>
      <c r="H143" s="94" t="s">
        <v>1365</v>
      </c>
      <c r="I143" s="95" t="n">
        <f aca="false">LEN(F143)</f>
        <v>4</v>
      </c>
      <c r="J143" s="95" t="n">
        <v>1</v>
      </c>
      <c r="K143" s="96"/>
    </row>
    <row r="144" s="95" customFormat="true" ht="10" hidden="false" customHeight="false" outlineLevel="0" collapsed="false">
      <c r="A144" s="98" t="n">
        <v>112</v>
      </c>
      <c r="B144" s="92" t="n">
        <v>139</v>
      </c>
      <c r="C144" s="92" t="n">
        <v>107</v>
      </c>
      <c r="D144" s="93"/>
      <c r="E144" s="92" t="s">
        <v>538</v>
      </c>
      <c r="F144" s="92" t="s">
        <v>1274</v>
      </c>
      <c r="G144" s="92" t="s">
        <v>540</v>
      </c>
      <c r="H144" s="94" t="s">
        <v>1066</v>
      </c>
      <c r="I144" s="95" t="n">
        <f aca="false">LEN(F144)</f>
        <v>5</v>
      </c>
      <c r="J144" s="95" t="n">
        <v>1</v>
      </c>
      <c r="K144" s="96"/>
    </row>
    <row r="145" s="95" customFormat="true" ht="10" hidden="false" customHeight="false" outlineLevel="0" collapsed="false">
      <c r="A145" s="98" t="n">
        <v>112</v>
      </c>
      <c r="B145" s="92" t="n">
        <v>139</v>
      </c>
      <c r="C145" s="92" t="n">
        <v>107</v>
      </c>
      <c r="D145" s="93"/>
      <c r="E145" s="92" t="s">
        <v>538</v>
      </c>
      <c r="F145" s="98" t="s">
        <v>574</v>
      </c>
      <c r="G145" s="92" t="s">
        <v>540</v>
      </c>
      <c r="H145" s="94" t="s">
        <v>1365</v>
      </c>
      <c r="I145" s="95" t="n">
        <f aca="false">LEN(F145)</f>
        <v>5</v>
      </c>
      <c r="J145" s="95" t="n">
        <v>1</v>
      </c>
      <c r="K145" s="96"/>
    </row>
    <row r="146" s="95" customFormat="true" ht="10" hidden="false" customHeight="false" outlineLevel="0" collapsed="false">
      <c r="A146" s="92" t="n">
        <v>113</v>
      </c>
      <c r="B146" s="92" t="n">
        <v>140</v>
      </c>
      <c r="C146" s="92" t="n">
        <v>14</v>
      </c>
      <c r="D146" s="93" t="s">
        <v>542</v>
      </c>
      <c r="E146" s="92" t="s">
        <v>543</v>
      </c>
      <c r="F146" s="92" t="s">
        <v>1276</v>
      </c>
      <c r="G146" s="92" t="s">
        <v>545</v>
      </c>
      <c r="H146" s="94" t="s">
        <v>1066</v>
      </c>
      <c r="I146" s="95" t="n">
        <f aca="false">LEN(F146)</f>
        <v>4</v>
      </c>
      <c r="J146" s="95" t="n">
        <v>1</v>
      </c>
      <c r="K146" s="96"/>
    </row>
    <row r="147" s="95" customFormat="true" ht="10" hidden="false" customHeight="false" outlineLevel="0" collapsed="false">
      <c r="A147" s="92" t="n">
        <v>113</v>
      </c>
      <c r="B147" s="92" t="n">
        <v>140</v>
      </c>
      <c r="C147" s="92" t="n">
        <v>14</v>
      </c>
      <c r="D147" s="93" t="s">
        <v>542</v>
      </c>
      <c r="E147" s="92" t="s">
        <v>543</v>
      </c>
      <c r="F147" s="92" t="s">
        <v>1574</v>
      </c>
      <c r="G147" s="92" t="s">
        <v>545</v>
      </c>
      <c r="H147" s="94" t="s">
        <v>1365</v>
      </c>
      <c r="I147" s="95" t="n">
        <f aca="false">LEN(F147)</f>
        <v>4</v>
      </c>
      <c r="J147" s="95" t="n">
        <v>1</v>
      </c>
      <c r="K147" s="96"/>
    </row>
    <row r="148" s="95" customFormat="true" ht="10" hidden="false" customHeight="false" outlineLevel="0" collapsed="false">
      <c r="A148" s="92" t="n">
        <v>128</v>
      </c>
      <c r="B148" s="92" t="n">
        <v>156</v>
      </c>
      <c r="C148" s="92" t="n">
        <v>48</v>
      </c>
      <c r="D148" s="93" t="n">
        <v>49</v>
      </c>
      <c r="E148" s="92" t="s">
        <v>608</v>
      </c>
      <c r="F148" s="97" t="s">
        <v>1304</v>
      </c>
      <c r="G148" s="92" t="s">
        <v>610</v>
      </c>
      <c r="H148" s="94" t="s">
        <v>1066</v>
      </c>
      <c r="I148" s="95" t="n">
        <f aca="false">LEN(F148)</f>
        <v>4</v>
      </c>
      <c r="J148" s="95" t="n">
        <v>1</v>
      </c>
      <c r="K148" s="96"/>
    </row>
    <row r="149" s="95" customFormat="true" ht="10" hidden="false" customHeight="false" outlineLevel="0" collapsed="false">
      <c r="A149" s="92" t="n">
        <v>128</v>
      </c>
      <c r="B149" s="92" t="n">
        <v>156</v>
      </c>
      <c r="C149" s="92" t="n">
        <v>48</v>
      </c>
      <c r="D149" s="93" t="n">
        <v>49</v>
      </c>
      <c r="E149" s="92" t="s">
        <v>608</v>
      </c>
      <c r="F149" s="99" t="s">
        <v>755</v>
      </c>
      <c r="G149" s="92" t="s">
        <v>610</v>
      </c>
      <c r="H149" s="94" t="s">
        <v>1365</v>
      </c>
      <c r="I149" s="95" t="n">
        <f aca="false">LEN(F149)</f>
        <v>4</v>
      </c>
      <c r="J149" s="95" t="n">
        <v>1</v>
      </c>
      <c r="K149" s="96"/>
    </row>
    <row r="150" s="95" customFormat="true" ht="10" hidden="false" customHeight="false" outlineLevel="0" collapsed="false">
      <c r="A150" s="92" t="n">
        <v>131</v>
      </c>
      <c r="B150" s="92" t="n">
        <v>160</v>
      </c>
      <c r="C150" s="92" t="n">
        <v>72</v>
      </c>
      <c r="D150" s="93"/>
      <c r="E150" s="92" t="s">
        <v>620</v>
      </c>
      <c r="F150" s="92" t="s">
        <v>1310</v>
      </c>
      <c r="G150" s="92" t="s">
        <v>622</v>
      </c>
      <c r="H150" s="94" t="s">
        <v>1066</v>
      </c>
      <c r="I150" s="95" t="n">
        <f aca="false">LEN(F150)</f>
        <v>4</v>
      </c>
      <c r="J150" s="95" t="n">
        <v>1</v>
      </c>
      <c r="K150" s="96"/>
    </row>
    <row r="151" s="95" customFormat="true" ht="10" hidden="false" customHeight="false" outlineLevel="0" collapsed="false">
      <c r="A151" s="92" t="n">
        <v>131</v>
      </c>
      <c r="B151" s="92" t="n">
        <v>160</v>
      </c>
      <c r="C151" s="92" t="n">
        <v>72</v>
      </c>
      <c r="D151" s="93"/>
      <c r="E151" s="92" t="s">
        <v>620</v>
      </c>
      <c r="F151" s="92" t="s">
        <v>1605</v>
      </c>
      <c r="G151" s="92" t="s">
        <v>622</v>
      </c>
      <c r="H151" s="94" t="s">
        <v>1365</v>
      </c>
      <c r="I151" s="95" t="n">
        <f aca="false">LEN(F151)</f>
        <v>4</v>
      </c>
      <c r="J151" s="95" t="n">
        <v>1</v>
      </c>
      <c r="K151" s="96"/>
    </row>
    <row r="152" s="95" customFormat="true" ht="10" hidden="false" customHeight="false" outlineLevel="0" collapsed="false">
      <c r="A152" s="92" t="n">
        <v>144</v>
      </c>
      <c r="B152" s="92" t="n">
        <v>180</v>
      </c>
      <c r="C152" s="92" t="n">
        <v>165</v>
      </c>
      <c r="D152" s="93"/>
      <c r="E152" s="92" t="s">
        <v>673</v>
      </c>
      <c r="F152" s="92" t="s">
        <v>1334</v>
      </c>
      <c r="G152" s="92" t="s">
        <v>589</v>
      </c>
      <c r="H152" s="94" t="s">
        <v>1066</v>
      </c>
      <c r="I152" s="95" t="n">
        <f aca="false">LEN(F152)</f>
        <v>3</v>
      </c>
      <c r="J152" s="95" t="n">
        <v>1</v>
      </c>
      <c r="K152" s="96"/>
    </row>
    <row r="153" s="95" customFormat="true" ht="10" hidden="false" customHeight="false" outlineLevel="0" collapsed="false">
      <c r="A153" s="92" t="n">
        <v>144</v>
      </c>
      <c r="B153" s="92" t="n">
        <v>180</v>
      </c>
      <c r="C153" s="92" t="n">
        <v>165</v>
      </c>
      <c r="D153" s="93"/>
      <c r="E153" s="92" t="s">
        <v>673</v>
      </c>
      <c r="F153" s="92" t="s">
        <v>1629</v>
      </c>
      <c r="G153" s="92" t="s">
        <v>589</v>
      </c>
      <c r="H153" s="94" t="s">
        <v>1365</v>
      </c>
      <c r="I153" s="95" t="n">
        <f aca="false">LEN(F153)</f>
        <v>3</v>
      </c>
      <c r="J153" s="95" t="n">
        <v>1</v>
      </c>
      <c r="K153" s="96"/>
    </row>
    <row r="154" s="95" customFormat="true" ht="10" hidden="false" customHeight="false" outlineLevel="0" collapsed="false">
      <c r="A154" s="92" t="n">
        <v>145</v>
      </c>
      <c r="B154" s="92" t="n">
        <v>181</v>
      </c>
      <c r="C154" s="92" t="n">
        <v>173</v>
      </c>
      <c r="D154" s="93"/>
      <c r="E154" s="92" t="s">
        <v>676</v>
      </c>
      <c r="F154" s="99" t="s">
        <v>195</v>
      </c>
      <c r="G154" s="92" t="s">
        <v>678</v>
      </c>
      <c r="H154" s="94" t="s">
        <v>1066</v>
      </c>
      <c r="I154" s="95" t="n">
        <f aca="false">LEN(F154)</f>
        <v>4</v>
      </c>
      <c r="J154" s="95" t="n">
        <v>1</v>
      </c>
      <c r="K154" s="96"/>
    </row>
    <row r="155" s="95" customFormat="true" ht="10" hidden="false" customHeight="false" outlineLevel="0" collapsed="false">
      <c r="A155" s="92" t="n">
        <v>145</v>
      </c>
      <c r="B155" s="92" t="n">
        <v>181</v>
      </c>
      <c r="C155" s="92" t="n">
        <v>173</v>
      </c>
      <c r="D155" s="93"/>
      <c r="E155" s="92" t="s">
        <v>676</v>
      </c>
      <c r="F155" s="92" t="s">
        <v>1631</v>
      </c>
      <c r="G155" s="92" t="s">
        <v>678</v>
      </c>
      <c r="H155" s="94" t="s">
        <v>1365</v>
      </c>
      <c r="I155" s="95" t="n">
        <f aca="false">LEN(F155)</f>
        <v>4</v>
      </c>
      <c r="J155" s="95" t="n">
        <v>1</v>
      </c>
      <c r="K155" s="96"/>
    </row>
    <row r="156" s="95" customFormat="true" ht="10" hidden="false" customHeight="false" outlineLevel="0" collapsed="false">
      <c r="A156" s="103" t="n">
        <v>147</v>
      </c>
      <c r="B156" s="92" t="n">
        <v>183</v>
      </c>
      <c r="C156" s="92" t="n">
        <v>191</v>
      </c>
      <c r="D156" s="93"/>
      <c r="E156" s="92" t="s">
        <v>683</v>
      </c>
      <c r="F156" s="92" t="s">
        <v>1339</v>
      </c>
      <c r="G156" s="92" t="s">
        <v>685</v>
      </c>
      <c r="H156" s="94" t="s">
        <v>1066</v>
      </c>
      <c r="I156" s="95" t="n">
        <f aca="false">LEN(F156)</f>
        <v>4</v>
      </c>
      <c r="J156" s="95" t="n">
        <v>1</v>
      </c>
      <c r="K156" s="96"/>
    </row>
    <row r="157" s="95" customFormat="true" ht="10" hidden="false" customHeight="false" outlineLevel="0" collapsed="false">
      <c r="A157" s="103" t="n">
        <v>147</v>
      </c>
      <c r="B157" s="92" t="n">
        <v>183</v>
      </c>
      <c r="C157" s="92" t="n">
        <v>191</v>
      </c>
      <c r="D157" s="93"/>
      <c r="E157" s="92" t="s">
        <v>683</v>
      </c>
      <c r="F157" s="103" t="s">
        <v>186</v>
      </c>
      <c r="G157" s="92" t="s">
        <v>685</v>
      </c>
      <c r="H157" s="94" t="s">
        <v>1365</v>
      </c>
      <c r="I157" s="95" t="n">
        <f aca="false">LEN(F157)</f>
        <v>4</v>
      </c>
      <c r="J157" s="95" t="n">
        <v>1</v>
      </c>
      <c r="K157" s="96"/>
    </row>
    <row r="158" s="95" customFormat="true" ht="10" hidden="false" customHeight="false" outlineLevel="0" collapsed="false">
      <c r="A158" s="92" t="n">
        <v>148</v>
      </c>
      <c r="B158" s="92" t="n">
        <v>187</v>
      </c>
      <c r="C158" s="92" t="n">
        <v>92</v>
      </c>
      <c r="D158" s="93"/>
      <c r="E158" s="92" t="s">
        <v>687</v>
      </c>
      <c r="F158" s="99" t="s">
        <v>561</v>
      </c>
      <c r="G158" s="92" t="s">
        <v>689</v>
      </c>
      <c r="H158" s="94" t="s">
        <v>1066</v>
      </c>
      <c r="I158" s="95" t="n">
        <f aca="false">LEN(F158)</f>
        <v>4</v>
      </c>
      <c r="J158" s="95" t="n">
        <v>1</v>
      </c>
      <c r="K158" s="96"/>
    </row>
    <row r="159" s="95" customFormat="true" ht="10" hidden="false" customHeight="false" outlineLevel="0" collapsed="false">
      <c r="A159" s="92" t="n">
        <v>148</v>
      </c>
      <c r="B159" s="92" t="n">
        <v>187</v>
      </c>
      <c r="C159" s="92" t="n">
        <v>92</v>
      </c>
      <c r="D159" s="93"/>
      <c r="E159" s="92" t="s">
        <v>687</v>
      </c>
      <c r="F159" s="92" t="s">
        <v>1636</v>
      </c>
      <c r="G159" s="92" t="s">
        <v>689</v>
      </c>
      <c r="H159" s="94" t="s">
        <v>1365</v>
      </c>
      <c r="I159" s="95" t="n">
        <f aca="false">LEN(F159)</f>
        <v>4</v>
      </c>
      <c r="J159" s="95" t="n">
        <v>1</v>
      </c>
      <c r="K159" s="96"/>
    </row>
    <row r="160" s="95" customFormat="true" ht="10" hidden="false" customHeight="false" outlineLevel="0" collapsed="false">
      <c r="A160" s="92" t="n">
        <v>150</v>
      </c>
      <c r="B160" s="92" t="n">
        <v>189</v>
      </c>
      <c r="C160" s="92" t="n">
        <v>141</v>
      </c>
      <c r="D160" s="93" t="s">
        <v>695</v>
      </c>
      <c r="E160" s="92" t="s">
        <v>696</v>
      </c>
      <c r="F160" s="92" t="s">
        <v>1344</v>
      </c>
      <c r="G160" s="92" t="s">
        <v>698</v>
      </c>
      <c r="H160" s="94" t="s">
        <v>1066</v>
      </c>
      <c r="I160" s="95" t="n">
        <f aca="false">LEN(F160)</f>
        <v>4</v>
      </c>
      <c r="J160" s="95" t="n">
        <v>1</v>
      </c>
      <c r="K160" s="96"/>
    </row>
    <row r="161" s="95" customFormat="true" ht="10" hidden="false" customHeight="false" outlineLevel="0" collapsed="false">
      <c r="A161" s="92" t="n">
        <v>150</v>
      </c>
      <c r="B161" s="92" t="n">
        <v>189</v>
      </c>
      <c r="C161" s="92" t="n">
        <v>141</v>
      </c>
      <c r="D161" s="93" t="s">
        <v>695</v>
      </c>
      <c r="E161" s="92" t="s">
        <v>696</v>
      </c>
      <c r="F161" s="92" t="s">
        <v>1639</v>
      </c>
      <c r="G161" s="92" t="s">
        <v>698</v>
      </c>
      <c r="H161" s="94" t="s">
        <v>1365</v>
      </c>
      <c r="I161" s="95" t="n">
        <f aca="false">LEN(F161)</f>
        <v>4</v>
      </c>
      <c r="J161" s="95" t="n">
        <v>1</v>
      </c>
      <c r="K161" s="96"/>
    </row>
    <row r="162" s="95" customFormat="true" ht="10" hidden="false" customHeight="false" outlineLevel="0" collapsed="false">
      <c r="A162" s="92" t="n">
        <v>151</v>
      </c>
      <c r="B162" s="92" t="n">
        <v>190</v>
      </c>
      <c r="C162" s="92" t="n">
        <v>104</v>
      </c>
      <c r="D162" s="93"/>
      <c r="E162" s="92" t="s">
        <v>700</v>
      </c>
      <c r="F162" s="92" t="s">
        <v>1346</v>
      </c>
      <c r="G162" s="92" t="s">
        <v>702</v>
      </c>
      <c r="H162" s="94" t="s">
        <v>1066</v>
      </c>
      <c r="I162" s="95" t="n">
        <f aca="false">LEN(F162)</f>
        <v>5</v>
      </c>
      <c r="J162" s="95" t="n">
        <v>1</v>
      </c>
      <c r="K162" s="96"/>
    </row>
    <row r="163" s="95" customFormat="true" ht="10" hidden="false" customHeight="false" outlineLevel="0" collapsed="false">
      <c r="A163" s="92" t="n">
        <v>151</v>
      </c>
      <c r="B163" s="92" t="n">
        <v>190</v>
      </c>
      <c r="C163" s="92" t="n">
        <v>104</v>
      </c>
      <c r="D163" s="93"/>
      <c r="E163" s="92" t="s">
        <v>700</v>
      </c>
      <c r="F163" s="92" t="s">
        <v>1641</v>
      </c>
      <c r="G163" s="92" t="s">
        <v>702</v>
      </c>
      <c r="H163" s="94" t="s">
        <v>1365</v>
      </c>
      <c r="I163" s="95" t="n">
        <f aca="false">LEN(F163)</f>
        <v>5</v>
      </c>
      <c r="J163" s="95" t="n">
        <v>1</v>
      </c>
      <c r="K163" s="96"/>
    </row>
    <row r="164" s="95" customFormat="true" ht="10" hidden="false" customHeight="false" outlineLevel="0" collapsed="false">
      <c r="A164" s="92" t="n">
        <v>152</v>
      </c>
      <c r="B164" s="92" t="n">
        <v>191</v>
      </c>
      <c r="C164" s="92" t="n">
        <v>74</v>
      </c>
      <c r="D164" s="93" t="n">
        <v>60</v>
      </c>
      <c r="E164" s="92" t="s">
        <v>704</v>
      </c>
      <c r="F164" s="97" t="s">
        <v>1348</v>
      </c>
      <c r="G164" s="92" t="s">
        <v>706</v>
      </c>
      <c r="H164" s="94" t="s">
        <v>1066</v>
      </c>
      <c r="I164" s="95" t="n">
        <f aca="false">LEN(F164)</f>
        <v>4</v>
      </c>
      <c r="J164" s="95" t="n">
        <v>1</v>
      </c>
      <c r="K164" s="96"/>
    </row>
    <row r="165" s="95" customFormat="true" ht="10" hidden="false" customHeight="false" outlineLevel="0" collapsed="false">
      <c r="A165" s="92" t="n">
        <v>152</v>
      </c>
      <c r="B165" s="92" t="n">
        <v>191</v>
      </c>
      <c r="C165" s="92" t="n">
        <v>74</v>
      </c>
      <c r="D165" s="93" t="n">
        <v>60</v>
      </c>
      <c r="E165" s="92" t="s">
        <v>704</v>
      </c>
      <c r="F165" s="99" t="s">
        <v>1099</v>
      </c>
      <c r="G165" s="92" t="s">
        <v>706</v>
      </c>
      <c r="H165" s="94" t="s">
        <v>1365</v>
      </c>
      <c r="I165" s="95" t="n">
        <f aca="false">LEN(F165)</f>
        <v>4</v>
      </c>
      <c r="J165" s="95" t="n">
        <v>1</v>
      </c>
      <c r="K165" s="96"/>
    </row>
    <row r="166" s="95" customFormat="true" ht="10" hidden="false" customHeight="false" outlineLevel="0" collapsed="false">
      <c r="A166" s="92" t="n">
        <v>158</v>
      </c>
      <c r="B166" s="92" t="n">
        <v>198</v>
      </c>
      <c r="C166" s="92" t="n">
        <v>172</v>
      </c>
      <c r="D166" s="93"/>
      <c r="E166" s="92" t="s">
        <v>728</v>
      </c>
      <c r="F166" s="92" t="s">
        <v>1359</v>
      </c>
      <c r="G166" s="92" t="s">
        <v>730</v>
      </c>
      <c r="H166" s="94" t="s">
        <v>1066</v>
      </c>
      <c r="I166" s="95" t="n">
        <f aca="false">LEN(F166)</f>
        <v>5</v>
      </c>
      <c r="J166" s="95" t="n">
        <v>1</v>
      </c>
      <c r="K166" s="96"/>
    </row>
    <row r="167" s="95" customFormat="true" ht="10" hidden="false" customHeight="false" outlineLevel="0" collapsed="false">
      <c r="A167" s="92" t="n">
        <v>158</v>
      </c>
      <c r="B167" s="92" t="n">
        <v>198</v>
      </c>
      <c r="C167" s="92" t="n">
        <v>172</v>
      </c>
      <c r="D167" s="93"/>
      <c r="E167" s="92" t="s">
        <v>728</v>
      </c>
      <c r="F167" s="92" t="s">
        <v>1653</v>
      </c>
      <c r="G167" s="92" t="s">
        <v>730</v>
      </c>
      <c r="H167" s="94" t="s">
        <v>1365</v>
      </c>
      <c r="I167" s="95" t="n">
        <f aca="false">LEN(F167)</f>
        <v>5</v>
      </c>
      <c r="J167" s="95" t="n">
        <v>1</v>
      </c>
      <c r="K167" s="96"/>
    </row>
    <row r="168" s="95" customFormat="true" ht="10" hidden="false" customHeight="false" outlineLevel="0" collapsed="false">
      <c r="A168" s="92" t="n">
        <v>160</v>
      </c>
      <c r="B168" s="92" t="n">
        <v>200</v>
      </c>
      <c r="C168" s="92" t="n">
        <v>93</v>
      </c>
      <c r="D168" s="93" t="s">
        <v>737</v>
      </c>
      <c r="E168" s="92" t="s">
        <v>738</v>
      </c>
      <c r="F168" s="92" t="s">
        <v>1362</v>
      </c>
      <c r="G168" s="92" t="s">
        <v>740</v>
      </c>
      <c r="H168" s="94" t="s">
        <v>1066</v>
      </c>
      <c r="I168" s="95" t="n">
        <f aca="false">LEN(F168)</f>
        <v>3</v>
      </c>
      <c r="J168" s="95" t="n">
        <v>1</v>
      </c>
      <c r="K168" s="96"/>
    </row>
    <row r="169" s="95" customFormat="true" ht="10" hidden="false" customHeight="false" outlineLevel="0" collapsed="false">
      <c r="A169" s="92" t="n">
        <v>160</v>
      </c>
      <c r="B169" s="92" t="n">
        <v>200</v>
      </c>
      <c r="C169" s="92" t="n">
        <v>93</v>
      </c>
      <c r="D169" s="93" t="s">
        <v>737</v>
      </c>
      <c r="E169" s="92" t="s">
        <v>738</v>
      </c>
      <c r="F169" s="92" t="s">
        <v>1657</v>
      </c>
      <c r="G169" s="92" t="s">
        <v>740</v>
      </c>
      <c r="H169" s="94" t="s">
        <v>1365</v>
      </c>
      <c r="I169" s="95" t="n">
        <f aca="false">LEN(F169)</f>
        <v>3</v>
      </c>
      <c r="J169" s="95" t="n">
        <v>1</v>
      </c>
      <c r="K169" s="96"/>
    </row>
    <row r="170" s="95" customFormat="true" ht="10" hidden="false" customHeight="false" outlineLevel="0" collapsed="false">
      <c r="A170" s="92" t="n">
        <v>21</v>
      </c>
      <c r="B170" s="92" t="n">
        <v>26</v>
      </c>
      <c r="C170" s="92" t="n">
        <v>184</v>
      </c>
      <c r="D170" s="93"/>
      <c r="E170" s="92" t="s">
        <v>145</v>
      </c>
      <c r="F170" s="92" t="s">
        <v>1101</v>
      </c>
      <c r="G170" s="92" t="s">
        <v>147</v>
      </c>
      <c r="H170" s="94" t="s">
        <v>1066</v>
      </c>
      <c r="I170" s="95" t="n">
        <f aca="false">LEN(F170)</f>
        <v>7</v>
      </c>
      <c r="J170" s="95" t="n">
        <v>2</v>
      </c>
      <c r="K170" s="96"/>
    </row>
    <row r="171" s="95" customFormat="true" ht="10" hidden="false" customHeight="false" outlineLevel="0" collapsed="false">
      <c r="A171" s="92" t="n">
        <v>21</v>
      </c>
      <c r="B171" s="92" t="n">
        <v>26</v>
      </c>
      <c r="C171" s="92" t="n">
        <v>184</v>
      </c>
      <c r="D171" s="93"/>
      <c r="E171" s="92" t="s">
        <v>145</v>
      </c>
      <c r="F171" s="92" t="s">
        <v>1403</v>
      </c>
      <c r="G171" s="92" t="s">
        <v>147</v>
      </c>
      <c r="H171" s="94" t="s">
        <v>1365</v>
      </c>
      <c r="I171" s="95" t="n">
        <f aca="false">LEN(F171)</f>
        <v>7</v>
      </c>
      <c r="J171" s="95" t="n">
        <v>2</v>
      </c>
      <c r="K171" s="96"/>
    </row>
    <row r="172" s="95" customFormat="true" ht="10" hidden="false" customHeight="false" outlineLevel="0" collapsed="false">
      <c r="A172" s="92" t="n">
        <v>31</v>
      </c>
      <c r="B172" s="92" t="n">
        <v>40</v>
      </c>
      <c r="C172" s="92" t="n">
        <v>183</v>
      </c>
      <c r="D172" s="93"/>
      <c r="E172" s="92" t="s">
        <v>189</v>
      </c>
      <c r="F172" s="92" t="s">
        <v>1121</v>
      </c>
      <c r="G172" s="92" t="s">
        <v>191</v>
      </c>
      <c r="H172" s="94" t="s">
        <v>1066</v>
      </c>
      <c r="I172" s="95" t="n">
        <f aca="false">LEN(F172)</f>
        <v>4</v>
      </c>
      <c r="J172" s="95" t="n">
        <v>2</v>
      </c>
      <c r="K172" s="96"/>
    </row>
    <row r="173" s="95" customFormat="true" ht="10" hidden="false" customHeight="false" outlineLevel="0" collapsed="false">
      <c r="A173" s="92" t="n">
        <v>31</v>
      </c>
      <c r="B173" s="92" t="n">
        <v>40</v>
      </c>
      <c r="C173" s="92" t="n">
        <v>183</v>
      </c>
      <c r="D173" s="93"/>
      <c r="E173" s="92" t="s">
        <v>189</v>
      </c>
      <c r="F173" s="92" t="s">
        <v>1423</v>
      </c>
      <c r="G173" s="92" t="s">
        <v>191</v>
      </c>
      <c r="H173" s="94" t="s">
        <v>1365</v>
      </c>
      <c r="I173" s="95" t="n">
        <f aca="false">LEN(F173)</f>
        <v>4</v>
      </c>
      <c r="J173" s="95" t="n">
        <v>2</v>
      </c>
      <c r="K173" s="96"/>
    </row>
    <row r="174" s="95" customFormat="true" ht="20" hidden="false" customHeight="false" outlineLevel="0" collapsed="false">
      <c r="A174" s="92" t="n">
        <v>84</v>
      </c>
      <c r="B174" s="92" t="n">
        <v>108</v>
      </c>
      <c r="C174" s="92" t="n">
        <v>59</v>
      </c>
      <c r="D174" s="102" t="s">
        <v>419</v>
      </c>
      <c r="E174" s="94" t="s">
        <v>420</v>
      </c>
      <c r="F174" s="92" t="s">
        <v>1222</v>
      </c>
      <c r="G174" s="92" t="s">
        <v>422</v>
      </c>
      <c r="H174" s="94" t="s">
        <v>1066</v>
      </c>
      <c r="I174" s="95" t="n">
        <f aca="false">LEN(F174)</f>
        <v>7</v>
      </c>
      <c r="J174" s="95" t="n">
        <v>2</v>
      </c>
      <c r="K174" s="96"/>
    </row>
    <row r="175" s="95" customFormat="true" ht="20" hidden="false" customHeight="false" outlineLevel="0" collapsed="false">
      <c r="A175" s="92" t="n">
        <v>84</v>
      </c>
      <c r="B175" s="92" t="n">
        <v>108</v>
      </c>
      <c r="C175" s="92" t="n">
        <v>59</v>
      </c>
      <c r="D175" s="102" t="s">
        <v>419</v>
      </c>
      <c r="E175" s="94" t="s">
        <v>420</v>
      </c>
      <c r="F175" s="92" t="s">
        <v>1521</v>
      </c>
      <c r="G175" s="92" t="s">
        <v>422</v>
      </c>
      <c r="H175" s="94" t="s">
        <v>1365</v>
      </c>
      <c r="I175" s="95" t="n">
        <f aca="false">LEN(F175)</f>
        <v>7</v>
      </c>
      <c r="J175" s="95" t="n">
        <v>2</v>
      </c>
      <c r="K175" s="96"/>
    </row>
    <row r="176" s="95" customFormat="true" ht="10" hidden="false" customHeight="false" outlineLevel="0" collapsed="false">
      <c r="A176" s="92" t="n">
        <v>103</v>
      </c>
      <c r="B176" s="92" t="n">
        <v>129</v>
      </c>
      <c r="C176" s="92" t="n">
        <v>158</v>
      </c>
      <c r="D176" s="93" t="n">
        <v>1</v>
      </c>
      <c r="E176" s="92" t="s">
        <v>497</v>
      </c>
      <c r="F176" s="97" t="s">
        <v>281</v>
      </c>
      <c r="G176" s="92" t="s">
        <v>499</v>
      </c>
      <c r="H176" s="94" t="s">
        <v>1066</v>
      </c>
      <c r="I176" s="95" t="n">
        <f aca="false">LEN(F176)</f>
        <v>5</v>
      </c>
      <c r="J176" s="95" t="n">
        <v>2</v>
      </c>
      <c r="K176" s="96"/>
    </row>
    <row r="177" s="95" customFormat="true" ht="10" hidden="false" customHeight="false" outlineLevel="0" collapsed="false">
      <c r="A177" s="92" t="n">
        <v>103</v>
      </c>
      <c r="B177" s="92" t="n">
        <v>129</v>
      </c>
      <c r="C177" s="92" t="n">
        <v>158</v>
      </c>
      <c r="D177" s="93" t="n">
        <v>1</v>
      </c>
      <c r="E177" s="92" t="s">
        <v>497</v>
      </c>
      <c r="F177" s="92" t="s">
        <v>1557</v>
      </c>
      <c r="G177" s="92" t="s">
        <v>499</v>
      </c>
      <c r="H177" s="94" t="s">
        <v>1365</v>
      </c>
      <c r="I177" s="95" t="n">
        <f aca="false">LEN(F177)</f>
        <v>5</v>
      </c>
      <c r="J177" s="95" t="n">
        <v>2</v>
      </c>
      <c r="K177" s="96"/>
    </row>
    <row r="178" s="95" customFormat="true" ht="10" hidden="false" customHeight="false" outlineLevel="0" collapsed="false">
      <c r="A178" s="92" t="n">
        <v>108</v>
      </c>
      <c r="B178" s="92" t="n">
        <v>134</v>
      </c>
      <c r="C178" s="92" t="n">
        <v>177</v>
      </c>
      <c r="D178" s="93" t="s">
        <v>518</v>
      </c>
      <c r="E178" s="92" t="s">
        <v>519</v>
      </c>
      <c r="F178" s="92" t="s">
        <v>1266</v>
      </c>
      <c r="G178" s="92" t="s">
        <v>521</v>
      </c>
      <c r="H178" s="94" t="s">
        <v>1066</v>
      </c>
      <c r="I178" s="95" t="n">
        <f aca="false">LEN(F178)</f>
        <v>4</v>
      </c>
      <c r="J178" s="95" t="n">
        <v>2</v>
      </c>
      <c r="K178" s="96"/>
    </row>
    <row r="179" s="95" customFormat="true" ht="10" hidden="false" customHeight="false" outlineLevel="0" collapsed="false">
      <c r="A179" s="92" t="n">
        <v>108</v>
      </c>
      <c r="B179" s="92" t="n">
        <v>134</v>
      </c>
      <c r="C179" s="92" t="n">
        <v>177</v>
      </c>
      <c r="D179" s="93" t="s">
        <v>518</v>
      </c>
      <c r="E179" s="92" t="s">
        <v>519</v>
      </c>
      <c r="F179" s="92" t="s">
        <v>1567</v>
      </c>
      <c r="G179" s="92" t="s">
        <v>521</v>
      </c>
      <c r="H179" s="94" t="s">
        <v>1365</v>
      </c>
      <c r="I179" s="95" t="n">
        <f aca="false">LEN(F179)</f>
        <v>4</v>
      </c>
      <c r="J179" s="95" t="n">
        <v>2</v>
      </c>
      <c r="K179" s="96"/>
    </row>
    <row r="180" s="95" customFormat="true" ht="10" hidden="false" customHeight="false" outlineLevel="0" collapsed="false">
      <c r="A180" s="92" t="n">
        <v>116</v>
      </c>
      <c r="B180" s="92" t="n">
        <v>144</v>
      </c>
      <c r="C180" s="92" t="n">
        <v>176</v>
      </c>
      <c r="D180" s="93"/>
      <c r="E180" s="92" t="s">
        <v>556</v>
      </c>
      <c r="F180" s="92" t="s">
        <v>1282</v>
      </c>
      <c r="G180" s="92" t="s">
        <v>558</v>
      </c>
      <c r="H180" s="94" t="s">
        <v>1066</v>
      </c>
      <c r="I180" s="95" t="n">
        <f aca="false">LEN(F180)</f>
        <v>6</v>
      </c>
      <c r="J180" s="95" t="n">
        <v>2</v>
      </c>
      <c r="K180" s="96"/>
    </row>
    <row r="181" s="95" customFormat="true" ht="10" hidden="false" customHeight="false" outlineLevel="0" collapsed="false">
      <c r="A181" s="92" t="n">
        <v>116</v>
      </c>
      <c r="B181" s="92" t="n">
        <v>144</v>
      </c>
      <c r="C181" s="92" t="n">
        <v>176</v>
      </c>
      <c r="D181" s="93"/>
      <c r="E181" s="92" t="s">
        <v>556</v>
      </c>
      <c r="F181" s="92" t="s">
        <v>584</v>
      </c>
      <c r="G181" s="92" t="s">
        <v>558</v>
      </c>
      <c r="H181" s="94" t="s">
        <v>1365</v>
      </c>
      <c r="I181" s="95" t="n">
        <f aca="false">LEN(F181)</f>
        <v>6</v>
      </c>
      <c r="J181" s="95" t="n">
        <v>2</v>
      </c>
      <c r="K181" s="96"/>
    </row>
    <row r="182" s="95" customFormat="true" ht="10" hidden="false" customHeight="false" outlineLevel="0" collapsed="false">
      <c r="A182" s="98" t="n">
        <v>120</v>
      </c>
      <c r="B182" s="92" t="n">
        <v>148</v>
      </c>
      <c r="C182" s="92" t="n">
        <v>30</v>
      </c>
      <c r="D182" s="93" t="s">
        <v>572</v>
      </c>
      <c r="E182" s="92" t="s">
        <v>573</v>
      </c>
      <c r="F182" s="98" t="s">
        <v>1290</v>
      </c>
      <c r="G182" s="92" t="s">
        <v>575</v>
      </c>
      <c r="H182" s="94" t="s">
        <v>1066</v>
      </c>
      <c r="I182" s="95" t="n">
        <f aca="false">LEN(F182)</f>
        <v>5</v>
      </c>
      <c r="J182" s="95" t="n">
        <v>2</v>
      </c>
      <c r="K182" s="96"/>
    </row>
    <row r="183" s="95" customFormat="true" ht="10" hidden="false" customHeight="false" outlineLevel="0" collapsed="false">
      <c r="A183" s="98" t="n">
        <v>120</v>
      </c>
      <c r="B183" s="92" t="n">
        <v>148</v>
      </c>
      <c r="C183" s="92" t="n">
        <v>30</v>
      </c>
      <c r="D183" s="93" t="s">
        <v>572</v>
      </c>
      <c r="E183" s="92" t="s">
        <v>573</v>
      </c>
      <c r="F183" s="92" t="s">
        <v>1585</v>
      </c>
      <c r="G183" s="92" t="s">
        <v>575</v>
      </c>
      <c r="H183" s="94" t="s">
        <v>1365</v>
      </c>
      <c r="I183" s="95" t="n">
        <f aca="false">LEN(F183)</f>
        <v>5</v>
      </c>
      <c r="J183" s="95" t="n">
        <v>2</v>
      </c>
      <c r="K183" s="96"/>
    </row>
    <row r="184" s="95" customFormat="true" ht="10" hidden="false" customHeight="false" outlineLevel="0" collapsed="false">
      <c r="A184" s="92" t="n">
        <v>125</v>
      </c>
      <c r="B184" s="92" t="n">
        <v>153</v>
      </c>
      <c r="C184" s="92" t="n">
        <v>114</v>
      </c>
      <c r="D184" s="93"/>
      <c r="E184" s="92" t="s">
        <v>596</v>
      </c>
      <c r="F184" s="99" t="s">
        <v>1298</v>
      </c>
      <c r="G184" s="92" t="s">
        <v>598</v>
      </c>
      <c r="H184" s="94" t="s">
        <v>1066</v>
      </c>
      <c r="I184" s="95" t="n">
        <f aca="false">LEN(F184)</f>
        <v>4</v>
      </c>
      <c r="J184" s="95" t="n">
        <v>2</v>
      </c>
      <c r="K184" s="96"/>
    </row>
    <row r="185" s="95" customFormat="true" ht="10" hidden="false" customHeight="false" outlineLevel="0" collapsed="false">
      <c r="A185" s="92" t="n">
        <v>125</v>
      </c>
      <c r="B185" s="92" t="n">
        <v>153</v>
      </c>
      <c r="C185" s="92" t="n">
        <v>114</v>
      </c>
      <c r="D185" s="93"/>
      <c r="E185" s="92" t="s">
        <v>596</v>
      </c>
      <c r="F185" s="92" t="s">
        <v>1594</v>
      </c>
      <c r="G185" s="92" t="s">
        <v>598</v>
      </c>
      <c r="H185" s="94" t="s">
        <v>1365</v>
      </c>
      <c r="I185" s="95" t="n">
        <f aca="false">LEN(F185)</f>
        <v>4</v>
      </c>
      <c r="J185" s="95" t="n">
        <v>2</v>
      </c>
      <c r="K185" s="96"/>
    </row>
    <row r="186" s="95" customFormat="true" ht="10" hidden="false" customHeight="false" outlineLevel="0" collapsed="false">
      <c r="A186" s="92" t="n">
        <v>126</v>
      </c>
      <c r="B186" s="92" t="n">
        <v>154</v>
      </c>
      <c r="C186" s="92" t="n">
        <v>50</v>
      </c>
      <c r="D186" s="93" t="n">
        <v>53</v>
      </c>
      <c r="E186" s="92" t="s">
        <v>600</v>
      </c>
      <c r="F186" s="97" t="s">
        <v>1300</v>
      </c>
      <c r="G186" s="92" t="s">
        <v>602</v>
      </c>
      <c r="H186" s="94" t="s">
        <v>1066</v>
      </c>
      <c r="I186" s="95" t="n">
        <f aca="false">LEN(F186)</f>
        <v>5</v>
      </c>
      <c r="J186" s="95" t="n">
        <v>2</v>
      </c>
      <c r="K186" s="96"/>
    </row>
    <row r="187" s="95" customFormat="true" ht="10" hidden="false" customHeight="false" outlineLevel="0" collapsed="false">
      <c r="A187" s="92" t="n">
        <v>126</v>
      </c>
      <c r="B187" s="92" t="n">
        <v>154</v>
      </c>
      <c r="C187" s="92" t="n">
        <v>50</v>
      </c>
      <c r="D187" s="93" t="n">
        <v>53</v>
      </c>
      <c r="E187" s="92" t="s">
        <v>600</v>
      </c>
      <c r="F187" s="92" t="s">
        <v>1596</v>
      </c>
      <c r="G187" s="92" t="s">
        <v>602</v>
      </c>
      <c r="H187" s="94" t="s">
        <v>1365</v>
      </c>
      <c r="I187" s="95" t="n">
        <f aca="false">LEN(F187)</f>
        <v>5</v>
      </c>
      <c r="J187" s="95" t="n">
        <v>2</v>
      </c>
      <c r="K187" s="96"/>
    </row>
    <row r="188" s="95" customFormat="true" ht="10" hidden="false" customHeight="false" outlineLevel="0" collapsed="false">
      <c r="A188" s="92" t="n">
        <v>129</v>
      </c>
      <c r="B188" s="92" t="n">
        <v>157</v>
      </c>
      <c r="C188" s="92" t="n">
        <v>49</v>
      </c>
      <c r="D188" s="93"/>
      <c r="E188" s="92" t="s">
        <v>612</v>
      </c>
      <c r="F188" s="92" t="s">
        <v>1306</v>
      </c>
      <c r="G188" s="92" t="s">
        <v>614</v>
      </c>
      <c r="H188" s="94" t="s">
        <v>1066</v>
      </c>
      <c r="I188" s="95" t="n">
        <f aca="false">LEN(F188)</f>
        <v>5</v>
      </c>
      <c r="J188" s="95" t="n">
        <v>2</v>
      </c>
      <c r="K188" s="96"/>
    </row>
    <row r="189" s="95" customFormat="true" ht="10" hidden="false" customHeight="false" outlineLevel="0" collapsed="false">
      <c r="A189" s="92" t="n">
        <v>129</v>
      </c>
      <c r="B189" s="92" t="n">
        <v>157</v>
      </c>
      <c r="C189" s="92" t="n">
        <v>49</v>
      </c>
      <c r="D189" s="93"/>
      <c r="E189" s="92" t="s">
        <v>612</v>
      </c>
      <c r="F189" s="92" t="s">
        <v>1601</v>
      </c>
      <c r="G189" s="92" t="s">
        <v>614</v>
      </c>
      <c r="H189" s="94" t="s">
        <v>1365</v>
      </c>
      <c r="I189" s="95" t="n">
        <f aca="false">LEN(F189)</f>
        <v>5</v>
      </c>
      <c r="J189" s="95" t="n">
        <v>2</v>
      </c>
      <c r="K189" s="96"/>
    </row>
    <row r="190" s="95" customFormat="true" ht="10" hidden="false" customHeight="false" outlineLevel="0" collapsed="false">
      <c r="A190" s="92" t="n">
        <v>134</v>
      </c>
      <c r="B190" s="92" t="n">
        <v>164</v>
      </c>
      <c r="C190" s="92" t="n">
        <v>157</v>
      </c>
      <c r="D190" s="93"/>
      <c r="E190" s="92" t="s">
        <v>632</v>
      </c>
      <c r="F190" s="99" t="s">
        <v>1315</v>
      </c>
      <c r="G190" s="92" t="s">
        <v>634</v>
      </c>
      <c r="H190" s="94" t="s">
        <v>1066</v>
      </c>
      <c r="I190" s="95" t="n">
        <f aca="false">LEN(F190)</f>
        <v>5</v>
      </c>
      <c r="J190" s="95" t="n">
        <v>2</v>
      </c>
      <c r="K190" s="96"/>
    </row>
    <row r="191" s="95" customFormat="true" ht="10" hidden="false" customHeight="false" outlineLevel="0" collapsed="false">
      <c r="A191" s="92" t="n">
        <v>134</v>
      </c>
      <c r="B191" s="92" t="n">
        <v>164</v>
      </c>
      <c r="C191" s="92" t="n">
        <v>157</v>
      </c>
      <c r="D191" s="93"/>
      <c r="E191" s="92" t="s">
        <v>632</v>
      </c>
      <c r="F191" s="92" t="s">
        <v>1611</v>
      </c>
      <c r="G191" s="92" t="s">
        <v>634</v>
      </c>
      <c r="H191" s="94" t="s">
        <v>1365</v>
      </c>
      <c r="I191" s="95" t="n">
        <f aca="false">LEN(F191)</f>
        <v>5</v>
      </c>
      <c r="J191" s="95" t="n">
        <v>2</v>
      </c>
      <c r="K191" s="96"/>
    </row>
    <row r="192" s="95" customFormat="true" ht="10" hidden="false" customHeight="false" outlineLevel="0" collapsed="false">
      <c r="A192" s="103" t="n">
        <v>2</v>
      </c>
      <c r="B192" s="92" t="n">
        <v>5</v>
      </c>
      <c r="C192" s="92" t="n">
        <v>81</v>
      </c>
      <c r="D192" s="93" t="n">
        <v>42</v>
      </c>
      <c r="E192" s="92" t="s">
        <v>57</v>
      </c>
      <c r="F192" s="97" t="s">
        <v>1069</v>
      </c>
      <c r="G192" s="92" t="s">
        <v>59</v>
      </c>
      <c r="H192" s="94" t="s">
        <v>1066</v>
      </c>
      <c r="I192" s="95" t="n">
        <f aca="false">LEN(F192)</f>
        <v>3</v>
      </c>
      <c r="J192" s="95" t="n">
        <v>3</v>
      </c>
      <c r="K192" s="96"/>
    </row>
    <row r="193" s="95" customFormat="true" ht="10" hidden="false" customHeight="false" outlineLevel="0" collapsed="false">
      <c r="A193" s="103" t="n">
        <v>2</v>
      </c>
      <c r="B193" s="92" t="n">
        <v>5</v>
      </c>
      <c r="C193" s="92" t="n">
        <v>81</v>
      </c>
      <c r="D193" s="93" t="n">
        <v>42</v>
      </c>
      <c r="E193" s="92" t="s">
        <v>57</v>
      </c>
      <c r="F193" s="103" t="s">
        <v>165</v>
      </c>
      <c r="G193" s="92" t="s">
        <v>59</v>
      </c>
      <c r="H193" s="94" t="s">
        <v>1365</v>
      </c>
      <c r="I193" s="95" t="n">
        <f aca="false">LEN(F193)</f>
        <v>3</v>
      </c>
      <c r="J193" s="95" t="n">
        <v>3</v>
      </c>
      <c r="K193" s="96"/>
    </row>
    <row r="194" s="95" customFormat="true" ht="10" hidden="false" customHeight="false" outlineLevel="0" collapsed="false">
      <c r="A194" s="98" t="n">
        <v>4</v>
      </c>
      <c r="B194" s="92" t="n">
        <v>9</v>
      </c>
      <c r="C194" s="92" t="n">
        <v>7</v>
      </c>
      <c r="D194" s="93"/>
      <c r="E194" s="92" t="s">
        <v>67</v>
      </c>
      <c r="F194" s="98" t="s">
        <v>574</v>
      </c>
      <c r="G194" s="92" t="s">
        <v>69</v>
      </c>
      <c r="H194" s="94" t="s">
        <v>1066</v>
      </c>
      <c r="I194" s="95" t="n">
        <f aca="false">LEN(F194)</f>
        <v>5</v>
      </c>
      <c r="J194" s="95" t="n">
        <v>3</v>
      </c>
      <c r="K194" s="96"/>
    </row>
    <row r="195" s="95" customFormat="true" ht="10" hidden="false" customHeight="false" outlineLevel="0" collapsed="false">
      <c r="A195" s="98" t="n">
        <v>4</v>
      </c>
      <c r="B195" s="92" t="n">
        <v>9</v>
      </c>
      <c r="C195" s="92" t="n">
        <v>7</v>
      </c>
      <c r="D195" s="93"/>
      <c r="E195" s="92" t="s">
        <v>67</v>
      </c>
      <c r="F195" s="92" t="s">
        <v>1371</v>
      </c>
      <c r="G195" s="92" t="s">
        <v>69</v>
      </c>
      <c r="H195" s="94" t="s">
        <v>1365</v>
      </c>
      <c r="I195" s="95" t="n">
        <f aca="false">LEN(F195)</f>
        <v>5</v>
      </c>
      <c r="J195" s="95" t="n">
        <v>3</v>
      </c>
      <c r="K195" s="96"/>
    </row>
    <row r="196" s="95" customFormat="true" ht="10" hidden="false" customHeight="false" outlineLevel="0" collapsed="false">
      <c r="A196" s="92" t="n">
        <v>12</v>
      </c>
      <c r="B196" s="92" t="n">
        <v>17</v>
      </c>
      <c r="C196" s="92" t="n">
        <v>16</v>
      </c>
      <c r="D196" s="93" t="s">
        <v>105</v>
      </c>
      <c r="E196" s="92" t="s">
        <v>106</v>
      </c>
      <c r="F196" s="99" t="s">
        <v>1086</v>
      </c>
      <c r="G196" s="92" t="s">
        <v>108</v>
      </c>
      <c r="H196" s="94" t="s">
        <v>1066</v>
      </c>
      <c r="I196" s="95" t="n">
        <f aca="false">LEN(F196)</f>
        <v>3</v>
      </c>
      <c r="J196" s="95" t="n">
        <v>3</v>
      </c>
      <c r="K196" s="96"/>
    </row>
    <row r="197" s="95" customFormat="true" ht="10" hidden="false" customHeight="false" outlineLevel="0" collapsed="false">
      <c r="A197" s="92" t="n">
        <v>12</v>
      </c>
      <c r="B197" s="92" t="n">
        <v>17</v>
      </c>
      <c r="C197" s="92" t="n">
        <v>16</v>
      </c>
      <c r="D197" s="93" t="s">
        <v>105</v>
      </c>
      <c r="E197" s="92" t="s">
        <v>106</v>
      </c>
      <c r="F197" s="92" t="s">
        <v>781</v>
      </c>
      <c r="G197" s="92" t="s">
        <v>108</v>
      </c>
      <c r="H197" s="94" t="s">
        <v>1365</v>
      </c>
      <c r="I197" s="95" t="n">
        <f aca="false">LEN(F197)</f>
        <v>3</v>
      </c>
      <c r="J197" s="95" t="n">
        <v>3</v>
      </c>
      <c r="K197" s="96"/>
    </row>
    <row r="198" s="95" customFormat="true" ht="10" hidden="false" customHeight="false" outlineLevel="0" collapsed="false">
      <c r="A198" s="92" t="n">
        <v>13</v>
      </c>
      <c r="B198" s="92" t="n">
        <v>18</v>
      </c>
      <c r="C198" s="92" t="n">
        <v>90</v>
      </c>
      <c r="D198" s="93"/>
      <c r="E198" s="92" t="s">
        <v>110</v>
      </c>
      <c r="F198" s="99" t="s">
        <v>1086</v>
      </c>
      <c r="G198" s="92" t="s">
        <v>112</v>
      </c>
      <c r="H198" s="94" t="s">
        <v>1066</v>
      </c>
      <c r="I198" s="95" t="n">
        <f aca="false">LEN(F198)</f>
        <v>3</v>
      </c>
      <c r="J198" s="95" t="n">
        <v>3</v>
      </c>
      <c r="K198" s="96"/>
    </row>
    <row r="199" s="95" customFormat="true" ht="10" hidden="false" customHeight="false" outlineLevel="0" collapsed="false">
      <c r="A199" s="92" t="n">
        <v>13</v>
      </c>
      <c r="B199" s="92" t="n">
        <v>18</v>
      </c>
      <c r="C199" s="92" t="n">
        <v>90</v>
      </c>
      <c r="D199" s="93"/>
      <c r="E199" s="92" t="s">
        <v>110</v>
      </c>
      <c r="F199" s="92" t="s">
        <v>1387</v>
      </c>
      <c r="G199" s="92" t="s">
        <v>112</v>
      </c>
      <c r="H199" s="94" t="s">
        <v>1365</v>
      </c>
      <c r="I199" s="95" t="n">
        <f aca="false">LEN(F199)</f>
        <v>3</v>
      </c>
      <c r="J199" s="95" t="n">
        <v>3</v>
      </c>
      <c r="K199" s="96"/>
    </row>
    <row r="200" s="95" customFormat="true" ht="10" hidden="false" customHeight="false" outlineLevel="0" collapsed="false">
      <c r="A200" s="92" t="n">
        <v>14</v>
      </c>
      <c r="B200" s="92" t="n">
        <v>19</v>
      </c>
      <c r="C200" s="92" t="n">
        <v>196</v>
      </c>
      <c r="D200" s="93"/>
      <c r="E200" s="92" t="s">
        <v>114</v>
      </c>
      <c r="F200" s="92" t="s">
        <v>1089</v>
      </c>
      <c r="G200" s="92" t="s">
        <v>116</v>
      </c>
      <c r="H200" s="94" t="s">
        <v>1066</v>
      </c>
      <c r="I200" s="95" t="n">
        <f aca="false">LEN(F200)</f>
        <v>4</v>
      </c>
      <c r="J200" s="95" t="n">
        <v>3</v>
      </c>
      <c r="K200" s="96"/>
    </row>
    <row r="201" s="95" customFormat="true" ht="10" hidden="false" customHeight="false" outlineLevel="0" collapsed="false">
      <c r="A201" s="92" t="n">
        <v>14</v>
      </c>
      <c r="B201" s="92" t="n">
        <v>19</v>
      </c>
      <c r="C201" s="92" t="n">
        <v>196</v>
      </c>
      <c r="D201" s="93"/>
      <c r="E201" s="92" t="s">
        <v>114</v>
      </c>
      <c r="F201" s="92" t="s">
        <v>1389</v>
      </c>
      <c r="G201" s="92" t="s">
        <v>116</v>
      </c>
      <c r="H201" s="94" t="s">
        <v>1365</v>
      </c>
      <c r="I201" s="95" t="n">
        <f aca="false">LEN(F201)</f>
        <v>4</v>
      </c>
      <c r="J201" s="95" t="n">
        <v>3</v>
      </c>
      <c r="K201" s="96"/>
    </row>
    <row r="202" s="95" customFormat="true" ht="10" hidden="false" customHeight="false" outlineLevel="0" collapsed="false">
      <c r="A202" s="92" t="n">
        <v>15</v>
      </c>
      <c r="B202" s="92" t="n">
        <v>20</v>
      </c>
      <c r="C202" s="92" t="n">
        <v>43</v>
      </c>
      <c r="D202" s="93" t="s">
        <v>118</v>
      </c>
      <c r="E202" s="92" t="s">
        <v>119</v>
      </c>
      <c r="F202" s="99" t="s">
        <v>1091</v>
      </c>
      <c r="G202" s="92" t="s">
        <v>121</v>
      </c>
      <c r="H202" s="94" t="s">
        <v>1066</v>
      </c>
      <c r="I202" s="95" t="n">
        <f aca="false">LEN(F202)</f>
        <v>3</v>
      </c>
      <c r="J202" s="95" t="n">
        <v>3</v>
      </c>
      <c r="K202" s="96"/>
    </row>
    <row r="203" s="95" customFormat="true" ht="10" hidden="false" customHeight="false" outlineLevel="0" collapsed="false">
      <c r="A203" s="92" t="n">
        <v>15</v>
      </c>
      <c r="B203" s="92" t="n">
        <v>20</v>
      </c>
      <c r="C203" s="92" t="n">
        <v>43</v>
      </c>
      <c r="D203" s="93" t="s">
        <v>118</v>
      </c>
      <c r="E203" s="92" t="s">
        <v>119</v>
      </c>
      <c r="F203" s="92" t="s">
        <v>1391</v>
      </c>
      <c r="G203" s="92" t="s">
        <v>121</v>
      </c>
      <c r="H203" s="94" t="s">
        <v>1365</v>
      </c>
      <c r="I203" s="95" t="n">
        <f aca="false">LEN(F203)</f>
        <v>3</v>
      </c>
      <c r="J203" s="95" t="n">
        <v>3</v>
      </c>
      <c r="K203" s="96"/>
    </row>
    <row r="204" s="95" customFormat="true" ht="10" hidden="false" customHeight="false" outlineLevel="0" collapsed="false">
      <c r="A204" s="92" t="n">
        <v>17</v>
      </c>
      <c r="B204" s="92" t="n">
        <v>22</v>
      </c>
      <c r="C204" s="92" t="n">
        <v>111</v>
      </c>
      <c r="D204" s="93" t="n">
        <v>24</v>
      </c>
      <c r="E204" s="92" t="s">
        <v>127</v>
      </c>
      <c r="F204" s="104" t="s">
        <v>1091</v>
      </c>
      <c r="G204" s="92" t="s">
        <v>129</v>
      </c>
      <c r="H204" s="94" t="s">
        <v>1066</v>
      </c>
      <c r="I204" s="95" t="n">
        <f aca="false">LEN(F204)</f>
        <v>3</v>
      </c>
      <c r="J204" s="95" t="n">
        <v>3</v>
      </c>
      <c r="K204" s="96"/>
    </row>
    <row r="205" s="95" customFormat="true" ht="10" hidden="false" customHeight="false" outlineLevel="0" collapsed="false">
      <c r="A205" s="92" t="n">
        <v>17</v>
      </c>
      <c r="B205" s="92" t="n">
        <v>22</v>
      </c>
      <c r="C205" s="92" t="n">
        <v>111</v>
      </c>
      <c r="D205" s="93" t="n">
        <v>24</v>
      </c>
      <c r="E205" s="92" t="s">
        <v>127</v>
      </c>
      <c r="F205" s="92" t="s">
        <v>1395</v>
      </c>
      <c r="G205" s="92" t="s">
        <v>129</v>
      </c>
      <c r="H205" s="94" t="s">
        <v>1365</v>
      </c>
      <c r="I205" s="95" t="n">
        <f aca="false">LEN(F205)</f>
        <v>3</v>
      </c>
      <c r="J205" s="95" t="n">
        <v>3</v>
      </c>
      <c r="K205" s="96"/>
    </row>
    <row r="206" s="95" customFormat="true" ht="10" hidden="false" customHeight="false" outlineLevel="0" collapsed="false">
      <c r="A206" s="92" t="n">
        <v>20</v>
      </c>
      <c r="B206" s="92" t="n">
        <v>25</v>
      </c>
      <c r="C206" s="92" t="n">
        <v>119</v>
      </c>
      <c r="D206" s="93" t="s">
        <v>140</v>
      </c>
      <c r="E206" s="92" t="s">
        <v>141</v>
      </c>
      <c r="F206" s="99" t="s">
        <v>1099</v>
      </c>
      <c r="G206" s="92" t="s">
        <v>143</v>
      </c>
      <c r="H206" s="94" t="s">
        <v>1066</v>
      </c>
      <c r="I206" s="95" t="n">
        <f aca="false">LEN(F206)</f>
        <v>4</v>
      </c>
      <c r="J206" s="95" t="n">
        <v>3</v>
      </c>
      <c r="K206" s="96"/>
    </row>
    <row r="207" s="95" customFormat="true" ht="10" hidden="false" customHeight="false" outlineLevel="0" collapsed="false">
      <c r="A207" s="92" t="n">
        <v>20</v>
      </c>
      <c r="B207" s="92" t="n">
        <v>25</v>
      </c>
      <c r="C207" s="92" t="n">
        <v>119</v>
      </c>
      <c r="D207" s="93" t="s">
        <v>140</v>
      </c>
      <c r="E207" s="92" t="s">
        <v>141</v>
      </c>
      <c r="F207" s="92" t="s">
        <v>1401</v>
      </c>
      <c r="G207" s="92" t="s">
        <v>143</v>
      </c>
      <c r="H207" s="94" t="s">
        <v>1365</v>
      </c>
      <c r="I207" s="95" t="n">
        <f aca="false">LEN(F207)</f>
        <v>4</v>
      </c>
      <c r="J207" s="95" t="n">
        <v>3</v>
      </c>
      <c r="K207" s="96"/>
    </row>
    <row r="208" s="95" customFormat="true" ht="20" hidden="false" customHeight="false" outlineLevel="0" collapsed="false">
      <c r="A208" s="92" t="n">
        <v>24</v>
      </c>
      <c r="B208" s="92" t="n">
        <v>30</v>
      </c>
      <c r="C208" s="92" t="n">
        <v>61</v>
      </c>
      <c r="D208" s="102" t="s">
        <v>158</v>
      </c>
      <c r="E208" s="94" t="s">
        <v>159</v>
      </c>
      <c r="F208" s="92" t="s">
        <v>1107</v>
      </c>
      <c r="G208" s="92" t="s">
        <v>161</v>
      </c>
      <c r="H208" s="94" t="s">
        <v>1066</v>
      </c>
      <c r="I208" s="95" t="n">
        <f aca="false">LEN(F208)</f>
        <v>5</v>
      </c>
      <c r="J208" s="95" t="n">
        <v>3</v>
      </c>
      <c r="K208" s="96"/>
    </row>
    <row r="209" s="95" customFormat="true" ht="20" hidden="false" customHeight="false" outlineLevel="0" collapsed="false">
      <c r="A209" s="92" t="n">
        <v>24</v>
      </c>
      <c r="B209" s="92" t="n">
        <v>30</v>
      </c>
      <c r="C209" s="92" t="n">
        <v>61</v>
      </c>
      <c r="D209" s="102" t="s">
        <v>158</v>
      </c>
      <c r="E209" s="94" t="s">
        <v>159</v>
      </c>
      <c r="F209" s="92" t="s">
        <v>1409</v>
      </c>
      <c r="G209" s="92" t="s">
        <v>161</v>
      </c>
      <c r="H209" s="94" t="s">
        <v>1365</v>
      </c>
      <c r="I209" s="95" t="n">
        <f aca="false">LEN(F209)</f>
        <v>5</v>
      </c>
      <c r="J209" s="95" t="n">
        <v>3</v>
      </c>
      <c r="K209" s="96"/>
    </row>
    <row r="210" s="95" customFormat="true" ht="10" hidden="false" customHeight="false" outlineLevel="0" collapsed="false">
      <c r="A210" s="92" t="n">
        <v>33</v>
      </c>
      <c r="B210" s="92" t="n">
        <v>42</v>
      </c>
      <c r="C210" s="92" t="n">
        <v>198</v>
      </c>
      <c r="D210" s="93"/>
      <c r="E210" s="92" t="s">
        <v>198</v>
      </c>
      <c r="F210" s="92" t="s">
        <v>1125</v>
      </c>
      <c r="G210" s="92" t="s">
        <v>200</v>
      </c>
      <c r="H210" s="94" t="s">
        <v>1066</v>
      </c>
      <c r="I210" s="95" t="n">
        <f aca="false">LEN(F210)</f>
        <v>5</v>
      </c>
      <c r="J210" s="95" t="n">
        <v>3</v>
      </c>
      <c r="K210" s="96"/>
    </row>
    <row r="211" s="95" customFormat="true" ht="10" hidden="false" customHeight="false" outlineLevel="0" collapsed="false">
      <c r="A211" s="92" t="n">
        <v>33</v>
      </c>
      <c r="B211" s="92" t="n">
        <v>42</v>
      </c>
      <c r="C211" s="92" t="n">
        <v>198</v>
      </c>
      <c r="D211" s="93"/>
      <c r="E211" s="92" t="s">
        <v>198</v>
      </c>
      <c r="F211" s="92" t="s">
        <v>1427</v>
      </c>
      <c r="G211" s="92" t="s">
        <v>200</v>
      </c>
      <c r="H211" s="94" t="s">
        <v>1365</v>
      </c>
      <c r="I211" s="95" t="n">
        <f aca="false">LEN(F211)</f>
        <v>5</v>
      </c>
      <c r="J211" s="95" t="n">
        <v>3</v>
      </c>
      <c r="K211" s="96"/>
    </row>
    <row r="212" s="95" customFormat="true" ht="10" hidden="false" customHeight="false" outlineLevel="0" collapsed="false">
      <c r="A212" s="92" t="n">
        <v>35</v>
      </c>
      <c r="B212" s="92" t="n">
        <v>45</v>
      </c>
      <c r="C212" s="92" t="n">
        <v>33</v>
      </c>
      <c r="D212" s="93" t="n">
        <v>14</v>
      </c>
      <c r="E212" s="92" t="s">
        <v>207</v>
      </c>
      <c r="F212" s="104" t="s">
        <v>1129</v>
      </c>
      <c r="G212" s="92" t="s">
        <v>209</v>
      </c>
      <c r="H212" s="94" t="s">
        <v>1066</v>
      </c>
      <c r="I212" s="95" t="n">
        <f aca="false">LEN(F212)</f>
        <v>3</v>
      </c>
      <c r="J212" s="95" t="n">
        <v>3</v>
      </c>
      <c r="K212" s="96"/>
    </row>
    <row r="213" s="95" customFormat="true" ht="10" hidden="false" customHeight="false" outlineLevel="0" collapsed="false">
      <c r="A213" s="92" t="n">
        <v>35</v>
      </c>
      <c r="B213" s="92" t="n">
        <v>45</v>
      </c>
      <c r="C213" s="92" t="n">
        <v>33</v>
      </c>
      <c r="D213" s="93" t="n">
        <v>14</v>
      </c>
      <c r="E213" s="92" t="s">
        <v>207</v>
      </c>
      <c r="F213" s="92" t="s">
        <v>1431</v>
      </c>
      <c r="G213" s="92" t="s">
        <v>209</v>
      </c>
      <c r="H213" s="94" t="s">
        <v>1365</v>
      </c>
      <c r="I213" s="95" t="n">
        <f aca="false">LEN(F213)</f>
        <v>3</v>
      </c>
      <c r="J213" s="95" t="n">
        <v>3</v>
      </c>
      <c r="K213" s="96"/>
    </row>
    <row r="214" s="95" customFormat="true" ht="10" hidden="false" customHeight="false" outlineLevel="0" collapsed="false">
      <c r="A214" s="92" t="n">
        <v>50</v>
      </c>
      <c r="B214" s="92" t="n">
        <v>66</v>
      </c>
      <c r="C214" s="92" t="n">
        <v>142</v>
      </c>
      <c r="D214" s="93"/>
      <c r="E214" s="92" t="s">
        <v>272</v>
      </c>
      <c r="F214" s="99" t="s">
        <v>1156</v>
      </c>
      <c r="G214" s="92" t="s">
        <v>274</v>
      </c>
      <c r="H214" s="94" t="s">
        <v>1066</v>
      </c>
      <c r="I214" s="95" t="n">
        <f aca="false">LEN(F214)</f>
        <v>5</v>
      </c>
      <c r="J214" s="95" t="n">
        <v>3</v>
      </c>
      <c r="K214" s="96"/>
    </row>
    <row r="215" s="95" customFormat="true" ht="10" hidden="false" customHeight="false" outlineLevel="0" collapsed="false">
      <c r="A215" s="92" t="n">
        <v>50</v>
      </c>
      <c r="B215" s="92" t="n">
        <v>66</v>
      </c>
      <c r="C215" s="92" t="n">
        <v>142</v>
      </c>
      <c r="D215" s="93"/>
      <c r="E215" s="92" t="s">
        <v>272</v>
      </c>
      <c r="F215" s="92" t="s">
        <v>1458</v>
      </c>
      <c r="G215" s="92" t="s">
        <v>274</v>
      </c>
      <c r="H215" s="94" t="s">
        <v>1365</v>
      </c>
      <c r="I215" s="95" t="n">
        <f aca="false">LEN(F215)</f>
        <v>5</v>
      </c>
      <c r="J215" s="95" t="n">
        <v>3</v>
      </c>
      <c r="K215" s="96"/>
    </row>
    <row r="216" s="95" customFormat="true" ht="10" hidden="false" customHeight="false" outlineLevel="0" collapsed="false">
      <c r="A216" s="92" t="n">
        <v>63</v>
      </c>
      <c r="B216" s="92" t="n">
        <v>80</v>
      </c>
      <c r="C216" s="92" t="n">
        <v>115</v>
      </c>
      <c r="D216" s="93"/>
      <c r="E216" s="92" t="s">
        <v>329</v>
      </c>
      <c r="F216" s="92" t="s">
        <v>1183</v>
      </c>
      <c r="G216" s="92" t="s">
        <v>331</v>
      </c>
      <c r="H216" s="94" t="s">
        <v>1066</v>
      </c>
      <c r="I216" s="95" t="n">
        <f aca="false">LEN(F216)</f>
        <v>4</v>
      </c>
      <c r="J216" s="95" t="n">
        <v>3</v>
      </c>
      <c r="K216" s="96"/>
    </row>
    <row r="217" s="95" customFormat="true" ht="10" hidden="false" customHeight="false" outlineLevel="0" collapsed="false">
      <c r="A217" s="92" t="n">
        <v>63</v>
      </c>
      <c r="B217" s="92" t="n">
        <v>80</v>
      </c>
      <c r="C217" s="92" t="n">
        <v>115</v>
      </c>
      <c r="D217" s="93"/>
      <c r="E217" s="92" t="s">
        <v>329</v>
      </c>
      <c r="F217" s="92" t="s">
        <v>1481</v>
      </c>
      <c r="G217" s="92" t="s">
        <v>331</v>
      </c>
      <c r="H217" s="94" t="s">
        <v>1365</v>
      </c>
      <c r="I217" s="95" t="n">
        <f aca="false">LEN(F217)</f>
        <v>4</v>
      </c>
      <c r="J217" s="95" t="n">
        <v>3</v>
      </c>
      <c r="K217" s="96"/>
    </row>
    <row r="218" s="95" customFormat="true" ht="10" hidden="false" customHeight="false" outlineLevel="0" collapsed="false">
      <c r="A218" s="92" t="n">
        <v>64</v>
      </c>
      <c r="B218" s="92" t="n">
        <v>81</v>
      </c>
      <c r="C218" s="93" t="n">
        <v>23</v>
      </c>
      <c r="D218" s="93"/>
      <c r="E218" s="92" t="s">
        <v>333</v>
      </c>
      <c r="F218" s="92" t="s">
        <v>1185</v>
      </c>
      <c r="G218" s="92" t="s">
        <v>335</v>
      </c>
      <c r="H218" s="94" t="s">
        <v>1066</v>
      </c>
      <c r="I218" s="95" t="n">
        <f aca="false">LEN(F218)</f>
        <v>4</v>
      </c>
      <c r="J218" s="95" t="n">
        <v>3</v>
      </c>
      <c r="K218" s="96"/>
    </row>
    <row r="219" s="95" customFormat="true" ht="10" hidden="false" customHeight="false" outlineLevel="0" collapsed="false">
      <c r="A219" s="92" t="n">
        <v>64</v>
      </c>
      <c r="B219" s="92" t="n">
        <v>81</v>
      </c>
      <c r="C219" s="93" t="n">
        <v>23</v>
      </c>
      <c r="D219" s="93"/>
      <c r="E219" s="92" t="s">
        <v>333</v>
      </c>
      <c r="F219" s="92" t="s">
        <v>1057</v>
      </c>
      <c r="G219" s="92" t="s">
        <v>335</v>
      </c>
      <c r="H219" s="94" t="s">
        <v>1365</v>
      </c>
      <c r="I219" s="95" t="n">
        <f aca="false">LEN(F219)</f>
        <v>4</v>
      </c>
      <c r="J219" s="95" t="n">
        <v>3</v>
      </c>
      <c r="K219" s="96"/>
    </row>
    <row r="220" s="95" customFormat="true" ht="10" hidden="false" customHeight="false" outlineLevel="0" collapsed="false">
      <c r="A220" s="92" t="n">
        <v>66</v>
      </c>
      <c r="B220" s="92" t="n">
        <v>84</v>
      </c>
      <c r="C220" s="92" t="n">
        <v>147</v>
      </c>
      <c r="D220" s="93"/>
      <c r="E220" s="92" t="s">
        <v>342</v>
      </c>
      <c r="F220" s="92" t="s">
        <v>1189</v>
      </c>
      <c r="G220" s="92" t="s">
        <v>344</v>
      </c>
      <c r="H220" s="94" t="s">
        <v>1066</v>
      </c>
      <c r="I220" s="95" t="n">
        <f aca="false">LEN(F220)</f>
        <v>5</v>
      </c>
      <c r="J220" s="95" t="n">
        <v>3</v>
      </c>
      <c r="K220" s="96"/>
    </row>
    <row r="221" s="95" customFormat="true" ht="10" hidden="false" customHeight="false" outlineLevel="0" collapsed="false">
      <c r="A221" s="92" t="n">
        <v>66</v>
      </c>
      <c r="B221" s="92" t="n">
        <v>84</v>
      </c>
      <c r="C221" s="92" t="n">
        <v>147</v>
      </c>
      <c r="D221" s="93"/>
      <c r="E221" s="92" t="s">
        <v>342</v>
      </c>
      <c r="F221" s="99" t="s">
        <v>1187</v>
      </c>
      <c r="G221" s="92" t="s">
        <v>344</v>
      </c>
      <c r="H221" s="94" t="s">
        <v>1365</v>
      </c>
      <c r="I221" s="95" t="n">
        <f aca="false">LEN(F221)</f>
        <v>5</v>
      </c>
      <c r="J221" s="95" t="n">
        <v>3</v>
      </c>
      <c r="K221" s="96"/>
    </row>
    <row r="222" s="95" customFormat="true" ht="10" hidden="false" customHeight="false" outlineLevel="0" collapsed="false">
      <c r="A222" s="92" t="n">
        <v>73</v>
      </c>
      <c r="B222" s="92" t="n">
        <v>94</v>
      </c>
      <c r="C222" s="92" t="n">
        <v>186</v>
      </c>
      <c r="D222" s="93"/>
      <c r="E222" s="92" t="s">
        <v>372</v>
      </c>
      <c r="F222" s="99" t="s">
        <v>1201</v>
      </c>
      <c r="G222" s="92" t="s">
        <v>374</v>
      </c>
      <c r="H222" s="94" t="s">
        <v>1066</v>
      </c>
      <c r="I222" s="95" t="n">
        <f aca="false">LEN(F222)</f>
        <v>3</v>
      </c>
      <c r="J222" s="95" t="n">
        <v>3</v>
      </c>
      <c r="K222" s="96"/>
    </row>
    <row r="223" s="95" customFormat="true" ht="10" hidden="false" customHeight="false" outlineLevel="0" collapsed="false">
      <c r="A223" s="92" t="n">
        <v>73</v>
      </c>
      <c r="B223" s="92" t="n">
        <v>94</v>
      </c>
      <c r="C223" s="92" t="n">
        <v>186</v>
      </c>
      <c r="D223" s="93"/>
      <c r="E223" s="92" t="s">
        <v>372</v>
      </c>
      <c r="F223" s="92" t="s">
        <v>1499</v>
      </c>
      <c r="G223" s="92" t="s">
        <v>374</v>
      </c>
      <c r="H223" s="94" t="s">
        <v>1365</v>
      </c>
      <c r="I223" s="95" t="n">
        <f aca="false">LEN(F223)</f>
        <v>3</v>
      </c>
      <c r="J223" s="95" t="n">
        <v>3</v>
      </c>
      <c r="K223" s="96"/>
    </row>
    <row r="224" s="95" customFormat="true" ht="10" hidden="false" customHeight="false" outlineLevel="0" collapsed="false">
      <c r="A224" s="92" t="n">
        <v>74</v>
      </c>
      <c r="B224" s="92" t="n">
        <v>95</v>
      </c>
      <c r="C224" s="92" t="n">
        <v>122</v>
      </c>
      <c r="D224" s="93"/>
      <c r="E224" s="92" t="s">
        <v>376</v>
      </c>
      <c r="F224" s="99" t="s">
        <v>565</v>
      </c>
      <c r="G224" s="92" t="s">
        <v>378</v>
      </c>
      <c r="H224" s="94" t="s">
        <v>1066</v>
      </c>
      <c r="I224" s="95" t="n">
        <f aca="false">LEN(F224)</f>
        <v>3</v>
      </c>
      <c r="J224" s="95" t="n">
        <v>3</v>
      </c>
      <c r="K224" s="96"/>
    </row>
    <row r="225" s="95" customFormat="true" ht="10" hidden="false" customHeight="false" outlineLevel="0" collapsed="false">
      <c r="A225" s="92" t="n">
        <v>74</v>
      </c>
      <c r="B225" s="92" t="n">
        <v>95</v>
      </c>
      <c r="C225" s="92" t="n">
        <v>122</v>
      </c>
      <c r="D225" s="93"/>
      <c r="E225" s="92" t="s">
        <v>376</v>
      </c>
      <c r="F225" s="92" t="s">
        <v>1501</v>
      </c>
      <c r="G225" s="92" t="s">
        <v>378</v>
      </c>
      <c r="H225" s="94" t="s">
        <v>1365</v>
      </c>
      <c r="I225" s="95" t="n">
        <f aca="false">LEN(F225)</f>
        <v>3</v>
      </c>
      <c r="J225" s="95" t="n">
        <v>3</v>
      </c>
      <c r="K225" s="96"/>
    </row>
    <row r="226" s="95" customFormat="true" ht="10" hidden="false" customHeight="false" outlineLevel="0" collapsed="false">
      <c r="A226" s="92" t="n">
        <v>81</v>
      </c>
      <c r="B226" s="92" t="n">
        <v>104</v>
      </c>
      <c r="C226" s="92" t="n">
        <v>9</v>
      </c>
      <c r="D226" s="93" t="s">
        <v>404</v>
      </c>
      <c r="E226" s="92" t="s">
        <v>405</v>
      </c>
      <c r="F226" s="99" t="s">
        <v>1217</v>
      </c>
      <c r="G226" s="92" t="s">
        <v>407</v>
      </c>
      <c r="H226" s="94" t="s">
        <v>1066</v>
      </c>
      <c r="I226" s="95" t="n">
        <f aca="false">LEN(F226)</f>
        <v>3</v>
      </c>
      <c r="J226" s="95" t="n">
        <v>3</v>
      </c>
      <c r="K226" s="96"/>
    </row>
    <row r="227" s="95" customFormat="true" ht="10" hidden="false" customHeight="false" outlineLevel="0" collapsed="false">
      <c r="A227" s="92" t="n">
        <v>81</v>
      </c>
      <c r="B227" s="92" t="n">
        <v>104</v>
      </c>
      <c r="C227" s="92" t="n">
        <v>9</v>
      </c>
      <c r="D227" s="93" t="s">
        <v>404</v>
      </c>
      <c r="E227" s="92" t="s">
        <v>405</v>
      </c>
      <c r="F227" s="92" t="s">
        <v>1515</v>
      </c>
      <c r="G227" s="92" t="s">
        <v>407</v>
      </c>
      <c r="H227" s="94" t="s">
        <v>1365</v>
      </c>
      <c r="I227" s="95" t="n">
        <f aca="false">LEN(F227)</f>
        <v>3</v>
      </c>
      <c r="J227" s="95" t="n">
        <v>3</v>
      </c>
      <c r="K227" s="96"/>
    </row>
    <row r="228" s="95" customFormat="true" ht="10" hidden="false" customHeight="false" outlineLevel="0" collapsed="false">
      <c r="A228" s="92" t="n">
        <v>91</v>
      </c>
      <c r="B228" s="92" t="n">
        <v>115</v>
      </c>
      <c r="C228" s="92" t="n">
        <v>134</v>
      </c>
      <c r="D228" s="93"/>
      <c r="E228" s="92" t="s">
        <v>447</v>
      </c>
      <c r="F228" s="92" t="s">
        <v>1235</v>
      </c>
      <c r="G228" s="92" t="s">
        <v>449</v>
      </c>
      <c r="H228" s="94" t="s">
        <v>1066</v>
      </c>
      <c r="I228" s="95" t="n">
        <f aca="false">LEN(F228)</f>
        <v>7</v>
      </c>
      <c r="J228" s="95" t="n">
        <v>3</v>
      </c>
      <c r="K228" s="96"/>
    </row>
    <row r="229" s="95" customFormat="true" ht="10" hidden="false" customHeight="false" outlineLevel="0" collapsed="false">
      <c r="A229" s="92" t="n">
        <v>91</v>
      </c>
      <c r="B229" s="92" t="n">
        <v>115</v>
      </c>
      <c r="C229" s="92" t="n">
        <v>134</v>
      </c>
      <c r="D229" s="93"/>
      <c r="E229" s="92" t="s">
        <v>447</v>
      </c>
      <c r="F229" s="92" t="s">
        <v>1534</v>
      </c>
      <c r="G229" s="92" t="s">
        <v>449</v>
      </c>
      <c r="H229" s="94" t="s">
        <v>1365</v>
      </c>
      <c r="I229" s="95" t="n">
        <f aca="false">LEN(F229)</f>
        <v>7</v>
      </c>
      <c r="J229" s="95" t="n">
        <v>3</v>
      </c>
      <c r="K229" s="96"/>
    </row>
    <row r="230" s="95" customFormat="true" ht="10" hidden="false" customHeight="false" outlineLevel="0" collapsed="false">
      <c r="A230" s="92" t="n">
        <v>106</v>
      </c>
      <c r="B230" s="92" t="n">
        <v>132</v>
      </c>
      <c r="C230" s="92" t="n">
        <v>24</v>
      </c>
      <c r="D230" s="93" t="s">
        <v>509</v>
      </c>
      <c r="E230" s="92" t="s">
        <v>510</v>
      </c>
      <c r="F230" s="92" t="s">
        <v>1262</v>
      </c>
      <c r="G230" s="92" t="s">
        <v>512</v>
      </c>
      <c r="H230" s="94" t="s">
        <v>1066</v>
      </c>
      <c r="I230" s="95" t="n">
        <f aca="false">LEN(F230)</f>
        <v>3</v>
      </c>
      <c r="J230" s="95" t="n">
        <v>3</v>
      </c>
      <c r="K230" s="96"/>
    </row>
    <row r="231" s="95" customFormat="true" ht="10" hidden="false" customHeight="false" outlineLevel="0" collapsed="false">
      <c r="A231" s="92" t="n">
        <v>106</v>
      </c>
      <c r="B231" s="92" t="n">
        <v>132</v>
      </c>
      <c r="C231" s="92" t="n">
        <v>24</v>
      </c>
      <c r="D231" s="93" t="s">
        <v>509</v>
      </c>
      <c r="E231" s="92" t="s">
        <v>510</v>
      </c>
      <c r="F231" s="92" t="s">
        <v>1563</v>
      </c>
      <c r="G231" s="92" t="s">
        <v>512</v>
      </c>
      <c r="H231" s="94" t="s">
        <v>1365</v>
      </c>
      <c r="I231" s="95" t="n">
        <f aca="false">LEN(F231)</f>
        <v>3</v>
      </c>
      <c r="J231" s="95" t="n">
        <v>3</v>
      </c>
      <c r="K231" s="96"/>
    </row>
    <row r="232" s="95" customFormat="true" ht="10" hidden="false" customHeight="false" outlineLevel="0" collapsed="false">
      <c r="A232" s="92" t="n">
        <v>114</v>
      </c>
      <c r="B232" s="92" t="n">
        <v>141</v>
      </c>
      <c r="C232" s="92" t="n">
        <v>124</v>
      </c>
      <c r="D232" s="93"/>
      <c r="E232" s="92" t="s">
        <v>547</v>
      </c>
      <c r="F232" s="92" t="s">
        <v>1278</v>
      </c>
      <c r="G232" s="92" t="s">
        <v>549</v>
      </c>
      <c r="H232" s="94" t="s">
        <v>1066</v>
      </c>
      <c r="I232" s="95" t="n">
        <f aca="false">LEN(F232)</f>
        <v>4</v>
      </c>
      <c r="J232" s="95" t="n">
        <v>3</v>
      </c>
      <c r="K232" s="96"/>
    </row>
    <row r="233" s="95" customFormat="true" ht="10" hidden="false" customHeight="false" outlineLevel="0" collapsed="false">
      <c r="A233" s="92" t="n">
        <v>114</v>
      </c>
      <c r="B233" s="92" t="n">
        <v>141</v>
      </c>
      <c r="C233" s="92" t="n">
        <v>124</v>
      </c>
      <c r="D233" s="93"/>
      <c r="E233" s="92" t="s">
        <v>547</v>
      </c>
      <c r="F233" s="99" t="s">
        <v>670</v>
      </c>
      <c r="G233" s="92" t="s">
        <v>549</v>
      </c>
      <c r="H233" s="94" t="s">
        <v>1365</v>
      </c>
      <c r="I233" s="95" t="n">
        <f aca="false">LEN(F233)</f>
        <v>4</v>
      </c>
      <c r="J233" s="95" t="n">
        <v>3</v>
      </c>
      <c r="K233" s="96"/>
    </row>
    <row r="234" s="95" customFormat="true" ht="10" hidden="false" customHeight="false" outlineLevel="0" collapsed="false">
      <c r="A234" s="92" t="n">
        <v>115</v>
      </c>
      <c r="B234" s="92" t="n">
        <v>142</v>
      </c>
      <c r="C234" s="92" t="n">
        <v>155</v>
      </c>
      <c r="D234" s="93" t="s">
        <v>551</v>
      </c>
      <c r="E234" s="92" t="s">
        <v>552</v>
      </c>
      <c r="F234" s="92" t="s">
        <v>1280</v>
      </c>
      <c r="G234" s="92" t="s">
        <v>554</v>
      </c>
      <c r="H234" s="94" t="s">
        <v>1066</v>
      </c>
      <c r="I234" s="95" t="n">
        <f aca="false">LEN(F234)</f>
        <v>4</v>
      </c>
      <c r="J234" s="95" t="n">
        <v>3</v>
      </c>
      <c r="K234" s="96"/>
    </row>
    <row r="235" s="95" customFormat="true" ht="10" hidden="false" customHeight="false" outlineLevel="0" collapsed="false">
      <c r="A235" s="92" t="n">
        <v>115</v>
      </c>
      <c r="B235" s="92" t="n">
        <v>142</v>
      </c>
      <c r="C235" s="92" t="n">
        <v>155</v>
      </c>
      <c r="D235" s="93" t="s">
        <v>551</v>
      </c>
      <c r="E235" s="92" t="s">
        <v>552</v>
      </c>
      <c r="F235" s="92" t="s">
        <v>1577</v>
      </c>
      <c r="G235" s="92" t="s">
        <v>554</v>
      </c>
      <c r="H235" s="94" t="s">
        <v>1365</v>
      </c>
      <c r="I235" s="95" t="n">
        <f aca="false">LEN(F235)</f>
        <v>4</v>
      </c>
      <c r="J235" s="95" t="n">
        <v>3</v>
      </c>
      <c r="K235" s="96"/>
    </row>
    <row r="236" s="95" customFormat="true" ht="10" hidden="false" customHeight="false" outlineLevel="0" collapsed="false">
      <c r="A236" s="92" t="n">
        <v>122</v>
      </c>
      <c r="B236" s="92" t="n">
        <v>150</v>
      </c>
      <c r="C236" s="92" t="n">
        <v>131</v>
      </c>
      <c r="D236" s="93" t="s">
        <v>582</v>
      </c>
      <c r="E236" s="92" t="s">
        <v>583</v>
      </c>
      <c r="F236" s="99" t="s">
        <v>1292</v>
      </c>
      <c r="G236" s="92" t="s">
        <v>585</v>
      </c>
      <c r="H236" s="94" t="s">
        <v>1066</v>
      </c>
      <c r="I236" s="95" t="n">
        <f aca="false">LEN(F236)</f>
        <v>5</v>
      </c>
      <c r="J236" s="95" t="n">
        <v>3</v>
      </c>
      <c r="K236" s="96"/>
    </row>
    <row r="237" s="95" customFormat="true" ht="10" hidden="false" customHeight="false" outlineLevel="0" collapsed="false">
      <c r="A237" s="92" t="n">
        <v>122</v>
      </c>
      <c r="B237" s="92" t="n">
        <v>150</v>
      </c>
      <c r="C237" s="92" t="n">
        <v>131</v>
      </c>
      <c r="D237" s="93" t="s">
        <v>582</v>
      </c>
      <c r="E237" s="92" t="s">
        <v>583</v>
      </c>
      <c r="F237" s="92" t="s">
        <v>1589</v>
      </c>
      <c r="G237" s="92" t="s">
        <v>585</v>
      </c>
      <c r="H237" s="94" t="s">
        <v>1365</v>
      </c>
      <c r="I237" s="95" t="n">
        <f aca="false">LEN(F237)</f>
        <v>5</v>
      </c>
      <c r="J237" s="95" t="n">
        <v>3</v>
      </c>
      <c r="K237" s="96"/>
    </row>
    <row r="238" s="95" customFormat="true" ht="10" hidden="false" customHeight="false" outlineLevel="0" collapsed="false">
      <c r="A238" s="92" t="n">
        <v>127</v>
      </c>
      <c r="B238" s="92" t="n">
        <v>155</v>
      </c>
      <c r="C238" s="92" t="n">
        <v>39</v>
      </c>
      <c r="D238" s="93"/>
      <c r="E238" s="92" t="s">
        <v>604</v>
      </c>
      <c r="F238" s="92" t="s">
        <v>1302</v>
      </c>
      <c r="G238" s="92" t="s">
        <v>606</v>
      </c>
      <c r="H238" s="94" t="s">
        <v>1066</v>
      </c>
      <c r="I238" s="95" t="n">
        <f aca="false">LEN(F238)</f>
        <v>4</v>
      </c>
      <c r="J238" s="95" t="n">
        <v>3</v>
      </c>
      <c r="K238" s="96"/>
    </row>
    <row r="239" s="95" customFormat="true" ht="10" hidden="false" customHeight="false" outlineLevel="0" collapsed="false">
      <c r="A239" s="92" t="n">
        <v>127</v>
      </c>
      <c r="B239" s="92" t="n">
        <v>155</v>
      </c>
      <c r="C239" s="92" t="n">
        <v>39</v>
      </c>
      <c r="D239" s="93"/>
      <c r="E239" s="92" t="s">
        <v>604</v>
      </c>
      <c r="F239" s="92" t="s">
        <v>1598</v>
      </c>
      <c r="G239" s="92" t="s">
        <v>606</v>
      </c>
      <c r="H239" s="94" t="s">
        <v>1365</v>
      </c>
      <c r="I239" s="95" t="n">
        <f aca="false">LEN(F239)</f>
        <v>4</v>
      </c>
      <c r="J239" s="95" t="n">
        <v>3</v>
      </c>
      <c r="K239" s="96"/>
    </row>
    <row r="240" s="95" customFormat="true" ht="10" hidden="false" customHeight="false" outlineLevel="0" collapsed="false">
      <c r="A240" s="92" t="n">
        <v>130</v>
      </c>
      <c r="B240" s="92" t="n">
        <v>159</v>
      </c>
      <c r="C240" s="92" t="n">
        <v>195</v>
      </c>
      <c r="D240" s="93" t="n">
        <v>25</v>
      </c>
      <c r="E240" s="92" t="s">
        <v>616</v>
      </c>
      <c r="F240" s="97" t="s">
        <v>1308</v>
      </c>
      <c r="G240" s="92" t="s">
        <v>618</v>
      </c>
      <c r="H240" s="94" t="s">
        <v>1066</v>
      </c>
      <c r="I240" s="95" t="n">
        <f aca="false">LEN(F240)</f>
        <v>5</v>
      </c>
      <c r="J240" s="95" t="n">
        <v>3</v>
      </c>
      <c r="K240" s="96"/>
    </row>
    <row r="241" s="95" customFormat="true" ht="10" hidden="false" customHeight="false" outlineLevel="0" collapsed="false">
      <c r="A241" s="92" t="n">
        <v>130</v>
      </c>
      <c r="B241" s="92" t="n">
        <v>159</v>
      </c>
      <c r="C241" s="92" t="n">
        <v>195</v>
      </c>
      <c r="D241" s="93" t="n">
        <v>25</v>
      </c>
      <c r="E241" s="92" t="s">
        <v>616</v>
      </c>
      <c r="F241" s="92" t="s">
        <v>1603</v>
      </c>
      <c r="G241" s="92" t="s">
        <v>618</v>
      </c>
      <c r="H241" s="94" t="s">
        <v>1365</v>
      </c>
      <c r="I241" s="95" t="n">
        <f aca="false">LEN(F241)</f>
        <v>5</v>
      </c>
      <c r="J241" s="95" t="n">
        <v>3</v>
      </c>
      <c r="K241" s="96"/>
    </row>
    <row r="242" s="95" customFormat="true" ht="10" hidden="false" customHeight="false" outlineLevel="0" collapsed="false">
      <c r="A242" s="92" t="n">
        <v>141</v>
      </c>
      <c r="B242" s="92" t="n">
        <v>176</v>
      </c>
      <c r="C242" s="92" t="n">
        <v>140</v>
      </c>
      <c r="D242" s="93"/>
      <c r="E242" s="92" t="s">
        <v>661</v>
      </c>
      <c r="F242" s="92" t="s">
        <v>1328</v>
      </c>
      <c r="G242" s="92" t="s">
        <v>663</v>
      </c>
      <c r="H242" s="94" t="s">
        <v>1066</v>
      </c>
      <c r="I242" s="95" t="n">
        <f aca="false">LEN(F242)</f>
        <v>5</v>
      </c>
      <c r="J242" s="95" t="n">
        <v>3</v>
      </c>
      <c r="K242" s="96"/>
    </row>
    <row r="243" s="95" customFormat="true" ht="10" hidden="false" customHeight="false" outlineLevel="0" collapsed="false">
      <c r="A243" s="92" t="n">
        <v>141</v>
      </c>
      <c r="B243" s="92" t="n">
        <v>176</v>
      </c>
      <c r="C243" s="92" t="n">
        <v>140</v>
      </c>
      <c r="D243" s="93"/>
      <c r="E243" s="92" t="s">
        <v>661</v>
      </c>
      <c r="F243" s="92" t="s">
        <v>1623</v>
      </c>
      <c r="G243" s="92" t="s">
        <v>663</v>
      </c>
      <c r="H243" s="94" t="s">
        <v>1365</v>
      </c>
      <c r="I243" s="95" t="n">
        <f aca="false">LEN(F243)</f>
        <v>5</v>
      </c>
      <c r="J243" s="95" t="n">
        <v>3</v>
      </c>
      <c r="K243" s="96"/>
    </row>
    <row r="244" s="95" customFormat="true" ht="10" hidden="false" customHeight="false" outlineLevel="0" collapsed="false">
      <c r="A244" s="92" t="n">
        <v>146</v>
      </c>
      <c r="B244" s="92" t="n">
        <v>182</v>
      </c>
      <c r="C244" s="92" t="n">
        <v>51</v>
      </c>
      <c r="D244" s="93" t="n">
        <v>34</v>
      </c>
      <c r="E244" s="92" t="s">
        <v>680</v>
      </c>
      <c r="F244" s="97" t="s">
        <v>1337</v>
      </c>
      <c r="G244" s="92" t="s">
        <v>93</v>
      </c>
      <c r="H244" s="94" t="s">
        <v>1066</v>
      </c>
      <c r="I244" s="95" t="n">
        <f aca="false">LEN(F244)</f>
        <v>3</v>
      </c>
      <c r="J244" s="95" t="n">
        <v>3</v>
      </c>
      <c r="K244" s="96"/>
    </row>
    <row r="245" s="95" customFormat="true" ht="10" hidden="false" customHeight="false" outlineLevel="0" collapsed="false">
      <c r="A245" s="92" t="n">
        <v>146</v>
      </c>
      <c r="B245" s="92" t="n">
        <v>182</v>
      </c>
      <c r="C245" s="92" t="n">
        <v>51</v>
      </c>
      <c r="D245" s="93" t="n">
        <v>34</v>
      </c>
      <c r="E245" s="92" t="s">
        <v>680</v>
      </c>
      <c r="F245" s="92" t="s">
        <v>1633</v>
      </c>
      <c r="G245" s="92" t="s">
        <v>93</v>
      </c>
      <c r="H245" s="94" t="s">
        <v>1365</v>
      </c>
      <c r="I245" s="95" t="n">
        <f aca="false">LEN(F245)</f>
        <v>3</v>
      </c>
      <c r="J245" s="95" t="n">
        <v>3</v>
      </c>
      <c r="K245" s="96"/>
    </row>
    <row r="246" s="95" customFormat="true" ht="10" hidden="false" customHeight="false" outlineLevel="0" collapsed="false">
      <c r="A246" s="92" t="n">
        <v>153</v>
      </c>
      <c r="B246" s="92" t="n">
        <v>192</v>
      </c>
      <c r="C246" s="92" t="n">
        <v>83</v>
      </c>
      <c r="D246" s="93" t="n">
        <v>6</v>
      </c>
      <c r="E246" s="92" t="s">
        <v>708</v>
      </c>
      <c r="F246" s="97" t="s">
        <v>1350</v>
      </c>
      <c r="G246" s="92" t="s">
        <v>710</v>
      </c>
      <c r="H246" s="94" t="s">
        <v>1066</v>
      </c>
      <c r="I246" s="95" t="n">
        <f aca="false">LEN(F246)</f>
        <v>3</v>
      </c>
      <c r="J246" s="95" t="n">
        <v>3</v>
      </c>
      <c r="K246" s="96"/>
    </row>
    <row r="247" s="95" customFormat="true" ht="10" hidden="false" customHeight="false" outlineLevel="0" collapsed="false">
      <c r="A247" s="92" t="n">
        <v>153</v>
      </c>
      <c r="B247" s="92" t="n">
        <v>192</v>
      </c>
      <c r="C247" s="92" t="n">
        <v>83</v>
      </c>
      <c r="D247" s="93" t="n">
        <v>6</v>
      </c>
      <c r="E247" s="92" t="s">
        <v>708</v>
      </c>
      <c r="F247" s="92" t="s">
        <v>1644</v>
      </c>
      <c r="G247" s="92" t="s">
        <v>710</v>
      </c>
      <c r="H247" s="94" t="s">
        <v>1365</v>
      </c>
      <c r="I247" s="95" t="n">
        <f aca="false">LEN(F247)</f>
        <v>3</v>
      </c>
      <c r="J247" s="95" t="n">
        <v>3</v>
      </c>
      <c r="K247" s="96"/>
    </row>
    <row r="248" s="95" customFormat="true" ht="10" hidden="false" customHeight="false" outlineLevel="0" collapsed="false">
      <c r="A248" s="92" t="n">
        <v>154</v>
      </c>
      <c r="B248" s="92" t="n">
        <v>193</v>
      </c>
      <c r="C248" s="92" t="n">
        <v>47</v>
      </c>
      <c r="D248" s="93"/>
      <c r="E248" s="92" t="s">
        <v>712</v>
      </c>
      <c r="F248" s="99" t="s">
        <v>1352</v>
      </c>
      <c r="G248" s="92" t="s">
        <v>93</v>
      </c>
      <c r="H248" s="94" t="s">
        <v>1066</v>
      </c>
      <c r="I248" s="95" t="n">
        <f aca="false">LEN(F248)</f>
        <v>4</v>
      </c>
      <c r="J248" s="95" t="n">
        <v>3</v>
      </c>
      <c r="K248" s="96"/>
    </row>
    <row r="249" s="95" customFormat="true" ht="10" hidden="false" customHeight="false" outlineLevel="0" collapsed="false">
      <c r="A249" s="92" t="n">
        <v>154</v>
      </c>
      <c r="B249" s="92" t="n">
        <v>193</v>
      </c>
      <c r="C249" s="92" t="n">
        <v>47</v>
      </c>
      <c r="D249" s="93"/>
      <c r="E249" s="92" t="s">
        <v>712</v>
      </c>
      <c r="F249" s="99" t="s">
        <v>1355</v>
      </c>
      <c r="G249" s="92" t="s">
        <v>93</v>
      </c>
      <c r="H249" s="94" t="s">
        <v>1365</v>
      </c>
      <c r="I249" s="95" t="n">
        <f aca="false">LEN(F249)</f>
        <v>4</v>
      </c>
      <c r="J249" s="95" t="n">
        <v>3</v>
      </c>
      <c r="K249" s="96"/>
    </row>
    <row r="250" s="95" customFormat="true" ht="10" hidden="false" customHeight="false" outlineLevel="0" collapsed="false">
      <c r="A250" s="92" t="n">
        <v>155</v>
      </c>
      <c r="B250" s="92" t="n">
        <v>194</v>
      </c>
      <c r="C250" s="92" t="n">
        <v>106</v>
      </c>
      <c r="D250" s="93" t="s">
        <v>715</v>
      </c>
      <c r="E250" s="92" t="s">
        <v>716</v>
      </c>
      <c r="F250" s="99" t="s">
        <v>1352</v>
      </c>
      <c r="G250" s="92" t="s">
        <v>718</v>
      </c>
      <c r="H250" s="94" t="s">
        <v>1066</v>
      </c>
      <c r="I250" s="95" t="n">
        <f aca="false">LEN(F250)</f>
        <v>4</v>
      </c>
      <c r="J250" s="95" t="n">
        <v>3</v>
      </c>
      <c r="K250" s="96"/>
    </row>
    <row r="251" s="95" customFormat="true" ht="10" hidden="false" customHeight="false" outlineLevel="0" collapsed="false">
      <c r="A251" s="92" t="n">
        <v>155</v>
      </c>
      <c r="B251" s="92" t="n">
        <v>194</v>
      </c>
      <c r="C251" s="92" t="n">
        <v>106</v>
      </c>
      <c r="D251" s="93" t="s">
        <v>715</v>
      </c>
      <c r="E251" s="92" t="s">
        <v>716</v>
      </c>
      <c r="F251" s="92" t="s">
        <v>1647</v>
      </c>
      <c r="G251" s="92" t="s">
        <v>718</v>
      </c>
      <c r="H251" s="94" t="s">
        <v>1365</v>
      </c>
      <c r="I251" s="95" t="n">
        <f aca="false">LEN(F251)</f>
        <v>4</v>
      </c>
      <c r="J251" s="95" t="n">
        <v>3</v>
      </c>
      <c r="K251" s="96"/>
    </row>
    <row r="252" s="95" customFormat="true" ht="10" hidden="false" customHeight="false" outlineLevel="0" collapsed="false">
      <c r="A252" s="92" t="n">
        <v>156</v>
      </c>
      <c r="B252" s="92" t="n">
        <v>196</v>
      </c>
      <c r="C252" s="92" t="n">
        <v>118</v>
      </c>
      <c r="D252" s="93"/>
      <c r="E252" s="92" t="s">
        <v>720</v>
      </c>
      <c r="F252" s="99" t="s">
        <v>1355</v>
      </c>
      <c r="G252" s="92" t="s">
        <v>722</v>
      </c>
      <c r="H252" s="94" t="s">
        <v>1066</v>
      </c>
      <c r="I252" s="95" t="n">
        <f aca="false">LEN(F252)</f>
        <v>4</v>
      </c>
      <c r="J252" s="95" t="n">
        <v>3</v>
      </c>
      <c r="K252" s="96"/>
    </row>
    <row r="253" s="95" customFormat="true" ht="10" hidden="false" customHeight="false" outlineLevel="0" collapsed="false">
      <c r="A253" s="92" t="n">
        <v>156</v>
      </c>
      <c r="B253" s="92" t="n">
        <v>196</v>
      </c>
      <c r="C253" s="92" t="n">
        <v>118</v>
      </c>
      <c r="D253" s="93"/>
      <c r="E253" s="92" t="s">
        <v>720</v>
      </c>
      <c r="F253" s="92" t="s">
        <v>1649</v>
      </c>
      <c r="G253" s="92" t="s">
        <v>722</v>
      </c>
      <c r="H253" s="94" t="s">
        <v>1365</v>
      </c>
      <c r="I253" s="95" t="n">
        <f aca="false">LEN(F253)</f>
        <v>4</v>
      </c>
      <c r="J253" s="95" t="n">
        <v>3</v>
      </c>
      <c r="K253" s="96"/>
    </row>
    <row r="254" s="95" customFormat="true" ht="10" hidden="false" customHeight="false" outlineLevel="0" collapsed="false">
      <c r="A254" s="92" t="n">
        <v>23</v>
      </c>
      <c r="B254" s="92" t="n">
        <v>29</v>
      </c>
      <c r="C254" s="92" t="n">
        <v>12</v>
      </c>
      <c r="D254" s="93" t="s">
        <v>153</v>
      </c>
      <c r="E254" s="92" t="s">
        <v>154</v>
      </c>
      <c r="F254" s="92" t="s">
        <v>1105</v>
      </c>
      <c r="G254" s="92" t="s">
        <v>156</v>
      </c>
      <c r="H254" s="94" t="s">
        <v>1066</v>
      </c>
      <c r="I254" s="95" t="n">
        <f aca="false">LEN(F254)</f>
        <v>5</v>
      </c>
      <c r="J254" s="95" t="n">
        <v>4</v>
      </c>
      <c r="K254" s="96"/>
    </row>
    <row r="255" s="95" customFormat="true" ht="10" hidden="false" customHeight="false" outlineLevel="0" collapsed="false">
      <c r="A255" s="92" t="n">
        <v>23</v>
      </c>
      <c r="B255" s="92" t="n">
        <v>29</v>
      </c>
      <c r="C255" s="92" t="n">
        <v>12</v>
      </c>
      <c r="D255" s="93" t="s">
        <v>153</v>
      </c>
      <c r="E255" s="92" t="s">
        <v>154</v>
      </c>
      <c r="F255" s="92" t="s">
        <v>1407</v>
      </c>
      <c r="G255" s="92" t="s">
        <v>156</v>
      </c>
      <c r="H255" s="94" t="s">
        <v>1365</v>
      </c>
      <c r="I255" s="95" t="n">
        <f aca="false">LEN(F255)</f>
        <v>5</v>
      </c>
      <c r="J255" s="95" t="n">
        <v>4</v>
      </c>
      <c r="K255" s="96"/>
    </row>
    <row r="256" s="95" customFormat="true" ht="10" hidden="false" customHeight="false" outlineLevel="0" collapsed="false">
      <c r="A256" s="103" t="n">
        <v>25</v>
      </c>
      <c r="B256" s="92" t="n">
        <v>33</v>
      </c>
      <c r="C256" s="92" t="n">
        <v>137</v>
      </c>
      <c r="D256" s="93" t="s">
        <v>163</v>
      </c>
      <c r="E256" s="92" t="s">
        <v>164</v>
      </c>
      <c r="F256" s="92" t="s">
        <v>1109</v>
      </c>
      <c r="G256" s="92" t="s">
        <v>166</v>
      </c>
      <c r="H256" s="94" t="s">
        <v>1066</v>
      </c>
      <c r="I256" s="95" t="n">
        <f aca="false">LEN(F256)</f>
        <v>4</v>
      </c>
      <c r="J256" s="95" t="n">
        <v>4</v>
      </c>
      <c r="K256" s="96"/>
    </row>
    <row r="257" s="95" customFormat="true" ht="10" hidden="false" customHeight="false" outlineLevel="0" collapsed="false">
      <c r="A257" s="103" t="n">
        <v>25</v>
      </c>
      <c r="B257" s="92" t="n">
        <v>33</v>
      </c>
      <c r="C257" s="92" t="n">
        <v>137</v>
      </c>
      <c r="D257" s="93" t="s">
        <v>163</v>
      </c>
      <c r="E257" s="92" t="s">
        <v>164</v>
      </c>
      <c r="F257" s="92" t="s">
        <v>1411</v>
      </c>
      <c r="G257" s="92" t="s">
        <v>166</v>
      </c>
      <c r="H257" s="94" t="s">
        <v>1365</v>
      </c>
      <c r="I257" s="95" t="n">
        <f aca="false">LEN(F257)</f>
        <v>4</v>
      </c>
      <c r="J257" s="95" t="n">
        <v>4</v>
      </c>
      <c r="K257" s="96"/>
    </row>
    <row r="258" s="95" customFormat="true" ht="10" hidden="false" customHeight="false" outlineLevel="0" collapsed="false">
      <c r="A258" s="92" t="n">
        <v>37</v>
      </c>
      <c r="B258" s="92" t="n">
        <v>47</v>
      </c>
      <c r="C258" s="92" t="n">
        <v>151</v>
      </c>
      <c r="D258" s="93" t="n">
        <v>20</v>
      </c>
      <c r="E258" s="92" t="s">
        <v>215</v>
      </c>
      <c r="F258" s="104" t="s">
        <v>1131</v>
      </c>
      <c r="G258" s="92" t="s">
        <v>217</v>
      </c>
      <c r="H258" s="94" t="s">
        <v>1066</v>
      </c>
      <c r="I258" s="95" t="n">
        <f aca="false">LEN(F258)</f>
        <v>4</v>
      </c>
      <c r="J258" s="95" t="n">
        <v>4</v>
      </c>
      <c r="K258" s="96"/>
    </row>
    <row r="259" s="95" customFormat="true" ht="10" hidden="false" customHeight="false" outlineLevel="0" collapsed="false">
      <c r="A259" s="92" t="n">
        <v>37</v>
      </c>
      <c r="B259" s="92" t="n">
        <v>47</v>
      </c>
      <c r="C259" s="92" t="n">
        <v>151</v>
      </c>
      <c r="D259" s="93" t="n">
        <v>20</v>
      </c>
      <c r="E259" s="92" t="s">
        <v>215</v>
      </c>
      <c r="F259" s="92" t="s">
        <v>1435</v>
      </c>
      <c r="G259" s="92" t="s">
        <v>217</v>
      </c>
      <c r="H259" s="94" t="s">
        <v>1365</v>
      </c>
      <c r="I259" s="95" t="n">
        <f aca="false">LEN(F259)</f>
        <v>4</v>
      </c>
      <c r="J259" s="95" t="n">
        <v>4</v>
      </c>
      <c r="K259" s="96"/>
    </row>
    <row r="260" s="95" customFormat="true" ht="20" hidden="false" customHeight="false" outlineLevel="0" collapsed="false">
      <c r="A260" s="92" t="n">
        <v>42</v>
      </c>
      <c r="B260" s="92" t="n">
        <v>57</v>
      </c>
      <c r="C260" s="92" t="n">
        <v>56</v>
      </c>
      <c r="D260" s="102" t="s">
        <v>237</v>
      </c>
      <c r="E260" s="94" t="s">
        <v>238</v>
      </c>
      <c r="F260" s="92" t="s">
        <v>1142</v>
      </c>
      <c r="G260" s="92" t="s">
        <v>240</v>
      </c>
      <c r="H260" s="94" t="s">
        <v>1066</v>
      </c>
      <c r="I260" s="95" t="n">
        <f aca="false">LEN(F260)</f>
        <v>4</v>
      </c>
      <c r="J260" s="95" t="n">
        <v>4</v>
      </c>
      <c r="K260" s="96"/>
    </row>
    <row r="261" s="95" customFormat="true" ht="20" hidden="false" customHeight="false" outlineLevel="0" collapsed="false">
      <c r="A261" s="92" t="n">
        <v>42</v>
      </c>
      <c r="B261" s="92" t="n">
        <v>57</v>
      </c>
      <c r="C261" s="92" t="n">
        <v>56</v>
      </c>
      <c r="D261" s="102" t="s">
        <v>237</v>
      </c>
      <c r="E261" s="94" t="s">
        <v>238</v>
      </c>
      <c r="F261" s="92" t="s">
        <v>1445</v>
      </c>
      <c r="G261" s="92" t="s">
        <v>240</v>
      </c>
      <c r="H261" s="94" t="s">
        <v>1365</v>
      </c>
      <c r="I261" s="95" t="n">
        <f aca="false">LEN(F261)</f>
        <v>4</v>
      </c>
      <c r="J261" s="95" t="n">
        <v>4</v>
      </c>
      <c r="K261" s="96"/>
    </row>
    <row r="262" s="95" customFormat="true" ht="10" hidden="false" customHeight="false" outlineLevel="0" collapsed="false">
      <c r="A262" s="103" t="n">
        <v>53</v>
      </c>
      <c r="B262" s="92" t="n">
        <v>69</v>
      </c>
      <c r="C262" s="92" t="n">
        <v>42</v>
      </c>
      <c r="D262" s="93"/>
      <c r="E262" s="92" t="s">
        <v>284</v>
      </c>
      <c r="F262" s="92" t="s">
        <v>1163</v>
      </c>
      <c r="G262" s="92" t="s">
        <v>286</v>
      </c>
      <c r="H262" s="94" t="s">
        <v>1066</v>
      </c>
      <c r="I262" s="95" t="n">
        <f aca="false">LEN(F262)</f>
        <v>4</v>
      </c>
      <c r="J262" s="95" t="n">
        <v>4</v>
      </c>
      <c r="K262" s="96"/>
    </row>
    <row r="263" customFormat="false" ht="10" hidden="false" customHeight="false" outlineLevel="0" collapsed="false">
      <c r="A263" s="103" t="n">
        <v>53</v>
      </c>
      <c r="B263" s="92" t="n">
        <v>69</v>
      </c>
      <c r="C263" s="92" t="n">
        <v>42</v>
      </c>
      <c r="D263" s="93"/>
      <c r="E263" s="92" t="s">
        <v>284</v>
      </c>
      <c r="F263" s="103" t="s">
        <v>1029</v>
      </c>
      <c r="G263" s="92" t="s">
        <v>286</v>
      </c>
      <c r="H263" s="94" t="s">
        <v>1365</v>
      </c>
      <c r="I263" s="95" t="n">
        <f aca="false">LEN(F263)</f>
        <v>4</v>
      </c>
      <c r="J263" s="95" t="n">
        <v>4</v>
      </c>
      <c r="K263" s="96"/>
      <c r="M263" s="0"/>
    </row>
    <row r="264" customFormat="false" ht="10" hidden="false" customHeight="false" outlineLevel="0" collapsed="false">
      <c r="A264" s="92" t="n">
        <v>59</v>
      </c>
      <c r="B264" s="92" t="n">
        <v>76</v>
      </c>
      <c r="C264" s="92" t="n">
        <v>4</v>
      </c>
      <c r="D264" s="93"/>
      <c r="E264" s="92" t="s">
        <v>311</v>
      </c>
      <c r="F264" s="92" t="s">
        <v>1175</v>
      </c>
      <c r="G264" s="92" t="s">
        <v>313</v>
      </c>
      <c r="H264" s="94" t="s">
        <v>1066</v>
      </c>
      <c r="I264" s="95" t="n">
        <f aca="false">LEN(F264)</f>
        <v>6</v>
      </c>
      <c r="J264" s="95" t="n">
        <v>4</v>
      </c>
      <c r="K264" s="96"/>
      <c r="M264" s="0"/>
    </row>
    <row r="265" customFormat="false" ht="10" hidden="false" customHeight="false" outlineLevel="0" collapsed="false">
      <c r="A265" s="92" t="n">
        <v>59</v>
      </c>
      <c r="B265" s="92" t="n">
        <v>76</v>
      </c>
      <c r="C265" s="92" t="n">
        <v>4</v>
      </c>
      <c r="D265" s="93"/>
      <c r="E265" s="92" t="s">
        <v>311</v>
      </c>
      <c r="F265" s="92" t="s">
        <v>1473</v>
      </c>
      <c r="G265" s="92" t="s">
        <v>313</v>
      </c>
      <c r="H265" s="94" t="s">
        <v>1365</v>
      </c>
      <c r="I265" s="95" t="n">
        <f aca="false">LEN(F265)</f>
        <v>6</v>
      </c>
      <c r="J265" s="95" t="n">
        <v>4</v>
      </c>
      <c r="K265" s="96"/>
      <c r="M265" s="0"/>
    </row>
    <row r="266" customFormat="false" ht="10" hidden="false" customHeight="false" outlineLevel="0" collapsed="false">
      <c r="A266" s="92" t="n">
        <v>70</v>
      </c>
      <c r="B266" s="92" t="n">
        <v>89</v>
      </c>
      <c r="C266" s="92" t="n">
        <v>94</v>
      </c>
      <c r="D266" s="93" t="s">
        <v>153</v>
      </c>
      <c r="E266" s="92" t="s">
        <v>360</v>
      </c>
      <c r="F266" s="92" t="s">
        <v>1197</v>
      </c>
      <c r="G266" s="92" t="s">
        <v>362</v>
      </c>
      <c r="H266" s="94" t="s">
        <v>1066</v>
      </c>
      <c r="I266" s="95" t="n">
        <f aca="false">LEN(F266)</f>
        <v>4</v>
      </c>
      <c r="J266" s="95" t="n">
        <v>4</v>
      </c>
      <c r="K266" s="96"/>
      <c r="M266" s="0"/>
    </row>
    <row r="267" customFormat="false" ht="10" hidden="false" customHeight="false" outlineLevel="0" collapsed="false">
      <c r="A267" s="92" t="n">
        <v>70</v>
      </c>
      <c r="B267" s="92" t="n">
        <v>89</v>
      </c>
      <c r="C267" s="92" t="n">
        <v>94</v>
      </c>
      <c r="D267" s="93" t="s">
        <v>153</v>
      </c>
      <c r="E267" s="92" t="s">
        <v>360</v>
      </c>
      <c r="F267" s="92" t="s">
        <v>1493</v>
      </c>
      <c r="G267" s="92" t="s">
        <v>362</v>
      </c>
      <c r="H267" s="94" t="s">
        <v>1365</v>
      </c>
      <c r="I267" s="95" t="n">
        <f aca="false">LEN(F267)</f>
        <v>4</v>
      </c>
      <c r="J267" s="95" t="n">
        <v>4</v>
      </c>
      <c r="K267" s="96"/>
      <c r="M267" s="0"/>
    </row>
    <row r="268" customFormat="false" ht="10" hidden="false" customHeight="false" outlineLevel="0" collapsed="false">
      <c r="A268" s="92" t="n">
        <v>75</v>
      </c>
      <c r="B268" s="92" t="n">
        <v>97</v>
      </c>
      <c r="C268" s="92" t="n">
        <v>150</v>
      </c>
      <c r="D268" s="93"/>
      <c r="E268" s="92" t="s">
        <v>380</v>
      </c>
      <c r="F268" s="92" t="s">
        <v>1205</v>
      </c>
      <c r="G268" s="92" t="s">
        <v>382</v>
      </c>
      <c r="H268" s="94" t="s">
        <v>1066</v>
      </c>
      <c r="I268" s="95" t="n">
        <f aca="false">LEN(F268)</f>
        <v>4</v>
      </c>
      <c r="J268" s="95" t="n">
        <v>4</v>
      </c>
      <c r="K268" s="96"/>
      <c r="M268" s="0"/>
    </row>
    <row r="269" customFormat="false" ht="10" hidden="false" customHeight="false" outlineLevel="0" collapsed="false">
      <c r="A269" s="92" t="n">
        <v>75</v>
      </c>
      <c r="B269" s="92" t="n">
        <v>97</v>
      </c>
      <c r="C269" s="92" t="n">
        <v>150</v>
      </c>
      <c r="D269" s="93"/>
      <c r="E269" s="92" t="s">
        <v>380</v>
      </c>
      <c r="F269" s="92" t="s">
        <v>1503</v>
      </c>
      <c r="G269" s="92" t="s">
        <v>382</v>
      </c>
      <c r="H269" s="94" t="s">
        <v>1365</v>
      </c>
      <c r="I269" s="95" t="n">
        <f aca="false">LEN(F269)</f>
        <v>4</v>
      </c>
      <c r="J269" s="95" t="n">
        <v>4</v>
      </c>
      <c r="K269" s="96"/>
      <c r="M269" s="0"/>
    </row>
    <row r="270" customFormat="false" ht="10" hidden="false" customHeight="false" outlineLevel="0" collapsed="false">
      <c r="A270" s="92" t="n">
        <v>83</v>
      </c>
      <c r="B270" s="92" t="n">
        <v>106</v>
      </c>
      <c r="C270" s="92" t="n">
        <v>44</v>
      </c>
      <c r="D270" s="93" t="s">
        <v>414</v>
      </c>
      <c r="E270" s="92" t="s">
        <v>415</v>
      </c>
      <c r="F270" s="92" t="s">
        <v>1220</v>
      </c>
      <c r="G270" s="92" t="s">
        <v>417</v>
      </c>
      <c r="H270" s="94" t="s">
        <v>1066</v>
      </c>
      <c r="I270" s="95" t="n">
        <f aca="false">LEN(F270)</f>
        <v>4</v>
      </c>
      <c r="J270" s="95" t="n">
        <v>4</v>
      </c>
      <c r="K270" s="96"/>
      <c r="M270" s="0"/>
    </row>
    <row r="271" customFormat="false" ht="10" hidden="false" customHeight="false" outlineLevel="0" collapsed="false">
      <c r="A271" s="92" t="n">
        <v>83</v>
      </c>
      <c r="B271" s="92" t="n">
        <v>106</v>
      </c>
      <c r="C271" s="92" t="n">
        <v>44</v>
      </c>
      <c r="D271" s="93" t="s">
        <v>414</v>
      </c>
      <c r="E271" s="92" t="s">
        <v>415</v>
      </c>
      <c r="F271" s="92" t="s">
        <v>1519</v>
      </c>
      <c r="G271" s="92" t="s">
        <v>417</v>
      </c>
      <c r="H271" s="94" t="s">
        <v>1365</v>
      </c>
      <c r="I271" s="95" t="n">
        <f aca="false">LEN(F271)</f>
        <v>4</v>
      </c>
      <c r="J271" s="95" t="n">
        <v>4</v>
      </c>
      <c r="K271" s="96"/>
      <c r="M271" s="0"/>
    </row>
    <row r="272" customFormat="false" ht="10" hidden="false" customHeight="false" outlineLevel="0" collapsed="false">
      <c r="A272" s="92" t="n">
        <v>85</v>
      </c>
      <c r="B272" s="92" t="n">
        <v>109</v>
      </c>
      <c r="C272" s="92" t="n">
        <v>69</v>
      </c>
      <c r="D272" s="93" t="n">
        <v>46</v>
      </c>
      <c r="E272" s="92" t="s">
        <v>424</v>
      </c>
      <c r="F272" s="104" t="s">
        <v>1224</v>
      </c>
      <c r="G272" s="92" t="s">
        <v>426</v>
      </c>
      <c r="H272" s="94" t="s">
        <v>1066</v>
      </c>
      <c r="I272" s="95" t="n">
        <f aca="false">LEN(F272)</f>
        <v>4</v>
      </c>
      <c r="J272" s="95" t="n">
        <v>4</v>
      </c>
      <c r="K272" s="96"/>
      <c r="M272" s="0"/>
    </row>
    <row r="273" customFormat="false" ht="10" hidden="false" customHeight="false" outlineLevel="0" collapsed="false">
      <c r="A273" s="92" t="n">
        <v>85</v>
      </c>
      <c r="B273" s="92" t="n">
        <v>109</v>
      </c>
      <c r="C273" s="92" t="n">
        <v>69</v>
      </c>
      <c r="D273" s="93" t="n">
        <v>46</v>
      </c>
      <c r="E273" s="92" t="s">
        <v>424</v>
      </c>
      <c r="F273" s="92" t="s">
        <v>1523</v>
      </c>
      <c r="G273" s="92" t="s">
        <v>426</v>
      </c>
      <c r="H273" s="94" t="s">
        <v>1365</v>
      </c>
      <c r="I273" s="95" t="n">
        <f aca="false">LEN(F273)</f>
        <v>4</v>
      </c>
      <c r="J273" s="95" t="n">
        <v>4</v>
      </c>
      <c r="K273" s="96"/>
      <c r="M273" s="0"/>
    </row>
    <row r="274" customFormat="false" ht="10" hidden="false" customHeight="false" outlineLevel="0" collapsed="false">
      <c r="A274" s="92" t="n">
        <v>117</v>
      </c>
      <c r="B274" s="92" t="n">
        <v>145</v>
      </c>
      <c r="C274" s="92" t="n">
        <v>38</v>
      </c>
      <c r="D274" s="93" t="n">
        <v>57</v>
      </c>
      <c r="E274" s="92" t="s">
        <v>560</v>
      </c>
      <c r="F274" s="97" t="s">
        <v>1284</v>
      </c>
      <c r="G274" s="92" t="s">
        <v>562</v>
      </c>
      <c r="H274" s="94" t="s">
        <v>1066</v>
      </c>
      <c r="I274" s="95" t="n">
        <f aca="false">LEN(F274)</f>
        <v>5</v>
      </c>
      <c r="J274" s="95" t="n">
        <v>4</v>
      </c>
      <c r="K274" s="96"/>
      <c r="M274" s="0"/>
    </row>
    <row r="275" customFormat="false" ht="10" hidden="false" customHeight="false" outlineLevel="0" collapsed="false">
      <c r="A275" s="92" t="n">
        <v>117</v>
      </c>
      <c r="B275" s="92" t="n">
        <v>145</v>
      </c>
      <c r="C275" s="92" t="n">
        <v>38</v>
      </c>
      <c r="D275" s="93" t="n">
        <v>57</v>
      </c>
      <c r="E275" s="92" t="s">
        <v>560</v>
      </c>
      <c r="F275" s="92" t="s">
        <v>1580</v>
      </c>
      <c r="G275" s="92" t="s">
        <v>562</v>
      </c>
      <c r="H275" s="94" t="s">
        <v>1365</v>
      </c>
      <c r="I275" s="95" t="n">
        <f aca="false">LEN(F275)</f>
        <v>5</v>
      </c>
      <c r="J275" s="95" t="n">
        <v>4</v>
      </c>
      <c r="K275" s="96"/>
      <c r="M275" s="0"/>
    </row>
    <row r="276" customFormat="false" ht="10" hidden="false" customHeight="false" outlineLevel="0" collapsed="false">
      <c r="A276" s="92" t="n">
        <v>118</v>
      </c>
      <c r="B276" s="92" t="n">
        <v>146</v>
      </c>
      <c r="C276" s="93" t="n">
        <v>75</v>
      </c>
      <c r="D276" s="93"/>
      <c r="E276" s="92" t="s">
        <v>564</v>
      </c>
      <c r="F276" s="92" t="s">
        <v>1286</v>
      </c>
      <c r="G276" s="92" t="s">
        <v>566</v>
      </c>
      <c r="H276" s="94" t="s">
        <v>1066</v>
      </c>
      <c r="I276" s="95" t="n">
        <f aca="false">LEN(F276)</f>
        <v>5</v>
      </c>
      <c r="J276" s="95" t="n">
        <v>4</v>
      </c>
      <c r="K276" s="96"/>
      <c r="M276" s="0"/>
    </row>
    <row r="277" customFormat="false" ht="10" hidden="false" customHeight="false" outlineLevel="0" collapsed="false">
      <c r="A277" s="92" t="n">
        <v>118</v>
      </c>
      <c r="B277" s="92" t="n">
        <v>146</v>
      </c>
      <c r="C277" s="93" t="n">
        <v>75</v>
      </c>
      <c r="D277" s="93"/>
      <c r="E277" s="92" t="s">
        <v>564</v>
      </c>
      <c r="F277" s="92" t="s">
        <v>1582</v>
      </c>
      <c r="G277" s="92" t="s">
        <v>566</v>
      </c>
      <c r="H277" s="94" t="s">
        <v>1365</v>
      </c>
      <c r="I277" s="95" t="n">
        <f aca="false">LEN(F277)</f>
        <v>5</v>
      </c>
      <c r="J277" s="95" t="n">
        <v>4</v>
      </c>
      <c r="K277" s="96"/>
      <c r="M277" s="0"/>
    </row>
    <row r="278" customFormat="false" ht="10" hidden="false" customHeight="false" outlineLevel="0" collapsed="false">
      <c r="A278" s="92" t="n">
        <v>123</v>
      </c>
      <c r="B278" s="92" t="n">
        <v>151</v>
      </c>
      <c r="C278" s="92" t="n">
        <v>167</v>
      </c>
      <c r="D278" s="93"/>
      <c r="E278" s="92" t="s">
        <v>587</v>
      </c>
      <c r="F278" s="99" t="s">
        <v>1295</v>
      </c>
      <c r="G278" s="92" t="s">
        <v>589</v>
      </c>
      <c r="H278" s="94" t="s">
        <v>1066</v>
      </c>
      <c r="I278" s="95" t="n">
        <f aca="false">LEN(F278)</f>
        <v>4</v>
      </c>
      <c r="J278" s="95" t="n">
        <v>4</v>
      </c>
      <c r="K278" s="96"/>
      <c r="M278" s="0"/>
    </row>
    <row r="279" customFormat="false" ht="10" hidden="false" customHeight="false" outlineLevel="0" collapsed="false">
      <c r="A279" s="92" t="n">
        <v>123</v>
      </c>
      <c r="B279" s="92" t="n">
        <v>151</v>
      </c>
      <c r="C279" s="92" t="n">
        <v>167</v>
      </c>
      <c r="D279" s="93"/>
      <c r="E279" s="92" t="s">
        <v>587</v>
      </c>
      <c r="F279" s="99" t="s">
        <v>1298</v>
      </c>
      <c r="G279" s="92" t="s">
        <v>589</v>
      </c>
      <c r="H279" s="94" t="s">
        <v>1365</v>
      </c>
      <c r="I279" s="95" t="n">
        <f aca="false">LEN(F279)</f>
        <v>4</v>
      </c>
      <c r="J279" s="95" t="n">
        <v>4</v>
      </c>
      <c r="K279" s="96"/>
      <c r="M279" s="0"/>
    </row>
    <row r="280" customFormat="false" ht="10" hidden="false" customHeight="false" outlineLevel="0" collapsed="false">
      <c r="A280" s="92" t="n">
        <v>124</v>
      </c>
      <c r="B280" s="92" t="n">
        <v>152</v>
      </c>
      <c r="C280" s="92" t="n">
        <v>180</v>
      </c>
      <c r="D280" s="93" t="s">
        <v>591</v>
      </c>
      <c r="E280" s="92" t="s">
        <v>592</v>
      </c>
      <c r="F280" s="99" t="s">
        <v>1295</v>
      </c>
      <c r="G280" s="92" t="s">
        <v>594</v>
      </c>
      <c r="H280" s="94" t="s">
        <v>1066</v>
      </c>
      <c r="I280" s="95" t="n">
        <f aca="false">LEN(F280)</f>
        <v>4</v>
      </c>
      <c r="J280" s="95" t="n">
        <v>4</v>
      </c>
      <c r="K280" s="96"/>
      <c r="M280" s="0"/>
    </row>
    <row r="281" customFormat="false" ht="10" hidden="false" customHeight="false" outlineLevel="0" collapsed="false">
      <c r="A281" s="92" t="n">
        <v>124</v>
      </c>
      <c r="B281" s="92" t="n">
        <v>152</v>
      </c>
      <c r="C281" s="92" t="n">
        <v>180</v>
      </c>
      <c r="D281" s="93" t="s">
        <v>591</v>
      </c>
      <c r="E281" s="92" t="s">
        <v>592</v>
      </c>
      <c r="F281" s="92" t="s">
        <v>1592</v>
      </c>
      <c r="G281" s="92" t="s">
        <v>594</v>
      </c>
      <c r="H281" s="94" t="s">
        <v>1365</v>
      </c>
      <c r="I281" s="95" t="n">
        <f aca="false">LEN(F281)</f>
        <v>4</v>
      </c>
      <c r="J281" s="95" t="n">
        <v>4</v>
      </c>
      <c r="K281" s="96"/>
      <c r="M281" s="0"/>
    </row>
    <row r="282" customFormat="false" ht="10" hidden="false" customHeight="false" outlineLevel="0" collapsed="false">
      <c r="A282" s="103" t="n">
        <v>133</v>
      </c>
      <c r="B282" s="92" t="n">
        <v>163</v>
      </c>
      <c r="C282" s="92" t="n">
        <v>60</v>
      </c>
      <c r="D282" s="93"/>
      <c r="E282" s="92" t="s">
        <v>628</v>
      </c>
      <c r="F282" s="103" t="s">
        <v>653</v>
      </c>
      <c r="G282" s="92" t="s">
        <v>630</v>
      </c>
      <c r="H282" s="94" t="s">
        <v>1066</v>
      </c>
      <c r="I282" s="95" t="n">
        <f aca="false">LEN(F282)</f>
        <v>5</v>
      </c>
      <c r="J282" s="95" t="n">
        <v>4</v>
      </c>
      <c r="K282" s="96"/>
      <c r="M282" s="0"/>
    </row>
    <row r="283" customFormat="false" ht="10" hidden="false" customHeight="false" outlineLevel="0" collapsed="false">
      <c r="A283" s="103" t="n">
        <v>133</v>
      </c>
      <c r="B283" s="92" t="n">
        <v>163</v>
      </c>
      <c r="C283" s="92" t="n">
        <v>60</v>
      </c>
      <c r="D283" s="93"/>
      <c r="E283" s="92" t="s">
        <v>628</v>
      </c>
      <c r="F283" s="92" t="s">
        <v>1609</v>
      </c>
      <c r="G283" s="92" t="s">
        <v>630</v>
      </c>
      <c r="H283" s="94" t="s">
        <v>1365</v>
      </c>
      <c r="I283" s="95" t="n">
        <f aca="false">LEN(F283)</f>
        <v>5</v>
      </c>
      <c r="J283" s="95" t="n">
        <v>4</v>
      </c>
      <c r="K283" s="96"/>
      <c r="M283" s="0"/>
    </row>
    <row r="284" customFormat="false" ht="10" hidden="false" customHeight="false" outlineLevel="0" collapsed="false">
      <c r="A284" s="92" t="n">
        <v>137</v>
      </c>
      <c r="B284" s="92" t="n">
        <v>167</v>
      </c>
      <c r="C284" s="92" t="n">
        <v>170</v>
      </c>
      <c r="D284" s="93" t="n">
        <v>4</v>
      </c>
      <c r="E284" s="105" t="s">
        <v>644</v>
      </c>
      <c r="F284" s="104" t="s">
        <v>1319</v>
      </c>
      <c r="G284" s="92" t="s">
        <v>646</v>
      </c>
      <c r="H284" s="94" t="s">
        <v>1066</v>
      </c>
      <c r="I284" s="95" t="n">
        <f aca="false">LEN(F284)</f>
        <v>5</v>
      </c>
      <c r="J284" s="95" t="n">
        <v>4</v>
      </c>
      <c r="K284" s="96"/>
      <c r="M284" s="0"/>
    </row>
    <row r="285" customFormat="false" ht="10" hidden="false" customHeight="false" outlineLevel="0" collapsed="false">
      <c r="A285" s="92" t="n">
        <v>137</v>
      </c>
      <c r="B285" s="92" t="n">
        <v>167</v>
      </c>
      <c r="C285" s="92" t="n">
        <v>170</v>
      </c>
      <c r="D285" s="93" t="n">
        <v>4</v>
      </c>
      <c r="E285" s="105" t="s">
        <v>644</v>
      </c>
      <c r="F285" s="92" t="s">
        <v>1615</v>
      </c>
      <c r="G285" s="92" t="s">
        <v>646</v>
      </c>
      <c r="H285" s="94" t="s">
        <v>1365</v>
      </c>
      <c r="I285" s="95" t="n">
        <f aca="false">LEN(F285)</f>
        <v>5</v>
      </c>
      <c r="J285" s="95" t="n">
        <v>4</v>
      </c>
      <c r="K285" s="96"/>
      <c r="M285" s="0"/>
    </row>
    <row r="286" customFormat="false" ht="10" hidden="false" customHeight="false" outlineLevel="0" collapsed="false">
      <c r="A286" s="92" t="n">
        <v>138</v>
      </c>
      <c r="B286" s="92" t="n">
        <v>168</v>
      </c>
      <c r="C286" s="92" t="n">
        <v>169</v>
      </c>
      <c r="D286" s="93"/>
      <c r="E286" s="92" t="s">
        <v>648</v>
      </c>
      <c r="F286" s="92" t="s">
        <v>1322</v>
      </c>
      <c r="G286" s="92" t="s">
        <v>650</v>
      </c>
      <c r="H286" s="94" t="s">
        <v>1066</v>
      </c>
      <c r="I286" s="95" t="n">
        <f aca="false">LEN(F286)</f>
        <v>6</v>
      </c>
      <c r="J286" s="95" t="n">
        <v>4</v>
      </c>
      <c r="K286" s="96"/>
      <c r="M286" s="0"/>
    </row>
    <row r="287" customFormat="false" ht="10" hidden="false" customHeight="false" outlineLevel="0" collapsed="false">
      <c r="A287" s="92" t="n">
        <v>138</v>
      </c>
      <c r="B287" s="92" t="n">
        <v>168</v>
      </c>
      <c r="C287" s="92" t="n">
        <v>169</v>
      </c>
      <c r="D287" s="93"/>
      <c r="E287" s="92" t="s">
        <v>648</v>
      </c>
      <c r="F287" s="92" t="s">
        <v>1617</v>
      </c>
      <c r="G287" s="92" t="s">
        <v>650</v>
      </c>
      <c r="H287" s="94" t="s">
        <v>1365</v>
      </c>
      <c r="I287" s="95" t="n">
        <f aca="false">LEN(F287)</f>
        <v>6</v>
      </c>
      <c r="J287" s="95" t="n">
        <v>4</v>
      </c>
      <c r="K287" s="96"/>
      <c r="M287" s="0"/>
    </row>
    <row r="288" customFormat="false" ht="10" hidden="false" customHeight="false" outlineLevel="0" collapsed="false">
      <c r="A288" s="92" t="n">
        <v>142</v>
      </c>
      <c r="B288" s="92" t="n">
        <v>177</v>
      </c>
      <c r="C288" s="92" t="n">
        <v>194</v>
      </c>
      <c r="D288" s="93" t="s">
        <v>153</v>
      </c>
      <c r="E288" s="92" t="s">
        <v>665</v>
      </c>
      <c r="F288" s="92" t="s">
        <v>1330</v>
      </c>
      <c r="G288" s="92" t="s">
        <v>667</v>
      </c>
      <c r="H288" s="94" t="s">
        <v>1066</v>
      </c>
      <c r="I288" s="95" t="n">
        <f aca="false">LEN(F288)</f>
        <v>5</v>
      </c>
      <c r="J288" s="95" t="n">
        <v>4</v>
      </c>
      <c r="K288" s="96"/>
      <c r="M288" s="0"/>
    </row>
    <row r="289" customFormat="false" ht="15" hidden="false" customHeight="true" outlineLevel="0" collapsed="false">
      <c r="A289" s="92" t="n">
        <v>142</v>
      </c>
      <c r="B289" s="92" t="n">
        <v>177</v>
      </c>
      <c r="C289" s="92" t="n">
        <v>194</v>
      </c>
      <c r="D289" s="93" t="s">
        <v>153</v>
      </c>
      <c r="E289" s="92" t="s">
        <v>665</v>
      </c>
      <c r="F289" s="92" t="s">
        <v>1625</v>
      </c>
      <c r="G289" s="92" t="s">
        <v>667</v>
      </c>
      <c r="H289" s="94" t="s">
        <v>1365</v>
      </c>
      <c r="I289" s="95" t="n">
        <f aca="false">LEN(F289)</f>
        <v>5</v>
      </c>
      <c r="J289" s="95" t="n">
        <v>4</v>
      </c>
      <c r="K289" s="96"/>
      <c r="M289" s="0"/>
    </row>
    <row r="290" customFormat="false" ht="15" hidden="false" customHeight="true" outlineLevel="0" collapsed="false">
      <c r="A290" s="92" t="n">
        <v>149</v>
      </c>
      <c r="B290" s="92" t="n">
        <v>188</v>
      </c>
      <c r="C290" s="92" t="n">
        <v>78</v>
      </c>
      <c r="D290" s="93" t="s">
        <v>90</v>
      </c>
      <c r="E290" s="92" t="s">
        <v>691</v>
      </c>
      <c r="F290" s="92" t="s">
        <v>1342</v>
      </c>
      <c r="G290" s="92" t="s">
        <v>693</v>
      </c>
      <c r="H290" s="94" t="s">
        <v>1066</v>
      </c>
      <c r="I290" s="95" t="n">
        <f aca="false">LEN(F290)</f>
        <v>4</v>
      </c>
      <c r="J290" s="95" t="n">
        <v>4</v>
      </c>
      <c r="K290" s="96"/>
      <c r="M290" s="0"/>
    </row>
    <row r="291" customFormat="false" ht="15" hidden="false" customHeight="true" outlineLevel="0" collapsed="false">
      <c r="A291" s="92" t="n">
        <v>149</v>
      </c>
      <c r="B291" s="92" t="n">
        <v>188</v>
      </c>
      <c r="C291" s="92" t="n">
        <v>78</v>
      </c>
      <c r="D291" s="93" t="s">
        <v>90</v>
      </c>
      <c r="E291" s="92" t="s">
        <v>691</v>
      </c>
      <c r="F291" s="99" t="s">
        <v>478</v>
      </c>
      <c r="G291" s="92" t="s">
        <v>693</v>
      </c>
      <c r="H291" s="94" t="s">
        <v>1365</v>
      </c>
      <c r="I291" s="95" t="n">
        <f aca="false">LEN(F291)</f>
        <v>4</v>
      </c>
      <c r="J291" s="95" t="n">
        <v>4</v>
      </c>
      <c r="K291" s="96"/>
      <c r="M291" s="0"/>
    </row>
    <row r="292" customFormat="false" ht="15" hidden="false" customHeight="true" outlineLevel="0" collapsed="false">
      <c r="A292" s="92" t="n">
        <v>157</v>
      </c>
      <c r="B292" s="92" t="n">
        <v>197</v>
      </c>
      <c r="C292" s="92" t="n">
        <v>91</v>
      </c>
      <c r="D292" s="93"/>
      <c r="E292" s="92" t="s">
        <v>724</v>
      </c>
      <c r="F292" s="92" t="s">
        <v>1357</v>
      </c>
      <c r="G292" s="92" t="s">
        <v>726</v>
      </c>
      <c r="H292" s="94" t="s">
        <v>1066</v>
      </c>
      <c r="I292" s="95" t="n">
        <f aca="false">LEN(F292)</f>
        <v>6</v>
      </c>
      <c r="J292" s="95" t="n">
        <v>4</v>
      </c>
      <c r="K292" s="96"/>
      <c r="M292" s="0"/>
    </row>
    <row r="293" customFormat="false" ht="15" hidden="false" customHeight="true" outlineLevel="0" collapsed="false">
      <c r="A293" s="92" t="n">
        <v>157</v>
      </c>
      <c r="B293" s="92" t="n">
        <v>197</v>
      </c>
      <c r="C293" s="92" t="n">
        <v>91</v>
      </c>
      <c r="D293" s="93"/>
      <c r="E293" s="92" t="s">
        <v>724</v>
      </c>
      <c r="F293" s="92" t="s">
        <v>1651</v>
      </c>
      <c r="G293" s="92" t="s">
        <v>726</v>
      </c>
      <c r="H293" s="94" t="s">
        <v>1365</v>
      </c>
      <c r="I293" s="95" t="n">
        <f aca="false">LEN(F293)</f>
        <v>6</v>
      </c>
      <c r="J293" s="95" t="n">
        <v>4</v>
      </c>
      <c r="K293" s="96"/>
      <c r="M293" s="0"/>
    </row>
    <row r="294" customFormat="false" ht="15" hidden="false" customHeight="true" outlineLevel="0" collapsed="false">
      <c r="A294" s="92" t="n">
        <v>159</v>
      </c>
      <c r="B294" s="92" t="n">
        <v>199</v>
      </c>
      <c r="C294" s="92" t="n">
        <v>112</v>
      </c>
      <c r="D294" s="93" t="s">
        <v>732</v>
      </c>
      <c r="E294" s="92" t="s">
        <v>733</v>
      </c>
      <c r="F294" s="99" t="s">
        <v>97</v>
      </c>
      <c r="G294" s="92" t="s">
        <v>735</v>
      </c>
      <c r="H294" s="94" t="s">
        <v>1066</v>
      </c>
      <c r="I294" s="95" t="n">
        <f aca="false">LEN(F294)</f>
        <v>4</v>
      </c>
      <c r="J294" s="95" t="n">
        <v>4</v>
      </c>
      <c r="K294" s="96"/>
      <c r="M294" s="0"/>
    </row>
    <row r="295" customFormat="false" ht="15" hidden="false" customHeight="true" outlineLevel="0" collapsed="false">
      <c r="A295" s="92" t="n">
        <v>159</v>
      </c>
      <c r="B295" s="92" t="n">
        <v>199</v>
      </c>
      <c r="C295" s="92" t="n">
        <v>112</v>
      </c>
      <c r="D295" s="93" t="s">
        <v>732</v>
      </c>
      <c r="E295" s="92" t="s">
        <v>733</v>
      </c>
      <c r="F295" s="92" t="s">
        <v>1655</v>
      </c>
      <c r="G295" s="92" t="s">
        <v>735</v>
      </c>
      <c r="H295" s="94" t="s">
        <v>1365</v>
      </c>
      <c r="I295" s="95" t="n">
        <f aca="false">LEN(F295)</f>
        <v>4</v>
      </c>
      <c r="J295" s="95" t="n">
        <v>4</v>
      </c>
      <c r="K295" s="96"/>
      <c r="M295" s="0"/>
    </row>
    <row r="296" customFormat="false" ht="15" hidden="false" customHeight="true" outlineLevel="0" collapsed="false">
      <c r="A296" s="94" t="n">
        <v>1</v>
      </c>
      <c r="B296" s="94" t="n">
        <v>1</v>
      </c>
      <c r="C296" s="92" t="n">
        <v>86</v>
      </c>
      <c r="D296" s="93" t="n">
        <v>36</v>
      </c>
      <c r="E296" s="92" t="s">
        <v>47</v>
      </c>
      <c r="F296" s="97" t="s">
        <v>1065</v>
      </c>
      <c r="G296" s="92" t="s">
        <v>49</v>
      </c>
      <c r="H296" s="94" t="s">
        <v>1066</v>
      </c>
      <c r="I296" s="95" t="n">
        <f aca="false">LEN(F296)</f>
        <v>6</v>
      </c>
      <c r="J296" s="95" t="n">
        <v>5</v>
      </c>
      <c r="K296" s="96"/>
      <c r="M296" s="0"/>
    </row>
    <row r="297" customFormat="false" ht="15" hidden="false" customHeight="true" outlineLevel="0" collapsed="false">
      <c r="A297" s="94" t="n">
        <v>1</v>
      </c>
      <c r="B297" s="94" t="n">
        <v>1</v>
      </c>
      <c r="C297" s="92" t="n">
        <v>86</v>
      </c>
      <c r="D297" s="93" t="n">
        <v>36</v>
      </c>
      <c r="E297" s="92" t="s">
        <v>47</v>
      </c>
      <c r="F297" s="92" t="s">
        <v>1364</v>
      </c>
      <c r="G297" s="92" t="s">
        <v>49</v>
      </c>
      <c r="H297" s="94" t="s">
        <v>1365</v>
      </c>
      <c r="I297" s="95" t="n">
        <f aca="false">LEN(F297)</f>
        <v>6</v>
      </c>
      <c r="J297" s="95" t="n">
        <v>5</v>
      </c>
      <c r="K297" s="96"/>
    </row>
    <row r="298" customFormat="false" ht="15" hidden="false" customHeight="true" outlineLevel="0" collapsed="false">
      <c r="A298" s="92" t="n">
        <v>22</v>
      </c>
      <c r="B298" s="92" t="n">
        <v>27</v>
      </c>
      <c r="C298" s="92" t="n">
        <v>70</v>
      </c>
      <c r="D298" s="93"/>
      <c r="E298" s="92" t="s">
        <v>149</v>
      </c>
      <c r="F298" s="92" t="s">
        <v>1103</v>
      </c>
      <c r="G298" s="92" t="s">
        <v>151</v>
      </c>
      <c r="H298" s="94" t="s">
        <v>1066</v>
      </c>
      <c r="I298" s="95" t="n">
        <f aca="false">LEN(F298)</f>
        <v>6</v>
      </c>
      <c r="J298" s="95" t="n">
        <v>5</v>
      </c>
      <c r="K298" s="96"/>
    </row>
    <row r="299" customFormat="false" ht="15" hidden="false" customHeight="true" outlineLevel="0" collapsed="false">
      <c r="A299" s="92" t="n">
        <v>22</v>
      </c>
      <c r="B299" s="92" t="n">
        <v>27</v>
      </c>
      <c r="C299" s="92" t="n">
        <v>70</v>
      </c>
      <c r="D299" s="93"/>
      <c r="E299" s="92" t="s">
        <v>149</v>
      </c>
      <c r="F299" s="92" t="s">
        <v>1405</v>
      </c>
      <c r="G299" s="92" t="s">
        <v>151</v>
      </c>
      <c r="H299" s="94" t="s">
        <v>1365</v>
      </c>
      <c r="I299" s="95" t="n">
        <f aca="false">LEN(F299)</f>
        <v>6</v>
      </c>
      <c r="J299" s="95" t="n">
        <v>5</v>
      </c>
      <c r="K299" s="96"/>
    </row>
    <row r="300" customFormat="false" ht="15" hidden="false" customHeight="true" outlineLevel="0" collapsed="false">
      <c r="A300" s="92" t="n">
        <v>38</v>
      </c>
      <c r="B300" s="92" t="n">
        <v>48</v>
      </c>
      <c r="C300" s="92" t="n">
        <v>185</v>
      </c>
      <c r="D300" s="93" t="s">
        <v>153</v>
      </c>
      <c r="E300" s="92" t="s">
        <v>219</v>
      </c>
      <c r="F300" s="92" t="s">
        <v>1134</v>
      </c>
      <c r="G300" s="92" t="s">
        <v>221</v>
      </c>
      <c r="H300" s="94" t="s">
        <v>1066</v>
      </c>
      <c r="I300" s="95" t="n">
        <f aca="false">LEN(F300)</f>
        <v>5</v>
      </c>
      <c r="J300" s="95" t="n">
        <v>5</v>
      </c>
      <c r="K300" s="96"/>
    </row>
    <row r="301" customFormat="false" ht="15" hidden="false" customHeight="true" outlineLevel="0" collapsed="false">
      <c r="A301" s="92" t="n">
        <v>38</v>
      </c>
      <c r="B301" s="92" t="n">
        <v>48</v>
      </c>
      <c r="C301" s="92" t="n">
        <v>185</v>
      </c>
      <c r="D301" s="93" t="s">
        <v>153</v>
      </c>
      <c r="E301" s="92" t="s">
        <v>219</v>
      </c>
      <c r="F301" s="92" t="s">
        <v>1437</v>
      </c>
      <c r="G301" s="92" t="s">
        <v>221</v>
      </c>
      <c r="H301" s="94" t="s">
        <v>1365</v>
      </c>
      <c r="I301" s="95" t="n">
        <f aca="false">LEN(F301)</f>
        <v>5</v>
      </c>
      <c r="J301" s="95" t="n">
        <v>5</v>
      </c>
      <c r="K301" s="96"/>
    </row>
    <row r="302" customFormat="false" ht="15" hidden="false" customHeight="true" outlineLevel="0" collapsed="false">
      <c r="A302" s="92" t="n">
        <v>62</v>
      </c>
      <c r="B302" s="92" t="n">
        <v>79</v>
      </c>
      <c r="C302" s="92" t="n">
        <v>133</v>
      </c>
      <c r="D302" s="93" t="s">
        <v>324</v>
      </c>
      <c r="E302" s="92" t="s">
        <v>325</v>
      </c>
      <c r="F302" s="92" t="s">
        <v>1181</v>
      </c>
      <c r="G302" s="92" t="s">
        <v>327</v>
      </c>
      <c r="H302" s="94" t="s">
        <v>1066</v>
      </c>
      <c r="I302" s="95" t="n">
        <f aca="false">LEN(F302)</f>
        <v>5</v>
      </c>
      <c r="J302" s="95" t="n">
        <v>5</v>
      </c>
      <c r="K302" s="96"/>
    </row>
    <row r="303" customFormat="false" ht="15" hidden="false" customHeight="true" outlineLevel="0" collapsed="false">
      <c r="A303" s="92" t="n">
        <v>62</v>
      </c>
      <c r="B303" s="92" t="n">
        <v>79</v>
      </c>
      <c r="C303" s="92" t="n">
        <v>133</v>
      </c>
      <c r="D303" s="93" t="s">
        <v>324</v>
      </c>
      <c r="E303" s="92" t="s">
        <v>325</v>
      </c>
      <c r="F303" s="92" t="s">
        <v>1479</v>
      </c>
      <c r="G303" s="92" t="s">
        <v>327</v>
      </c>
      <c r="H303" s="94" t="s">
        <v>1365</v>
      </c>
      <c r="I303" s="95" t="n">
        <f aca="false">LEN(F303)</f>
        <v>5</v>
      </c>
      <c r="J303" s="95" t="n">
        <v>5</v>
      </c>
      <c r="K303" s="96"/>
    </row>
    <row r="304" customFormat="false" ht="15" hidden="false" customHeight="true" outlineLevel="0" collapsed="false">
      <c r="A304" s="92" t="n">
        <v>87</v>
      </c>
      <c r="B304" s="92" t="n">
        <v>111</v>
      </c>
      <c r="C304" s="92" t="n">
        <v>32</v>
      </c>
      <c r="D304" s="93"/>
      <c r="E304" s="92" t="s">
        <v>431</v>
      </c>
      <c r="F304" s="92" t="s">
        <v>1227</v>
      </c>
      <c r="G304" s="92" t="s">
        <v>433</v>
      </c>
      <c r="H304" s="94" t="s">
        <v>1066</v>
      </c>
      <c r="I304" s="95" t="n">
        <f aca="false">LEN(F304)</f>
        <v>7</v>
      </c>
      <c r="J304" s="95" t="n">
        <v>5</v>
      </c>
      <c r="K304" s="96"/>
    </row>
    <row r="305" customFormat="false" ht="10" hidden="false" customHeight="false" outlineLevel="0" collapsed="false">
      <c r="A305" s="92" t="n">
        <v>87</v>
      </c>
      <c r="B305" s="92" t="n">
        <v>111</v>
      </c>
      <c r="C305" s="92" t="n">
        <v>32</v>
      </c>
      <c r="D305" s="93"/>
      <c r="E305" s="92" t="s">
        <v>431</v>
      </c>
      <c r="F305" s="92" t="s">
        <v>1527</v>
      </c>
      <c r="G305" s="92" t="s">
        <v>433</v>
      </c>
      <c r="H305" s="94" t="s">
        <v>1365</v>
      </c>
      <c r="I305" s="95" t="n">
        <f aca="false">LEN(F305)</f>
        <v>7</v>
      </c>
      <c r="J305" s="95" t="n">
        <v>5</v>
      </c>
      <c r="K305" s="96"/>
    </row>
    <row r="306" customFormat="false" ht="10" hidden="false" customHeight="false" outlineLevel="0" collapsed="false">
      <c r="A306" s="92" t="n">
        <v>104</v>
      </c>
      <c r="B306" s="92" t="n">
        <v>130</v>
      </c>
      <c r="C306" s="92" t="n">
        <v>2</v>
      </c>
      <c r="D306" s="93" t="n">
        <v>35</v>
      </c>
      <c r="E306" s="92" t="s">
        <v>501</v>
      </c>
      <c r="F306" s="97" t="s">
        <v>1258</v>
      </c>
      <c r="G306" s="92" t="s">
        <v>503</v>
      </c>
      <c r="H306" s="94" t="s">
        <v>1066</v>
      </c>
      <c r="I306" s="95" t="n">
        <f aca="false">LEN(F306)</f>
        <v>5</v>
      </c>
      <c r="J306" s="95" t="n">
        <v>5</v>
      </c>
      <c r="K306" s="96"/>
    </row>
    <row r="307" customFormat="false" ht="10" hidden="false" customHeight="false" outlineLevel="0" collapsed="false">
      <c r="A307" s="92" t="n">
        <v>104</v>
      </c>
      <c r="B307" s="92" t="n">
        <v>130</v>
      </c>
      <c r="C307" s="92" t="n">
        <v>2</v>
      </c>
      <c r="D307" s="93" t="n">
        <v>35</v>
      </c>
      <c r="E307" s="92" t="s">
        <v>501</v>
      </c>
      <c r="F307" s="92" t="s">
        <v>1559</v>
      </c>
      <c r="G307" s="92" t="s">
        <v>503</v>
      </c>
      <c r="H307" s="94" t="s">
        <v>1365</v>
      </c>
      <c r="I307" s="95" t="n">
        <f aca="false">LEN(F307)</f>
        <v>5</v>
      </c>
      <c r="J307" s="95" t="n">
        <v>5</v>
      </c>
      <c r="K307" s="96"/>
    </row>
    <row r="308" customFormat="false" ht="10" hidden="false" customHeight="false" outlineLevel="0" collapsed="false">
      <c r="A308" s="98" t="n">
        <v>119</v>
      </c>
      <c r="B308" s="92" t="n">
        <v>147</v>
      </c>
      <c r="C308" s="92" t="n">
        <v>159</v>
      </c>
      <c r="D308" s="93" t="s">
        <v>568</v>
      </c>
      <c r="E308" s="92" t="s">
        <v>569</v>
      </c>
      <c r="F308" s="92" t="s">
        <v>1288</v>
      </c>
      <c r="G308" s="92" t="s">
        <v>217</v>
      </c>
      <c r="H308" s="94" t="s">
        <v>1066</v>
      </c>
      <c r="I308" s="95" t="n">
        <f aca="false">LEN(F308)</f>
        <v>5</v>
      </c>
      <c r="J308" s="95" t="n">
        <v>5</v>
      </c>
      <c r="K308" s="96"/>
    </row>
    <row r="309" customFormat="false" ht="10" hidden="false" customHeight="false" outlineLevel="0" collapsed="false">
      <c r="A309" s="98" t="n">
        <v>119</v>
      </c>
      <c r="B309" s="92" t="n">
        <v>147</v>
      </c>
      <c r="C309" s="92" t="n">
        <v>159</v>
      </c>
      <c r="D309" s="93" t="s">
        <v>568</v>
      </c>
      <c r="E309" s="92" t="s">
        <v>569</v>
      </c>
      <c r="F309" s="98" t="s">
        <v>1290</v>
      </c>
      <c r="G309" s="92" t="s">
        <v>217</v>
      </c>
      <c r="H309" s="94" t="s">
        <v>1365</v>
      </c>
      <c r="I309" s="95" t="n">
        <f aca="false">LEN(F309)</f>
        <v>5</v>
      </c>
      <c r="J309" s="95" t="n">
        <v>5</v>
      </c>
      <c r="K309" s="96"/>
    </row>
    <row r="310" customFormat="false" ht="10" hidden="false" customHeight="false" outlineLevel="0" collapsed="false">
      <c r="A310" s="92" t="n">
        <v>121</v>
      </c>
      <c r="B310" s="92" t="n">
        <v>149</v>
      </c>
      <c r="C310" s="92" t="n">
        <v>36</v>
      </c>
      <c r="D310" s="93" t="n">
        <v>62</v>
      </c>
      <c r="E310" s="92" t="s">
        <v>577</v>
      </c>
      <c r="F310" s="104" t="s">
        <v>1292</v>
      </c>
      <c r="G310" s="92" t="s">
        <v>579</v>
      </c>
      <c r="H310" s="94" t="s">
        <v>1066</v>
      </c>
      <c r="I310" s="95" t="n">
        <f aca="false">LEN(F310)</f>
        <v>5</v>
      </c>
      <c r="J310" s="95" t="n">
        <v>5</v>
      </c>
      <c r="K310" s="96"/>
    </row>
    <row r="311" customFormat="false" ht="10" hidden="false" customHeight="false" outlineLevel="0" collapsed="false">
      <c r="A311" s="92" t="n">
        <v>121</v>
      </c>
      <c r="B311" s="92" t="n">
        <v>149</v>
      </c>
      <c r="C311" s="92" t="n">
        <v>36</v>
      </c>
      <c r="D311" s="93" t="n">
        <v>62</v>
      </c>
      <c r="E311" s="92" t="s">
        <v>577</v>
      </c>
      <c r="F311" s="92" t="s">
        <v>1587</v>
      </c>
      <c r="G311" s="92" t="s">
        <v>579</v>
      </c>
      <c r="H311" s="94" t="s">
        <v>1365</v>
      </c>
      <c r="I311" s="95" t="n">
        <f aca="false">LEN(F311)</f>
        <v>5</v>
      </c>
      <c r="J311" s="95" t="n">
        <v>5</v>
      </c>
      <c r="K311" s="96"/>
    </row>
    <row r="312" customFormat="false" ht="10" hidden="false" customHeight="false" outlineLevel="0" collapsed="false">
      <c r="A312" s="92" t="n">
        <v>135</v>
      </c>
      <c r="B312" s="92" t="n">
        <v>165</v>
      </c>
      <c r="C312" s="92" t="n">
        <v>116</v>
      </c>
      <c r="D312" s="93"/>
      <c r="E312" s="92" t="s">
        <v>636</v>
      </c>
      <c r="F312" s="99" t="s">
        <v>1317</v>
      </c>
      <c r="G312" s="92" t="s">
        <v>638</v>
      </c>
      <c r="H312" s="94" t="s">
        <v>1066</v>
      </c>
      <c r="I312" s="95" t="n">
        <f aca="false">LEN(F312)</f>
        <v>5</v>
      </c>
      <c r="J312" s="95" t="n">
        <v>5</v>
      </c>
      <c r="K312" s="96"/>
    </row>
    <row r="313" customFormat="false" ht="10" hidden="false" customHeight="false" outlineLevel="0" collapsed="false">
      <c r="A313" s="92" t="n">
        <v>135</v>
      </c>
      <c r="B313" s="92" t="n">
        <v>165</v>
      </c>
      <c r="C313" s="92" t="n">
        <v>116</v>
      </c>
      <c r="D313" s="93"/>
      <c r="E313" s="92" t="s">
        <v>636</v>
      </c>
      <c r="F313" s="99" t="s">
        <v>1315</v>
      </c>
      <c r="G313" s="92" t="s">
        <v>638</v>
      </c>
      <c r="H313" s="94" t="s">
        <v>1365</v>
      </c>
      <c r="I313" s="95" t="n">
        <f aca="false">LEN(F313)</f>
        <v>5</v>
      </c>
      <c r="J313" s="95" t="n">
        <v>5</v>
      </c>
      <c r="K313" s="96"/>
    </row>
    <row r="314" customFormat="false" ht="10" hidden="false" customHeight="false" outlineLevel="0" collapsed="false">
      <c r="A314" s="92" t="n">
        <v>136</v>
      </c>
      <c r="B314" s="92" t="n">
        <v>166</v>
      </c>
      <c r="C314" s="92" t="n">
        <v>156</v>
      </c>
      <c r="D314" s="93"/>
      <c r="E314" s="92" t="s">
        <v>640</v>
      </c>
      <c r="F314" s="99" t="s">
        <v>1319</v>
      </c>
      <c r="G314" s="92" t="s">
        <v>642</v>
      </c>
      <c r="H314" s="94" t="s">
        <v>1066</v>
      </c>
      <c r="I314" s="95" t="n">
        <f aca="false">LEN(F314)</f>
        <v>5</v>
      </c>
      <c r="J314" s="95" t="n">
        <v>5</v>
      </c>
      <c r="K314" s="96"/>
    </row>
    <row r="315" customFormat="false" ht="10" hidden="false" customHeight="false" outlineLevel="0" collapsed="false">
      <c r="A315" s="92" t="n">
        <v>136</v>
      </c>
      <c r="B315" s="92" t="n">
        <v>166</v>
      </c>
      <c r="C315" s="92" t="n">
        <v>156</v>
      </c>
      <c r="D315" s="93"/>
      <c r="E315" s="92" t="s">
        <v>640</v>
      </c>
      <c r="F315" s="99" t="s">
        <v>1317</v>
      </c>
      <c r="G315" s="92" t="s">
        <v>642</v>
      </c>
      <c r="H315" s="94" t="s">
        <v>1365</v>
      </c>
      <c r="I315" s="95" t="n">
        <f aca="false">LEN(F315)</f>
        <v>5</v>
      </c>
      <c r="J315" s="95" t="n">
        <v>5</v>
      </c>
      <c r="K315" s="96"/>
    </row>
    <row r="316" customFormat="false" ht="10" hidden="false" customHeight="false" outlineLevel="0" collapsed="false">
      <c r="A316" s="103" t="n">
        <v>139</v>
      </c>
      <c r="B316" s="92" t="n">
        <v>169</v>
      </c>
      <c r="C316" s="92" t="n">
        <v>126</v>
      </c>
      <c r="D316" s="93" t="n">
        <v>10</v>
      </c>
      <c r="E316" s="92" t="s">
        <v>652</v>
      </c>
      <c r="F316" s="97" t="s">
        <v>1324</v>
      </c>
      <c r="G316" s="92" t="s">
        <v>654</v>
      </c>
      <c r="H316" s="94" t="s">
        <v>1066</v>
      </c>
      <c r="I316" s="95" t="n">
        <f aca="false">LEN(F316)</f>
        <v>7</v>
      </c>
      <c r="J316" s="95" t="n">
        <v>5</v>
      </c>
      <c r="K316" s="96"/>
    </row>
    <row r="317" customFormat="false" ht="10" hidden="false" customHeight="false" outlineLevel="0" collapsed="false">
      <c r="A317" s="103" t="n">
        <v>139</v>
      </c>
      <c r="B317" s="92" t="n">
        <v>169</v>
      </c>
      <c r="C317" s="92" t="n">
        <v>126</v>
      </c>
      <c r="D317" s="93" t="n">
        <v>10</v>
      </c>
      <c r="E317" s="92" t="s">
        <v>652</v>
      </c>
      <c r="F317" s="92" t="s">
        <v>1619</v>
      </c>
      <c r="G317" s="92" t="s">
        <v>654</v>
      </c>
      <c r="H317" s="94" t="s">
        <v>1365</v>
      </c>
      <c r="I317" s="95" t="n">
        <f aca="false">LEN(F317)</f>
        <v>7</v>
      </c>
      <c r="J317" s="95" t="n">
        <v>5</v>
      </c>
      <c r="K317" s="96"/>
    </row>
    <row r="318" customFormat="false" ht="10" hidden="false" customHeight="false" outlineLevel="0" collapsed="false">
      <c r="A318" s="92" t="n">
        <v>140</v>
      </c>
      <c r="B318" s="92" t="n">
        <v>173</v>
      </c>
      <c r="C318" s="92" t="n">
        <v>179</v>
      </c>
      <c r="D318" s="93" t="s">
        <v>656</v>
      </c>
      <c r="E318" s="92" t="s">
        <v>657</v>
      </c>
      <c r="F318" s="92" t="s">
        <v>1326</v>
      </c>
      <c r="G318" s="92" t="s">
        <v>659</v>
      </c>
      <c r="H318" s="94" t="s">
        <v>1066</v>
      </c>
      <c r="I318" s="95" t="n">
        <f aca="false">LEN(F318)</f>
        <v>5</v>
      </c>
      <c r="J318" s="95" t="n">
        <v>5</v>
      </c>
      <c r="K318" s="96"/>
    </row>
    <row r="319" customFormat="false" ht="10" hidden="false" customHeight="false" outlineLevel="0" collapsed="false">
      <c r="A319" s="92" t="n">
        <v>140</v>
      </c>
      <c r="B319" s="92" t="n">
        <v>173</v>
      </c>
      <c r="C319" s="92" t="n">
        <v>179</v>
      </c>
      <c r="D319" s="93" t="s">
        <v>656</v>
      </c>
      <c r="E319" s="92" t="s">
        <v>657</v>
      </c>
      <c r="F319" s="92" t="s">
        <v>1621</v>
      </c>
      <c r="G319" s="92" t="s">
        <v>659</v>
      </c>
      <c r="H319" s="94" t="s">
        <v>1365</v>
      </c>
      <c r="I319" s="95" t="n">
        <f aca="false">LEN(F319)</f>
        <v>5</v>
      </c>
      <c r="J319" s="95" t="n">
        <v>5</v>
      </c>
      <c r="K319" s="96"/>
    </row>
    <row r="320" customFormat="false" ht="10" hidden="false" customHeight="false" outlineLevel="0" collapsed="false">
      <c r="A320" s="103" t="n">
        <v>143</v>
      </c>
      <c r="B320" s="92" t="n">
        <v>178</v>
      </c>
      <c r="C320" s="92" t="n">
        <v>164</v>
      </c>
      <c r="D320" s="93"/>
      <c r="E320" s="92" t="s">
        <v>669</v>
      </c>
      <c r="F320" s="92" t="s">
        <v>1332</v>
      </c>
      <c r="G320" s="92" t="s">
        <v>671</v>
      </c>
      <c r="H320" s="94" t="s">
        <v>1066</v>
      </c>
      <c r="I320" s="95" t="n">
        <f aca="false">LEN(F320)</f>
        <v>6</v>
      </c>
      <c r="J320" s="95" t="n">
        <v>6</v>
      </c>
      <c r="K320" s="96"/>
    </row>
    <row r="321" customFormat="false" ht="10" hidden="false" customHeight="false" outlineLevel="0" collapsed="false">
      <c r="A321" s="103" t="n">
        <v>143</v>
      </c>
      <c r="B321" s="92" t="n">
        <v>178</v>
      </c>
      <c r="C321" s="92" t="n">
        <v>164</v>
      </c>
      <c r="D321" s="93"/>
      <c r="E321" s="92" t="s">
        <v>669</v>
      </c>
      <c r="F321" s="92" t="s">
        <v>1627</v>
      </c>
      <c r="G321" s="92" t="s">
        <v>671</v>
      </c>
      <c r="H321" s="94" t="s">
        <v>1365</v>
      </c>
      <c r="I321" s="95" t="n">
        <f aca="false">LEN(F321)</f>
        <v>6</v>
      </c>
      <c r="J321" s="95" t="n">
        <v>6</v>
      </c>
      <c r="K321" s="96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588"/>
  <sheetViews>
    <sheetView windowProtection="false" showFormulas="false" showGridLines="true" showRowColHeaders="true" showZeros="true" rightToLeft="false" tabSelected="false" showOutlineSymbols="true" defaultGridColor="true" view="normal" topLeftCell="G1" colorId="64" zoomScale="160" zoomScaleNormal="160" zoomScalePageLayoutView="100" workbookViewId="0">
      <selection pane="topLeft" activeCell="R1" activeCellId="0" sqref="R1"/>
    </sheetView>
  </sheetViews>
  <sheetFormatPr defaultRowHeight="12"/>
  <cols>
    <col collapsed="false" hidden="false" max="1025" min="1" style="0" width="10.530612244898"/>
  </cols>
  <sheetData>
    <row r="1" customFormat="false" ht="13" hidden="false" customHeight="false" outlineLevel="0" collapsed="false">
      <c r="A1" s="21" t="s">
        <v>1704</v>
      </c>
      <c r="B1" s="21" t="s">
        <v>1705</v>
      </c>
      <c r="C1" s="21" t="s">
        <v>30</v>
      </c>
      <c r="D1" s="21" t="s">
        <v>31</v>
      </c>
      <c r="E1" s="21" t="s">
        <v>32</v>
      </c>
      <c r="F1" s="21" t="s">
        <v>33</v>
      </c>
      <c r="G1" s="21" t="s">
        <v>34</v>
      </c>
      <c r="H1" s="21" t="s">
        <v>35</v>
      </c>
      <c r="I1" s="21" t="s">
        <v>36</v>
      </c>
      <c r="J1" s="21" t="s">
        <v>37</v>
      </c>
      <c r="K1" s="21" t="s">
        <v>38</v>
      </c>
      <c r="L1" s="21" t="s">
        <v>39</v>
      </c>
      <c r="M1" s="21" t="s">
        <v>40</v>
      </c>
      <c r="N1" s="21" t="s">
        <v>41</v>
      </c>
      <c r="O1" s="21" t="s">
        <v>42</v>
      </c>
      <c r="P1" s="21" t="s">
        <v>43</v>
      </c>
      <c r="Q1" s="21" t="s">
        <v>44</v>
      </c>
      <c r="R1" s="21" t="s">
        <v>45</v>
      </c>
    </row>
    <row r="2" customFormat="false" ht="13" hidden="false" customHeight="false" outlineLevel="0" collapsed="false">
      <c r="A2" s="106" t="s">
        <v>1065</v>
      </c>
      <c r="B2" s="106" t="n">
        <v>6</v>
      </c>
      <c r="C2" s="106" t="n">
        <v>23.6781</v>
      </c>
      <c r="D2" s="106" t="n">
        <v>2</v>
      </c>
      <c r="E2" s="106" t="n">
        <v>50.9</v>
      </c>
      <c r="F2" s="106" t="n">
        <v>5438.4</v>
      </c>
      <c r="G2" s="106" t="n">
        <v>416.67</v>
      </c>
      <c r="H2" s="106" t="n">
        <v>755.9</v>
      </c>
      <c r="I2" s="106" t="n">
        <v>39.8</v>
      </c>
      <c r="J2" s="106" t="n">
        <v>336.52</v>
      </c>
      <c r="K2" s="106" t="n">
        <v>13.5</v>
      </c>
      <c r="L2" s="106" t="n">
        <v>302541.94</v>
      </c>
      <c r="M2" s="106" t="n">
        <v>37954.5</v>
      </c>
      <c r="N2" s="106" t="n">
        <v>21569.24</v>
      </c>
      <c r="O2" s="106" t="n">
        <v>3182</v>
      </c>
      <c r="P2" s="106" t="n">
        <v>4700.67</v>
      </c>
      <c r="Q2" s="106" t="n">
        <v>670.25</v>
      </c>
      <c r="R2" s="0" t="n">
        <f aca="false">1</f>
        <v>1</v>
      </c>
    </row>
    <row r="3" customFormat="false" ht="13" hidden="false" customHeight="false" outlineLevel="0" collapsed="false">
      <c r="A3" s="106" t="s">
        <v>1364</v>
      </c>
      <c r="B3" s="106" t="n">
        <v>6</v>
      </c>
      <c r="C3" s="106" t="n">
        <v>93.0467</v>
      </c>
      <c r="D3" s="106" t="n">
        <v>1</v>
      </c>
      <c r="E3" s="106" t="n">
        <v>23.68</v>
      </c>
      <c r="F3" s="106" t="n">
        <v>4234.53</v>
      </c>
      <c r="G3" s="106" t="n">
        <v>336.83</v>
      </c>
      <c r="H3" s="106" t="n">
        <v>385.89</v>
      </c>
      <c r="I3" s="106" t="n">
        <v>17</v>
      </c>
      <c r="J3" s="106" t="n">
        <v>178.05</v>
      </c>
      <c r="K3" s="106" t="n">
        <v>4.25</v>
      </c>
      <c r="L3" s="106" t="n">
        <v>267851.63</v>
      </c>
      <c r="M3" s="106" t="n">
        <v>34177.33</v>
      </c>
      <c r="N3" s="106" t="n">
        <v>8234.61</v>
      </c>
      <c r="O3" s="106" t="n">
        <v>1353.6</v>
      </c>
      <c r="P3" s="106" t="n">
        <v>893.18</v>
      </c>
      <c r="Q3" s="106" t="n">
        <v>130</v>
      </c>
      <c r="R3" s="0" t="n">
        <v>2</v>
      </c>
    </row>
    <row r="4" customFormat="false" ht="13" hidden="false" customHeight="false" outlineLevel="0" collapsed="false">
      <c r="A4" s="106" t="s">
        <v>397</v>
      </c>
      <c r="B4" s="106" t="n">
        <v>3</v>
      </c>
      <c r="C4" s="106" t="n">
        <v>261.411</v>
      </c>
      <c r="D4" s="106" t="n">
        <v>5</v>
      </c>
      <c r="E4" s="106" t="n">
        <v>55.35</v>
      </c>
      <c r="F4" s="106" t="n">
        <v>22452.08</v>
      </c>
      <c r="G4" s="106" t="n">
        <v>54.33</v>
      </c>
      <c r="H4" s="106" t="n">
        <v>399.79</v>
      </c>
      <c r="I4" s="106" t="n">
        <v>3.5</v>
      </c>
      <c r="J4" s="106" t="n">
        <v>261.41</v>
      </c>
      <c r="K4" s="106" t="n">
        <v>1</v>
      </c>
      <c r="L4" s="106" t="n">
        <v>310035.42</v>
      </c>
      <c r="M4" s="106" t="n">
        <v>43210.67</v>
      </c>
      <c r="N4" s="106" t="n">
        <v>11885.14</v>
      </c>
      <c r="O4" s="106" t="n">
        <v>1410.5</v>
      </c>
      <c r="P4" s="106" t="n">
        <v>1536.7</v>
      </c>
      <c r="Q4" s="106" t="n">
        <v>261</v>
      </c>
      <c r="R4" s="0" t="n">
        <v>3</v>
      </c>
    </row>
    <row r="5" customFormat="false" ht="13" hidden="false" customHeight="false" outlineLevel="0" collapsed="false">
      <c r="A5" s="106" t="s">
        <v>169</v>
      </c>
      <c r="B5" s="106" t="n">
        <v>6</v>
      </c>
      <c r="C5" s="106" t="n">
        <v>6.72268</v>
      </c>
      <c r="D5" s="106" t="n">
        <v>0</v>
      </c>
      <c r="E5" s="106" t="n">
        <v>0</v>
      </c>
      <c r="F5" s="106" t="n">
        <v>4677.28</v>
      </c>
      <c r="G5" s="106" t="n">
        <v>368.17</v>
      </c>
      <c r="H5" s="106" t="n">
        <v>337.13</v>
      </c>
      <c r="I5" s="106" t="n">
        <v>28.6</v>
      </c>
      <c r="J5" s="106" t="n">
        <v>23.34</v>
      </c>
      <c r="K5" s="106" t="n">
        <v>2.25</v>
      </c>
      <c r="L5" s="106" t="n">
        <v>265978.01</v>
      </c>
      <c r="M5" s="106" t="n">
        <v>31411.67</v>
      </c>
      <c r="N5" s="106" t="n">
        <v>30207.04</v>
      </c>
      <c r="O5" s="106" t="n">
        <v>3338.8</v>
      </c>
      <c r="P5" s="106" t="n">
        <v>1448.51</v>
      </c>
      <c r="Q5" s="106" t="n">
        <v>357</v>
      </c>
      <c r="R5" s="0" t="n">
        <v>4</v>
      </c>
    </row>
    <row r="6" customFormat="false" ht="13" hidden="false" customHeight="false" outlineLevel="0" collapsed="false">
      <c r="A6" s="106" t="s">
        <v>888</v>
      </c>
      <c r="B6" s="106" t="n">
        <v>7</v>
      </c>
      <c r="C6" s="106" t="n">
        <v>3.33159</v>
      </c>
      <c r="D6" s="106" t="n">
        <v>0</v>
      </c>
      <c r="E6" s="106" t="n">
        <v>0</v>
      </c>
      <c r="F6" s="106" t="n">
        <v>4948.38</v>
      </c>
      <c r="G6" s="106" t="n">
        <v>606.14</v>
      </c>
      <c r="H6" s="106" t="n">
        <v>482.11</v>
      </c>
      <c r="I6" s="106" t="n">
        <v>45.67</v>
      </c>
      <c r="J6" s="106" t="n">
        <v>40.66</v>
      </c>
      <c r="K6" s="106" t="n">
        <v>8.6</v>
      </c>
      <c r="L6" s="106" t="n">
        <v>362455.7</v>
      </c>
      <c r="M6" s="106" t="n">
        <v>43161.71</v>
      </c>
      <c r="N6" s="106" t="n">
        <v>30283.96</v>
      </c>
      <c r="O6" s="106" t="n">
        <v>4477.83</v>
      </c>
      <c r="P6" s="106" t="n">
        <v>2280.19</v>
      </c>
      <c r="Q6" s="106" t="n">
        <v>542.4</v>
      </c>
      <c r="R6" s="0" t="n">
        <v>5</v>
      </c>
    </row>
    <row r="7" customFormat="false" ht="13" hidden="false" customHeight="false" outlineLevel="0" collapsed="false">
      <c r="A7" s="106" t="s">
        <v>747</v>
      </c>
      <c r="B7" s="106" t="n">
        <v>11</v>
      </c>
      <c r="C7" s="106" t="n">
        <v>25.1059</v>
      </c>
      <c r="D7" s="106" t="n">
        <v>0</v>
      </c>
      <c r="E7" s="106" t="n">
        <v>0</v>
      </c>
      <c r="F7" s="106" t="n">
        <v>1049.55</v>
      </c>
      <c r="G7" s="106" t="n">
        <v>405.55</v>
      </c>
      <c r="H7" s="106" t="n">
        <v>322.1</v>
      </c>
      <c r="I7" s="106" t="n">
        <v>49.7</v>
      </c>
      <c r="J7" s="106" t="n">
        <v>187.83</v>
      </c>
      <c r="K7" s="106" t="n">
        <v>20.78</v>
      </c>
      <c r="L7" s="106" t="n">
        <v>286300.32</v>
      </c>
      <c r="M7" s="106" t="n">
        <v>35316.64</v>
      </c>
      <c r="N7" s="106" t="n">
        <v>23452.49</v>
      </c>
      <c r="O7" s="106" t="n">
        <v>3607.6</v>
      </c>
      <c r="P7" s="106" t="n">
        <v>3715.22</v>
      </c>
      <c r="Q7" s="106" t="n">
        <v>540.89</v>
      </c>
      <c r="R7" s="0" t="n">
        <v>6</v>
      </c>
    </row>
    <row r="8" customFormat="false" ht="13" hidden="false" customHeight="false" outlineLevel="0" collapsed="false">
      <c r="A8" s="106" t="s">
        <v>1069</v>
      </c>
      <c r="B8" s="106" t="n">
        <v>3</v>
      </c>
      <c r="C8" s="106" t="n">
        <v>111.132</v>
      </c>
      <c r="D8" s="106" t="n">
        <v>5</v>
      </c>
      <c r="E8" s="106" t="n">
        <v>894.28</v>
      </c>
      <c r="F8" s="106" t="n">
        <v>15938.57</v>
      </c>
      <c r="G8" s="106" t="n">
        <v>37.33</v>
      </c>
      <c r="H8" s="106" t="n">
        <v>2326.11</v>
      </c>
      <c r="I8" s="106" t="n">
        <v>3</v>
      </c>
      <c r="J8" s="106" t="n">
        <v>111.13</v>
      </c>
      <c r="K8" s="106" t="n">
        <v>1</v>
      </c>
      <c r="L8" s="106" t="n">
        <v>242466.47</v>
      </c>
      <c r="M8" s="106" t="n">
        <v>31996</v>
      </c>
      <c r="N8" s="106" t="n">
        <v>18588.57</v>
      </c>
      <c r="O8" s="106" t="n">
        <v>2862.5</v>
      </c>
      <c r="P8" s="106" t="n">
        <v>1176.65</v>
      </c>
      <c r="Q8" s="106" t="n">
        <v>220</v>
      </c>
      <c r="R8" s="0" t="n">
        <v>7</v>
      </c>
    </row>
    <row r="9" customFormat="false" ht="13" hidden="false" customHeight="false" outlineLevel="0" collapsed="false">
      <c r="A9" s="106" t="s">
        <v>617</v>
      </c>
      <c r="B9" s="106" t="n">
        <v>5</v>
      </c>
      <c r="C9" s="106" t="n">
        <v>3.21261</v>
      </c>
      <c r="D9" s="106" t="n">
        <v>0</v>
      </c>
      <c r="E9" s="106" t="n">
        <v>0</v>
      </c>
      <c r="F9" s="106" t="n">
        <v>5697.49</v>
      </c>
      <c r="G9" s="106" t="n">
        <v>259.8</v>
      </c>
      <c r="H9" s="106" t="n">
        <v>561.98</v>
      </c>
      <c r="I9" s="106" t="n">
        <v>33.5</v>
      </c>
      <c r="J9" s="106" t="n">
        <v>8.45</v>
      </c>
      <c r="K9" s="106" t="n">
        <v>1.67</v>
      </c>
      <c r="L9" s="106" t="n">
        <v>286461.15</v>
      </c>
      <c r="M9" s="106" t="n">
        <v>34236.6</v>
      </c>
      <c r="N9" s="106" t="n">
        <v>22440.93</v>
      </c>
      <c r="O9" s="106" t="n">
        <v>3235.75</v>
      </c>
      <c r="P9" s="106" t="n">
        <v>2021.37</v>
      </c>
      <c r="Q9" s="106" t="n">
        <v>154.67</v>
      </c>
      <c r="R9" s="0" t="n">
        <v>8</v>
      </c>
    </row>
    <row r="10" customFormat="false" ht="13" hidden="false" customHeight="false" outlineLevel="0" collapsed="false">
      <c r="A10" s="106" t="s">
        <v>1468</v>
      </c>
      <c r="B10" s="106" t="n">
        <v>6</v>
      </c>
      <c r="C10" s="106" t="n">
        <v>514.136</v>
      </c>
      <c r="D10" s="106" t="n">
        <v>2</v>
      </c>
      <c r="E10" s="106" t="n">
        <v>98.46</v>
      </c>
      <c r="F10" s="106" t="n">
        <v>7517.4</v>
      </c>
      <c r="G10" s="106" t="n">
        <v>566.5</v>
      </c>
      <c r="H10" s="106" t="n">
        <v>1696.04</v>
      </c>
      <c r="I10" s="106" t="n">
        <v>54.2</v>
      </c>
      <c r="J10" s="106" t="n">
        <v>738.96</v>
      </c>
      <c r="K10" s="106" t="n">
        <v>6.75</v>
      </c>
      <c r="L10" s="106" t="n">
        <v>253140.37</v>
      </c>
      <c r="M10" s="106" t="n">
        <v>32184.5</v>
      </c>
      <c r="N10" s="106" t="n">
        <v>31040.66</v>
      </c>
      <c r="O10" s="106" t="n">
        <v>3376</v>
      </c>
      <c r="P10" s="106" t="n">
        <v>3599.12</v>
      </c>
      <c r="Q10" s="106" t="n">
        <v>411.25</v>
      </c>
      <c r="R10" s="0" t="n">
        <v>9</v>
      </c>
    </row>
    <row r="11" customFormat="false" ht="13" hidden="false" customHeight="false" outlineLevel="0" collapsed="false">
      <c r="A11" s="106" t="s">
        <v>165</v>
      </c>
      <c r="B11" s="106" t="n">
        <v>3</v>
      </c>
      <c r="C11" s="106" t="n">
        <v>164.676</v>
      </c>
      <c r="D11" s="106" t="n">
        <v>8</v>
      </c>
      <c r="E11" s="106" t="n">
        <v>573.85</v>
      </c>
      <c r="F11" s="106" t="n">
        <v>21258</v>
      </c>
      <c r="G11" s="106" t="n">
        <v>49</v>
      </c>
      <c r="H11" s="106" t="n">
        <v>2352.88</v>
      </c>
      <c r="I11" s="106" t="n">
        <v>3</v>
      </c>
      <c r="J11" s="106" t="n">
        <v>164.68</v>
      </c>
      <c r="K11" s="106" t="n">
        <v>1</v>
      </c>
      <c r="L11" s="106" t="n">
        <v>338956.24</v>
      </c>
      <c r="M11" s="106" t="n">
        <v>39821.33</v>
      </c>
      <c r="N11" s="106" t="n">
        <v>21588.17</v>
      </c>
      <c r="O11" s="106" t="n">
        <v>3198</v>
      </c>
      <c r="P11" s="106" t="n">
        <v>3871.43</v>
      </c>
      <c r="Q11" s="106" t="n">
        <v>463</v>
      </c>
      <c r="R11" s="0" t="n">
        <v>10</v>
      </c>
    </row>
    <row r="12" customFormat="false" ht="13" hidden="false" customHeight="false" outlineLevel="0" collapsed="false">
      <c r="A12" s="106" t="s">
        <v>984</v>
      </c>
      <c r="B12" s="106" t="n">
        <v>8</v>
      </c>
      <c r="C12" s="106" t="n">
        <v>0.892391</v>
      </c>
      <c r="D12" s="106" t="n">
        <v>0</v>
      </c>
      <c r="E12" s="106" t="n">
        <v>0</v>
      </c>
      <c r="F12" s="106" t="n">
        <v>3478.49</v>
      </c>
      <c r="G12" s="106" t="n">
        <v>687.75</v>
      </c>
      <c r="H12" s="106" t="n">
        <v>364.43</v>
      </c>
      <c r="I12" s="106" t="n">
        <v>70.29</v>
      </c>
      <c r="J12" s="106" t="n">
        <v>105.32</v>
      </c>
      <c r="K12" s="106" t="n">
        <v>13.5</v>
      </c>
      <c r="L12" s="106" t="n">
        <v>324605.81</v>
      </c>
      <c r="M12" s="106" t="n">
        <v>42086.5</v>
      </c>
      <c r="N12" s="106" t="n">
        <v>28769.16</v>
      </c>
      <c r="O12" s="106" t="n">
        <v>4761</v>
      </c>
      <c r="P12" s="106" t="n">
        <v>2918.63</v>
      </c>
      <c r="Q12" s="106" t="n">
        <v>686</v>
      </c>
      <c r="R12" s="0" t="n">
        <v>11</v>
      </c>
    </row>
    <row r="13" customFormat="false" ht="13" hidden="false" customHeight="false" outlineLevel="0" collapsed="false">
      <c r="A13" s="106" t="s">
        <v>1071</v>
      </c>
      <c r="B13" s="106" t="n">
        <v>2</v>
      </c>
      <c r="C13" s="106" t="s">
        <v>55</v>
      </c>
      <c r="D13" s="106" t="n">
        <v>12</v>
      </c>
      <c r="E13" s="106" t="n">
        <v>1393.28</v>
      </c>
      <c r="F13" s="106" t="n">
        <v>8359.65</v>
      </c>
      <c r="G13" s="106" t="n">
        <v>6</v>
      </c>
      <c r="H13" s="106" t="n">
        <v>0</v>
      </c>
      <c r="I13" s="106" t="n">
        <v>0</v>
      </c>
      <c r="J13" s="106" t="s">
        <v>55</v>
      </c>
      <c r="K13" s="106" t="s">
        <v>55</v>
      </c>
      <c r="L13" s="106" t="n">
        <v>194493.26</v>
      </c>
      <c r="M13" s="106" t="n">
        <v>21685</v>
      </c>
      <c r="N13" s="106" t="n">
        <v>396.52</v>
      </c>
      <c r="O13" s="106" t="n">
        <v>139</v>
      </c>
      <c r="P13" s="106" t="s">
        <v>55</v>
      </c>
      <c r="Q13" s="106" t="s">
        <v>55</v>
      </c>
      <c r="R13" s="0" t="n">
        <v>12</v>
      </c>
    </row>
    <row r="14" customFormat="false" ht="13" hidden="false" customHeight="false" outlineLevel="0" collapsed="false">
      <c r="A14" s="106" t="s">
        <v>605</v>
      </c>
      <c r="B14" s="106" t="n">
        <v>4</v>
      </c>
      <c r="C14" s="106" t="n">
        <v>1235.84</v>
      </c>
      <c r="D14" s="106" t="n">
        <v>16</v>
      </c>
      <c r="E14" s="106" t="n">
        <v>22.16</v>
      </c>
      <c r="F14" s="106" t="n">
        <v>12493.28</v>
      </c>
      <c r="G14" s="106" t="n">
        <v>226.75</v>
      </c>
      <c r="H14" s="106" t="n">
        <v>2378.72</v>
      </c>
      <c r="I14" s="106" t="n">
        <v>36.33</v>
      </c>
      <c r="J14" s="106" t="n">
        <v>1335.52</v>
      </c>
      <c r="K14" s="106" t="n">
        <v>5.5</v>
      </c>
      <c r="L14" s="106" t="n">
        <v>148964.86</v>
      </c>
      <c r="M14" s="106" t="n">
        <v>20045.75</v>
      </c>
      <c r="N14" s="106" t="n">
        <v>8339.06</v>
      </c>
      <c r="O14" s="106" t="n">
        <v>1853</v>
      </c>
      <c r="P14" s="106" t="n">
        <v>2228.36</v>
      </c>
      <c r="Q14" s="106" t="n">
        <v>387</v>
      </c>
      <c r="R14" s="0" t="n">
        <v>13</v>
      </c>
    </row>
    <row r="15" customFormat="false" ht="13" hidden="false" customHeight="false" outlineLevel="0" collapsed="false">
      <c r="A15" s="106" t="s">
        <v>886</v>
      </c>
      <c r="B15" s="106" t="n">
        <v>7</v>
      </c>
      <c r="C15" s="106" t="n">
        <v>12.9694</v>
      </c>
      <c r="D15" s="106" t="n">
        <v>0</v>
      </c>
      <c r="E15" s="106" t="n">
        <v>0</v>
      </c>
      <c r="F15" s="106" t="n">
        <v>4766.81</v>
      </c>
      <c r="G15" s="106" t="n">
        <v>766.14</v>
      </c>
      <c r="H15" s="106" t="n">
        <v>719.35</v>
      </c>
      <c r="I15" s="106" t="n">
        <v>99</v>
      </c>
      <c r="J15" s="106" t="n">
        <v>196.9</v>
      </c>
      <c r="K15" s="106" t="n">
        <v>10</v>
      </c>
      <c r="L15" s="106" t="n">
        <v>249845.96</v>
      </c>
      <c r="M15" s="106" t="n">
        <v>33956</v>
      </c>
      <c r="N15" s="106" t="n">
        <v>23133.43</v>
      </c>
      <c r="O15" s="106" t="n">
        <v>3700.17</v>
      </c>
      <c r="P15" s="106" t="n">
        <v>1817.4</v>
      </c>
      <c r="Q15" s="106" t="n">
        <v>202</v>
      </c>
      <c r="R15" s="0" t="n">
        <v>14</v>
      </c>
    </row>
    <row r="16" customFormat="false" ht="13" hidden="false" customHeight="false" outlineLevel="0" collapsed="false">
      <c r="A16" s="106" t="s">
        <v>142</v>
      </c>
      <c r="B16" s="106" t="n">
        <v>3</v>
      </c>
      <c r="C16" s="106" t="n">
        <v>10.4707</v>
      </c>
      <c r="D16" s="106" t="n">
        <v>23</v>
      </c>
      <c r="E16" s="106" t="n">
        <v>280.33</v>
      </c>
      <c r="F16" s="106" t="n">
        <v>18847.75</v>
      </c>
      <c r="G16" s="106" t="n">
        <v>83</v>
      </c>
      <c r="H16" s="106" t="n">
        <v>502.86</v>
      </c>
      <c r="I16" s="106" t="n">
        <v>11</v>
      </c>
      <c r="J16" s="106" t="n">
        <v>10.47</v>
      </c>
      <c r="K16" s="106" t="n">
        <v>1</v>
      </c>
      <c r="L16" s="106" t="n">
        <v>280090.76</v>
      </c>
      <c r="M16" s="106" t="n">
        <v>30233</v>
      </c>
      <c r="N16" s="106" t="n">
        <v>25354.41</v>
      </c>
      <c r="O16" s="106" t="n">
        <v>4399.5</v>
      </c>
      <c r="P16" s="106" t="n">
        <v>479.15</v>
      </c>
      <c r="Q16" s="106" t="n">
        <v>177</v>
      </c>
      <c r="R16" s="0" t="n">
        <v>15</v>
      </c>
    </row>
    <row r="17" customFormat="false" ht="13" hidden="false" customHeight="false" outlineLevel="0" collapsed="false">
      <c r="A17" s="106" t="s">
        <v>574</v>
      </c>
      <c r="B17" s="106" t="n">
        <v>5</v>
      </c>
      <c r="C17" s="106" t="n">
        <v>62.1104</v>
      </c>
      <c r="D17" s="106" t="n">
        <v>7</v>
      </c>
      <c r="E17" s="106" t="n">
        <v>25.29</v>
      </c>
      <c r="F17" s="106" t="n">
        <v>8199.02</v>
      </c>
      <c r="G17" s="106" t="n">
        <v>358.8</v>
      </c>
      <c r="H17" s="106" t="n">
        <v>2903.28</v>
      </c>
      <c r="I17" s="106" t="n">
        <v>66.75</v>
      </c>
      <c r="J17" s="106" t="n">
        <v>238.23</v>
      </c>
      <c r="K17" s="106" t="n">
        <v>9.33</v>
      </c>
      <c r="L17" s="106" t="n">
        <v>266142.72</v>
      </c>
      <c r="M17" s="106" t="n">
        <v>30195.4</v>
      </c>
      <c r="N17" s="106" t="n">
        <v>19566.63</v>
      </c>
      <c r="O17" s="106" t="n">
        <v>2327</v>
      </c>
      <c r="P17" s="106" t="n">
        <v>1497.37</v>
      </c>
      <c r="Q17" s="106" t="n">
        <v>184.33</v>
      </c>
      <c r="R17" s="0" t="n">
        <v>16</v>
      </c>
    </row>
    <row r="18" customFormat="false" ht="13" hidden="false" customHeight="false" outlineLevel="0" collapsed="false">
      <c r="A18" s="106" t="s">
        <v>326</v>
      </c>
      <c r="B18" s="106" t="n">
        <v>4</v>
      </c>
      <c r="C18" s="106" t="n">
        <v>54.7928</v>
      </c>
      <c r="D18" s="106" t="n">
        <v>19</v>
      </c>
      <c r="E18" s="106" t="n">
        <v>46.13</v>
      </c>
      <c r="F18" s="106" t="n">
        <v>20418.12</v>
      </c>
      <c r="G18" s="106" t="n">
        <v>245.5</v>
      </c>
      <c r="H18" s="106" t="n">
        <v>7349.44</v>
      </c>
      <c r="I18" s="106" t="n">
        <v>40.33</v>
      </c>
      <c r="J18" s="106" t="n">
        <v>258.44</v>
      </c>
      <c r="K18" s="106" t="n">
        <v>7.5</v>
      </c>
      <c r="L18" s="106" t="n">
        <v>340389.61</v>
      </c>
      <c r="M18" s="106" t="n">
        <v>38543.25</v>
      </c>
      <c r="N18" s="106" t="n">
        <v>30619.63</v>
      </c>
      <c r="O18" s="106" t="n">
        <v>3859.67</v>
      </c>
      <c r="P18" s="106" t="n">
        <v>2132.58</v>
      </c>
      <c r="Q18" s="106" t="n">
        <v>265.5</v>
      </c>
      <c r="R18" s="0" t="n">
        <v>17</v>
      </c>
    </row>
    <row r="19" customFormat="false" ht="13" hidden="false" customHeight="false" outlineLevel="0" collapsed="false">
      <c r="A19" s="106" t="s">
        <v>692</v>
      </c>
      <c r="B19" s="106" t="n">
        <v>3</v>
      </c>
      <c r="C19" s="106" t="n">
        <v>254.391</v>
      </c>
      <c r="D19" s="106" t="n">
        <v>16</v>
      </c>
      <c r="E19" s="106" t="n">
        <v>42.7</v>
      </c>
      <c r="F19" s="106" t="n">
        <v>19509.66</v>
      </c>
      <c r="G19" s="106" t="n">
        <v>62.67</v>
      </c>
      <c r="H19" s="106" t="n">
        <v>484.33</v>
      </c>
      <c r="I19" s="106" t="n">
        <v>7</v>
      </c>
      <c r="J19" s="106" t="n">
        <v>254.39</v>
      </c>
      <c r="K19" s="106" t="n">
        <v>1</v>
      </c>
      <c r="L19" s="106" t="n">
        <v>251334.17</v>
      </c>
      <c r="M19" s="106" t="n">
        <v>31750</v>
      </c>
      <c r="N19" s="106" t="n">
        <v>30652.99</v>
      </c>
      <c r="O19" s="106" t="n">
        <v>4385.5</v>
      </c>
      <c r="P19" s="106" t="n">
        <v>733.55</v>
      </c>
      <c r="Q19" s="106" t="n">
        <v>172</v>
      </c>
      <c r="R19" s="0" t="n">
        <v>18</v>
      </c>
    </row>
    <row r="20" customFormat="false" ht="13" hidden="false" customHeight="false" outlineLevel="0" collapsed="false">
      <c r="A20" s="106" t="s">
        <v>641</v>
      </c>
      <c r="B20" s="106" t="n">
        <v>7</v>
      </c>
      <c r="C20" s="106" t="n">
        <v>5.65181</v>
      </c>
      <c r="D20" s="106" t="n">
        <v>0</v>
      </c>
      <c r="E20" s="106" t="n">
        <v>0</v>
      </c>
      <c r="F20" s="106" t="n">
        <v>7683.67</v>
      </c>
      <c r="G20" s="106" t="n">
        <v>993.14</v>
      </c>
      <c r="H20" s="106" t="n">
        <v>1017.11</v>
      </c>
      <c r="I20" s="106" t="n">
        <v>97.5</v>
      </c>
      <c r="J20" s="106" t="n">
        <v>37.53</v>
      </c>
      <c r="K20" s="106" t="n">
        <v>7.8</v>
      </c>
      <c r="L20" s="106" t="n">
        <v>296517.47</v>
      </c>
      <c r="M20" s="106" t="n">
        <v>37154.57</v>
      </c>
      <c r="N20" s="106" t="n">
        <v>21891.32</v>
      </c>
      <c r="O20" s="106" t="n">
        <v>3561.5</v>
      </c>
      <c r="P20" s="106" t="n">
        <v>1371.83</v>
      </c>
      <c r="Q20" s="106" t="n">
        <v>125.4</v>
      </c>
      <c r="R20" s="0" t="n">
        <v>19</v>
      </c>
    </row>
    <row r="21" customFormat="false" ht="13" hidden="false" customHeight="false" outlineLevel="0" collapsed="false">
      <c r="A21" s="106" t="s">
        <v>1371</v>
      </c>
      <c r="B21" s="106" t="n">
        <v>5</v>
      </c>
      <c r="C21" s="106" t="n">
        <v>1.07087</v>
      </c>
      <c r="D21" s="106" t="n">
        <v>3</v>
      </c>
      <c r="E21" s="106" t="n">
        <v>31.06</v>
      </c>
      <c r="F21" s="106" t="n">
        <v>6338.52</v>
      </c>
      <c r="G21" s="106" t="n">
        <v>311.6</v>
      </c>
      <c r="H21" s="106" t="n">
        <v>1646.15</v>
      </c>
      <c r="I21" s="106" t="n">
        <v>47</v>
      </c>
      <c r="J21" s="106" t="n">
        <v>59.75</v>
      </c>
      <c r="K21" s="106" t="n">
        <v>4.67</v>
      </c>
      <c r="L21" s="106" t="n">
        <v>223794.55</v>
      </c>
      <c r="M21" s="106" t="n">
        <v>27688.4</v>
      </c>
      <c r="N21" s="106" t="n">
        <v>14218.59</v>
      </c>
      <c r="O21" s="106" t="n">
        <v>1801.5</v>
      </c>
      <c r="P21" s="106" t="n">
        <v>368.93</v>
      </c>
      <c r="Q21" s="106" t="n">
        <v>68.33</v>
      </c>
      <c r="R21" s="0" t="n">
        <v>20</v>
      </c>
    </row>
    <row r="22" customFormat="false" ht="13" hidden="false" customHeight="false" outlineLevel="0" collapsed="false">
      <c r="A22" s="106" t="s">
        <v>1076</v>
      </c>
      <c r="B22" s="106" t="n">
        <v>4</v>
      </c>
      <c r="C22" s="106" t="n">
        <v>8.26949</v>
      </c>
      <c r="D22" s="106" t="n">
        <v>11</v>
      </c>
      <c r="E22" s="106" t="n">
        <v>177.4</v>
      </c>
      <c r="F22" s="106" t="n">
        <v>17518.91</v>
      </c>
      <c r="G22" s="106" t="n">
        <v>223.75</v>
      </c>
      <c r="H22" s="106" t="n">
        <v>1975.86</v>
      </c>
      <c r="I22" s="106" t="n">
        <v>17.33</v>
      </c>
      <c r="J22" s="106" t="n">
        <v>970.8</v>
      </c>
      <c r="K22" s="106" t="n">
        <v>4</v>
      </c>
      <c r="L22" s="106" t="n">
        <v>231038.01</v>
      </c>
      <c r="M22" s="106" t="n">
        <v>31883.75</v>
      </c>
      <c r="N22" s="106" t="n">
        <v>5506.73</v>
      </c>
      <c r="O22" s="106" t="n">
        <v>930.33</v>
      </c>
      <c r="P22" s="106" t="n">
        <v>1291.8</v>
      </c>
      <c r="Q22" s="106" t="n">
        <v>56</v>
      </c>
      <c r="R22" s="0" t="n">
        <v>21</v>
      </c>
    </row>
    <row r="23" customFormat="false" ht="13" hidden="false" customHeight="false" outlineLevel="0" collapsed="false">
      <c r="A23" s="106" t="s">
        <v>1495</v>
      </c>
      <c r="B23" s="106" t="n">
        <v>4</v>
      </c>
      <c r="C23" s="106" t="n">
        <v>17.9073</v>
      </c>
      <c r="D23" s="106" t="n">
        <v>11</v>
      </c>
      <c r="E23" s="106" t="n">
        <v>9.59</v>
      </c>
      <c r="F23" s="106" t="n">
        <v>19491.73</v>
      </c>
      <c r="G23" s="106" t="n">
        <v>243.5</v>
      </c>
      <c r="H23" s="106" t="n">
        <v>2819.94</v>
      </c>
      <c r="I23" s="106" t="n">
        <v>21.67</v>
      </c>
      <c r="J23" s="106" t="n">
        <v>65.06</v>
      </c>
      <c r="K23" s="106" t="n">
        <v>4</v>
      </c>
      <c r="L23" s="106" t="n">
        <v>321301.03</v>
      </c>
      <c r="M23" s="106" t="n">
        <v>40170</v>
      </c>
      <c r="N23" s="106" t="n">
        <v>24965.22</v>
      </c>
      <c r="O23" s="106" t="n">
        <v>4082</v>
      </c>
      <c r="P23" s="106" t="n">
        <v>1746.74</v>
      </c>
      <c r="Q23" s="106" t="n">
        <v>303.5</v>
      </c>
      <c r="R23" s="0" t="n">
        <v>22</v>
      </c>
    </row>
    <row r="24" customFormat="false" ht="13" hidden="false" customHeight="false" outlineLevel="0" collapsed="false">
      <c r="A24" s="106" t="s">
        <v>68</v>
      </c>
      <c r="B24" s="106" t="n">
        <v>7</v>
      </c>
      <c r="C24" s="106" t="n">
        <v>17.7883</v>
      </c>
      <c r="D24" s="106" t="n">
        <v>1</v>
      </c>
      <c r="E24" s="106" t="n">
        <v>0.18</v>
      </c>
      <c r="F24" s="106" t="n">
        <v>6081.93</v>
      </c>
      <c r="G24" s="106" t="n">
        <v>978.86</v>
      </c>
      <c r="H24" s="106" t="n">
        <v>439.29</v>
      </c>
      <c r="I24" s="106" t="n">
        <v>96.83</v>
      </c>
      <c r="J24" s="106" t="n">
        <v>77.32</v>
      </c>
      <c r="K24" s="106" t="n">
        <v>18.6</v>
      </c>
      <c r="L24" s="106" t="n">
        <v>264207.5</v>
      </c>
      <c r="M24" s="106" t="n">
        <v>32498.29</v>
      </c>
      <c r="N24" s="106" t="n">
        <v>18941.97</v>
      </c>
      <c r="O24" s="106" t="n">
        <v>2600.17</v>
      </c>
      <c r="P24" s="106" t="n">
        <v>850.34</v>
      </c>
      <c r="Q24" s="106" t="n">
        <v>233.2</v>
      </c>
      <c r="R24" s="0" t="n">
        <v>23</v>
      </c>
    </row>
    <row r="25" customFormat="false" ht="13" hidden="false" customHeight="false" outlineLevel="0" collapsed="false">
      <c r="A25" s="106" t="s">
        <v>63</v>
      </c>
      <c r="B25" s="106" t="n">
        <v>5</v>
      </c>
      <c r="C25" s="106" t="n">
        <v>148.315</v>
      </c>
      <c r="D25" s="106" t="n">
        <v>4</v>
      </c>
      <c r="E25" s="106" t="n">
        <v>9.71</v>
      </c>
      <c r="F25" s="106" t="n">
        <v>7121.43</v>
      </c>
      <c r="G25" s="106" t="n">
        <v>325.4</v>
      </c>
      <c r="H25" s="106" t="n">
        <v>868.33</v>
      </c>
      <c r="I25" s="106" t="n">
        <v>39.25</v>
      </c>
      <c r="J25" s="106" t="n">
        <v>331.37</v>
      </c>
      <c r="K25" s="106" t="n">
        <v>8</v>
      </c>
      <c r="L25" s="106" t="n">
        <v>209801.55</v>
      </c>
      <c r="M25" s="106" t="n">
        <v>25549.6</v>
      </c>
      <c r="N25" s="106" t="n">
        <v>9323.81</v>
      </c>
      <c r="O25" s="106" t="n">
        <v>1706.75</v>
      </c>
      <c r="P25" s="106" t="n">
        <v>1671.39</v>
      </c>
      <c r="Q25" s="106" t="n">
        <v>182.67</v>
      </c>
      <c r="R25" s="0" t="n">
        <v>24</v>
      </c>
    </row>
    <row r="26" customFormat="false" ht="13" hidden="false" customHeight="false" outlineLevel="0" collapsed="false">
      <c r="A26" s="106" t="s">
        <v>1462</v>
      </c>
      <c r="B26" s="106" t="n">
        <v>4</v>
      </c>
      <c r="C26" s="106" t="n">
        <v>133.978</v>
      </c>
      <c r="D26" s="106" t="n">
        <v>5</v>
      </c>
      <c r="E26" s="106" t="n">
        <v>1.74</v>
      </c>
      <c r="F26" s="106" t="n">
        <v>12271.09</v>
      </c>
      <c r="G26" s="106" t="n">
        <v>186</v>
      </c>
      <c r="H26" s="106" t="n">
        <v>299.23</v>
      </c>
      <c r="I26" s="106" t="n">
        <v>12</v>
      </c>
      <c r="J26" s="106" t="n">
        <v>138.32</v>
      </c>
      <c r="K26" s="106" t="n">
        <v>3</v>
      </c>
      <c r="L26" s="106" t="n">
        <v>218883.53</v>
      </c>
      <c r="M26" s="106" t="n">
        <v>30474.25</v>
      </c>
      <c r="N26" s="106" t="n">
        <v>4797.99</v>
      </c>
      <c r="O26" s="106" t="n">
        <v>1216.33</v>
      </c>
      <c r="P26" s="106" t="n">
        <v>360.17</v>
      </c>
      <c r="Q26" s="106" t="n">
        <v>80</v>
      </c>
      <c r="R26" s="0" t="n">
        <v>25</v>
      </c>
    </row>
    <row r="27" customFormat="false" ht="13" hidden="false" customHeight="false" outlineLevel="0" collapsed="false">
      <c r="A27" s="106" t="s">
        <v>787</v>
      </c>
      <c r="B27" s="106" t="n">
        <v>6</v>
      </c>
      <c r="C27" s="106" t="n">
        <v>18.7997</v>
      </c>
      <c r="D27" s="106" t="n">
        <v>2</v>
      </c>
      <c r="E27" s="106" t="n">
        <v>1.93</v>
      </c>
      <c r="F27" s="106" t="n">
        <v>6298.28</v>
      </c>
      <c r="G27" s="106" t="n">
        <v>804.17</v>
      </c>
      <c r="H27" s="106" t="n">
        <v>468.72</v>
      </c>
      <c r="I27" s="106" t="n">
        <v>67.2</v>
      </c>
      <c r="J27" s="106" t="n">
        <v>47.68</v>
      </c>
      <c r="K27" s="106" t="n">
        <v>7.75</v>
      </c>
      <c r="L27" s="106" t="n">
        <v>240708.23</v>
      </c>
      <c r="M27" s="106" t="n">
        <v>32866.67</v>
      </c>
      <c r="N27" s="106" t="n">
        <v>10540.43</v>
      </c>
      <c r="O27" s="106" t="n">
        <v>1790</v>
      </c>
      <c r="P27" s="106" t="n">
        <v>1217.01</v>
      </c>
      <c r="Q27" s="106" t="n">
        <v>292.25</v>
      </c>
      <c r="R27" s="0" t="n">
        <v>26</v>
      </c>
    </row>
    <row r="28" customFormat="false" ht="13" hidden="false" customHeight="false" outlineLevel="0" collapsed="false">
      <c r="A28" s="106" t="s">
        <v>1415</v>
      </c>
      <c r="B28" s="106" t="n">
        <v>4</v>
      </c>
      <c r="C28" s="106" t="n">
        <v>55.6257</v>
      </c>
      <c r="D28" s="106" t="n">
        <v>10</v>
      </c>
      <c r="E28" s="106" t="n">
        <v>15.25</v>
      </c>
      <c r="F28" s="106" t="n">
        <v>20969.76</v>
      </c>
      <c r="G28" s="106" t="n">
        <v>282.5</v>
      </c>
      <c r="H28" s="106" t="n">
        <v>5651.16</v>
      </c>
      <c r="I28" s="106" t="n">
        <v>31.33</v>
      </c>
      <c r="J28" s="106" t="n">
        <v>91.32</v>
      </c>
      <c r="K28" s="106" t="n">
        <v>3.5</v>
      </c>
      <c r="L28" s="106" t="n">
        <v>290849.56</v>
      </c>
      <c r="M28" s="106" t="n">
        <v>31002.75</v>
      </c>
      <c r="N28" s="106" t="n">
        <v>18307.88</v>
      </c>
      <c r="O28" s="106" t="n">
        <v>3152</v>
      </c>
      <c r="P28" s="106" t="n">
        <v>350.26</v>
      </c>
      <c r="Q28" s="106" t="n">
        <v>167</v>
      </c>
      <c r="R28" s="0" t="n">
        <v>27</v>
      </c>
    </row>
    <row r="29" customFormat="false" ht="13" hidden="false" customHeight="false" outlineLevel="0" collapsed="false">
      <c r="A29" s="106" t="s">
        <v>1419</v>
      </c>
      <c r="B29" s="106" t="n">
        <v>4</v>
      </c>
      <c r="C29" s="106" t="n">
        <v>30.0438</v>
      </c>
      <c r="D29" s="106" t="n">
        <v>4</v>
      </c>
      <c r="E29" s="106" t="n">
        <v>7.32</v>
      </c>
      <c r="F29" s="106" t="n">
        <v>10452.49</v>
      </c>
      <c r="G29" s="106" t="n">
        <v>197</v>
      </c>
      <c r="H29" s="106" t="n">
        <v>1731.59</v>
      </c>
      <c r="I29" s="106" t="n">
        <v>21.67</v>
      </c>
      <c r="J29" s="106" t="n">
        <v>44.59</v>
      </c>
      <c r="K29" s="106" t="n">
        <v>2.5</v>
      </c>
      <c r="L29" s="106" t="n">
        <v>139613.03</v>
      </c>
      <c r="M29" s="106" t="n">
        <v>17311.5</v>
      </c>
      <c r="N29" s="106" t="n">
        <v>9724.78</v>
      </c>
      <c r="O29" s="106" t="n">
        <v>1350.67</v>
      </c>
      <c r="P29" s="106" t="n">
        <v>177.11</v>
      </c>
      <c r="Q29" s="106" t="n">
        <v>81</v>
      </c>
      <c r="R29" s="0" t="n">
        <v>28</v>
      </c>
    </row>
    <row r="30" customFormat="false" ht="13" hidden="false" customHeight="false" outlineLevel="0" collapsed="false">
      <c r="A30" s="106" t="s">
        <v>1078</v>
      </c>
      <c r="B30" s="106" t="n">
        <v>4</v>
      </c>
      <c r="C30" s="106" t="n">
        <v>28.1996</v>
      </c>
      <c r="D30" s="106" t="n">
        <v>16</v>
      </c>
      <c r="E30" s="106" t="n">
        <v>54.83</v>
      </c>
      <c r="F30" s="106" t="n">
        <v>19692.35</v>
      </c>
      <c r="G30" s="106" t="n">
        <v>308</v>
      </c>
      <c r="H30" s="106" t="n">
        <v>1749.34</v>
      </c>
      <c r="I30" s="106" t="n">
        <v>36.33</v>
      </c>
      <c r="J30" s="106" t="n">
        <v>451.55</v>
      </c>
      <c r="K30" s="106" t="n">
        <v>6.5</v>
      </c>
      <c r="L30" s="106" t="n">
        <v>299358.47</v>
      </c>
      <c r="M30" s="106" t="n">
        <v>36567.5</v>
      </c>
      <c r="N30" s="106" t="n">
        <v>25986.91</v>
      </c>
      <c r="O30" s="106" t="n">
        <v>4175.67</v>
      </c>
      <c r="P30" s="106" t="n">
        <v>3525.39</v>
      </c>
      <c r="Q30" s="106" t="n">
        <v>335</v>
      </c>
      <c r="R30" s="0" t="n">
        <v>29</v>
      </c>
    </row>
    <row r="31" customFormat="false" ht="13" hidden="false" customHeight="false" outlineLevel="0" collapsed="false">
      <c r="A31" s="106" t="s">
        <v>515</v>
      </c>
      <c r="B31" s="106" t="n">
        <v>5</v>
      </c>
      <c r="C31" s="106" t="n">
        <v>9.16188</v>
      </c>
      <c r="D31" s="106" t="n">
        <v>4</v>
      </c>
      <c r="E31" s="106" t="n">
        <v>11.85</v>
      </c>
      <c r="F31" s="106" t="n">
        <v>9504.42</v>
      </c>
      <c r="G31" s="106" t="n">
        <v>407.6</v>
      </c>
      <c r="H31" s="106" t="n">
        <v>888.12</v>
      </c>
      <c r="I31" s="106" t="n">
        <v>56.25</v>
      </c>
      <c r="J31" s="106" t="n">
        <v>128.39</v>
      </c>
      <c r="K31" s="106" t="n">
        <v>11.33</v>
      </c>
      <c r="L31" s="106" t="n">
        <v>269889.65</v>
      </c>
      <c r="M31" s="106" t="n">
        <v>25567.4</v>
      </c>
      <c r="N31" s="106" t="n">
        <v>40123.36</v>
      </c>
      <c r="O31" s="106" t="n">
        <v>1637.25</v>
      </c>
      <c r="P31" s="106" t="n">
        <v>2070.17</v>
      </c>
      <c r="Q31" s="106" t="n">
        <v>225.67</v>
      </c>
      <c r="R31" s="0" t="n">
        <v>30</v>
      </c>
    </row>
    <row r="32" customFormat="false" ht="13" hidden="false" customHeight="false" outlineLevel="0" collapsed="false">
      <c r="A32" s="106" t="s">
        <v>1080</v>
      </c>
      <c r="B32" s="106" t="n">
        <v>4</v>
      </c>
      <c r="C32" s="106" t="n">
        <v>23.9161</v>
      </c>
      <c r="D32" s="106" t="n">
        <v>16</v>
      </c>
      <c r="E32" s="106" t="n">
        <v>16.41</v>
      </c>
      <c r="F32" s="106" t="n">
        <v>13892.21</v>
      </c>
      <c r="G32" s="106" t="n">
        <v>323.25</v>
      </c>
      <c r="H32" s="106" t="n">
        <v>1652.92</v>
      </c>
      <c r="I32" s="106" t="n">
        <v>29.67</v>
      </c>
      <c r="J32" s="106" t="n">
        <v>71.24</v>
      </c>
      <c r="K32" s="106" t="n">
        <v>4.5</v>
      </c>
      <c r="L32" s="106" t="n">
        <v>229220.78</v>
      </c>
      <c r="M32" s="106" t="n">
        <v>36411.5</v>
      </c>
      <c r="N32" s="106" t="n">
        <v>9385.22</v>
      </c>
      <c r="O32" s="106" t="n">
        <v>2150</v>
      </c>
      <c r="P32" s="106" t="n">
        <v>770.91</v>
      </c>
      <c r="Q32" s="106" t="n">
        <v>126</v>
      </c>
      <c r="R32" s="0" t="n">
        <v>31</v>
      </c>
    </row>
    <row r="33" customFormat="false" ht="13" hidden="false" customHeight="false" outlineLevel="0" collapsed="false">
      <c r="A33" s="106" t="s">
        <v>421</v>
      </c>
      <c r="B33" s="106" t="n">
        <v>6</v>
      </c>
      <c r="C33" s="106" t="n">
        <v>87.2164</v>
      </c>
      <c r="D33" s="106" t="n">
        <v>3</v>
      </c>
      <c r="E33" s="106" t="n">
        <v>25.48</v>
      </c>
      <c r="F33" s="106" t="n">
        <v>8878.06</v>
      </c>
      <c r="G33" s="106" t="n">
        <v>671.33</v>
      </c>
      <c r="H33" s="106" t="n">
        <v>1951.78</v>
      </c>
      <c r="I33" s="106" t="n">
        <v>106.4</v>
      </c>
      <c r="J33" s="106" t="n">
        <v>749.74</v>
      </c>
      <c r="K33" s="106" t="n">
        <v>17.75</v>
      </c>
      <c r="L33" s="106" t="n">
        <v>310855.34</v>
      </c>
      <c r="M33" s="106" t="n">
        <v>35528.67</v>
      </c>
      <c r="N33" s="106" t="n">
        <v>12148.15</v>
      </c>
      <c r="O33" s="106" t="n">
        <v>2100</v>
      </c>
      <c r="P33" s="106" t="n">
        <v>1221.51</v>
      </c>
      <c r="Q33" s="106" t="n">
        <v>179</v>
      </c>
      <c r="R33" s="0" t="n">
        <v>32</v>
      </c>
    </row>
    <row r="34" customFormat="false" ht="13" hidden="false" customHeight="false" outlineLevel="0" collapsed="false">
      <c r="A34" s="106" t="s">
        <v>1082</v>
      </c>
      <c r="B34" s="106" t="n">
        <v>4</v>
      </c>
      <c r="C34" s="106" t="n">
        <v>30.6983</v>
      </c>
      <c r="D34" s="106" t="n">
        <v>9</v>
      </c>
      <c r="E34" s="106" t="n">
        <v>3.73</v>
      </c>
      <c r="F34" s="106" t="n">
        <v>10836.79</v>
      </c>
      <c r="G34" s="106" t="n">
        <v>208.5</v>
      </c>
      <c r="H34" s="106" t="n">
        <v>1110.26</v>
      </c>
      <c r="I34" s="106" t="n">
        <v>21.67</v>
      </c>
      <c r="J34" s="106" t="n">
        <v>36.62</v>
      </c>
      <c r="K34" s="106" t="n">
        <v>4</v>
      </c>
      <c r="L34" s="106" t="n">
        <v>162947.22</v>
      </c>
      <c r="M34" s="106" t="n">
        <v>19548.25</v>
      </c>
      <c r="N34" s="106" t="n">
        <v>7313.25</v>
      </c>
      <c r="O34" s="106" t="n">
        <v>879.33</v>
      </c>
      <c r="P34" s="106" t="n">
        <v>315.25</v>
      </c>
      <c r="Q34" s="106" t="n">
        <v>82</v>
      </c>
      <c r="R34" s="0" t="n">
        <v>33</v>
      </c>
    </row>
    <row r="35" customFormat="false" ht="13" hidden="false" customHeight="false" outlineLevel="0" collapsed="false">
      <c r="A35" s="106" t="s">
        <v>753</v>
      </c>
      <c r="B35" s="106" t="n">
        <v>5</v>
      </c>
      <c r="C35" s="106" t="n">
        <v>69.547</v>
      </c>
      <c r="D35" s="106" t="n">
        <v>6</v>
      </c>
      <c r="E35" s="106" t="n">
        <v>20.33</v>
      </c>
      <c r="F35" s="106" t="n">
        <v>7445.96</v>
      </c>
      <c r="G35" s="106" t="n">
        <v>342.6</v>
      </c>
      <c r="H35" s="106" t="n">
        <v>1188.28</v>
      </c>
      <c r="I35" s="106" t="n">
        <v>54</v>
      </c>
      <c r="J35" s="106" t="n">
        <v>481.22</v>
      </c>
      <c r="K35" s="106" t="n">
        <v>13</v>
      </c>
      <c r="L35" s="106" t="n">
        <v>256625.59</v>
      </c>
      <c r="M35" s="106" t="n">
        <v>35823.2</v>
      </c>
      <c r="N35" s="106" t="n">
        <v>28412.78</v>
      </c>
      <c r="O35" s="106" t="n">
        <v>5121.5</v>
      </c>
      <c r="P35" s="106" t="n">
        <v>2469.78</v>
      </c>
      <c r="Q35" s="106" t="n">
        <v>358.67</v>
      </c>
      <c r="R35" s="0" t="n">
        <v>34</v>
      </c>
    </row>
    <row r="36" customFormat="false" ht="13" hidden="false" customHeight="false" outlineLevel="0" collapsed="false">
      <c r="A36" s="106" t="s">
        <v>120</v>
      </c>
      <c r="B36" s="106" t="n">
        <v>6</v>
      </c>
      <c r="C36" s="106" t="n">
        <v>4.22399</v>
      </c>
      <c r="D36" s="106" t="n">
        <v>6</v>
      </c>
      <c r="E36" s="106" t="n">
        <v>0.64</v>
      </c>
      <c r="F36" s="106" t="n">
        <v>8640.12</v>
      </c>
      <c r="G36" s="106" t="n">
        <v>1100</v>
      </c>
      <c r="H36" s="106" t="n">
        <v>1351.69</v>
      </c>
      <c r="I36" s="106" t="n">
        <v>203.2</v>
      </c>
      <c r="J36" s="106" t="n">
        <v>67.91</v>
      </c>
      <c r="K36" s="106" t="n">
        <v>18.75</v>
      </c>
      <c r="L36" s="106" t="n">
        <v>251188.86</v>
      </c>
      <c r="M36" s="106" t="n">
        <v>35209.5</v>
      </c>
      <c r="N36" s="106" t="n">
        <v>14471.59</v>
      </c>
      <c r="O36" s="106" t="n">
        <v>3999.4</v>
      </c>
      <c r="P36" s="106" t="n">
        <v>1048.49</v>
      </c>
      <c r="Q36" s="106" t="n">
        <v>186</v>
      </c>
      <c r="R36" s="0" t="n">
        <v>35</v>
      </c>
    </row>
    <row r="37" customFormat="false" ht="13" hidden="false" customHeight="false" outlineLevel="0" collapsed="false">
      <c r="A37" s="106" t="s">
        <v>1049</v>
      </c>
      <c r="B37" s="106" t="n">
        <v>5</v>
      </c>
      <c r="C37" s="106" t="n">
        <v>76.9836</v>
      </c>
      <c r="D37" s="106" t="n">
        <v>6</v>
      </c>
      <c r="E37" s="106" t="n">
        <v>30.17</v>
      </c>
      <c r="F37" s="106" t="n">
        <v>9094.44</v>
      </c>
      <c r="G37" s="106" t="n">
        <v>344.6</v>
      </c>
      <c r="H37" s="106" t="n">
        <v>1289.31</v>
      </c>
      <c r="I37" s="106" t="n">
        <v>45</v>
      </c>
      <c r="J37" s="106" t="n">
        <v>509.44</v>
      </c>
      <c r="K37" s="106" t="n">
        <v>9.33</v>
      </c>
      <c r="L37" s="106" t="n">
        <v>275736.55</v>
      </c>
      <c r="M37" s="106" t="n">
        <v>35298.4</v>
      </c>
      <c r="N37" s="106" t="n">
        <v>25638.01</v>
      </c>
      <c r="O37" s="106" t="n">
        <v>3138.25</v>
      </c>
      <c r="P37" s="106" t="n">
        <v>3677.07</v>
      </c>
      <c r="Q37" s="106" t="n">
        <v>420.33</v>
      </c>
      <c r="R37" s="0" t="n">
        <v>36</v>
      </c>
    </row>
    <row r="38" customFormat="false" ht="13" hidden="false" customHeight="false" outlineLevel="0" collapsed="false">
      <c r="A38" s="106" t="s">
        <v>448</v>
      </c>
      <c r="B38" s="106" t="n">
        <v>9</v>
      </c>
      <c r="C38" s="106" t="n">
        <v>57.1725</v>
      </c>
      <c r="D38" s="106" t="n">
        <v>0</v>
      </c>
      <c r="E38" s="106" t="n">
        <v>0</v>
      </c>
      <c r="F38" s="106" t="n">
        <v>1629.36</v>
      </c>
      <c r="G38" s="106" t="n">
        <v>589.67</v>
      </c>
      <c r="H38" s="106" t="n">
        <v>256.16</v>
      </c>
      <c r="I38" s="106" t="n">
        <v>91.88</v>
      </c>
      <c r="J38" s="106" t="n">
        <v>99.53</v>
      </c>
      <c r="K38" s="106" t="n">
        <v>12.14</v>
      </c>
      <c r="L38" s="106" t="n">
        <v>263992.91</v>
      </c>
      <c r="M38" s="106" t="n">
        <v>33247.67</v>
      </c>
      <c r="N38" s="106" t="n">
        <v>20393.93</v>
      </c>
      <c r="O38" s="106" t="n">
        <v>2667.38</v>
      </c>
      <c r="P38" s="106" t="n">
        <v>1756.52</v>
      </c>
      <c r="Q38" s="106" t="n">
        <v>259</v>
      </c>
      <c r="R38" s="0" t="n">
        <v>37</v>
      </c>
    </row>
    <row r="39" customFormat="false" ht="13" hidden="false" customHeight="false" outlineLevel="0" collapsed="false">
      <c r="A39" s="106" t="s">
        <v>1000</v>
      </c>
      <c r="B39" s="106" t="n">
        <v>5</v>
      </c>
      <c r="C39" s="106" t="n">
        <v>6.90116</v>
      </c>
      <c r="D39" s="106" t="n">
        <v>4</v>
      </c>
      <c r="E39" s="106" t="n">
        <v>4.73</v>
      </c>
      <c r="F39" s="106" t="n">
        <v>5242.23</v>
      </c>
      <c r="G39" s="106" t="n">
        <v>285.4</v>
      </c>
      <c r="H39" s="106" t="n">
        <v>872.31</v>
      </c>
      <c r="I39" s="106" t="n">
        <v>46.75</v>
      </c>
      <c r="J39" s="106" t="n">
        <v>104.29</v>
      </c>
      <c r="K39" s="106" t="n">
        <v>8</v>
      </c>
      <c r="L39" s="106" t="n">
        <v>211634.91</v>
      </c>
      <c r="M39" s="106" t="n">
        <v>26264.6</v>
      </c>
      <c r="N39" s="106" t="n">
        <v>13801.87</v>
      </c>
      <c r="O39" s="106" t="n">
        <v>2013.25</v>
      </c>
      <c r="P39" s="106" t="n">
        <v>963.72</v>
      </c>
      <c r="Q39" s="106" t="n">
        <v>201.33</v>
      </c>
      <c r="R39" s="0" t="n">
        <v>38</v>
      </c>
    </row>
    <row r="40" customFormat="false" ht="13" hidden="false" customHeight="false" outlineLevel="0" collapsed="false">
      <c r="A40" s="106" t="s">
        <v>709</v>
      </c>
      <c r="B40" s="106" t="n">
        <v>7</v>
      </c>
      <c r="C40" s="106" t="s">
        <v>55</v>
      </c>
      <c r="D40" s="106" t="n">
        <v>3</v>
      </c>
      <c r="E40" s="106" t="n">
        <v>0.36</v>
      </c>
      <c r="F40" s="106" t="n">
        <v>5955.65</v>
      </c>
      <c r="G40" s="106" t="n">
        <v>972</v>
      </c>
      <c r="H40" s="106" t="n">
        <v>1406.33</v>
      </c>
      <c r="I40" s="106" t="n">
        <v>216.5</v>
      </c>
      <c r="J40" s="106" t="n">
        <v>117.62</v>
      </c>
      <c r="K40" s="106" t="n">
        <v>14.6</v>
      </c>
      <c r="L40" s="106" t="n">
        <v>250366.04</v>
      </c>
      <c r="M40" s="106" t="n">
        <v>34558.14</v>
      </c>
      <c r="N40" s="106" t="n">
        <v>22331.95</v>
      </c>
      <c r="O40" s="106" t="n">
        <v>3404.33</v>
      </c>
      <c r="P40" s="106" t="n">
        <v>917.47</v>
      </c>
      <c r="Q40" s="106" t="n">
        <v>184.2</v>
      </c>
      <c r="R40" s="0" t="n">
        <v>39</v>
      </c>
    </row>
    <row r="41" customFormat="false" ht="13" hidden="false" customHeight="false" outlineLevel="0" collapsed="false">
      <c r="A41" s="106" t="s">
        <v>1536</v>
      </c>
      <c r="B41" s="106" t="n">
        <v>3</v>
      </c>
      <c r="C41" s="106" t="n">
        <v>2.97464</v>
      </c>
      <c r="D41" s="106" t="n">
        <v>15</v>
      </c>
      <c r="E41" s="106" t="n">
        <v>396.31</v>
      </c>
      <c r="F41" s="106" t="n">
        <v>19035.07</v>
      </c>
      <c r="G41" s="106" t="n">
        <v>55.67</v>
      </c>
      <c r="H41" s="106" t="n">
        <v>2737.97</v>
      </c>
      <c r="I41" s="106" t="n">
        <v>6.5</v>
      </c>
      <c r="J41" s="106" t="n">
        <v>2.97</v>
      </c>
      <c r="K41" s="106" t="n">
        <v>1</v>
      </c>
      <c r="L41" s="106" t="n">
        <v>116873.76</v>
      </c>
      <c r="M41" s="106" t="n">
        <v>16752.33</v>
      </c>
      <c r="N41" s="106" t="n">
        <v>5109</v>
      </c>
      <c r="O41" s="106" t="n">
        <v>747</v>
      </c>
      <c r="P41" s="106" t="n">
        <v>69.07</v>
      </c>
      <c r="Q41" s="106" t="n">
        <v>33</v>
      </c>
      <c r="R41" s="0" t="n">
        <v>40</v>
      </c>
    </row>
    <row r="42" customFormat="false" ht="13" hidden="false" customHeight="false" outlineLevel="0" collapsed="false">
      <c r="A42" s="106" t="s">
        <v>1084</v>
      </c>
      <c r="B42" s="106" t="n">
        <v>4</v>
      </c>
      <c r="C42" s="106" t="n">
        <v>27.1882</v>
      </c>
      <c r="D42" s="106" t="n">
        <v>16</v>
      </c>
      <c r="E42" s="106" t="n">
        <v>36.93</v>
      </c>
      <c r="F42" s="106" t="n">
        <v>8660.02</v>
      </c>
      <c r="G42" s="106" t="n">
        <v>191.75</v>
      </c>
      <c r="H42" s="106" t="n">
        <v>2135.81</v>
      </c>
      <c r="I42" s="106" t="n">
        <v>33.33</v>
      </c>
      <c r="J42" s="106" t="n">
        <v>232.85</v>
      </c>
      <c r="K42" s="106" t="n">
        <v>6.5</v>
      </c>
      <c r="L42" s="106" t="n">
        <v>131071.85</v>
      </c>
      <c r="M42" s="106" t="n">
        <v>21942.75</v>
      </c>
      <c r="N42" s="106" t="n">
        <v>13687.88</v>
      </c>
      <c r="O42" s="106" t="n">
        <v>1978</v>
      </c>
      <c r="P42" s="106" t="n">
        <v>658.61</v>
      </c>
      <c r="Q42" s="106" t="n">
        <v>223.5</v>
      </c>
      <c r="R42" s="0" t="n">
        <v>41</v>
      </c>
    </row>
    <row r="43" customFormat="false" ht="13" hidden="false" customHeight="false" outlineLevel="0" collapsed="false">
      <c r="A43" s="106" t="s">
        <v>73</v>
      </c>
      <c r="B43" s="106" t="n">
        <v>3</v>
      </c>
      <c r="C43" s="106" t="n">
        <v>3.80754</v>
      </c>
      <c r="D43" s="106" t="n">
        <v>11</v>
      </c>
      <c r="E43" s="106" t="n">
        <v>499.77</v>
      </c>
      <c r="F43" s="106" t="n">
        <v>7091.75</v>
      </c>
      <c r="G43" s="106" t="n">
        <v>50.33</v>
      </c>
      <c r="H43" s="106" t="n">
        <v>2752.52</v>
      </c>
      <c r="I43" s="106" t="n">
        <v>6.5</v>
      </c>
      <c r="J43" s="106" t="n">
        <v>3.81</v>
      </c>
      <c r="K43" s="106" t="n">
        <v>1</v>
      </c>
      <c r="L43" s="106" t="n">
        <v>95642.53</v>
      </c>
      <c r="M43" s="106" t="n">
        <v>14607</v>
      </c>
      <c r="N43" s="106" t="n">
        <v>5584.47</v>
      </c>
      <c r="O43" s="106" t="n">
        <v>1052</v>
      </c>
      <c r="P43" s="106" t="n">
        <v>34.98</v>
      </c>
      <c r="Q43" s="106" t="n">
        <v>34</v>
      </c>
      <c r="R43" s="0" t="n">
        <v>42</v>
      </c>
    </row>
    <row r="44" customFormat="false" ht="13" hidden="false" customHeight="false" outlineLevel="0" collapsed="false">
      <c r="A44" s="106" t="s">
        <v>128</v>
      </c>
      <c r="B44" s="106" t="n">
        <v>6</v>
      </c>
      <c r="C44" s="106" t="n">
        <v>2.26072</v>
      </c>
      <c r="D44" s="106" t="n">
        <v>4</v>
      </c>
      <c r="E44" s="106" t="n">
        <v>1.86</v>
      </c>
      <c r="F44" s="106" t="n">
        <v>7956.12</v>
      </c>
      <c r="G44" s="106" t="n">
        <v>834</v>
      </c>
      <c r="H44" s="106" t="n">
        <v>1800.93</v>
      </c>
      <c r="I44" s="106" t="n">
        <v>191.4</v>
      </c>
      <c r="J44" s="106" t="n">
        <v>90.89</v>
      </c>
      <c r="K44" s="106" t="n">
        <v>20.5</v>
      </c>
      <c r="L44" s="106" t="n">
        <v>188281.67</v>
      </c>
      <c r="M44" s="106" t="n">
        <v>27146.83</v>
      </c>
      <c r="N44" s="106" t="n">
        <v>19449.26</v>
      </c>
      <c r="O44" s="106" t="n">
        <v>3469</v>
      </c>
      <c r="P44" s="106" t="n">
        <v>1458.49</v>
      </c>
      <c r="Q44" s="106" t="n">
        <v>387.75</v>
      </c>
      <c r="R44" s="0" t="n">
        <v>43</v>
      </c>
    </row>
    <row r="45" customFormat="false" ht="13" hidden="false" customHeight="false" outlineLevel="0" collapsed="false">
      <c r="A45" s="106" t="s">
        <v>781</v>
      </c>
      <c r="B45" s="106" t="n">
        <v>3</v>
      </c>
      <c r="C45" s="106" t="n">
        <v>3.74804</v>
      </c>
      <c r="D45" s="106" t="n">
        <v>18</v>
      </c>
      <c r="E45" s="106" t="n">
        <v>333.46</v>
      </c>
      <c r="F45" s="106" t="n">
        <v>8089.11</v>
      </c>
      <c r="G45" s="106" t="n">
        <v>57.33</v>
      </c>
      <c r="H45" s="106" t="n">
        <v>2975.05</v>
      </c>
      <c r="I45" s="106" t="n">
        <v>8.5</v>
      </c>
      <c r="J45" s="106" t="n">
        <v>3.75</v>
      </c>
      <c r="K45" s="106" t="n">
        <v>1</v>
      </c>
      <c r="L45" s="106" t="n">
        <v>156975.55</v>
      </c>
      <c r="M45" s="106" t="n">
        <v>22655</v>
      </c>
      <c r="N45" s="106" t="n">
        <v>10487</v>
      </c>
      <c r="O45" s="106" t="n">
        <v>1710</v>
      </c>
      <c r="P45" s="106" t="n">
        <v>124.93</v>
      </c>
      <c r="Q45" s="106" t="n">
        <v>68</v>
      </c>
      <c r="R45" s="0" t="n">
        <v>44</v>
      </c>
    </row>
    <row r="46" customFormat="false" ht="13" hidden="false" customHeight="false" outlineLevel="0" collapsed="false">
      <c r="A46" s="106" t="s">
        <v>1086</v>
      </c>
      <c r="B46" s="106" t="n">
        <v>3</v>
      </c>
      <c r="C46" s="106" t="n">
        <v>65.0851</v>
      </c>
      <c r="D46" s="106" t="n">
        <v>9</v>
      </c>
      <c r="E46" s="106" t="n">
        <v>597.93</v>
      </c>
      <c r="F46" s="106" t="n">
        <v>13199.56</v>
      </c>
      <c r="G46" s="106" t="n">
        <v>48</v>
      </c>
      <c r="H46" s="106" t="n">
        <v>2755.76</v>
      </c>
      <c r="I46" s="106" t="n">
        <v>5.5</v>
      </c>
      <c r="J46" s="106" t="n">
        <v>65.09</v>
      </c>
      <c r="K46" s="106" t="n">
        <v>1</v>
      </c>
      <c r="L46" s="106" t="n">
        <v>149311.76</v>
      </c>
      <c r="M46" s="106" t="n">
        <v>26648.33</v>
      </c>
      <c r="N46" s="106" t="n">
        <v>11975.27</v>
      </c>
      <c r="O46" s="106" t="n">
        <v>1755</v>
      </c>
      <c r="P46" s="106" t="n">
        <v>580.23</v>
      </c>
      <c r="Q46" s="106" t="n">
        <v>130</v>
      </c>
      <c r="R46" s="0" t="n">
        <v>45</v>
      </c>
    </row>
    <row r="47" customFormat="false" ht="13" hidden="false" customHeight="false" outlineLevel="0" collapsed="false">
      <c r="A47" s="106" t="s">
        <v>1387</v>
      </c>
      <c r="B47" s="106" t="n">
        <v>3</v>
      </c>
      <c r="C47" s="106" t="n">
        <v>121.127</v>
      </c>
      <c r="D47" s="106" t="n">
        <v>10</v>
      </c>
      <c r="E47" s="106" t="n">
        <v>560.34</v>
      </c>
      <c r="F47" s="106" t="n">
        <v>8438.51</v>
      </c>
      <c r="G47" s="106" t="n">
        <v>53.67</v>
      </c>
      <c r="H47" s="106" t="n">
        <v>2793.96</v>
      </c>
      <c r="I47" s="106" t="n">
        <v>4.5</v>
      </c>
      <c r="J47" s="106" t="n">
        <v>121.13</v>
      </c>
      <c r="K47" s="106" t="n">
        <v>1</v>
      </c>
      <c r="L47" s="106" t="n">
        <v>87985.65</v>
      </c>
      <c r="M47" s="106" t="n">
        <v>12713.67</v>
      </c>
      <c r="N47" s="106" t="n">
        <v>4024.56</v>
      </c>
      <c r="O47" s="106" t="n">
        <v>451</v>
      </c>
      <c r="P47" s="106" t="n">
        <v>172.89</v>
      </c>
      <c r="Q47" s="106" t="n">
        <v>5</v>
      </c>
      <c r="R47" s="0" t="n">
        <v>46</v>
      </c>
    </row>
    <row r="48" customFormat="false" ht="13" hidden="false" customHeight="false" outlineLevel="0" collapsed="false">
      <c r="A48" s="106" t="s">
        <v>1389</v>
      </c>
      <c r="B48" s="106" t="n">
        <v>4</v>
      </c>
      <c r="C48" s="106" t="n">
        <v>13.1479</v>
      </c>
      <c r="D48" s="106" t="n">
        <v>13</v>
      </c>
      <c r="E48" s="106" t="n">
        <v>113.63</v>
      </c>
      <c r="F48" s="106" t="n">
        <v>17676.04</v>
      </c>
      <c r="G48" s="106" t="n">
        <v>271.5</v>
      </c>
      <c r="H48" s="106" t="n">
        <v>846.17</v>
      </c>
      <c r="I48" s="106" t="n">
        <v>22.33</v>
      </c>
      <c r="J48" s="106" t="n">
        <v>72.79</v>
      </c>
      <c r="K48" s="106" t="n">
        <v>3.5</v>
      </c>
      <c r="L48" s="106" t="n">
        <v>275929.81</v>
      </c>
      <c r="M48" s="106" t="n">
        <v>36169.75</v>
      </c>
      <c r="N48" s="106" t="n">
        <v>11463.16</v>
      </c>
      <c r="O48" s="106" t="n">
        <v>2218.67</v>
      </c>
      <c r="P48" s="106" t="n">
        <v>1512.99</v>
      </c>
      <c r="Q48" s="106" t="n">
        <v>248.5</v>
      </c>
      <c r="R48" s="0" t="n">
        <v>47</v>
      </c>
    </row>
    <row r="49" customFormat="false" ht="13" hidden="false" customHeight="false" outlineLevel="0" collapsed="false">
      <c r="A49" s="106" t="s">
        <v>1089</v>
      </c>
      <c r="B49" s="106" t="n">
        <v>4</v>
      </c>
      <c r="C49" s="106" t="n">
        <v>22.4288</v>
      </c>
      <c r="D49" s="106" t="n">
        <v>18</v>
      </c>
      <c r="E49" s="106" t="n">
        <v>172.36</v>
      </c>
      <c r="F49" s="106" t="n">
        <v>18350.63</v>
      </c>
      <c r="G49" s="106" t="n">
        <v>262.75</v>
      </c>
      <c r="H49" s="106" t="n">
        <v>2536.14</v>
      </c>
      <c r="I49" s="106" t="n">
        <v>24</v>
      </c>
      <c r="J49" s="106" t="n">
        <v>896.41</v>
      </c>
      <c r="K49" s="106" t="n">
        <v>5.5</v>
      </c>
      <c r="L49" s="106" t="n">
        <v>262710.53</v>
      </c>
      <c r="M49" s="106" t="n">
        <v>33265.75</v>
      </c>
      <c r="N49" s="106" t="n">
        <v>10261.39</v>
      </c>
      <c r="O49" s="106" t="n">
        <v>1783.67</v>
      </c>
      <c r="P49" s="106" t="n">
        <v>1532.06</v>
      </c>
      <c r="Q49" s="106" t="n">
        <v>159</v>
      </c>
      <c r="R49" s="0" t="n">
        <v>48</v>
      </c>
    </row>
    <row r="50" customFormat="false" ht="13" hidden="false" customHeight="false" outlineLevel="0" collapsed="false">
      <c r="A50" s="106" t="s">
        <v>425</v>
      </c>
      <c r="B50" s="106" t="n">
        <v>7</v>
      </c>
      <c r="C50" s="106" t="n">
        <v>6.90116</v>
      </c>
      <c r="D50" s="106" t="n">
        <v>0</v>
      </c>
      <c r="E50" s="106" t="n">
        <v>0</v>
      </c>
      <c r="F50" s="106" t="n">
        <v>5427.61</v>
      </c>
      <c r="G50" s="106" t="n">
        <v>913.14</v>
      </c>
      <c r="H50" s="106" t="n">
        <v>367.47</v>
      </c>
      <c r="I50" s="106" t="n">
        <v>77.33</v>
      </c>
      <c r="J50" s="106" t="n">
        <v>29.94</v>
      </c>
      <c r="K50" s="106" t="n">
        <v>8.4</v>
      </c>
      <c r="L50" s="106" t="n">
        <v>187306.91</v>
      </c>
      <c r="M50" s="106" t="n">
        <v>28300.86</v>
      </c>
      <c r="N50" s="106" t="n">
        <v>9606.13</v>
      </c>
      <c r="O50" s="106" t="n">
        <v>1893.83</v>
      </c>
      <c r="P50" s="106" t="n">
        <v>748.29</v>
      </c>
      <c r="Q50" s="106" t="n">
        <v>225</v>
      </c>
      <c r="R50" s="0" t="n">
        <v>49</v>
      </c>
    </row>
    <row r="51" customFormat="false" ht="13" hidden="false" customHeight="false" outlineLevel="0" collapsed="false">
      <c r="A51" s="106" t="s">
        <v>681</v>
      </c>
      <c r="B51" s="106" t="n">
        <v>11</v>
      </c>
      <c r="C51" s="106" t="n">
        <v>8.26949</v>
      </c>
      <c r="D51" s="106" t="n">
        <v>0</v>
      </c>
      <c r="E51" s="106" t="n">
        <v>0</v>
      </c>
      <c r="F51" s="106" t="n">
        <v>1408.12</v>
      </c>
      <c r="G51" s="106" t="n">
        <v>590.64</v>
      </c>
      <c r="H51" s="106" t="n">
        <v>717.47</v>
      </c>
      <c r="I51" s="106" t="n">
        <v>210.1</v>
      </c>
      <c r="J51" s="106" t="n">
        <v>503.09</v>
      </c>
      <c r="K51" s="106" t="n">
        <v>123.44</v>
      </c>
      <c r="L51" s="106" t="n">
        <v>251116.52</v>
      </c>
      <c r="M51" s="106" t="n">
        <v>33183.18</v>
      </c>
      <c r="N51" s="106" t="n">
        <v>21873.05</v>
      </c>
      <c r="O51" s="106" t="n">
        <v>4125.2</v>
      </c>
      <c r="P51" s="106" t="n">
        <v>4766.75</v>
      </c>
      <c r="Q51" s="106" t="n">
        <v>1215</v>
      </c>
      <c r="R51" s="0" t="n">
        <v>50</v>
      </c>
    </row>
    <row r="52" customFormat="false" ht="13" hidden="false" customHeight="false" outlineLevel="0" collapsed="false">
      <c r="A52" s="106" t="s">
        <v>1639</v>
      </c>
      <c r="B52" s="106" t="n">
        <v>4</v>
      </c>
      <c r="C52" s="106" t="n">
        <v>227.203</v>
      </c>
      <c r="D52" s="106" t="n">
        <v>15</v>
      </c>
      <c r="E52" s="106" t="n">
        <v>42.91</v>
      </c>
      <c r="F52" s="106" t="n">
        <v>13397.33</v>
      </c>
      <c r="G52" s="106" t="n">
        <v>244.5</v>
      </c>
      <c r="H52" s="106" t="n">
        <v>3137.35</v>
      </c>
      <c r="I52" s="106" t="n">
        <v>39.67</v>
      </c>
      <c r="J52" s="106" t="n">
        <v>527.37</v>
      </c>
      <c r="K52" s="106" t="n">
        <v>6.5</v>
      </c>
      <c r="L52" s="106" t="n">
        <v>209624.63</v>
      </c>
      <c r="M52" s="106" t="n">
        <v>30802</v>
      </c>
      <c r="N52" s="106" t="n">
        <v>22718.48</v>
      </c>
      <c r="O52" s="106" t="n">
        <v>3780</v>
      </c>
      <c r="P52" s="106" t="n">
        <v>6784.43</v>
      </c>
      <c r="Q52" s="106" t="n">
        <v>1109</v>
      </c>
      <c r="R52" s="0" t="n">
        <v>51</v>
      </c>
    </row>
    <row r="53" customFormat="false" ht="13" hidden="false" customHeight="false" outlineLevel="0" collapsed="false">
      <c r="A53" s="106" t="s">
        <v>1401</v>
      </c>
      <c r="B53" s="106" t="n">
        <v>4</v>
      </c>
      <c r="C53" s="106" t="n">
        <v>708.916</v>
      </c>
      <c r="D53" s="106" t="n">
        <v>18</v>
      </c>
      <c r="E53" s="106" t="n">
        <v>148.68</v>
      </c>
      <c r="F53" s="106" t="n">
        <v>19276.14</v>
      </c>
      <c r="G53" s="106" t="n">
        <v>277.5</v>
      </c>
      <c r="H53" s="106" t="n">
        <v>3620.25</v>
      </c>
      <c r="I53" s="106" t="n">
        <v>27.67</v>
      </c>
      <c r="J53" s="106" t="n">
        <v>1293.02</v>
      </c>
      <c r="K53" s="106" t="n">
        <v>5.5</v>
      </c>
      <c r="L53" s="106" t="n">
        <v>280606.23</v>
      </c>
      <c r="M53" s="106" t="n">
        <v>35683</v>
      </c>
      <c r="N53" s="106" t="n">
        <v>16994.4</v>
      </c>
      <c r="O53" s="106" t="n">
        <v>2557.33</v>
      </c>
      <c r="P53" s="106" t="n">
        <v>2346.45</v>
      </c>
      <c r="Q53" s="106" t="n">
        <v>194.5</v>
      </c>
      <c r="R53" s="0" t="n">
        <v>52</v>
      </c>
    </row>
    <row r="54" customFormat="false" ht="13" hidden="false" customHeight="false" outlineLevel="0" collapsed="false">
      <c r="A54" s="106" t="s">
        <v>1391</v>
      </c>
      <c r="B54" s="106" t="n">
        <v>3</v>
      </c>
      <c r="C54" s="106" t="n">
        <v>1954.34</v>
      </c>
      <c r="D54" s="106" t="n">
        <v>17</v>
      </c>
      <c r="E54" s="106" t="n">
        <v>95.62</v>
      </c>
      <c r="F54" s="106" t="n">
        <v>13064.04</v>
      </c>
      <c r="G54" s="106" t="n">
        <v>76.33</v>
      </c>
      <c r="H54" s="106" t="n">
        <v>2765.97</v>
      </c>
      <c r="I54" s="106" t="n">
        <v>9</v>
      </c>
      <c r="J54" s="106" t="n">
        <v>1954.34</v>
      </c>
      <c r="K54" s="106" t="n">
        <v>1</v>
      </c>
      <c r="L54" s="106" t="n">
        <v>261712.59</v>
      </c>
      <c r="M54" s="106" t="n">
        <v>34467.33</v>
      </c>
      <c r="N54" s="106" t="n">
        <v>39932.83</v>
      </c>
      <c r="O54" s="106" t="n">
        <v>4516.5</v>
      </c>
      <c r="P54" s="106" t="n">
        <v>3277.87</v>
      </c>
      <c r="Q54" s="106" t="n">
        <v>336</v>
      </c>
      <c r="R54" s="0" t="n">
        <v>53</v>
      </c>
    </row>
    <row r="55" customFormat="false" ht="13" hidden="false" customHeight="false" outlineLevel="0" collapsed="false">
      <c r="A55" s="106" t="s">
        <v>511</v>
      </c>
      <c r="B55" s="106" t="n">
        <v>3</v>
      </c>
      <c r="C55" s="106" t="n">
        <v>28.5565</v>
      </c>
      <c r="D55" s="106" t="n">
        <v>21</v>
      </c>
      <c r="E55" s="106" t="n">
        <v>117.89</v>
      </c>
      <c r="F55" s="106" t="n">
        <v>11225.02</v>
      </c>
      <c r="G55" s="106" t="n">
        <v>73.67</v>
      </c>
      <c r="H55" s="106" t="n">
        <v>1230.79</v>
      </c>
      <c r="I55" s="106" t="n">
        <v>10.5</v>
      </c>
      <c r="J55" s="106" t="n">
        <v>28.56</v>
      </c>
      <c r="K55" s="106" t="n">
        <v>1</v>
      </c>
      <c r="L55" s="106" t="n">
        <v>192331.96</v>
      </c>
      <c r="M55" s="106" t="n">
        <v>26913</v>
      </c>
      <c r="N55" s="106" t="n">
        <v>10802.64</v>
      </c>
      <c r="O55" s="106" t="n">
        <v>2395.5</v>
      </c>
      <c r="P55" s="106" t="n">
        <v>704.99</v>
      </c>
      <c r="Q55" s="106" t="n">
        <v>186</v>
      </c>
      <c r="R55" s="0" t="n">
        <v>54</v>
      </c>
    </row>
    <row r="56" customFormat="false" ht="13" hidden="false" customHeight="false" outlineLevel="0" collapsed="false">
      <c r="A56" s="106" t="s">
        <v>1091</v>
      </c>
      <c r="B56" s="106" t="n">
        <v>3</v>
      </c>
      <c r="C56" s="106" t="n">
        <v>274.916</v>
      </c>
      <c r="D56" s="106" t="n">
        <v>18</v>
      </c>
      <c r="E56" s="106" t="n">
        <v>168.04</v>
      </c>
      <c r="F56" s="106" t="n">
        <v>16318.28</v>
      </c>
      <c r="G56" s="106" t="n">
        <v>66</v>
      </c>
      <c r="H56" s="106" t="n">
        <v>1786.54</v>
      </c>
      <c r="I56" s="106" t="n">
        <v>9</v>
      </c>
      <c r="J56" s="106" t="n">
        <v>274.92</v>
      </c>
      <c r="K56" s="106" t="n">
        <v>1</v>
      </c>
      <c r="L56" s="106" t="n">
        <v>247106.5</v>
      </c>
      <c r="M56" s="106" t="n">
        <v>34623.67</v>
      </c>
      <c r="N56" s="106" t="n">
        <v>24278.37</v>
      </c>
      <c r="O56" s="106" t="n">
        <v>4080.5</v>
      </c>
      <c r="P56" s="106" t="n">
        <v>1746.11</v>
      </c>
      <c r="Q56" s="106" t="n">
        <v>403</v>
      </c>
      <c r="R56" s="0" t="n">
        <v>55</v>
      </c>
    </row>
    <row r="57" customFormat="false" ht="13" hidden="false" customHeight="false" outlineLevel="0" collapsed="false">
      <c r="A57" s="106" t="s">
        <v>1095</v>
      </c>
      <c r="B57" s="106" t="n">
        <v>6</v>
      </c>
      <c r="C57" s="106" t="n">
        <v>2.61768</v>
      </c>
      <c r="D57" s="106" t="n">
        <v>1</v>
      </c>
      <c r="E57" s="106" t="n">
        <v>2.56</v>
      </c>
      <c r="F57" s="106" t="n">
        <v>6567.54</v>
      </c>
      <c r="G57" s="106" t="n">
        <v>639.83</v>
      </c>
      <c r="H57" s="106" t="n">
        <v>779.43</v>
      </c>
      <c r="I57" s="106" t="n">
        <v>85</v>
      </c>
      <c r="J57" s="106" t="n">
        <v>119.67</v>
      </c>
      <c r="K57" s="106" t="n">
        <v>16</v>
      </c>
      <c r="L57" s="106" t="n">
        <v>283255.64</v>
      </c>
      <c r="M57" s="106" t="n">
        <v>35794</v>
      </c>
      <c r="N57" s="106" t="n">
        <v>17964.72</v>
      </c>
      <c r="O57" s="106" t="n">
        <v>2858.8</v>
      </c>
      <c r="P57" s="106" t="n">
        <v>1160.08</v>
      </c>
      <c r="Q57" s="106" t="n">
        <v>266.5</v>
      </c>
      <c r="R57" s="0" t="n">
        <v>56</v>
      </c>
    </row>
    <row r="58" customFormat="false" ht="13" hidden="false" customHeight="false" outlineLevel="0" collapsed="false">
      <c r="A58" s="106" t="s">
        <v>1097</v>
      </c>
      <c r="B58" s="106" t="n">
        <v>4</v>
      </c>
      <c r="C58" s="106" t="n">
        <v>26.3553</v>
      </c>
      <c r="D58" s="106" t="n">
        <v>20</v>
      </c>
      <c r="E58" s="106" t="n">
        <v>9.51</v>
      </c>
      <c r="F58" s="106" t="n">
        <v>14268.89</v>
      </c>
      <c r="G58" s="106" t="n">
        <v>316.75</v>
      </c>
      <c r="H58" s="106" t="n">
        <v>1161.62</v>
      </c>
      <c r="I58" s="106" t="n">
        <v>38</v>
      </c>
      <c r="J58" s="106" t="n">
        <v>58.09</v>
      </c>
      <c r="K58" s="106" t="n">
        <v>6.5</v>
      </c>
      <c r="L58" s="106" t="n">
        <v>288583.71</v>
      </c>
      <c r="M58" s="106" t="n">
        <v>38401</v>
      </c>
      <c r="N58" s="106" t="n">
        <v>23476.97</v>
      </c>
      <c r="O58" s="106" t="n">
        <v>4417.67</v>
      </c>
      <c r="P58" s="106" t="n">
        <v>958.25</v>
      </c>
      <c r="Q58" s="106" t="n">
        <v>455</v>
      </c>
      <c r="R58" s="0" t="n">
        <v>57</v>
      </c>
    </row>
    <row r="59" customFormat="false" ht="13" hidden="false" customHeight="false" outlineLevel="0" collapsed="false">
      <c r="A59" s="106" t="s">
        <v>1099</v>
      </c>
      <c r="B59" s="106" t="n">
        <v>4</v>
      </c>
      <c r="C59" s="106" t="n">
        <v>29.2109</v>
      </c>
      <c r="D59" s="106" t="n">
        <v>17</v>
      </c>
      <c r="E59" s="106" t="n">
        <v>369.79</v>
      </c>
      <c r="F59" s="106" t="n">
        <v>19026.17</v>
      </c>
      <c r="G59" s="106" t="n">
        <v>262.75</v>
      </c>
      <c r="H59" s="106" t="n">
        <v>4510.56</v>
      </c>
      <c r="I59" s="106" t="n">
        <v>24</v>
      </c>
      <c r="J59" s="106" t="n">
        <v>2500.51</v>
      </c>
      <c r="K59" s="106" t="n">
        <v>5</v>
      </c>
      <c r="L59" s="106" t="n">
        <v>265209.41</v>
      </c>
      <c r="M59" s="106" t="n">
        <v>33405.25</v>
      </c>
      <c r="N59" s="106" t="n">
        <v>17387.35</v>
      </c>
      <c r="O59" s="106" t="n">
        <v>2329.33</v>
      </c>
      <c r="P59" s="106" t="n">
        <v>3139.19</v>
      </c>
      <c r="Q59" s="106" t="n">
        <v>181</v>
      </c>
      <c r="R59" s="0" t="n">
        <v>58</v>
      </c>
    </row>
    <row r="60" customFormat="false" ht="13" hidden="false" customHeight="false" outlineLevel="0" collapsed="false">
      <c r="A60" s="106" t="s">
        <v>1395</v>
      </c>
      <c r="B60" s="106" t="n">
        <v>3</v>
      </c>
      <c r="C60" s="106" t="n">
        <v>0.0594928</v>
      </c>
      <c r="D60" s="106" t="n">
        <v>16</v>
      </c>
      <c r="E60" s="106" t="n">
        <v>183.9</v>
      </c>
      <c r="F60" s="106" t="n">
        <v>12813.12</v>
      </c>
      <c r="G60" s="106" t="n">
        <v>67.67</v>
      </c>
      <c r="H60" s="106" t="n">
        <v>1459.66</v>
      </c>
      <c r="I60" s="106" t="n">
        <v>8.5</v>
      </c>
      <c r="J60" s="106" t="n">
        <v>0.06</v>
      </c>
      <c r="K60" s="106" t="n">
        <v>1</v>
      </c>
      <c r="L60" s="106" t="n">
        <v>196913.17</v>
      </c>
      <c r="M60" s="106" t="n">
        <v>23150.33</v>
      </c>
      <c r="N60" s="106" t="n">
        <v>9005.72</v>
      </c>
      <c r="O60" s="106" t="n">
        <v>1875.5</v>
      </c>
      <c r="P60" s="106" t="n">
        <v>1.19</v>
      </c>
      <c r="Q60" s="106" t="n">
        <v>6</v>
      </c>
      <c r="R60" s="0" t="n">
        <v>59</v>
      </c>
    </row>
    <row r="61" customFormat="false" ht="13" hidden="false" customHeight="false" outlineLevel="0" collapsed="false">
      <c r="A61" s="106" t="s">
        <v>1035</v>
      </c>
      <c r="B61" s="106" t="n">
        <v>5</v>
      </c>
      <c r="C61" s="106" t="n">
        <v>2.26072</v>
      </c>
      <c r="D61" s="106" t="n">
        <v>0</v>
      </c>
      <c r="E61" s="106" t="n">
        <v>0</v>
      </c>
      <c r="F61" s="106" t="n">
        <v>7041.83</v>
      </c>
      <c r="G61" s="106" t="n">
        <v>316.8</v>
      </c>
      <c r="H61" s="106" t="n">
        <v>215.3</v>
      </c>
      <c r="I61" s="106" t="n">
        <v>16.75</v>
      </c>
      <c r="J61" s="106" t="n">
        <v>8.21</v>
      </c>
      <c r="K61" s="106" t="n">
        <v>3</v>
      </c>
      <c r="L61" s="106" t="n">
        <v>285803.7</v>
      </c>
      <c r="M61" s="106" t="n">
        <v>37705.4</v>
      </c>
      <c r="N61" s="106" t="n">
        <v>23984</v>
      </c>
      <c r="O61" s="106" t="n">
        <v>3855.75</v>
      </c>
      <c r="P61" s="106" t="n">
        <v>639.59</v>
      </c>
      <c r="Q61" s="106" t="n">
        <v>120.33</v>
      </c>
      <c r="R61" s="0" t="n">
        <v>60</v>
      </c>
    </row>
    <row r="62" customFormat="false" ht="13" hidden="false" customHeight="false" outlineLevel="0" collapsed="false">
      <c r="A62" s="106" t="s">
        <v>1101</v>
      </c>
      <c r="B62" s="106" t="n">
        <v>7</v>
      </c>
      <c r="C62" s="106" t="n">
        <v>26.9502</v>
      </c>
      <c r="D62" s="106" t="n">
        <v>2</v>
      </c>
      <c r="E62" s="106" t="n">
        <v>1.13</v>
      </c>
      <c r="F62" s="106" t="n">
        <v>9360.35</v>
      </c>
      <c r="G62" s="106" t="n">
        <v>1244.29</v>
      </c>
      <c r="H62" s="106" t="n">
        <v>3520.73</v>
      </c>
      <c r="I62" s="106" t="n">
        <v>405.83</v>
      </c>
      <c r="J62" s="106" t="n">
        <v>1953.25</v>
      </c>
      <c r="K62" s="106" t="n">
        <v>223.8</v>
      </c>
      <c r="L62" s="106" t="n">
        <v>255649.79</v>
      </c>
      <c r="M62" s="106" t="n">
        <v>38259.14</v>
      </c>
      <c r="N62" s="106" t="n">
        <v>29132.76</v>
      </c>
      <c r="O62" s="106" t="n">
        <v>5201.83</v>
      </c>
      <c r="P62" s="106" t="n">
        <v>6924.2</v>
      </c>
      <c r="Q62" s="106" t="n">
        <v>1764.2</v>
      </c>
      <c r="R62" s="0" t="n">
        <v>61</v>
      </c>
    </row>
    <row r="63" customFormat="false" ht="13" hidden="false" customHeight="false" outlineLevel="0" collapsed="false">
      <c r="A63" s="106" t="s">
        <v>843</v>
      </c>
      <c r="B63" s="106" t="n">
        <v>6</v>
      </c>
      <c r="C63" s="106" t="n">
        <v>12.1365</v>
      </c>
      <c r="D63" s="106" t="n">
        <v>0</v>
      </c>
      <c r="E63" s="106" t="n">
        <v>0</v>
      </c>
      <c r="F63" s="106" t="n">
        <v>6771.61</v>
      </c>
      <c r="G63" s="106" t="n">
        <v>619.17</v>
      </c>
      <c r="H63" s="106" t="n">
        <v>915.3</v>
      </c>
      <c r="I63" s="106" t="n">
        <v>64</v>
      </c>
      <c r="J63" s="106" t="n">
        <v>133.86</v>
      </c>
      <c r="K63" s="106" t="n">
        <v>8.5</v>
      </c>
      <c r="L63" s="106" t="n">
        <v>325655.23</v>
      </c>
      <c r="M63" s="106" t="n">
        <v>43361.17</v>
      </c>
      <c r="N63" s="106" t="n">
        <v>39520.59</v>
      </c>
      <c r="O63" s="106" t="n">
        <v>5644.2</v>
      </c>
      <c r="P63" s="106" t="n">
        <v>5807.58</v>
      </c>
      <c r="Q63" s="106" t="n">
        <v>478</v>
      </c>
      <c r="R63" s="0" t="n">
        <v>62</v>
      </c>
    </row>
    <row r="64" customFormat="false" ht="13" hidden="false" customHeight="false" outlineLevel="0" collapsed="false">
      <c r="A64" s="106" t="s">
        <v>199</v>
      </c>
      <c r="B64" s="106" t="n">
        <v>12</v>
      </c>
      <c r="C64" s="106" t="n">
        <v>4.99739</v>
      </c>
      <c r="D64" s="106" t="n">
        <v>1</v>
      </c>
      <c r="E64" s="106" t="n">
        <v>0.06</v>
      </c>
      <c r="F64" s="106" t="n">
        <v>711.73</v>
      </c>
      <c r="G64" s="106" t="n">
        <v>461.33</v>
      </c>
      <c r="H64" s="106" t="n">
        <v>163.97</v>
      </c>
      <c r="I64" s="106" t="n">
        <v>115.55</v>
      </c>
      <c r="J64" s="106" t="n">
        <v>72.49</v>
      </c>
      <c r="K64" s="106" t="n">
        <v>42.1</v>
      </c>
      <c r="L64" s="106" t="n">
        <v>304526.76</v>
      </c>
      <c r="M64" s="106" t="n">
        <v>40450.75</v>
      </c>
      <c r="N64" s="106" t="n">
        <v>26281.15</v>
      </c>
      <c r="O64" s="106" t="n">
        <v>5399.73</v>
      </c>
      <c r="P64" s="106" t="n">
        <v>2194.3</v>
      </c>
      <c r="Q64" s="106" t="n">
        <v>725.8</v>
      </c>
      <c r="R64" s="0" t="n">
        <v>63</v>
      </c>
    </row>
    <row r="65" customFormat="false" ht="13" hidden="false" customHeight="false" outlineLevel="0" collapsed="false">
      <c r="A65" s="106" t="s">
        <v>285</v>
      </c>
      <c r="B65" s="106" t="n">
        <v>5</v>
      </c>
      <c r="C65" s="106" t="n">
        <v>33.6729</v>
      </c>
      <c r="D65" s="106" t="n">
        <v>1</v>
      </c>
      <c r="E65" s="106" t="n">
        <v>110.66</v>
      </c>
      <c r="F65" s="106" t="n">
        <v>10175.22</v>
      </c>
      <c r="G65" s="106" t="n">
        <v>313.6</v>
      </c>
      <c r="H65" s="106" t="n">
        <v>1189.26</v>
      </c>
      <c r="I65" s="106" t="n">
        <v>45.75</v>
      </c>
      <c r="J65" s="106" t="n">
        <v>486.04</v>
      </c>
      <c r="K65" s="106" t="n">
        <v>11</v>
      </c>
      <c r="L65" s="106" t="n">
        <v>267053.63</v>
      </c>
      <c r="M65" s="106" t="n">
        <v>32837.8</v>
      </c>
      <c r="N65" s="106" t="n">
        <v>37328.8</v>
      </c>
      <c r="O65" s="106" t="n">
        <v>4736</v>
      </c>
      <c r="P65" s="106" t="n">
        <v>2871.08</v>
      </c>
      <c r="Q65" s="106" t="n">
        <v>368.33</v>
      </c>
      <c r="R65" s="0" t="n">
        <v>64</v>
      </c>
    </row>
    <row r="66" customFormat="false" ht="13" hidden="false" customHeight="false" outlineLevel="0" collapsed="false">
      <c r="A66" s="106" t="s">
        <v>1405</v>
      </c>
      <c r="B66" s="106" t="n">
        <v>6</v>
      </c>
      <c r="C66" s="106" t="n">
        <v>147.483</v>
      </c>
      <c r="D66" s="106" t="n">
        <v>2</v>
      </c>
      <c r="E66" s="106" t="n">
        <v>133.5</v>
      </c>
      <c r="F66" s="106" t="n">
        <v>6292.68</v>
      </c>
      <c r="G66" s="106" t="n">
        <v>515.83</v>
      </c>
      <c r="H66" s="106" t="n">
        <v>1020.78</v>
      </c>
      <c r="I66" s="106" t="n">
        <v>69.4</v>
      </c>
      <c r="J66" s="106" t="n">
        <v>444.05</v>
      </c>
      <c r="K66" s="106" t="n">
        <v>17.25</v>
      </c>
      <c r="L66" s="106" t="n">
        <v>277961.26</v>
      </c>
      <c r="M66" s="106" t="n">
        <v>33650.33</v>
      </c>
      <c r="N66" s="106" t="n">
        <v>29961.14</v>
      </c>
      <c r="O66" s="106" t="n">
        <v>2983</v>
      </c>
      <c r="P66" s="106" t="n">
        <v>4128.49</v>
      </c>
      <c r="Q66" s="106" t="n">
        <v>577.75</v>
      </c>
      <c r="R66" s="0" t="n">
        <v>65</v>
      </c>
    </row>
    <row r="67" customFormat="false" ht="13" hidden="false" customHeight="false" outlineLevel="0" collapsed="false">
      <c r="A67" s="106" t="s">
        <v>1103</v>
      </c>
      <c r="B67" s="106" t="n">
        <v>6</v>
      </c>
      <c r="C67" s="106" t="n">
        <v>266.587</v>
      </c>
      <c r="D67" s="106" t="n">
        <v>2</v>
      </c>
      <c r="E67" s="106" t="n">
        <v>111.52</v>
      </c>
      <c r="F67" s="106" t="n">
        <v>6230.02</v>
      </c>
      <c r="G67" s="106" t="n">
        <v>502.67</v>
      </c>
      <c r="H67" s="106" t="n">
        <v>974.6</v>
      </c>
      <c r="I67" s="106" t="n">
        <v>68.6</v>
      </c>
      <c r="J67" s="106" t="n">
        <v>425.64</v>
      </c>
      <c r="K67" s="106" t="n">
        <v>15</v>
      </c>
      <c r="L67" s="106" t="n">
        <v>272523.63</v>
      </c>
      <c r="M67" s="106" t="n">
        <v>32661</v>
      </c>
      <c r="N67" s="106" t="n">
        <v>33899.38</v>
      </c>
      <c r="O67" s="106" t="n">
        <v>4058.2</v>
      </c>
      <c r="P67" s="106" t="n">
        <v>2906.79</v>
      </c>
      <c r="Q67" s="106" t="n">
        <v>438.25</v>
      </c>
      <c r="R67" s="0" t="n">
        <v>66</v>
      </c>
    </row>
    <row r="68" customFormat="false" ht="13" hidden="false" customHeight="false" outlineLevel="0" collapsed="false">
      <c r="A68" s="106" t="s">
        <v>1105</v>
      </c>
      <c r="B68" s="106" t="n">
        <v>5</v>
      </c>
      <c r="C68" s="106" t="n">
        <v>16.063</v>
      </c>
      <c r="D68" s="106" t="n">
        <v>4</v>
      </c>
      <c r="E68" s="106" t="n">
        <v>1.83</v>
      </c>
      <c r="F68" s="106" t="n">
        <v>10847.94</v>
      </c>
      <c r="G68" s="106" t="n">
        <v>577.2</v>
      </c>
      <c r="H68" s="106" t="n">
        <v>525.54</v>
      </c>
      <c r="I68" s="106" t="n">
        <v>39.25</v>
      </c>
      <c r="J68" s="106" t="n">
        <v>86.5</v>
      </c>
      <c r="K68" s="106" t="n">
        <v>6.67</v>
      </c>
      <c r="L68" s="106" t="n">
        <v>265995.35</v>
      </c>
      <c r="M68" s="106" t="n">
        <v>32218.2</v>
      </c>
      <c r="N68" s="106" t="n">
        <v>16372.36</v>
      </c>
      <c r="O68" s="106" t="n">
        <v>1569.25</v>
      </c>
      <c r="P68" s="106" t="n">
        <v>891.98</v>
      </c>
      <c r="Q68" s="106" t="n">
        <v>167</v>
      </c>
      <c r="R68" s="0" t="n">
        <v>67</v>
      </c>
    </row>
    <row r="69" customFormat="false" ht="13" hidden="false" customHeight="false" outlineLevel="0" collapsed="false">
      <c r="A69" s="106" t="s">
        <v>1407</v>
      </c>
      <c r="B69" s="106" t="n">
        <v>5</v>
      </c>
      <c r="C69" s="106" t="n">
        <v>5.94928</v>
      </c>
      <c r="D69" s="106" t="n">
        <v>8</v>
      </c>
      <c r="E69" s="106" t="n">
        <v>3.86</v>
      </c>
      <c r="F69" s="106" t="n">
        <v>10639.43</v>
      </c>
      <c r="G69" s="106" t="n">
        <v>569.6</v>
      </c>
      <c r="H69" s="106" t="n">
        <v>662.54</v>
      </c>
      <c r="I69" s="106" t="n">
        <v>59.75</v>
      </c>
      <c r="J69" s="106" t="n">
        <v>109.55</v>
      </c>
      <c r="K69" s="106" t="n">
        <v>11.67</v>
      </c>
      <c r="L69" s="106" t="n">
        <v>217085.42</v>
      </c>
      <c r="M69" s="106" t="n">
        <v>28801.2</v>
      </c>
      <c r="N69" s="106" t="n">
        <v>16127.77</v>
      </c>
      <c r="O69" s="106" t="n">
        <v>1682.25</v>
      </c>
      <c r="P69" s="106" t="n">
        <v>1550.68</v>
      </c>
      <c r="Q69" s="106" t="n">
        <v>226.67</v>
      </c>
      <c r="R69" s="0" t="n">
        <v>68</v>
      </c>
    </row>
    <row r="70" customFormat="false" ht="13" hidden="false" customHeight="false" outlineLevel="0" collapsed="false">
      <c r="A70" s="106" t="s">
        <v>1107</v>
      </c>
      <c r="B70" s="106" t="n">
        <v>5</v>
      </c>
      <c r="C70" s="106" t="n">
        <v>58.0054</v>
      </c>
      <c r="D70" s="106" t="n">
        <v>4</v>
      </c>
      <c r="E70" s="106" t="n">
        <v>7.63</v>
      </c>
      <c r="F70" s="106" t="n">
        <v>10432.08</v>
      </c>
      <c r="G70" s="106" t="n">
        <v>252.8</v>
      </c>
      <c r="H70" s="106" t="n">
        <v>2860.66</v>
      </c>
      <c r="I70" s="106" t="n">
        <v>41.25</v>
      </c>
      <c r="J70" s="106" t="n">
        <v>110.3</v>
      </c>
      <c r="K70" s="106" t="n">
        <v>5</v>
      </c>
      <c r="L70" s="106" t="n">
        <v>206081.08</v>
      </c>
      <c r="M70" s="106" t="n">
        <v>25241.2</v>
      </c>
      <c r="N70" s="106" t="n">
        <v>38382.46</v>
      </c>
      <c r="O70" s="106" t="n">
        <v>2337.75</v>
      </c>
      <c r="P70" s="106" t="n">
        <v>976.99</v>
      </c>
      <c r="Q70" s="106" t="n">
        <v>319</v>
      </c>
      <c r="R70" s="0" t="n">
        <v>69</v>
      </c>
    </row>
    <row r="71" customFormat="false" ht="13" hidden="false" customHeight="false" outlineLevel="0" collapsed="false">
      <c r="A71" s="106" t="s">
        <v>361</v>
      </c>
      <c r="B71" s="106" t="n">
        <v>5</v>
      </c>
      <c r="C71" s="106" t="n">
        <v>15.3491</v>
      </c>
      <c r="D71" s="106" t="n">
        <v>4</v>
      </c>
      <c r="E71" s="106" t="n">
        <v>12.05</v>
      </c>
      <c r="F71" s="106" t="n">
        <v>12693.9</v>
      </c>
      <c r="G71" s="106" t="n">
        <v>540.2</v>
      </c>
      <c r="H71" s="106" t="n">
        <v>3192.35</v>
      </c>
      <c r="I71" s="106" t="n">
        <v>36.75</v>
      </c>
      <c r="J71" s="106" t="n">
        <v>600.16</v>
      </c>
      <c r="K71" s="106" t="n">
        <v>7</v>
      </c>
      <c r="L71" s="106" t="n">
        <v>282016.69</v>
      </c>
      <c r="M71" s="106" t="n">
        <v>40048</v>
      </c>
      <c r="N71" s="106" t="n">
        <v>45701.11</v>
      </c>
      <c r="O71" s="106" t="n">
        <v>5204.5</v>
      </c>
      <c r="P71" s="106" t="n">
        <v>3575.83</v>
      </c>
      <c r="Q71" s="106" t="n">
        <v>1186.33</v>
      </c>
      <c r="R71" s="0" t="n">
        <v>70</v>
      </c>
    </row>
    <row r="72" customFormat="false" ht="13" hidden="false" customHeight="false" outlineLevel="0" collapsed="false">
      <c r="A72" s="106" t="s">
        <v>994</v>
      </c>
      <c r="B72" s="106" t="n">
        <v>4</v>
      </c>
      <c r="C72" s="106" t="n">
        <v>26.8312</v>
      </c>
      <c r="D72" s="106" t="n">
        <v>9</v>
      </c>
      <c r="E72" s="106" t="n">
        <v>11.13</v>
      </c>
      <c r="F72" s="106" t="n">
        <v>15698.47</v>
      </c>
      <c r="G72" s="106" t="n">
        <v>131</v>
      </c>
      <c r="H72" s="106" t="n">
        <v>1857.54</v>
      </c>
      <c r="I72" s="106" t="n">
        <v>21.67</v>
      </c>
      <c r="J72" s="106" t="n">
        <v>73</v>
      </c>
      <c r="K72" s="106" t="n">
        <v>5</v>
      </c>
      <c r="L72" s="106" t="n">
        <v>238371.95</v>
      </c>
      <c r="M72" s="106" t="n">
        <v>30576.5</v>
      </c>
      <c r="N72" s="106" t="n">
        <v>42451.96</v>
      </c>
      <c r="O72" s="106" t="n">
        <v>5856</v>
      </c>
      <c r="P72" s="106" t="n">
        <v>4308.64</v>
      </c>
      <c r="Q72" s="106" t="n">
        <v>553.5</v>
      </c>
      <c r="R72" s="0" t="n">
        <v>71</v>
      </c>
    </row>
    <row r="73" customFormat="false" ht="13" hidden="false" customHeight="false" outlineLevel="0" collapsed="false">
      <c r="A73" s="106" t="s">
        <v>1409</v>
      </c>
      <c r="B73" s="106" t="n">
        <v>5</v>
      </c>
      <c r="C73" s="106" t="n">
        <v>2.4987</v>
      </c>
      <c r="D73" s="106" t="n">
        <v>6</v>
      </c>
      <c r="E73" s="106" t="n">
        <v>10.65</v>
      </c>
      <c r="F73" s="106" t="n">
        <v>9394.75</v>
      </c>
      <c r="G73" s="106" t="n">
        <v>238</v>
      </c>
      <c r="H73" s="106" t="n">
        <v>619.94</v>
      </c>
      <c r="I73" s="106" t="n">
        <v>36.75</v>
      </c>
      <c r="J73" s="106" t="n">
        <v>29.29</v>
      </c>
      <c r="K73" s="106" t="n">
        <v>6</v>
      </c>
      <c r="L73" s="106" t="n">
        <v>125404.84</v>
      </c>
      <c r="M73" s="106" t="n">
        <v>16242.6</v>
      </c>
      <c r="N73" s="106" t="n">
        <v>7933.97</v>
      </c>
      <c r="O73" s="106" t="n">
        <v>1414.5</v>
      </c>
      <c r="P73" s="106" t="n">
        <v>247.55</v>
      </c>
      <c r="Q73" s="106" t="n">
        <v>88</v>
      </c>
      <c r="R73" s="0" t="n">
        <v>72</v>
      </c>
    </row>
    <row r="74" customFormat="false" ht="13" hidden="false" customHeight="false" outlineLevel="0" collapsed="false">
      <c r="A74" s="106" t="s">
        <v>1411</v>
      </c>
      <c r="B74" s="106" t="n">
        <v>4</v>
      </c>
      <c r="C74" s="106" t="n">
        <v>3.03413</v>
      </c>
      <c r="D74" s="106" t="n">
        <v>11</v>
      </c>
      <c r="E74" s="106" t="n">
        <v>6.99</v>
      </c>
      <c r="F74" s="106" t="n">
        <v>7927.23</v>
      </c>
      <c r="G74" s="106" t="n">
        <v>151.5</v>
      </c>
      <c r="H74" s="106" t="n">
        <v>310.81</v>
      </c>
      <c r="I74" s="106" t="n">
        <v>20.33</v>
      </c>
      <c r="J74" s="106" t="n">
        <v>28.08</v>
      </c>
      <c r="K74" s="106" t="n">
        <v>4.5</v>
      </c>
      <c r="L74" s="106" t="n">
        <v>186758.84</v>
      </c>
      <c r="M74" s="106" t="n">
        <v>27521.75</v>
      </c>
      <c r="N74" s="106" t="n">
        <v>8269.63</v>
      </c>
      <c r="O74" s="106" t="n">
        <v>1964.33</v>
      </c>
      <c r="P74" s="106" t="n">
        <v>519.85</v>
      </c>
      <c r="Q74" s="106" t="n">
        <v>162</v>
      </c>
      <c r="R74" s="0" t="n">
        <v>73</v>
      </c>
    </row>
    <row r="75" customFormat="false" ht="13" hidden="false" customHeight="false" outlineLevel="0" collapsed="false">
      <c r="A75" s="106" t="s">
        <v>1456</v>
      </c>
      <c r="B75" s="106" t="n">
        <v>5</v>
      </c>
      <c r="C75" s="106" t="n">
        <v>203.287</v>
      </c>
      <c r="D75" s="106" t="n">
        <v>8</v>
      </c>
      <c r="E75" s="106" t="n">
        <v>19.65</v>
      </c>
      <c r="F75" s="106" t="n">
        <v>9022.54</v>
      </c>
      <c r="G75" s="106" t="n">
        <v>597</v>
      </c>
      <c r="H75" s="106" t="n">
        <v>1261.1</v>
      </c>
      <c r="I75" s="106" t="n">
        <v>50</v>
      </c>
      <c r="J75" s="106" t="n">
        <v>379.27</v>
      </c>
      <c r="K75" s="106" t="n">
        <v>10.33</v>
      </c>
      <c r="L75" s="106" t="n">
        <v>239182.54</v>
      </c>
      <c r="M75" s="106" t="n">
        <v>39120</v>
      </c>
      <c r="N75" s="106" t="n">
        <v>15722.48</v>
      </c>
      <c r="O75" s="106" t="n">
        <v>2623.5</v>
      </c>
      <c r="P75" s="106" t="n">
        <v>1635.81</v>
      </c>
      <c r="Q75" s="106" t="n">
        <v>337</v>
      </c>
      <c r="R75" s="0" t="n">
        <v>74</v>
      </c>
    </row>
    <row r="76" customFormat="false" ht="13" hidden="false" customHeight="false" outlineLevel="0" collapsed="false">
      <c r="A76" s="106" t="s">
        <v>1460</v>
      </c>
      <c r="B76" s="106" t="n">
        <v>7</v>
      </c>
      <c r="C76" s="106" t="n">
        <v>62.5864</v>
      </c>
      <c r="D76" s="106" t="n">
        <v>4</v>
      </c>
      <c r="E76" s="106" t="n">
        <v>15.62</v>
      </c>
      <c r="F76" s="106" t="n">
        <v>7284.46</v>
      </c>
      <c r="G76" s="106" t="n">
        <v>1385</v>
      </c>
      <c r="H76" s="106" t="n">
        <v>1094.41</v>
      </c>
      <c r="I76" s="106" t="n">
        <v>251.33</v>
      </c>
      <c r="J76" s="106" t="n">
        <v>254.65</v>
      </c>
      <c r="K76" s="106" t="n">
        <v>35</v>
      </c>
      <c r="L76" s="106" t="n">
        <v>282989.39</v>
      </c>
      <c r="M76" s="106" t="n">
        <v>44277.71</v>
      </c>
      <c r="N76" s="106" t="n">
        <v>21196.83</v>
      </c>
      <c r="O76" s="106" t="n">
        <v>4298.5</v>
      </c>
      <c r="P76" s="106" t="n">
        <v>1711.31</v>
      </c>
      <c r="Q76" s="106" t="n">
        <v>464.6</v>
      </c>
      <c r="R76" s="0" t="n">
        <v>75</v>
      </c>
    </row>
    <row r="77" customFormat="false" ht="13" hidden="false" customHeight="false" outlineLevel="0" collapsed="false">
      <c r="A77" s="106" t="s">
        <v>1109</v>
      </c>
      <c r="B77" s="106" t="n">
        <v>4</v>
      </c>
      <c r="C77" s="106" t="n">
        <v>21.0009</v>
      </c>
      <c r="D77" s="106" t="n">
        <v>9</v>
      </c>
      <c r="E77" s="106" t="n">
        <v>32.14</v>
      </c>
      <c r="F77" s="106" t="n">
        <v>10479.56</v>
      </c>
      <c r="G77" s="106" t="n">
        <v>154.25</v>
      </c>
      <c r="H77" s="106" t="n">
        <v>680.89</v>
      </c>
      <c r="I77" s="106" t="n">
        <v>20.67</v>
      </c>
      <c r="J77" s="106" t="n">
        <v>165.51</v>
      </c>
      <c r="K77" s="106" t="n">
        <v>5</v>
      </c>
      <c r="L77" s="106" t="n">
        <v>187051.89</v>
      </c>
      <c r="M77" s="106" t="n">
        <v>25731.5</v>
      </c>
      <c r="N77" s="106" t="n">
        <v>9465.44</v>
      </c>
      <c r="O77" s="106" t="n">
        <v>1697</v>
      </c>
      <c r="P77" s="106" t="n">
        <v>971.7</v>
      </c>
      <c r="Q77" s="106" t="n">
        <v>202.5</v>
      </c>
      <c r="R77" s="0" t="n">
        <v>76</v>
      </c>
    </row>
    <row r="78" customFormat="false" ht="13" hidden="false" customHeight="false" outlineLevel="0" collapsed="false">
      <c r="A78" s="106" t="s">
        <v>498</v>
      </c>
      <c r="B78" s="106" t="n">
        <v>4</v>
      </c>
      <c r="C78" s="106" t="n">
        <v>3.39109</v>
      </c>
      <c r="D78" s="106" t="n">
        <v>6</v>
      </c>
      <c r="E78" s="106" t="n">
        <v>6.83</v>
      </c>
      <c r="F78" s="106" t="n">
        <v>4797.85</v>
      </c>
      <c r="G78" s="106" t="n">
        <v>130.75</v>
      </c>
      <c r="H78" s="106" t="n">
        <v>132.59</v>
      </c>
      <c r="I78" s="106" t="n">
        <v>13</v>
      </c>
      <c r="J78" s="106" t="n">
        <v>19.25</v>
      </c>
      <c r="K78" s="106" t="n">
        <v>2.5</v>
      </c>
      <c r="L78" s="106" t="n">
        <v>167670.25</v>
      </c>
      <c r="M78" s="106" t="n">
        <v>29148.5</v>
      </c>
      <c r="N78" s="106" t="n">
        <v>8892.9</v>
      </c>
      <c r="O78" s="106" t="n">
        <v>2238.67</v>
      </c>
      <c r="P78" s="106" t="n">
        <v>355.26</v>
      </c>
      <c r="Q78" s="106" t="n">
        <v>126</v>
      </c>
      <c r="R78" s="0" t="n">
        <v>77</v>
      </c>
    </row>
    <row r="79" customFormat="false" ht="13" hidden="false" customHeight="false" outlineLevel="0" collapsed="false">
      <c r="A79" s="106" t="s">
        <v>456</v>
      </c>
      <c r="B79" s="106" t="n">
        <v>8</v>
      </c>
      <c r="C79" s="106" t="n">
        <v>0.594928</v>
      </c>
      <c r="D79" s="106" t="n">
        <v>3</v>
      </c>
      <c r="E79" s="106" t="n">
        <v>2.95</v>
      </c>
      <c r="F79" s="106" t="n">
        <v>3328.73</v>
      </c>
      <c r="G79" s="106" t="n">
        <v>1129.88</v>
      </c>
      <c r="H79" s="106" t="n">
        <v>401.07</v>
      </c>
      <c r="I79" s="106" t="n">
        <v>197.86</v>
      </c>
      <c r="J79" s="106" t="n">
        <v>158.77</v>
      </c>
      <c r="K79" s="106" t="n">
        <v>92.83</v>
      </c>
      <c r="L79" s="106" t="n">
        <v>222146.28</v>
      </c>
      <c r="M79" s="106" t="n">
        <v>35815.5</v>
      </c>
      <c r="N79" s="106" t="n">
        <v>17767.18</v>
      </c>
      <c r="O79" s="106" t="n">
        <v>3547.86</v>
      </c>
      <c r="P79" s="106" t="n">
        <v>2397.38</v>
      </c>
      <c r="Q79" s="106" t="n">
        <v>708.17</v>
      </c>
      <c r="R79" s="0" t="n">
        <v>78</v>
      </c>
    </row>
    <row r="80" customFormat="false" ht="13" hidden="false" customHeight="false" outlineLevel="0" collapsed="false">
      <c r="A80" s="106" t="s">
        <v>432</v>
      </c>
      <c r="B80" s="106" t="n">
        <v>6</v>
      </c>
      <c r="C80" s="106" t="n">
        <v>4.16449</v>
      </c>
      <c r="D80" s="106" t="n">
        <v>8</v>
      </c>
      <c r="E80" s="106" t="n">
        <v>4.33</v>
      </c>
      <c r="F80" s="106" t="n">
        <v>4967.26</v>
      </c>
      <c r="G80" s="106" t="n">
        <v>651.67</v>
      </c>
      <c r="H80" s="106" t="n">
        <v>375.3</v>
      </c>
      <c r="I80" s="106" t="n">
        <v>61.4</v>
      </c>
      <c r="J80" s="106" t="n">
        <v>133.22</v>
      </c>
      <c r="K80" s="106" t="n">
        <v>18.75</v>
      </c>
      <c r="L80" s="106" t="n">
        <v>170217.86</v>
      </c>
      <c r="M80" s="106" t="n">
        <v>27310.83</v>
      </c>
      <c r="N80" s="106" t="n">
        <v>5933.38</v>
      </c>
      <c r="O80" s="106" t="n">
        <v>1364.4</v>
      </c>
      <c r="P80" s="106" t="n">
        <v>767.86</v>
      </c>
      <c r="Q80" s="106" t="n">
        <v>272.75</v>
      </c>
      <c r="R80" s="0" t="n">
        <v>79</v>
      </c>
    </row>
    <row r="81" customFormat="false" ht="13" hidden="false" customHeight="false" outlineLevel="0" collapsed="false">
      <c r="A81" s="106" t="s">
        <v>837</v>
      </c>
      <c r="B81" s="106" t="n">
        <v>5</v>
      </c>
      <c r="C81" s="106" t="n">
        <v>3.45058</v>
      </c>
      <c r="D81" s="106" t="n">
        <v>3</v>
      </c>
      <c r="E81" s="106" t="n">
        <v>17.33</v>
      </c>
      <c r="F81" s="106" t="n">
        <v>5956.23</v>
      </c>
      <c r="G81" s="106" t="n">
        <v>268.2</v>
      </c>
      <c r="H81" s="106" t="n">
        <v>1033.24</v>
      </c>
      <c r="I81" s="106" t="n">
        <v>41.5</v>
      </c>
      <c r="J81" s="106" t="n">
        <v>318.25</v>
      </c>
      <c r="K81" s="106" t="n">
        <v>10.67</v>
      </c>
      <c r="L81" s="106" t="n">
        <v>197768.57</v>
      </c>
      <c r="M81" s="106" t="n">
        <v>25823.6</v>
      </c>
      <c r="N81" s="106" t="n">
        <v>8723.91</v>
      </c>
      <c r="O81" s="106" t="n">
        <v>1172.25</v>
      </c>
      <c r="P81" s="106" t="n">
        <v>2143.41</v>
      </c>
      <c r="Q81" s="106" t="n">
        <v>213</v>
      </c>
      <c r="R81" s="0" t="n">
        <v>80</v>
      </c>
    </row>
    <row r="82" customFormat="false" ht="13" hidden="false" customHeight="false" outlineLevel="0" collapsed="false">
      <c r="A82" s="106" t="s">
        <v>1111</v>
      </c>
      <c r="B82" s="106" t="n">
        <v>5</v>
      </c>
      <c r="C82" s="106" t="n">
        <v>48.1296</v>
      </c>
      <c r="D82" s="106" t="n">
        <v>3</v>
      </c>
      <c r="E82" s="106" t="n">
        <v>9.82</v>
      </c>
      <c r="F82" s="106" t="n">
        <v>11402.95</v>
      </c>
      <c r="G82" s="106" t="n">
        <v>437.6</v>
      </c>
      <c r="H82" s="106" t="n">
        <v>1583.12</v>
      </c>
      <c r="I82" s="106" t="n">
        <v>54.75</v>
      </c>
      <c r="J82" s="106" t="n">
        <v>219.11</v>
      </c>
      <c r="K82" s="106" t="n">
        <v>6</v>
      </c>
      <c r="L82" s="106" t="n">
        <v>295492.17</v>
      </c>
      <c r="M82" s="106" t="n">
        <v>37383.2</v>
      </c>
      <c r="N82" s="106" t="n">
        <v>22399.1</v>
      </c>
      <c r="O82" s="106" t="n">
        <v>3495.25</v>
      </c>
      <c r="P82" s="106" t="n">
        <v>1223.73</v>
      </c>
      <c r="Q82" s="106" t="n">
        <v>278.33</v>
      </c>
      <c r="R82" s="0" t="n">
        <v>81</v>
      </c>
    </row>
    <row r="83" customFormat="false" ht="13" hidden="false" customHeight="false" outlineLevel="0" collapsed="false">
      <c r="A83" s="106" t="s">
        <v>1113</v>
      </c>
      <c r="B83" s="106" t="n">
        <v>4</v>
      </c>
      <c r="C83" s="106" t="n">
        <v>54.6738</v>
      </c>
      <c r="D83" s="106" t="n">
        <v>10</v>
      </c>
      <c r="E83" s="106" t="n">
        <v>26.61</v>
      </c>
      <c r="F83" s="106" t="n">
        <v>20220.93</v>
      </c>
      <c r="G83" s="106" t="n">
        <v>278.75</v>
      </c>
      <c r="H83" s="106" t="n">
        <v>5597.24</v>
      </c>
      <c r="I83" s="106" t="n">
        <v>37.33</v>
      </c>
      <c r="J83" s="106" t="n">
        <v>109.41</v>
      </c>
      <c r="K83" s="106" t="n">
        <v>3.5</v>
      </c>
      <c r="L83" s="106" t="n">
        <v>303433.5</v>
      </c>
      <c r="M83" s="106" t="n">
        <v>34011.5</v>
      </c>
      <c r="N83" s="106" t="n">
        <v>22887.28</v>
      </c>
      <c r="O83" s="106" t="n">
        <v>4047.67</v>
      </c>
      <c r="P83" s="106" t="n">
        <v>339.08</v>
      </c>
      <c r="Q83" s="106" t="n">
        <v>140</v>
      </c>
      <c r="R83" s="0" t="n">
        <v>82</v>
      </c>
    </row>
    <row r="84" customFormat="false" ht="13" hidden="false" customHeight="false" outlineLevel="0" collapsed="false">
      <c r="A84" s="106" t="s">
        <v>588</v>
      </c>
      <c r="B84" s="106" t="n">
        <v>7</v>
      </c>
      <c r="C84" s="106" t="n">
        <v>0.535435</v>
      </c>
      <c r="D84" s="106" t="n">
        <v>4</v>
      </c>
      <c r="E84" s="106" t="n">
        <v>0.95</v>
      </c>
      <c r="F84" s="106" t="n">
        <v>5992.74</v>
      </c>
      <c r="G84" s="106" t="n">
        <v>1113.71</v>
      </c>
      <c r="H84" s="106" t="n">
        <v>1386.82</v>
      </c>
      <c r="I84" s="106" t="n">
        <v>303.5</v>
      </c>
      <c r="J84" s="106" t="n">
        <v>109.62</v>
      </c>
      <c r="K84" s="106" t="n">
        <v>43.4</v>
      </c>
      <c r="L84" s="106" t="n">
        <v>215228.26</v>
      </c>
      <c r="M84" s="106" t="n">
        <v>29901.43</v>
      </c>
      <c r="N84" s="106" t="n">
        <v>20814.6</v>
      </c>
      <c r="O84" s="106" t="n">
        <v>3922.17</v>
      </c>
      <c r="P84" s="106" t="n">
        <v>1067.7</v>
      </c>
      <c r="Q84" s="106" t="n">
        <v>339.6</v>
      </c>
      <c r="R84" s="0" t="n">
        <v>83</v>
      </c>
    </row>
    <row r="85" customFormat="false" ht="13" hidden="false" customHeight="false" outlineLevel="0" collapsed="false">
      <c r="A85" s="106" t="s">
        <v>1115</v>
      </c>
      <c r="B85" s="106" t="n">
        <v>6</v>
      </c>
      <c r="C85" s="106" t="n">
        <v>91.3809</v>
      </c>
      <c r="D85" s="106" t="n">
        <v>2</v>
      </c>
      <c r="E85" s="106" t="n">
        <v>0.77</v>
      </c>
      <c r="F85" s="106" t="n">
        <v>9235.64</v>
      </c>
      <c r="G85" s="106" t="n">
        <v>884.33</v>
      </c>
      <c r="H85" s="106" t="n">
        <v>535.88</v>
      </c>
      <c r="I85" s="106" t="n">
        <v>59.2</v>
      </c>
      <c r="J85" s="106" t="n">
        <v>113.93</v>
      </c>
      <c r="K85" s="106" t="n">
        <v>8.5</v>
      </c>
      <c r="L85" s="106" t="n">
        <v>278667.7</v>
      </c>
      <c r="M85" s="106" t="n">
        <v>33103.83</v>
      </c>
      <c r="N85" s="106" t="n">
        <v>16459.68</v>
      </c>
      <c r="O85" s="106" t="n">
        <v>1513.8</v>
      </c>
      <c r="P85" s="106" t="n">
        <v>1225.13</v>
      </c>
      <c r="Q85" s="106" t="n">
        <v>95.25</v>
      </c>
      <c r="R85" s="0" t="n">
        <v>84</v>
      </c>
    </row>
    <row r="86" customFormat="false" ht="13" hidden="false" customHeight="false" outlineLevel="0" collapsed="false">
      <c r="A86" s="106" t="s">
        <v>1403</v>
      </c>
      <c r="B86" s="106" t="n">
        <v>7</v>
      </c>
      <c r="C86" s="106" t="n">
        <v>1.18986</v>
      </c>
      <c r="D86" s="106" t="n">
        <v>11</v>
      </c>
      <c r="E86" s="106" t="n">
        <v>4.99</v>
      </c>
      <c r="F86" s="106" t="n">
        <v>8659.8</v>
      </c>
      <c r="G86" s="106" t="n">
        <v>1239.29</v>
      </c>
      <c r="H86" s="106" t="n">
        <v>3825.24</v>
      </c>
      <c r="I86" s="106" t="n">
        <v>452.67</v>
      </c>
      <c r="J86" s="106" t="n">
        <v>1948.75</v>
      </c>
      <c r="K86" s="106" t="n">
        <v>226.2</v>
      </c>
      <c r="L86" s="106" t="n">
        <v>227341.19</v>
      </c>
      <c r="M86" s="106" t="n">
        <v>33950.29</v>
      </c>
      <c r="N86" s="106" t="n">
        <v>29269.04</v>
      </c>
      <c r="O86" s="106" t="n">
        <v>5498.5</v>
      </c>
      <c r="P86" s="106" t="n">
        <v>6933.63</v>
      </c>
      <c r="Q86" s="106" t="n">
        <v>1781.2</v>
      </c>
      <c r="R86" s="0" t="n">
        <v>85</v>
      </c>
    </row>
    <row r="87" customFormat="false" ht="13" hidden="false" customHeight="false" outlineLevel="0" collapsed="false">
      <c r="A87" s="106" t="s">
        <v>208</v>
      </c>
      <c r="B87" s="106" t="n">
        <v>6</v>
      </c>
      <c r="C87" s="106" t="n">
        <v>19.0972</v>
      </c>
      <c r="D87" s="106" t="n">
        <v>2</v>
      </c>
      <c r="E87" s="106" t="n">
        <v>12.52</v>
      </c>
      <c r="F87" s="106" t="n">
        <v>5889.12</v>
      </c>
      <c r="G87" s="106" t="n">
        <v>625.33</v>
      </c>
      <c r="H87" s="106" t="n">
        <v>899.98</v>
      </c>
      <c r="I87" s="106" t="n">
        <v>84.6</v>
      </c>
      <c r="J87" s="106" t="n">
        <v>114.69</v>
      </c>
      <c r="K87" s="106" t="n">
        <v>11.5</v>
      </c>
      <c r="L87" s="106" t="n">
        <v>234087.41</v>
      </c>
      <c r="M87" s="106" t="n">
        <v>32646.5</v>
      </c>
      <c r="N87" s="106" t="n">
        <v>20073.16</v>
      </c>
      <c r="O87" s="106" t="n">
        <v>3522.6</v>
      </c>
      <c r="P87" s="106" t="n">
        <v>1270.38</v>
      </c>
      <c r="Q87" s="106" t="n">
        <v>304.25</v>
      </c>
      <c r="R87" s="0" t="n">
        <v>86</v>
      </c>
    </row>
    <row r="88" customFormat="false" ht="13" hidden="false" customHeight="false" outlineLevel="0" collapsed="false">
      <c r="A88" s="106" t="s">
        <v>1423</v>
      </c>
      <c r="B88" s="106" t="n">
        <v>4</v>
      </c>
      <c r="C88" s="106" t="n">
        <v>2.61768</v>
      </c>
      <c r="D88" s="106" t="n">
        <v>13</v>
      </c>
      <c r="E88" s="106" t="n">
        <v>31.12</v>
      </c>
      <c r="F88" s="106" t="n">
        <v>17630.46</v>
      </c>
      <c r="G88" s="106" t="n">
        <v>269</v>
      </c>
      <c r="H88" s="106" t="n">
        <v>1201.14</v>
      </c>
      <c r="I88" s="106" t="n">
        <v>39.67</v>
      </c>
      <c r="J88" s="106" t="n">
        <v>102.45</v>
      </c>
      <c r="K88" s="106" t="n">
        <v>4.5</v>
      </c>
      <c r="L88" s="106" t="n">
        <v>250498.29</v>
      </c>
      <c r="M88" s="106" t="n">
        <v>30877.75</v>
      </c>
      <c r="N88" s="106" t="n">
        <v>11702.42</v>
      </c>
      <c r="O88" s="106" t="n">
        <v>2246</v>
      </c>
      <c r="P88" s="106" t="n">
        <v>610.84</v>
      </c>
      <c r="Q88" s="106" t="n">
        <v>138.5</v>
      </c>
      <c r="R88" s="0" t="n">
        <v>87</v>
      </c>
    </row>
    <row r="89" customFormat="false" ht="13" hidden="false" customHeight="false" outlineLevel="0" collapsed="false">
      <c r="A89" s="106" t="s">
        <v>1117</v>
      </c>
      <c r="B89" s="106" t="n">
        <v>4</v>
      </c>
      <c r="C89" s="106" t="n">
        <v>5.7113</v>
      </c>
      <c r="D89" s="106" t="n">
        <v>6</v>
      </c>
      <c r="E89" s="106" t="n">
        <v>150.19</v>
      </c>
      <c r="F89" s="106" t="n">
        <v>9703.65</v>
      </c>
      <c r="G89" s="106" t="n">
        <v>193.25</v>
      </c>
      <c r="H89" s="106" t="n">
        <v>1677.67</v>
      </c>
      <c r="I89" s="106" t="n">
        <v>27.67</v>
      </c>
      <c r="J89" s="106" t="n">
        <v>456.28</v>
      </c>
      <c r="K89" s="106" t="n">
        <v>4</v>
      </c>
      <c r="L89" s="106" t="n">
        <v>152196.97</v>
      </c>
      <c r="M89" s="106" t="n">
        <v>20320.25</v>
      </c>
      <c r="N89" s="106" t="n">
        <v>14304.18</v>
      </c>
      <c r="O89" s="106" t="n">
        <v>2246.33</v>
      </c>
      <c r="P89" s="106" t="n">
        <v>2974.46</v>
      </c>
      <c r="Q89" s="106" t="n">
        <v>405</v>
      </c>
      <c r="R89" s="0" t="n">
        <v>88</v>
      </c>
    </row>
    <row r="90" customFormat="false" ht="13" hidden="false" customHeight="false" outlineLevel="0" collapsed="false">
      <c r="A90" s="106" t="s">
        <v>334</v>
      </c>
      <c r="B90" s="106" t="n">
        <v>7</v>
      </c>
      <c r="C90" s="106" t="n">
        <v>40.4551</v>
      </c>
      <c r="D90" s="106" t="n">
        <v>1</v>
      </c>
      <c r="E90" s="106" t="n">
        <v>0.48</v>
      </c>
      <c r="F90" s="106" t="n">
        <v>5074.55</v>
      </c>
      <c r="G90" s="106" t="n">
        <v>746</v>
      </c>
      <c r="H90" s="106" t="n">
        <v>814.28</v>
      </c>
      <c r="I90" s="106" t="n">
        <v>90.5</v>
      </c>
      <c r="J90" s="106" t="n">
        <v>196.47</v>
      </c>
      <c r="K90" s="106" t="n">
        <v>12.4</v>
      </c>
      <c r="L90" s="106" t="n">
        <v>227933.29</v>
      </c>
      <c r="M90" s="106" t="n">
        <v>27063.86</v>
      </c>
      <c r="N90" s="106" t="n">
        <v>17252.97</v>
      </c>
      <c r="O90" s="106" t="n">
        <v>2115.5</v>
      </c>
      <c r="P90" s="106" t="n">
        <v>4506.74</v>
      </c>
      <c r="Q90" s="106" t="n">
        <v>358</v>
      </c>
      <c r="R90" s="0" t="n">
        <v>89</v>
      </c>
    </row>
    <row r="91" customFormat="false" ht="13" hidden="false" customHeight="false" outlineLevel="0" collapsed="false">
      <c r="A91" s="106" t="s">
        <v>1119</v>
      </c>
      <c r="B91" s="106" t="n">
        <v>6</v>
      </c>
      <c r="C91" s="106" t="n">
        <v>17.9073</v>
      </c>
      <c r="D91" s="106" t="n">
        <v>7</v>
      </c>
      <c r="E91" s="106" t="n">
        <v>1.41</v>
      </c>
      <c r="F91" s="106" t="n">
        <v>8666.99</v>
      </c>
      <c r="G91" s="106" t="n">
        <v>911.17</v>
      </c>
      <c r="H91" s="106" t="n">
        <v>1975.43</v>
      </c>
      <c r="I91" s="106" t="n">
        <v>208.6</v>
      </c>
      <c r="J91" s="106" t="n">
        <v>139.09</v>
      </c>
      <c r="K91" s="106" t="n">
        <v>29</v>
      </c>
      <c r="L91" s="106" t="n">
        <v>226850.66</v>
      </c>
      <c r="M91" s="106" t="n">
        <v>31871.33</v>
      </c>
      <c r="N91" s="106" t="n">
        <v>22569.88</v>
      </c>
      <c r="O91" s="106" t="n">
        <v>4012.6</v>
      </c>
      <c r="P91" s="106" t="n">
        <v>1900.9</v>
      </c>
      <c r="Q91" s="106" t="n">
        <v>424.75</v>
      </c>
      <c r="R91" s="0" t="n">
        <v>90</v>
      </c>
    </row>
    <row r="92" customFormat="false" ht="13" hidden="false" customHeight="false" outlineLevel="0" collapsed="false">
      <c r="A92" s="106" t="s">
        <v>721</v>
      </c>
      <c r="B92" s="106" t="n">
        <v>4</v>
      </c>
      <c r="C92" s="106" t="n">
        <v>3.98601</v>
      </c>
      <c r="D92" s="106" t="n">
        <v>12</v>
      </c>
      <c r="E92" s="106" t="n">
        <v>87.11</v>
      </c>
      <c r="F92" s="106" t="n">
        <v>12859.94</v>
      </c>
      <c r="G92" s="106" t="n">
        <v>247.5</v>
      </c>
      <c r="H92" s="106" t="n">
        <v>2539.33</v>
      </c>
      <c r="I92" s="106" t="n">
        <v>40</v>
      </c>
      <c r="J92" s="106" t="n">
        <v>502.77</v>
      </c>
      <c r="K92" s="106" t="n">
        <v>5.5</v>
      </c>
      <c r="L92" s="106" t="n">
        <v>178450.38</v>
      </c>
      <c r="M92" s="106" t="n">
        <v>25094.25</v>
      </c>
      <c r="N92" s="106" t="n">
        <v>20619.26</v>
      </c>
      <c r="O92" s="106" t="n">
        <v>2888.33</v>
      </c>
      <c r="P92" s="106" t="n">
        <v>1459.12</v>
      </c>
      <c r="Q92" s="106" t="n">
        <v>269.5</v>
      </c>
      <c r="R92" s="0" t="n">
        <v>91</v>
      </c>
    </row>
    <row r="93" customFormat="false" ht="13" hidden="false" customHeight="false" outlineLevel="0" collapsed="false">
      <c r="A93" s="106" t="s">
        <v>520</v>
      </c>
      <c r="B93" s="106" t="n">
        <v>7</v>
      </c>
      <c r="C93" s="106" t="n">
        <v>21.4769</v>
      </c>
      <c r="D93" s="106" t="n">
        <v>0</v>
      </c>
      <c r="E93" s="106" t="n">
        <v>0</v>
      </c>
      <c r="F93" s="106" t="n">
        <v>5996.73</v>
      </c>
      <c r="G93" s="106" t="n">
        <v>773.71</v>
      </c>
      <c r="H93" s="106" t="n">
        <v>852.71</v>
      </c>
      <c r="I93" s="106" t="n">
        <v>112.5</v>
      </c>
      <c r="J93" s="106" t="n">
        <v>61.4</v>
      </c>
      <c r="K93" s="106" t="n">
        <v>10.8</v>
      </c>
      <c r="L93" s="106" t="n">
        <v>262512.97</v>
      </c>
      <c r="M93" s="106" t="n">
        <v>34533.43</v>
      </c>
      <c r="N93" s="106" t="n">
        <v>16885.84</v>
      </c>
      <c r="O93" s="106" t="n">
        <v>2929.33</v>
      </c>
      <c r="P93" s="106" t="n">
        <v>1002.45</v>
      </c>
      <c r="Q93" s="106" t="n">
        <v>166.8</v>
      </c>
      <c r="R93" s="0" t="n">
        <v>92</v>
      </c>
    </row>
    <row r="94" customFormat="false" ht="13" hidden="false" customHeight="false" outlineLevel="0" collapsed="false">
      <c r="A94" s="106" t="s">
        <v>1121</v>
      </c>
      <c r="B94" s="106" t="n">
        <v>4</v>
      </c>
      <c r="C94" s="106" t="n">
        <v>9.28087</v>
      </c>
      <c r="D94" s="106" t="n">
        <v>5</v>
      </c>
      <c r="E94" s="106" t="n">
        <v>1.59</v>
      </c>
      <c r="F94" s="106" t="n">
        <v>12938.2</v>
      </c>
      <c r="G94" s="106" t="n">
        <v>216.75</v>
      </c>
      <c r="H94" s="106" t="n">
        <v>432.02</v>
      </c>
      <c r="I94" s="106" t="n">
        <v>22.67</v>
      </c>
      <c r="J94" s="106" t="n">
        <v>9.61</v>
      </c>
      <c r="K94" s="106" t="n">
        <v>1.5</v>
      </c>
      <c r="L94" s="106" t="n">
        <v>199193.03</v>
      </c>
      <c r="M94" s="106" t="n">
        <v>27170</v>
      </c>
      <c r="N94" s="106" t="n">
        <v>6431.88</v>
      </c>
      <c r="O94" s="106" t="n">
        <v>1227.33</v>
      </c>
      <c r="P94" s="106" t="n">
        <v>1383.41</v>
      </c>
      <c r="Q94" s="106" t="n">
        <v>259</v>
      </c>
      <c r="R94" s="0" t="n">
        <v>93</v>
      </c>
    </row>
    <row r="95" customFormat="false" ht="13" hidden="false" customHeight="false" outlineLevel="0" collapsed="false">
      <c r="A95" s="106" t="s">
        <v>759</v>
      </c>
      <c r="B95" s="106" t="n">
        <v>7</v>
      </c>
      <c r="C95" s="106" t="n">
        <v>19.9896</v>
      </c>
      <c r="D95" s="106" t="n">
        <v>2</v>
      </c>
      <c r="E95" s="106" t="n">
        <v>140.31</v>
      </c>
      <c r="F95" s="106" t="n">
        <v>5796.79</v>
      </c>
      <c r="G95" s="106" t="n">
        <v>781.43</v>
      </c>
      <c r="H95" s="106" t="n">
        <v>825.01</v>
      </c>
      <c r="I95" s="106" t="n">
        <v>85.17</v>
      </c>
      <c r="J95" s="106" t="n">
        <v>431.44</v>
      </c>
      <c r="K95" s="106" t="n">
        <v>16.8</v>
      </c>
      <c r="L95" s="106" t="n">
        <v>263365.3</v>
      </c>
      <c r="M95" s="106" t="n">
        <v>35407.71</v>
      </c>
      <c r="N95" s="106" t="n">
        <v>23194.52</v>
      </c>
      <c r="O95" s="106" t="n">
        <v>3761.67</v>
      </c>
      <c r="P95" s="106" t="n">
        <v>2062.96</v>
      </c>
      <c r="Q95" s="106" t="n">
        <v>244.6</v>
      </c>
      <c r="R95" s="0" t="n">
        <v>94</v>
      </c>
    </row>
    <row r="96" customFormat="false" ht="13" hidden="false" customHeight="false" outlineLevel="0" collapsed="false">
      <c r="A96" s="106" t="s">
        <v>597</v>
      </c>
      <c r="B96" s="106" t="n">
        <v>8</v>
      </c>
      <c r="C96" s="106" t="n">
        <v>13.3264</v>
      </c>
      <c r="D96" s="106" t="n">
        <v>0</v>
      </c>
      <c r="E96" s="106" t="n">
        <v>0</v>
      </c>
      <c r="F96" s="106" t="n">
        <v>4054.62</v>
      </c>
      <c r="G96" s="106" t="n">
        <v>986.88</v>
      </c>
      <c r="H96" s="106" t="n">
        <v>576.85</v>
      </c>
      <c r="I96" s="106" t="n">
        <v>148.86</v>
      </c>
      <c r="J96" s="106" t="n">
        <v>35.34</v>
      </c>
      <c r="K96" s="106" t="n">
        <v>13.5</v>
      </c>
      <c r="L96" s="106" t="n">
        <v>260061.34</v>
      </c>
      <c r="M96" s="106" t="n">
        <v>35136.62</v>
      </c>
      <c r="N96" s="106" t="n">
        <v>29149.97</v>
      </c>
      <c r="O96" s="106" t="n">
        <v>4043.29</v>
      </c>
      <c r="P96" s="106" t="n">
        <v>2579.46</v>
      </c>
      <c r="Q96" s="106" t="n">
        <v>301.67</v>
      </c>
      <c r="R96" s="0" t="n">
        <v>95</v>
      </c>
    </row>
    <row r="97" customFormat="false" ht="13" hidden="false" customHeight="false" outlineLevel="0" collapsed="false">
      <c r="A97" s="106" t="s">
        <v>290</v>
      </c>
      <c r="B97" s="106" t="n">
        <v>3</v>
      </c>
      <c r="C97" s="106" t="n">
        <v>31.4122</v>
      </c>
      <c r="D97" s="106" t="n">
        <v>15</v>
      </c>
      <c r="E97" s="106" t="n">
        <v>583.38</v>
      </c>
      <c r="F97" s="106" t="n">
        <v>23926.89</v>
      </c>
      <c r="G97" s="106" t="n">
        <v>74</v>
      </c>
      <c r="H97" s="106" t="n">
        <v>3831.51</v>
      </c>
      <c r="I97" s="106" t="n">
        <v>7.5</v>
      </c>
      <c r="J97" s="106" t="n">
        <v>31.41</v>
      </c>
      <c r="K97" s="106" t="n">
        <v>1</v>
      </c>
      <c r="L97" s="106" t="n">
        <v>238201.99</v>
      </c>
      <c r="M97" s="106" t="n">
        <v>28082.33</v>
      </c>
      <c r="N97" s="106" t="n">
        <v>10282.81</v>
      </c>
      <c r="O97" s="106" t="n">
        <v>1299.5</v>
      </c>
      <c r="P97" s="106" t="n">
        <v>53.84</v>
      </c>
      <c r="Q97" s="106" t="n">
        <v>15</v>
      </c>
      <c r="R97" s="0" t="n">
        <v>96</v>
      </c>
    </row>
    <row r="98" customFormat="false" ht="13" hidden="false" customHeight="false" outlineLevel="0" collapsed="false">
      <c r="A98" s="106" t="s">
        <v>974</v>
      </c>
      <c r="B98" s="106" t="n">
        <v>5</v>
      </c>
      <c r="C98" s="106" t="n">
        <v>45.6904</v>
      </c>
      <c r="D98" s="106" t="n">
        <v>2</v>
      </c>
      <c r="E98" s="106" t="n">
        <v>0.74</v>
      </c>
      <c r="F98" s="106" t="n">
        <v>8709.38</v>
      </c>
      <c r="G98" s="106" t="n">
        <v>423.6</v>
      </c>
      <c r="H98" s="106" t="n">
        <v>1071.06</v>
      </c>
      <c r="I98" s="106" t="n">
        <v>45.5</v>
      </c>
      <c r="J98" s="106" t="n">
        <v>263.04</v>
      </c>
      <c r="K98" s="106" t="n">
        <v>7</v>
      </c>
      <c r="L98" s="106" t="n">
        <v>294567.36</v>
      </c>
      <c r="M98" s="106" t="n">
        <v>37611.6</v>
      </c>
      <c r="N98" s="106" t="n">
        <v>24498.74</v>
      </c>
      <c r="O98" s="106" t="n">
        <v>2806</v>
      </c>
      <c r="P98" s="106" t="n">
        <v>3394.2</v>
      </c>
      <c r="Q98" s="106" t="n">
        <v>517</v>
      </c>
      <c r="R98" s="0" t="n">
        <v>97</v>
      </c>
    </row>
    <row r="99" customFormat="false" ht="13" hidden="false" customHeight="false" outlineLevel="0" collapsed="false">
      <c r="A99" s="106" t="s">
        <v>385</v>
      </c>
      <c r="B99" s="106" t="n">
        <v>8</v>
      </c>
      <c r="C99" s="106" t="n">
        <v>56.9346</v>
      </c>
      <c r="D99" s="106" t="n">
        <v>1</v>
      </c>
      <c r="E99" s="106" t="n">
        <v>0</v>
      </c>
      <c r="F99" s="106" t="n">
        <v>3529.98</v>
      </c>
      <c r="G99" s="106" t="n">
        <v>1263.88</v>
      </c>
      <c r="H99" s="106" t="n">
        <v>567.2</v>
      </c>
      <c r="I99" s="106" t="n">
        <v>202.14</v>
      </c>
      <c r="J99" s="106" t="n">
        <v>274.45</v>
      </c>
      <c r="K99" s="106" t="n">
        <v>65.67</v>
      </c>
      <c r="L99" s="106" t="n">
        <v>269710.94</v>
      </c>
      <c r="M99" s="106" t="n">
        <v>38950.62</v>
      </c>
      <c r="N99" s="106" t="n">
        <v>16322.38</v>
      </c>
      <c r="O99" s="106" t="n">
        <v>3705</v>
      </c>
      <c r="P99" s="106" t="n">
        <v>1792.26</v>
      </c>
      <c r="Q99" s="106" t="n">
        <v>727.17</v>
      </c>
      <c r="R99" s="0" t="n">
        <v>98</v>
      </c>
    </row>
    <row r="100" customFormat="false" ht="13" hidden="false" customHeight="false" outlineLevel="0" collapsed="false">
      <c r="A100" s="106" t="s">
        <v>1123</v>
      </c>
      <c r="B100" s="106" t="n">
        <v>4</v>
      </c>
      <c r="C100" s="106" t="n">
        <v>58.3624</v>
      </c>
      <c r="D100" s="106" t="n">
        <v>16</v>
      </c>
      <c r="E100" s="106" t="n">
        <v>37.26</v>
      </c>
      <c r="F100" s="106" t="n">
        <v>20352.65</v>
      </c>
      <c r="G100" s="106" t="n">
        <v>278</v>
      </c>
      <c r="H100" s="106" t="n">
        <v>849.04</v>
      </c>
      <c r="I100" s="106" t="n">
        <v>29</v>
      </c>
      <c r="J100" s="106" t="n">
        <v>334.38</v>
      </c>
      <c r="K100" s="106" t="n">
        <v>6</v>
      </c>
      <c r="L100" s="106" t="n">
        <v>365416.95</v>
      </c>
      <c r="M100" s="106" t="n">
        <v>41190.25</v>
      </c>
      <c r="N100" s="106" t="n">
        <v>27784.05</v>
      </c>
      <c r="O100" s="106" t="n">
        <v>5269.33</v>
      </c>
      <c r="P100" s="106" t="n">
        <v>4018.05</v>
      </c>
      <c r="Q100" s="106" t="n">
        <v>1306</v>
      </c>
      <c r="R100" s="0" t="n">
        <v>99</v>
      </c>
    </row>
    <row r="101" customFormat="false" ht="13" hidden="false" customHeight="false" outlineLevel="0" collapsed="false">
      <c r="A101" s="106" t="s">
        <v>761</v>
      </c>
      <c r="B101" s="106" t="n">
        <v>3</v>
      </c>
      <c r="C101" s="106" t="n">
        <v>772.038</v>
      </c>
      <c r="D101" s="106" t="n">
        <v>17</v>
      </c>
      <c r="E101" s="106" t="n">
        <v>206</v>
      </c>
      <c r="F101" s="106" t="n">
        <v>13330.33</v>
      </c>
      <c r="G101" s="106" t="n">
        <v>72</v>
      </c>
      <c r="H101" s="106" t="n">
        <v>2476.36</v>
      </c>
      <c r="I101" s="106" t="n">
        <v>8.5</v>
      </c>
      <c r="J101" s="106" t="n">
        <v>772.04</v>
      </c>
      <c r="K101" s="106" t="n">
        <v>1</v>
      </c>
      <c r="L101" s="106" t="n">
        <v>209313.88</v>
      </c>
      <c r="M101" s="106" t="n">
        <v>24043.67</v>
      </c>
      <c r="N101" s="106" t="n">
        <v>7156.15</v>
      </c>
      <c r="O101" s="106" t="n">
        <v>781</v>
      </c>
      <c r="P101" s="106" t="n">
        <v>1948.33</v>
      </c>
      <c r="Q101" s="106" t="n">
        <v>62</v>
      </c>
      <c r="R101" s="0" t="n">
        <v>100</v>
      </c>
    </row>
    <row r="102" customFormat="false" ht="13" hidden="false" customHeight="false" outlineLevel="0" collapsed="false">
      <c r="A102" s="106" t="s">
        <v>1125</v>
      </c>
      <c r="B102" s="106" t="n">
        <v>5</v>
      </c>
      <c r="C102" s="106" t="n">
        <v>233.152</v>
      </c>
      <c r="D102" s="106" t="n">
        <v>2</v>
      </c>
      <c r="E102" s="106" t="n">
        <v>19.19</v>
      </c>
      <c r="F102" s="106" t="n">
        <v>7176.54</v>
      </c>
      <c r="G102" s="106" t="n">
        <v>371.6</v>
      </c>
      <c r="H102" s="106" t="n">
        <v>1708.54</v>
      </c>
      <c r="I102" s="106" t="n">
        <v>56.25</v>
      </c>
      <c r="J102" s="106" t="n">
        <v>274.48</v>
      </c>
      <c r="K102" s="106" t="n">
        <v>7</v>
      </c>
      <c r="L102" s="106" t="n">
        <v>341274.43</v>
      </c>
      <c r="M102" s="106" t="n">
        <v>35431.6</v>
      </c>
      <c r="N102" s="106" t="n">
        <v>54524.09</v>
      </c>
      <c r="O102" s="106" t="n">
        <v>4067</v>
      </c>
      <c r="P102" s="106" t="n">
        <v>2374.89</v>
      </c>
      <c r="Q102" s="106" t="n">
        <v>274.67</v>
      </c>
      <c r="R102" s="0" t="n">
        <v>101</v>
      </c>
    </row>
    <row r="103" customFormat="false" ht="13" hidden="false" customHeight="false" outlineLevel="0" collapsed="false">
      <c r="A103" s="106" t="s">
        <v>1544</v>
      </c>
      <c r="B103" s="106" t="n">
        <v>4</v>
      </c>
      <c r="C103" s="106" t="n">
        <v>20.406</v>
      </c>
      <c r="D103" s="106" t="n">
        <v>8</v>
      </c>
      <c r="E103" s="106" t="n">
        <v>25.56</v>
      </c>
      <c r="F103" s="106" t="n">
        <v>10428.12</v>
      </c>
      <c r="G103" s="106" t="n">
        <v>177.25</v>
      </c>
      <c r="H103" s="106" t="n">
        <v>964.48</v>
      </c>
      <c r="I103" s="106" t="n">
        <v>26</v>
      </c>
      <c r="J103" s="106" t="n">
        <v>61.63</v>
      </c>
      <c r="K103" s="106" t="n">
        <v>3</v>
      </c>
      <c r="L103" s="106" t="n">
        <v>208868.65</v>
      </c>
      <c r="M103" s="106" t="n">
        <v>28090.5</v>
      </c>
      <c r="N103" s="106" t="n">
        <v>13211</v>
      </c>
      <c r="O103" s="106" t="n">
        <v>2674</v>
      </c>
      <c r="P103" s="106" t="n">
        <v>641.81</v>
      </c>
      <c r="Q103" s="106" t="n">
        <v>212</v>
      </c>
      <c r="R103" s="0" t="n">
        <v>102</v>
      </c>
    </row>
    <row r="104" customFormat="false" ht="13" hidden="false" customHeight="false" outlineLevel="0" collapsed="false">
      <c r="A104" s="106" t="s">
        <v>897</v>
      </c>
      <c r="B104" s="106" t="n">
        <v>10</v>
      </c>
      <c r="C104" s="106" t="n">
        <v>7.85304</v>
      </c>
      <c r="D104" s="106" t="n">
        <v>0</v>
      </c>
      <c r="E104" s="106" t="n">
        <v>0</v>
      </c>
      <c r="F104" s="106" t="n">
        <v>2718.69</v>
      </c>
      <c r="G104" s="106" t="n">
        <v>810.8</v>
      </c>
      <c r="H104" s="106" t="n">
        <v>1114.82</v>
      </c>
      <c r="I104" s="106" t="n">
        <v>245.33</v>
      </c>
      <c r="J104" s="106" t="n">
        <v>654.34</v>
      </c>
      <c r="K104" s="106" t="n">
        <v>118.5</v>
      </c>
      <c r="L104" s="106" t="n">
        <v>305960.31</v>
      </c>
      <c r="M104" s="106" t="n">
        <v>38065.3</v>
      </c>
      <c r="N104" s="106" t="n">
        <v>27882.99</v>
      </c>
      <c r="O104" s="106" t="n">
        <v>5102.56</v>
      </c>
      <c r="P104" s="106" t="n">
        <v>5306.86</v>
      </c>
      <c r="Q104" s="106" t="n">
        <v>1326.88</v>
      </c>
      <c r="R104" s="0" t="n">
        <v>103</v>
      </c>
    </row>
    <row r="105" customFormat="false" ht="13" hidden="false" customHeight="false" outlineLevel="0" collapsed="false">
      <c r="A105" s="106" t="s">
        <v>996</v>
      </c>
      <c r="B105" s="106" t="n">
        <v>9</v>
      </c>
      <c r="C105" s="106" t="n">
        <v>5.88978</v>
      </c>
      <c r="D105" s="106" t="n">
        <v>2</v>
      </c>
      <c r="E105" s="106" t="n">
        <v>12.11</v>
      </c>
      <c r="F105" s="106" t="n">
        <v>3342.37</v>
      </c>
      <c r="G105" s="106" t="n">
        <v>835.78</v>
      </c>
      <c r="H105" s="106" t="n">
        <v>1039.32</v>
      </c>
      <c r="I105" s="106" t="n">
        <v>169.12</v>
      </c>
      <c r="J105" s="106" t="n">
        <v>565.18</v>
      </c>
      <c r="K105" s="106" t="n">
        <v>56.86</v>
      </c>
      <c r="L105" s="106" t="n">
        <v>266234.96</v>
      </c>
      <c r="M105" s="106" t="n">
        <v>33973.56</v>
      </c>
      <c r="N105" s="106" t="n">
        <v>22004.09</v>
      </c>
      <c r="O105" s="106" t="n">
        <v>4170.25</v>
      </c>
      <c r="P105" s="106" t="n">
        <v>4923.99</v>
      </c>
      <c r="Q105" s="106" t="n">
        <v>998.43</v>
      </c>
      <c r="R105" s="0" t="n">
        <v>104</v>
      </c>
    </row>
    <row r="106" customFormat="false" ht="13" hidden="false" customHeight="false" outlineLevel="0" collapsed="false">
      <c r="A106" s="106" t="s">
        <v>662</v>
      </c>
      <c r="B106" s="106" t="n">
        <v>7</v>
      </c>
      <c r="C106" s="106" t="n">
        <v>6.66319</v>
      </c>
      <c r="D106" s="106" t="n">
        <v>0</v>
      </c>
      <c r="E106" s="106" t="n">
        <v>0</v>
      </c>
      <c r="F106" s="106" t="n">
        <v>8067.49</v>
      </c>
      <c r="G106" s="106" t="n">
        <v>1048.14</v>
      </c>
      <c r="H106" s="106" t="n">
        <v>1407.3</v>
      </c>
      <c r="I106" s="106" t="n">
        <v>187.83</v>
      </c>
      <c r="J106" s="106" t="n">
        <v>223.6</v>
      </c>
      <c r="K106" s="106" t="n">
        <v>23.6</v>
      </c>
      <c r="L106" s="106" t="n">
        <v>332563.84</v>
      </c>
      <c r="M106" s="106" t="n">
        <v>42750</v>
      </c>
      <c r="N106" s="106" t="n">
        <v>32422.13</v>
      </c>
      <c r="O106" s="106" t="n">
        <v>5764.83</v>
      </c>
      <c r="P106" s="106" t="n">
        <v>5091.6</v>
      </c>
      <c r="Q106" s="106" t="n">
        <v>972.2</v>
      </c>
      <c r="R106" s="0" t="n">
        <v>105</v>
      </c>
    </row>
    <row r="107" customFormat="false" ht="13" hidden="false" customHeight="false" outlineLevel="0" collapsed="false">
      <c r="A107" s="106" t="s">
        <v>1427</v>
      </c>
      <c r="B107" s="106" t="n">
        <v>5</v>
      </c>
      <c r="C107" s="106" t="n">
        <v>24.749</v>
      </c>
      <c r="D107" s="106" t="n">
        <v>1</v>
      </c>
      <c r="E107" s="106" t="n">
        <v>233.15</v>
      </c>
      <c r="F107" s="106" t="n">
        <v>5049.26</v>
      </c>
      <c r="G107" s="106" t="n">
        <v>288</v>
      </c>
      <c r="H107" s="106" t="n">
        <v>595.06</v>
      </c>
      <c r="I107" s="106" t="n">
        <v>25.25</v>
      </c>
      <c r="J107" s="106" t="n">
        <v>26</v>
      </c>
      <c r="K107" s="106" t="n">
        <v>1.33</v>
      </c>
      <c r="L107" s="106" t="n">
        <v>280633.62</v>
      </c>
      <c r="M107" s="106" t="n">
        <v>30300.4</v>
      </c>
      <c r="N107" s="106" t="n">
        <v>38729.55</v>
      </c>
      <c r="O107" s="106" t="n">
        <v>1952.75</v>
      </c>
      <c r="P107" s="106" t="n">
        <v>586.96</v>
      </c>
      <c r="Q107" s="106" t="n">
        <v>101.33</v>
      </c>
      <c r="R107" s="0" t="n">
        <v>106</v>
      </c>
    </row>
    <row r="108" customFormat="false" ht="13" hidden="false" customHeight="false" outlineLevel="0" collapsed="false">
      <c r="A108" s="106" t="s">
        <v>1629</v>
      </c>
      <c r="B108" s="106" t="n">
        <v>3</v>
      </c>
      <c r="C108" s="106" t="n">
        <v>81.1481</v>
      </c>
      <c r="D108" s="106" t="n">
        <v>16</v>
      </c>
      <c r="E108" s="106" t="n">
        <v>89.75</v>
      </c>
      <c r="F108" s="106" t="n">
        <v>30150.8</v>
      </c>
      <c r="G108" s="106" t="n">
        <v>61</v>
      </c>
      <c r="H108" s="106" t="n">
        <v>747.47</v>
      </c>
      <c r="I108" s="106" t="n">
        <v>7.5</v>
      </c>
      <c r="J108" s="106" t="n">
        <v>81.15</v>
      </c>
      <c r="K108" s="106" t="n">
        <v>1</v>
      </c>
      <c r="L108" s="106" t="n">
        <v>331041.66</v>
      </c>
      <c r="M108" s="106" t="n">
        <v>44348.67</v>
      </c>
      <c r="N108" s="106" t="n">
        <v>11544.42</v>
      </c>
      <c r="O108" s="106" t="n">
        <v>3469</v>
      </c>
      <c r="P108" s="106" t="n">
        <v>839.56</v>
      </c>
      <c r="Q108" s="106" t="n">
        <v>220</v>
      </c>
      <c r="R108" s="0" t="n">
        <v>107</v>
      </c>
    </row>
    <row r="109" customFormat="false" ht="13" hidden="false" customHeight="false" outlineLevel="0" collapsed="false">
      <c r="A109" s="106" t="s">
        <v>1127</v>
      </c>
      <c r="B109" s="106" t="n">
        <v>6</v>
      </c>
      <c r="C109" s="106" t="n">
        <v>94.3555</v>
      </c>
      <c r="D109" s="106" t="n">
        <v>4</v>
      </c>
      <c r="E109" s="106" t="n">
        <v>3.12</v>
      </c>
      <c r="F109" s="106" t="n">
        <v>8380.64</v>
      </c>
      <c r="G109" s="106" t="n">
        <v>904.67</v>
      </c>
      <c r="H109" s="106" t="n">
        <v>2002.74</v>
      </c>
      <c r="I109" s="106" t="n">
        <v>202.8</v>
      </c>
      <c r="J109" s="106" t="n">
        <v>225.12</v>
      </c>
      <c r="K109" s="106" t="n">
        <v>23.25</v>
      </c>
      <c r="L109" s="106" t="n">
        <v>301576.89</v>
      </c>
      <c r="M109" s="106" t="n">
        <v>41697.5</v>
      </c>
      <c r="N109" s="106" t="n">
        <v>36555.82</v>
      </c>
      <c r="O109" s="106" t="n">
        <v>6432</v>
      </c>
      <c r="P109" s="106" t="n">
        <v>1538.32</v>
      </c>
      <c r="Q109" s="106" t="n">
        <v>339.75</v>
      </c>
      <c r="R109" s="0" t="n">
        <v>108</v>
      </c>
    </row>
    <row r="110" customFormat="false" ht="13" hidden="false" customHeight="false" outlineLevel="0" collapsed="false">
      <c r="A110" s="106" t="s">
        <v>406</v>
      </c>
      <c r="B110" s="106" t="n">
        <v>9</v>
      </c>
      <c r="C110" s="106" t="n">
        <v>93.6416</v>
      </c>
      <c r="D110" s="106" t="n">
        <v>0</v>
      </c>
      <c r="E110" s="106" t="n">
        <v>0</v>
      </c>
      <c r="F110" s="106" t="n">
        <v>3715.03</v>
      </c>
      <c r="G110" s="106" t="n">
        <v>943.22</v>
      </c>
      <c r="H110" s="106" t="n">
        <v>1182.4</v>
      </c>
      <c r="I110" s="106" t="n">
        <v>185.38</v>
      </c>
      <c r="J110" s="106" t="n">
        <v>653.11</v>
      </c>
      <c r="K110" s="106" t="n">
        <v>63.86</v>
      </c>
      <c r="L110" s="106" t="n">
        <v>295569.2</v>
      </c>
      <c r="M110" s="106" t="n">
        <v>39316.44</v>
      </c>
      <c r="N110" s="106" t="n">
        <v>24929.23</v>
      </c>
      <c r="O110" s="106" t="n">
        <v>4305.62</v>
      </c>
      <c r="P110" s="106" t="n">
        <v>5477.76</v>
      </c>
      <c r="Q110" s="106" t="n">
        <v>1099.71</v>
      </c>
      <c r="R110" s="0" t="n">
        <v>109</v>
      </c>
    </row>
    <row r="111" customFormat="false" ht="13" hidden="false" customHeight="false" outlineLevel="0" collapsed="false">
      <c r="A111" s="106" t="s">
        <v>464</v>
      </c>
      <c r="B111" s="106" t="n">
        <v>9</v>
      </c>
      <c r="C111" s="106" t="n">
        <v>3.98601</v>
      </c>
      <c r="D111" s="106" t="n">
        <v>1</v>
      </c>
      <c r="E111" s="106" t="n">
        <v>24.21</v>
      </c>
      <c r="F111" s="106" t="n">
        <v>3056.92</v>
      </c>
      <c r="G111" s="106" t="n">
        <v>814</v>
      </c>
      <c r="H111" s="106" t="n">
        <v>554.87</v>
      </c>
      <c r="I111" s="106" t="n">
        <v>115.12</v>
      </c>
      <c r="J111" s="106" t="n">
        <v>163.27</v>
      </c>
      <c r="K111" s="106" t="n">
        <v>26.43</v>
      </c>
      <c r="L111" s="106" t="n">
        <v>265625.22</v>
      </c>
      <c r="M111" s="106" t="n">
        <v>34999.22</v>
      </c>
      <c r="N111" s="106" t="n">
        <v>23460.8</v>
      </c>
      <c r="O111" s="106" t="n">
        <v>2850.62</v>
      </c>
      <c r="P111" s="106" t="n">
        <v>1924.29</v>
      </c>
      <c r="Q111" s="106" t="n">
        <v>382</v>
      </c>
      <c r="R111" s="0" t="n">
        <v>110</v>
      </c>
    </row>
    <row r="112" customFormat="false" ht="13" hidden="false" customHeight="false" outlineLevel="0" collapsed="false">
      <c r="A112" s="106" t="s">
        <v>795</v>
      </c>
      <c r="B112" s="106" t="n">
        <v>7</v>
      </c>
      <c r="C112" s="106" t="n">
        <v>65.799</v>
      </c>
      <c r="D112" s="106" t="n">
        <v>0</v>
      </c>
      <c r="E112" s="106" t="n">
        <v>0</v>
      </c>
      <c r="F112" s="106" t="n">
        <v>5310.96</v>
      </c>
      <c r="G112" s="106" t="n">
        <v>733.43</v>
      </c>
      <c r="H112" s="106" t="n">
        <v>741.18</v>
      </c>
      <c r="I112" s="106" t="n">
        <v>76.83</v>
      </c>
      <c r="J112" s="106" t="n">
        <v>130.36</v>
      </c>
      <c r="K112" s="106" t="n">
        <v>11.6</v>
      </c>
      <c r="L112" s="106" t="n">
        <v>346235.02</v>
      </c>
      <c r="M112" s="106" t="n">
        <v>48591.86</v>
      </c>
      <c r="N112" s="106" t="n">
        <v>26697.82</v>
      </c>
      <c r="O112" s="106" t="n">
        <v>3382.33</v>
      </c>
      <c r="P112" s="106" t="n">
        <v>1967.93</v>
      </c>
      <c r="Q112" s="106" t="n">
        <v>408.2</v>
      </c>
      <c r="R112" s="0" t="n">
        <v>111</v>
      </c>
    </row>
    <row r="113" customFormat="false" ht="13" hidden="false" customHeight="false" outlineLevel="0" collapsed="false">
      <c r="A113" s="106" t="s">
        <v>1017</v>
      </c>
      <c r="B113" s="106" t="n">
        <v>8</v>
      </c>
      <c r="C113" s="106" t="n">
        <v>87.9898</v>
      </c>
      <c r="D113" s="106" t="n">
        <v>0</v>
      </c>
      <c r="E113" s="106" t="n">
        <v>0</v>
      </c>
      <c r="F113" s="106" t="n">
        <v>3404.74</v>
      </c>
      <c r="G113" s="106" t="n">
        <v>753.38</v>
      </c>
      <c r="H113" s="106" t="n">
        <v>756.71</v>
      </c>
      <c r="I113" s="106" t="n">
        <v>127</v>
      </c>
      <c r="J113" s="106" t="n">
        <v>404.69</v>
      </c>
      <c r="K113" s="106" t="n">
        <v>38.5</v>
      </c>
      <c r="L113" s="106" t="n">
        <v>304272.25</v>
      </c>
      <c r="M113" s="106" t="n">
        <v>40692.5</v>
      </c>
      <c r="N113" s="106" t="n">
        <v>26882.02</v>
      </c>
      <c r="O113" s="106" t="n">
        <v>4006.57</v>
      </c>
      <c r="P113" s="106" t="n">
        <v>3944.38</v>
      </c>
      <c r="Q113" s="106" t="n">
        <v>846.17</v>
      </c>
      <c r="R113" s="0" t="n">
        <v>112</v>
      </c>
    </row>
    <row r="114" customFormat="false" ht="13" hidden="false" customHeight="false" outlineLevel="0" collapsed="false">
      <c r="A114" s="106" t="s">
        <v>950</v>
      </c>
      <c r="B114" s="106" t="n">
        <v>5</v>
      </c>
      <c r="C114" s="106" t="n">
        <v>0.951884</v>
      </c>
      <c r="D114" s="106" t="n">
        <v>8</v>
      </c>
      <c r="E114" s="106" t="n">
        <v>17.1</v>
      </c>
      <c r="F114" s="106" t="n">
        <v>8984.75</v>
      </c>
      <c r="G114" s="106" t="n">
        <v>413.4</v>
      </c>
      <c r="H114" s="106" t="n">
        <v>2811.39</v>
      </c>
      <c r="I114" s="106" t="n">
        <v>84.5</v>
      </c>
      <c r="J114" s="106" t="n">
        <v>697.99</v>
      </c>
      <c r="K114" s="106" t="n">
        <v>15.67</v>
      </c>
      <c r="L114" s="106" t="n">
        <v>255431.36</v>
      </c>
      <c r="M114" s="106" t="n">
        <v>35608</v>
      </c>
      <c r="N114" s="106" t="n">
        <v>28471.16</v>
      </c>
      <c r="O114" s="106" t="n">
        <v>4677.25</v>
      </c>
      <c r="P114" s="106" t="n">
        <v>5202.56</v>
      </c>
      <c r="Q114" s="106" t="n">
        <v>719.33</v>
      </c>
      <c r="R114" s="0" t="n">
        <v>113</v>
      </c>
    </row>
    <row r="115" customFormat="false" ht="13" hidden="false" customHeight="false" outlineLevel="0" collapsed="false">
      <c r="A115" s="106" t="s">
        <v>1129</v>
      </c>
      <c r="B115" s="106" t="n">
        <v>3</v>
      </c>
      <c r="C115" s="106" t="n">
        <v>73.2356</v>
      </c>
      <c r="D115" s="106" t="n">
        <v>15</v>
      </c>
      <c r="E115" s="106" t="n">
        <v>8.58</v>
      </c>
      <c r="F115" s="106" t="n">
        <v>10095.71</v>
      </c>
      <c r="G115" s="106" t="n">
        <v>69.33</v>
      </c>
      <c r="H115" s="106" t="n">
        <v>120.92</v>
      </c>
      <c r="I115" s="106" t="n">
        <v>7.5</v>
      </c>
      <c r="J115" s="106" t="n">
        <v>73.24</v>
      </c>
      <c r="K115" s="106" t="n">
        <v>1</v>
      </c>
      <c r="L115" s="106" t="n">
        <v>191184.09</v>
      </c>
      <c r="M115" s="106" t="n">
        <v>23729</v>
      </c>
      <c r="N115" s="106" t="n">
        <v>4928.62</v>
      </c>
      <c r="O115" s="106" t="n">
        <v>995.5</v>
      </c>
      <c r="P115" s="106" t="n">
        <v>149.56</v>
      </c>
      <c r="Q115" s="106" t="n">
        <v>66</v>
      </c>
      <c r="R115" s="0" t="n">
        <v>114</v>
      </c>
    </row>
    <row r="116" customFormat="false" ht="13" hidden="false" customHeight="false" outlineLevel="0" collapsed="false">
      <c r="A116" s="106" t="s">
        <v>1435</v>
      </c>
      <c r="B116" s="106" t="n">
        <v>4</v>
      </c>
      <c r="C116" s="106" t="n">
        <v>5.65181</v>
      </c>
      <c r="D116" s="106" t="n">
        <v>6</v>
      </c>
      <c r="E116" s="106" t="n">
        <v>140.47</v>
      </c>
      <c r="F116" s="106" t="n">
        <v>12825.28</v>
      </c>
      <c r="G116" s="106" t="n">
        <v>215.25</v>
      </c>
      <c r="H116" s="106" t="n">
        <v>3993.89</v>
      </c>
      <c r="I116" s="106" t="n">
        <v>32.33</v>
      </c>
      <c r="J116" s="106" t="n">
        <v>424.99</v>
      </c>
      <c r="K116" s="106" t="n">
        <v>3.5</v>
      </c>
      <c r="L116" s="106" t="n">
        <v>228845.98</v>
      </c>
      <c r="M116" s="106" t="n">
        <v>25638</v>
      </c>
      <c r="N116" s="106" t="n">
        <v>12348.65</v>
      </c>
      <c r="O116" s="106" t="n">
        <v>1492.33</v>
      </c>
      <c r="P116" s="106" t="n">
        <v>674.02</v>
      </c>
      <c r="Q116" s="106" t="n">
        <v>103</v>
      </c>
      <c r="R116" s="0" t="n">
        <v>115</v>
      </c>
    </row>
    <row r="117" customFormat="false" ht="13" hidden="false" customHeight="false" outlineLevel="0" collapsed="false">
      <c r="A117" s="106" t="s">
        <v>1131</v>
      </c>
      <c r="B117" s="106" t="n">
        <v>4</v>
      </c>
      <c r="C117" s="106" t="n">
        <v>343.868</v>
      </c>
      <c r="D117" s="106" t="n">
        <v>6</v>
      </c>
      <c r="E117" s="106" t="n">
        <v>40.28</v>
      </c>
      <c r="F117" s="106" t="n">
        <v>12302.34</v>
      </c>
      <c r="G117" s="106" t="n">
        <v>214</v>
      </c>
      <c r="H117" s="106" t="n">
        <v>2543.71</v>
      </c>
      <c r="I117" s="106" t="n">
        <v>30.67</v>
      </c>
      <c r="J117" s="106" t="n">
        <v>463.63</v>
      </c>
      <c r="K117" s="106" t="n">
        <v>3</v>
      </c>
      <c r="L117" s="106" t="n">
        <v>263891.18</v>
      </c>
      <c r="M117" s="106" t="n">
        <v>31791.25</v>
      </c>
      <c r="N117" s="106" t="n">
        <v>18588.22</v>
      </c>
      <c r="O117" s="106" t="n">
        <v>2256.33</v>
      </c>
      <c r="P117" s="106" t="n">
        <v>720.31</v>
      </c>
      <c r="Q117" s="106" t="n">
        <v>76</v>
      </c>
      <c r="R117" s="0" t="n">
        <v>116</v>
      </c>
    </row>
    <row r="118" customFormat="false" ht="13" hidden="false" customHeight="false" outlineLevel="0" collapsed="false">
      <c r="A118" s="106" t="s">
        <v>1554</v>
      </c>
      <c r="B118" s="106" t="n">
        <v>4</v>
      </c>
      <c r="C118" s="106" t="n">
        <v>7.02015</v>
      </c>
      <c r="D118" s="106" t="n">
        <v>14</v>
      </c>
      <c r="E118" s="106" t="n">
        <v>46.97</v>
      </c>
      <c r="F118" s="106" t="n">
        <v>19227.13</v>
      </c>
      <c r="G118" s="106" t="n">
        <v>280.75</v>
      </c>
      <c r="H118" s="106" t="n">
        <v>1906.45</v>
      </c>
      <c r="I118" s="106" t="n">
        <v>25.67</v>
      </c>
      <c r="J118" s="106" t="n">
        <v>133.12</v>
      </c>
      <c r="K118" s="106" t="n">
        <v>4.5</v>
      </c>
      <c r="L118" s="106" t="n">
        <v>318637.95</v>
      </c>
      <c r="M118" s="106" t="n">
        <v>42209.5</v>
      </c>
      <c r="N118" s="106" t="n">
        <v>14852.03</v>
      </c>
      <c r="O118" s="106" t="n">
        <v>2027</v>
      </c>
      <c r="P118" s="106" t="n">
        <v>1495.14</v>
      </c>
      <c r="Q118" s="106" t="n">
        <v>172</v>
      </c>
      <c r="R118" s="0" t="n">
        <v>117</v>
      </c>
    </row>
    <row r="119" customFormat="false" ht="13" hidden="false" customHeight="false" outlineLevel="0" collapsed="false">
      <c r="A119" s="106" t="s">
        <v>1431</v>
      </c>
      <c r="B119" s="106" t="n">
        <v>3</v>
      </c>
      <c r="C119" s="106" t="n">
        <v>5.05688</v>
      </c>
      <c r="D119" s="106" t="n">
        <v>17</v>
      </c>
      <c r="E119" s="106" t="n">
        <v>375.43</v>
      </c>
      <c r="F119" s="106" t="n">
        <v>16210.95</v>
      </c>
      <c r="G119" s="106" t="n">
        <v>75.67</v>
      </c>
      <c r="H119" s="106" t="n">
        <v>3194.5</v>
      </c>
      <c r="I119" s="106" t="n">
        <v>8.5</v>
      </c>
      <c r="J119" s="106" t="n">
        <v>5.06</v>
      </c>
      <c r="K119" s="106" t="n">
        <v>1</v>
      </c>
      <c r="L119" s="106" t="n">
        <v>293909.08</v>
      </c>
      <c r="M119" s="106" t="n">
        <v>30905.33</v>
      </c>
      <c r="N119" s="106" t="n">
        <v>11659.01</v>
      </c>
      <c r="O119" s="106" t="n">
        <v>1286.5</v>
      </c>
      <c r="P119" s="106" t="n">
        <v>28.74</v>
      </c>
      <c r="Q119" s="106" t="n">
        <v>23</v>
      </c>
      <c r="R119" s="0" t="n">
        <v>118</v>
      </c>
    </row>
    <row r="120" customFormat="false" ht="13" hidden="false" customHeight="false" outlineLevel="0" collapsed="false">
      <c r="A120" s="106" t="s">
        <v>717</v>
      </c>
      <c r="B120" s="106" t="n">
        <v>5</v>
      </c>
      <c r="C120" s="106" t="n">
        <v>1.42783</v>
      </c>
      <c r="D120" s="106" t="n">
        <v>2</v>
      </c>
      <c r="E120" s="106" t="n">
        <v>1.37</v>
      </c>
      <c r="F120" s="106" t="n">
        <v>7481.19</v>
      </c>
      <c r="G120" s="106" t="n">
        <v>366.6</v>
      </c>
      <c r="H120" s="106" t="n">
        <v>647.3</v>
      </c>
      <c r="I120" s="106" t="n">
        <v>32.25</v>
      </c>
      <c r="J120" s="106" t="n">
        <v>4.9</v>
      </c>
      <c r="K120" s="106" t="n">
        <v>3</v>
      </c>
      <c r="L120" s="106" t="n">
        <v>180901.43</v>
      </c>
      <c r="M120" s="106" t="n">
        <v>21571.6</v>
      </c>
      <c r="N120" s="106" t="n">
        <v>7598.48</v>
      </c>
      <c r="O120" s="106" t="n">
        <v>774.75</v>
      </c>
      <c r="P120" s="106" t="n">
        <v>578.81</v>
      </c>
      <c r="Q120" s="106" t="n">
        <v>53.33</v>
      </c>
      <c r="R120" s="0" t="n">
        <v>119</v>
      </c>
    </row>
    <row r="121" customFormat="false" ht="13" hidden="false" customHeight="false" outlineLevel="0" collapsed="false">
      <c r="A121" s="106" t="s">
        <v>637</v>
      </c>
      <c r="B121" s="106" t="n">
        <v>5</v>
      </c>
      <c r="C121" s="106" t="n">
        <v>17.4909</v>
      </c>
      <c r="D121" s="106" t="n">
        <v>4</v>
      </c>
      <c r="E121" s="106" t="n">
        <v>59.36</v>
      </c>
      <c r="F121" s="106" t="n">
        <v>6880.54</v>
      </c>
      <c r="G121" s="106" t="n">
        <v>320.6</v>
      </c>
      <c r="H121" s="106" t="n">
        <v>1167.26</v>
      </c>
      <c r="I121" s="106" t="n">
        <v>52</v>
      </c>
      <c r="J121" s="106" t="n">
        <v>492.9</v>
      </c>
      <c r="K121" s="106" t="n">
        <v>11.67</v>
      </c>
      <c r="L121" s="106" t="n">
        <v>276647.45</v>
      </c>
      <c r="M121" s="106" t="n">
        <v>37940.8</v>
      </c>
      <c r="N121" s="106" t="n">
        <v>28337.84</v>
      </c>
      <c r="O121" s="106" t="n">
        <v>5042.25</v>
      </c>
      <c r="P121" s="106" t="n">
        <v>2487.41</v>
      </c>
      <c r="Q121" s="106" t="n">
        <v>325.33</v>
      </c>
      <c r="R121" s="0" t="n">
        <v>120</v>
      </c>
    </row>
    <row r="122" customFormat="false" ht="13" hidden="false" customHeight="false" outlineLevel="0" collapsed="false">
      <c r="A122" s="106" t="s">
        <v>1465</v>
      </c>
      <c r="B122" s="106" t="n">
        <v>5</v>
      </c>
      <c r="C122" s="106" t="n">
        <v>9.8163</v>
      </c>
      <c r="D122" s="106" t="n">
        <v>6</v>
      </c>
      <c r="E122" s="106" t="n">
        <v>1.79</v>
      </c>
      <c r="F122" s="106" t="n">
        <v>8429.09</v>
      </c>
      <c r="G122" s="106" t="n">
        <v>316.2</v>
      </c>
      <c r="H122" s="106" t="n">
        <v>1725.65</v>
      </c>
      <c r="I122" s="106" t="n">
        <v>53.75</v>
      </c>
      <c r="J122" s="106" t="n">
        <v>433.09</v>
      </c>
      <c r="K122" s="106" t="n">
        <v>9</v>
      </c>
      <c r="L122" s="106" t="n">
        <v>210963.54</v>
      </c>
      <c r="M122" s="106" t="n">
        <v>33525.4</v>
      </c>
      <c r="N122" s="106" t="n">
        <v>14890.43</v>
      </c>
      <c r="O122" s="106" t="n">
        <v>2882</v>
      </c>
      <c r="P122" s="106" t="n">
        <v>2107.35</v>
      </c>
      <c r="Q122" s="106" t="n">
        <v>280</v>
      </c>
      <c r="R122" s="0" t="n">
        <v>121</v>
      </c>
    </row>
    <row r="123" customFormat="false" ht="13" hidden="false" customHeight="false" outlineLevel="0" collapsed="false">
      <c r="A123" s="106" t="s">
        <v>269</v>
      </c>
      <c r="B123" s="106" t="n">
        <v>6</v>
      </c>
      <c r="C123" s="106" t="n">
        <v>31.7096</v>
      </c>
      <c r="D123" s="106" t="n">
        <v>3</v>
      </c>
      <c r="E123" s="106" t="n">
        <v>0.93</v>
      </c>
      <c r="F123" s="106" t="n">
        <v>4730.48</v>
      </c>
      <c r="G123" s="106" t="n">
        <v>683.17</v>
      </c>
      <c r="H123" s="106" t="n">
        <v>629.83</v>
      </c>
      <c r="I123" s="106" t="n">
        <v>81.8</v>
      </c>
      <c r="J123" s="106" t="n">
        <v>126.79</v>
      </c>
      <c r="K123" s="106" t="n">
        <v>14.75</v>
      </c>
      <c r="L123" s="106" t="n">
        <v>216053.35</v>
      </c>
      <c r="M123" s="106" t="n">
        <v>33961.33</v>
      </c>
      <c r="N123" s="106" t="n">
        <v>21551.83</v>
      </c>
      <c r="O123" s="106" t="n">
        <v>4001.2</v>
      </c>
      <c r="P123" s="106" t="n">
        <v>1454.09</v>
      </c>
      <c r="Q123" s="106" t="n">
        <v>354.25</v>
      </c>
      <c r="R123" s="0" t="n">
        <v>122</v>
      </c>
    </row>
    <row r="124" customFormat="false" ht="13" hidden="false" customHeight="false" outlineLevel="0" collapsed="false">
      <c r="A124" s="106" t="s">
        <v>853</v>
      </c>
      <c r="B124" s="106" t="n">
        <v>4</v>
      </c>
      <c r="C124" s="106" t="n">
        <v>8.56696</v>
      </c>
      <c r="D124" s="106" t="n">
        <v>4</v>
      </c>
      <c r="E124" s="106" t="n">
        <v>5.16</v>
      </c>
      <c r="F124" s="106" t="n">
        <v>5776.24</v>
      </c>
      <c r="G124" s="106" t="n">
        <v>110</v>
      </c>
      <c r="H124" s="106" t="n">
        <v>182.6</v>
      </c>
      <c r="I124" s="106" t="n">
        <v>10.33</v>
      </c>
      <c r="J124" s="106" t="n">
        <v>18.71</v>
      </c>
      <c r="K124" s="106" t="n">
        <v>2.5</v>
      </c>
      <c r="L124" s="106" t="n">
        <v>157484.22</v>
      </c>
      <c r="M124" s="106" t="n">
        <v>23442</v>
      </c>
      <c r="N124" s="106" t="n">
        <v>3610.1</v>
      </c>
      <c r="O124" s="106" t="n">
        <v>1026.67</v>
      </c>
      <c r="P124" s="106" t="n">
        <v>188.53</v>
      </c>
      <c r="Q124" s="106" t="n">
        <v>123.5</v>
      </c>
      <c r="R124" s="0" t="n">
        <v>123</v>
      </c>
    </row>
    <row r="125" customFormat="false" ht="13" hidden="false" customHeight="false" outlineLevel="0" collapsed="false">
      <c r="A125" s="106" t="s">
        <v>377</v>
      </c>
      <c r="B125" s="106" t="n">
        <v>9</v>
      </c>
      <c r="C125" s="106" t="n">
        <v>0.178478</v>
      </c>
      <c r="D125" s="106" t="n">
        <v>0</v>
      </c>
      <c r="E125" s="106" t="n">
        <v>0</v>
      </c>
      <c r="F125" s="106" t="n">
        <v>2638.82</v>
      </c>
      <c r="G125" s="106" t="n">
        <v>726.67</v>
      </c>
      <c r="H125" s="106" t="n">
        <v>417.33</v>
      </c>
      <c r="I125" s="106" t="n">
        <v>119.12</v>
      </c>
      <c r="J125" s="106" t="n">
        <v>29.58</v>
      </c>
      <c r="K125" s="106" t="n">
        <v>16</v>
      </c>
      <c r="L125" s="106" t="n">
        <v>193228.19</v>
      </c>
      <c r="M125" s="106" t="n">
        <v>28772.89</v>
      </c>
      <c r="N125" s="106" t="n">
        <v>12849.04</v>
      </c>
      <c r="O125" s="106" t="n">
        <v>2994.38</v>
      </c>
      <c r="P125" s="106" t="n">
        <v>1290.02</v>
      </c>
      <c r="Q125" s="106" t="n">
        <v>395.71</v>
      </c>
      <c r="R125" s="0" t="n">
        <v>124</v>
      </c>
    </row>
    <row r="126" customFormat="false" ht="13" hidden="false" customHeight="false" outlineLevel="0" collapsed="false">
      <c r="A126" s="106" t="s">
        <v>807</v>
      </c>
      <c r="B126" s="106" t="n">
        <v>3</v>
      </c>
      <c r="C126" s="106" t="n">
        <v>43.0728</v>
      </c>
      <c r="D126" s="106" t="n">
        <v>11</v>
      </c>
      <c r="E126" s="106" t="n">
        <v>123.31</v>
      </c>
      <c r="F126" s="106" t="n">
        <v>15714.22</v>
      </c>
      <c r="G126" s="106" t="n">
        <v>63.33</v>
      </c>
      <c r="H126" s="106" t="n">
        <v>720.67</v>
      </c>
      <c r="I126" s="106" t="n">
        <v>6</v>
      </c>
      <c r="J126" s="106" t="n">
        <v>43.07</v>
      </c>
      <c r="K126" s="106" t="n">
        <v>1</v>
      </c>
      <c r="L126" s="106" t="n">
        <v>381988.82</v>
      </c>
      <c r="M126" s="106" t="n">
        <v>48238.67</v>
      </c>
      <c r="N126" s="106" t="n">
        <v>29124.62</v>
      </c>
      <c r="O126" s="106" t="n">
        <v>3770</v>
      </c>
      <c r="P126" s="106" t="n">
        <v>6129.36</v>
      </c>
      <c r="Q126" s="106" t="n">
        <v>484</v>
      </c>
      <c r="R126" s="0" t="n">
        <v>125</v>
      </c>
    </row>
    <row r="127" customFormat="false" ht="13" hidden="false" customHeight="false" outlineLevel="0" collapsed="false">
      <c r="A127" s="106" t="s">
        <v>1641</v>
      </c>
      <c r="B127" s="106" t="n">
        <v>5</v>
      </c>
      <c r="C127" s="106" t="n">
        <v>2.20123</v>
      </c>
      <c r="D127" s="106" t="n">
        <v>8</v>
      </c>
      <c r="E127" s="106" t="n">
        <v>124.3</v>
      </c>
      <c r="F127" s="106" t="n">
        <v>9394.66</v>
      </c>
      <c r="G127" s="106" t="n">
        <v>465</v>
      </c>
      <c r="H127" s="106" t="n">
        <v>3196.74</v>
      </c>
      <c r="I127" s="106" t="n">
        <v>83.25</v>
      </c>
      <c r="J127" s="106" t="n">
        <v>1138.95</v>
      </c>
      <c r="K127" s="106" t="n">
        <v>15.67</v>
      </c>
      <c r="L127" s="106" t="n">
        <v>411888.22</v>
      </c>
      <c r="M127" s="106" t="n">
        <v>49282.4</v>
      </c>
      <c r="N127" s="106" t="n">
        <v>42325.72</v>
      </c>
      <c r="O127" s="106" t="n">
        <v>7160.25</v>
      </c>
      <c r="P127" s="106" t="n">
        <v>7062.26</v>
      </c>
      <c r="Q127" s="106" t="n">
        <v>1664.33</v>
      </c>
      <c r="R127" s="0" t="n">
        <v>126</v>
      </c>
    </row>
    <row r="128" customFormat="false" ht="13" hidden="false" customHeight="false" outlineLevel="0" collapsed="false">
      <c r="A128" s="106" t="s">
        <v>819</v>
      </c>
      <c r="B128" s="106" t="n">
        <v>4</v>
      </c>
      <c r="C128" s="106" t="n">
        <v>10.5302</v>
      </c>
      <c r="D128" s="106" t="n">
        <v>0</v>
      </c>
      <c r="E128" s="106" t="n">
        <v>0</v>
      </c>
      <c r="F128" s="106" t="n">
        <v>1837.94</v>
      </c>
      <c r="G128" s="106" t="n">
        <v>35</v>
      </c>
      <c r="H128" s="106" t="n">
        <v>12.3</v>
      </c>
      <c r="I128" s="106" t="n">
        <v>1.67</v>
      </c>
      <c r="J128" s="106" t="n">
        <v>10.53</v>
      </c>
      <c r="K128" s="106" t="n">
        <v>1</v>
      </c>
      <c r="L128" s="106" t="n">
        <v>301438.95</v>
      </c>
      <c r="M128" s="106" t="n">
        <v>32953</v>
      </c>
      <c r="N128" s="106" t="n">
        <v>17067.46</v>
      </c>
      <c r="O128" s="106" t="n">
        <v>2236.33</v>
      </c>
      <c r="P128" s="106" t="n">
        <v>845</v>
      </c>
      <c r="Q128" s="106" t="n">
        <v>173</v>
      </c>
      <c r="R128" s="0" t="n">
        <v>127</v>
      </c>
    </row>
    <row r="129" customFormat="false" ht="13" hidden="false" customHeight="false" outlineLevel="0" collapsed="false">
      <c r="A129" s="106" t="s">
        <v>1437</v>
      </c>
      <c r="B129" s="106" t="n">
        <v>5</v>
      </c>
      <c r="C129" s="106" t="n">
        <v>0.475942</v>
      </c>
      <c r="D129" s="106" t="n">
        <v>1</v>
      </c>
      <c r="E129" s="106" t="n">
        <v>52.06</v>
      </c>
      <c r="F129" s="106" t="n">
        <v>4338.95</v>
      </c>
      <c r="G129" s="106" t="n">
        <v>164.8</v>
      </c>
      <c r="H129" s="106" t="n">
        <v>198.82</v>
      </c>
      <c r="I129" s="106" t="n">
        <v>11.75</v>
      </c>
      <c r="J129" s="106" t="n">
        <v>35.18</v>
      </c>
      <c r="K129" s="106" t="n">
        <v>1.67</v>
      </c>
      <c r="L129" s="106" t="n">
        <v>362758.01</v>
      </c>
      <c r="M129" s="106" t="n">
        <v>44493.4</v>
      </c>
      <c r="N129" s="106" t="n">
        <v>23897.3</v>
      </c>
      <c r="O129" s="106" t="n">
        <v>3666.5</v>
      </c>
      <c r="P129" s="106" t="n">
        <v>1162.55</v>
      </c>
      <c r="Q129" s="106" t="n">
        <v>278.67</v>
      </c>
      <c r="R129" s="0" t="n">
        <v>128</v>
      </c>
    </row>
    <row r="130" customFormat="false" ht="13" hidden="false" customHeight="false" outlineLevel="0" collapsed="false">
      <c r="A130" s="106" t="s">
        <v>1134</v>
      </c>
      <c r="B130" s="106" t="n">
        <v>5</v>
      </c>
      <c r="C130" s="106" t="n">
        <v>52.0562</v>
      </c>
      <c r="D130" s="106" t="n">
        <v>1</v>
      </c>
      <c r="E130" s="106" t="n">
        <v>0.48</v>
      </c>
      <c r="F130" s="106" t="n">
        <v>5355.23</v>
      </c>
      <c r="G130" s="106" t="n">
        <v>243.8</v>
      </c>
      <c r="H130" s="106" t="n">
        <v>216.52</v>
      </c>
      <c r="I130" s="106" t="n">
        <v>15.25</v>
      </c>
      <c r="J130" s="106" t="n">
        <v>52.37</v>
      </c>
      <c r="K130" s="106" t="n">
        <v>1.67</v>
      </c>
      <c r="L130" s="106" t="n">
        <v>302351.65</v>
      </c>
      <c r="M130" s="106" t="n">
        <v>37930</v>
      </c>
      <c r="N130" s="106" t="n">
        <v>20708.21</v>
      </c>
      <c r="O130" s="106" t="n">
        <v>3033.5</v>
      </c>
      <c r="P130" s="106" t="n">
        <v>854.18</v>
      </c>
      <c r="Q130" s="106" t="n">
        <v>211.33</v>
      </c>
      <c r="R130" s="0" t="n">
        <v>129</v>
      </c>
    </row>
    <row r="131" customFormat="false" ht="13" hidden="false" customHeight="false" outlineLevel="0" collapsed="false">
      <c r="A131" s="106" t="s">
        <v>373</v>
      </c>
      <c r="B131" s="106" t="n">
        <v>11</v>
      </c>
      <c r="C131" s="106" t="n">
        <v>3.92652</v>
      </c>
      <c r="D131" s="106" t="n">
        <v>0</v>
      </c>
      <c r="E131" s="106" t="n">
        <v>0</v>
      </c>
      <c r="F131" s="106" t="n">
        <v>1083.48</v>
      </c>
      <c r="G131" s="106" t="n">
        <v>422.73</v>
      </c>
      <c r="H131" s="106" t="n">
        <v>329.61</v>
      </c>
      <c r="I131" s="106" t="n">
        <v>53.8</v>
      </c>
      <c r="J131" s="106" t="n">
        <v>205.05</v>
      </c>
      <c r="K131" s="106" t="n">
        <v>22.78</v>
      </c>
      <c r="L131" s="106" t="n">
        <v>309972.91</v>
      </c>
      <c r="M131" s="106" t="n">
        <v>38576.09</v>
      </c>
      <c r="N131" s="106" t="n">
        <v>23286.32</v>
      </c>
      <c r="O131" s="106" t="n">
        <v>3002.8</v>
      </c>
      <c r="P131" s="106" t="n">
        <v>4313.69</v>
      </c>
      <c r="Q131" s="106" t="n">
        <v>493.78</v>
      </c>
      <c r="R131" s="0" t="n">
        <v>130</v>
      </c>
    </row>
    <row r="132" customFormat="false" ht="13" hidden="false" customHeight="false" outlineLevel="0" collapsed="false">
      <c r="A132" s="106" t="s">
        <v>871</v>
      </c>
      <c r="B132" s="106" t="n">
        <v>7</v>
      </c>
      <c r="C132" s="106" t="n">
        <v>13.7428</v>
      </c>
      <c r="D132" s="106" t="n">
        <v>0</v>
      </c>
      <c r="E132" s="106" t="n">
        <v>0</v>
      </c>
      <c r="F132" s="106" t="n">
        <v>3888.11</v>
      </c>
      <c r="G132" s="106" t="n">
        <v>524.57</v>
      </c>
      <c r="H132" s="106" t="n">
        <v>231.29</v>
      </c>
      <c r="I132" s="106" t="n">
        <v>36</v>
      </c>
      <c r="J132" s="106" t="n">
        <v>19.09</v>
      </c>
      <c r="K132" s="106" t="n">
        <v>4.8</v>
      </c>
      <c r="L132" s="106" t="n">
        <v>311405.76</v>
      </c>
      <c r="M132" s="106" t="n">
        <v>42418.43</v>
      </c>
      <c r="N132" s="106" t="n">
        <v>13877.66</v>
      </c>
      <c r="O132" s="106" t="n">
        <v>2293</v>
      </c>
      <c r="P132" s="106" t="n">
        <v>260.97</v>
      </c>
      <c r="Q132" s="106" t="n">
        <v>106</v>
      </c>
      <c r="R132" s="0" t="n">
        <v>131</v>
      </c>
    </row>
    <row r="133" customFormat="false" ht="13" hidden="false" customHeight="false" outlineLevel="0" collapsed="false">
      <c r="A133" s="106" t="s">
        <v>779</v>
      </c>
      <c r="B133" s="106" t="n">
        <v>9</v>
      </c>
      <c r="C133" s="106" t="n">
        <v>76.9836</v>
      </c>
      <c r="D133" s="106" t="n">
        <v>0</v>
      </c>
      <c r="E133" s="106" t="n">
        <v>0</v>
      </c>
      <c r="F133" s="106" t="n">
        <v>2322.66</v>
      </c>
      <c r="G133" s="106" t="n">
        <v>659.56</v>
      </c>
      <c r="H133" s="106" t="n">
        <v>549.39</v>
      </c>
      <c r="I133" s="106" t="n">
        <v>66.25</v>
      </c>
      <c r="J133" s="106" t="n">
        <v>319.99</v>
      </c>
      <c r="K133" s="106" t="n">
        <v>28.43</v>
      </c>
      <c r="L133" s="106" t="n">
        <v>258901.86</v>
      </c>
      <c r="M133" s="106" t="n">
        <v>33666.44</v>
      </c>
      <c r="N133" s="106" t="n">
        <v>13990.42</v>
      </c>
      <c r="O133" s="106" t="n">
        <v>2064.25</v>
      </c>
      <c r="P133" s="106" t="n">
        <v>3468.77</v>
      </c>
      <c r="Q133" s="106" t="n">
        <v>539.14</v>
      </c>
      <c r="R133" s="0" t="n">
        <v>132</v>
      </c>
    </row>
    <row r="134" customFormat="false" ht="13" hidden="false" customHeight="false" outlineLevel="0" collapsed="false">
      <c r="A134" s="106" t="s">
        <v>867</v>
      </c>
      <c r="B134" s="106" t="n">
        <v>9</v>
      </c>
      <c r="C134" s="106" t="n">
        <v>32.959</v>
      </c>
      <c r="D134" s="106" t="n">
        <v>0</v>
      </c>
      <c r="E134" s="106" t="n">
        <v>0</v>
      </c>
      <c r="F134" s="106" t="n">
        <v>2759.33</v>
      </c>
      <c r="G134" s="106" t="n">
        <v>671.11</v>
      </c>
      <c r="H134" s="106" t="n">
        <v>827.2</v>
      </c>
      <c r="I134" s="106" t="n">
        <v>109.62</v>
      </c>
      <c r="J134" s="106" t="n">
        <v>399.49</v>
      </c>
      <c r="K134" s="106" t="n">
        <v>41.14</v>
      </c>
      <c r="L134" s="106" t="n">
        <v>272729.36</v>
      </c>
      <c r="M134" s="106" t="n">
        <v>37047</v>
      </c>
      <c r="N134" s="106" t="n">
        <v>21612.58</v>
      </c>
      <c r="O134" s="106" t="n">
        <v>3203.5</v>
      </c>
      <c r="P134" s="106" t="n">
        <v>3293.12</v>
      </c>
      <c r="Q134" s="106" t="n">
        <v>680.14</v>
      </c>
      <c r="R134" s="0" t="n">
        <v>133</v>
      </c>
    </row>
    <row r="135" customFormat="false" ht="13" hidden="false" customHeight="false" outlineLevel="0" collapsed="false">
      <c r="A135" s="106" t="s">
        <v>557</v>
      </c>
      <c r="B135" s="106" t="n">
        <v>8</v>
      </c>
      <c r="C135" s="106" t="n">
        <v>1.90377</v>
      </c>
      <c r="D135" s="106" t="n">
        <v>2</v>
      </c>
      <c r="E135" s="106" t="n">
        <v>3.51</v>
      </c>
      <c r="F135" s="106" t="n">
        <v>3596.94</v>
      </c>
      <c r="G135" s="106" t="n">
        <v>779.25</v>
      </c>
      <c r="H135" s="106" t="n">
        <v>875.75</v>
      </c>
      <c r="I135" s="106" t="n">
        <v>163.14</v>
      </c>
      <c r="J135" s="106" t="n">
        <v>87.99</v>
      </c>
      <c r="K135" s="106" t="n">
        <v>18.83</v>
      </c>
      <c r="L135" s="106" t="n">
        <v>263415.02</v>
      </c>
      <c r="M135" s="106" t="n">
        <v>35755</v>
      </c>
      <c r="N135" s="106" t="n">
        <v>27031.55</v>
      </c>
      <c r="O135" s="106" t="n">
        <v>3887.14</v>
      </c>
      <c r="P135" s="106" t="n">
        <v>1408.13</v>
      </c>
      <c r="Q135" s="106" t="n">
        <v>200</v>
      </c>
      <c r="R135" s="0" t="n">
        <v>134</v>
      </c>
    </row>
    <row r="136" customFormat="false" ht="13" hidden="false" customHeight="false" outlineLevel="0" collapsed="false">
      <c r="A136" s="106" t="s">
        <v>440</v>
      </c>
      <c r="B136" s="106" t="n">
        <v>10</v>
      </c>
      <c r="C136" s="106" t="n">
        <v>80.0773</v>
      </c>
      <c r="D136" s="106" t="n">
        <v>0</v>
      </c>
      <c r="E136" s="106" t="n">
        <v>0</v>
      </c>
      <c r="F136" s="106" t="n">
        <v>2363.46</v>
      </c>
      <c r="G136" s="106" t="n">
        <v>612.5</v>
      </c>
      <c r="H136" s="106" t="n">
        <v>1005.69</v>
      </c>
      <c r="I136" s="106" t="n">
        <v>139.22</v>
      </c>
      <c r="J136" s="106" t="n">
        <v>647.78</v>
      </c>
      <c r="K136" s="106" t="n">
        <v>68.62</v>
      </c>
      <c r="L136" s="106" t="n">
        <v>281397.86</v>
      </c>
      <c r="M136" s="106" t="n">
        <v>40635.3</v>
      </c>
      <c r="N136" s="106" t="n">
        <v>22643.1</v>
      </c>
      <c r="O136" s="106" t="n">
        <v>4346.11</v>
      </c>
      <c r="P136" s="106" t="n">
        <v>4741.75</v>
      </c>
      <c r="Q136" s="106" t="n">
        <v>1072.38</v>
      </c>
      <c r="R136" s="0" t="n">
        <v>135</v>
      </c>
    </row>
    <row r="137" customFormat="false" ht="13" hidden="false" customHeight="false" outlineLevel="0" collapsed="false">
      <c r="A137" s="106" t="s">
        <v>381</v>
      </c>
      <c r="B137" s="106" t="n">
        <v>3</v>
      </c>
      <c r="C137" s="106" t="n">
        <v>129.932</v>
      </c>
      <c r="D137" s="106" t="n">
        <v>8</v>
      </c>
      <c r="E137" s="106" t="n">
        <v>4.79</v>
      </c>
      <c r="F137" s="106" t="n">
        <v>25614.91</v>
      </c>
      <c r="G137" s="106" t="n">
        <v>31.33</v>
      </c>
      <c r="H137" s="106" t="n">
        <v>139.21</v>
      </c>
      <c r="I137" s="106" t="n">
        <v>3.5</v>
      </c>
      <c r="J137" s="106" t="n">
        <v>129.93</v>
      </c>
      <c r="K137" s="106" t="n">
        <v>1</v>
      </c>
      <c r="L137" s="106" t="n">
        <v>374106.96</v>
      </c>
      <c r="M137" s="106" t="n">
        <v>45338</v>
      </c>
      <c r="N137" s="106" t="n">
        <v>5262.28</v>
      </c>
      <c r="O137" s="106" t="n">
        <v>305.5</v>
      </c>
      <c r="P137" s="106" t="n">
        <v>631.28</v>
      </c>
      <c r="Q137" s="106" t="n">
        <v>66</v>
      </c>
      <c r="R137" s="0" t="n">
        <v>136</v>
      </c>
    </row>
    <row r="138" customFormat="false" ht="13" hidden="false" customHeight="false" outlineLevel="0" collapsed="false">
      <c r="A138" s="106" t="s">
        <v>1513</v>
      </c>
      <c r="B138" s="106" t="n">
        <v>4</v>
      </c>
      <c r="C138" s="106" t="n">
        <v>37.1235</v>
      </c>
      <c r="D138" s="106" t="n">
        <v>15</v>
      </c>
      <c r="E138" s="106" t="n">
        <v>23.21</v>
      </c>
      <c r="F138" s="106" t="n">
        <v>14252.3</v>
      </c>
      <c r="G138" s="106" t="n">
        <v>223.5</v>
      </c>
      <c r="H138" s="106" t="n">
        <v>1969.87</v>
      </c>
      <c r="I138" s="106" t="n">
        <v>26.67</v>
      </c>
      <c r="J138" s="106" t="n">
        <v>152.87</v>
      </c>
      <c r="K138" s="106" t="n">
        <v>7.5</v>
      </c>
      <c r="L138" s="106" t="n">
        <v>238020.02</v>
      </c>
      <c r="M138" s="106" t="n">
        <v>31872</v>
      </c>
      <c r="N138" s="106" t="n">
        <v>11127.81</v>
      </c>
      <c r="O138" s="106" t="n">
        <v>1556</v>
      </c>
      <c r="P138" s="106" t="n">
        <v>888.23</v>
      </c>
      <c r="Q138" s="106" t="n">
        <v>170</v>
      </c>
      <c r="R138" s="0" t="n">
        <v>137</v>
      </c>
    </row>
    <row r="139" customFormat="false" ht="13" hidden="false" customHeight="false" outlineLevel="0" collapsed="false">
      <c r="A139" s="106" t="s">
        <v>111</v>
      </c>
      <c r="B139" s="106" t="n">
        <v>4</v>
      </c>
      <c r="C139" s="106" t="n">
        <v>9.0429</v>
      </c>
      <c r="D139" s="106" t="n">
        <v>19</v>
      </c>
      <c r="E139" s="106" t="n">
        <v>56.17</v>
      </c>
      <c r="F139" s="106" t="n">
        <v>22363.34</v>
      </c>
      <c r="G139" s="106" t="n">
        <v>296.5</v>
      </c>
      <c r="H139" s="106" t="n">
        <v>3809.56</v>
      </c>
      <c r="I139" s="106" t="n">
        <v>44.67</v>
      </c>
      <c r="J139" s="106" t="n">
        <v>198.91</v>
      </c>
      <c r="K139" s="106" t="n">
        <v>6.5</v>
      </c>
      <c r="L139" s="106" t="n">
        <v>310200.19</v>
      </c>
      <c r="M139" s="106" t="n">
        <v>38145.75</v>
      </c>
      <c r="N139" s="106" t="n">
        <v>32075.1</v>
      </c>
      <c r="O139" s="106" t="n">
        <v>4234</v>
      </c>
      <c r="P139" s="106" t="n">
        <v>4114.55</v>
      </c>
      <c r="Q139" s="106" t="n">
        <v>179.5</v>
      </c>
      <c r="R139" s="0" t="n">
        <v>138</v>
      </c>
    </row>
    <row r="140" customFormat="false" ht="13" hidden="false" customHeight="false" outlineLevel="0" collapsed="false">
      <c r="A140" s="106" t="s">
        <v>321</v>
      </c>
      <c r="B140" s="106" t="n">
        <v>7</v>
      </c>
      <c r="C140" s="106" t="n">
        <v>5.83029</v>
      </c>
      <c r="D140" s="106" t="n">
        <v>3</v>
      </c>
      <c r="E140" s="106" t="n">
        <v>36.51</v>
      </c>
      <c r="F140" s="106" t="n">
        <v>8273.96</v>
      </c>
      <c r="G140" s="106" t="n">
        <v>1199.71</v>
      </c>
      <c r="H140" s="106" t="n">
        <v>1910.02</v>
      </c>
      <c r="I140" s="106" t="n">
        <v>236.17</v>
      </c>
      <c r="J140" s="106" t="n">
        <v>765.39</v>
      </c>
      <c r="K140" s="106" t="n">
        <v>24.4</v>
      </c>
      <c r="L140" s="106" t="n">
        <v>342711.39</v>
      </c>
      <c r="M140" s="106" t="n">
        <v>38096.57</v>
      </c>
      <c r="N140" s="106" t="n">
        <v>64482.66</v>
      </c>
      <c r="O140" s="106" t="n">
        <v>4471.83</v>
      </c>
      <c r="P140" s="106" t="n">
        <v>21745.33</v>
      </c>
      <c r="Q140" s="106" t="n">
        <v>410.4</v>
      </c>
      <c r="R140" s="0" t="n">
        <v>139</v>
      </c>
    </row>
    <row r="141" customFormat="false" ht="13" hidden="false" customHeight="false" outlineLevel="0" collapsed="false">
      <c r="A141" s="106" t="s">
        <v>1561</v>
      </c>
      <c r="B141" s="106" t="n">
        <v>4</v>
      </c>
      <c r="C141" s="106" t="n">
        <v>357.432</v>
      </c>
      <c r="D141" s="106" t="n">
        <v>9</v>
      </c>
      <c r="E141" s="106" t="n">
        <v>55.74</v>
      </c>
      <c r="F141" s="106" t="n">
        <v>16677.89</v>
      </c>
      <c r="G141" s="106" t="n">
        <v>200.25</v>
      </c>
      <c r="H141" s="106" t="n">
        <v>2485.53</v>
      </c>
      <c r="I141" s="106" t="n">
        <v>25.33</v>
      </c>
      <c r="J141" s="106" t="n">
        <v>527.14</v>
      </c>
      <c r="K141" s="106" t="n">
        <v>4.5</v>
      </c>
      <c r="L141" s="106" t="n">
        <v>326861.54</v>
      </c>
      <c r="M141" s="106" t="n">
        <v>41040.75</v>
      </c>
      <c r="N141" s="106" t="n">
        <v>13422.16</v>
      </c>
      <c r="O141" s="106" t="n">
        <v>1759.33</v>
      </c>
      <c r="P141" s="106" t="n">
        <v>1060.99</v>
      </c>
      <c r="Q141" s="106" t="n">
        <v>78</v>
      </c>
      <c r="R141" s="0" t="n">
        <v>140</v>
      </c>
    </row>
    <row r="142" customFormat="false" ht="13" hidden="false" customHeight="false" outlineLevel="0" collapsed="false">
      <c r="A142" s="106" t="s">
        <v>1136</v>
      </c>
      <c r="B142" s="106" t="n">
        <v>5</v>
      </c>
      <c r="C142" s="106" t="n">
        <v>23.2022</v>
      </c>
      <c r="D142" s="106" t="n">
        <v>2</v>
      </c>
      <c r="E142" s="106" t="n">
        <v>19.04</v>
      </c>
      <c r="F142" s="106" t="n">
        <v>9214.58</v>
      </c>
      <c r="G142" s="106" t="n">
        <v>372.4</v>
      </c>
      <c r="H142" s="106" t="n">
        <v>969.6</v>
      </c>
      <c r="I142" s="106" t="n">
        <v>36.25</v>
      </c>
      <c r="J142" s="106" t="n">
        <v>246.72</v>
      </c>
      <c r="K142" s="106" t="n">
        <v>6.33</v>
      </c>
      <c r="L142" s="106" t="n">
        <v>308152.82</v>
      </c>
      <c r="M142" s="106" t="n">
        <v>39266.8</v>
      </c>
      <c r="N142" s="106" t="n">
        <v>20365.5</v>
      </c>
      <c r="O142" s="106" t="n">
        <v>2901</v>
      </c>
      <c r="P142" s="106" t="n">
        <v>3448.36</v>
      </c>
      <c r="Q142" s="106" t="n">
        <v>518.33</v>
      </c>
      <c r="R142" s="0" t="n">
        <v>141</v>
      </c>
    </row>
    <row r="143" customFormat="false" ht="13" hidden="false" customHeight="false" outlineLevel="0" collapsed="false">
      <c r="A143" s="106" t="s">
        <v>1138</v>
      </c>
      <c r="B143" s="106" t="n">
        <v>5</v>
      </c>
      <c r="C143" s="106" t="n">
        <v>129.516</v>
      </c>
      <c r="D143" s="106" t="n">
        <v>3</v>
      </c>
      <c r="E143" s="106" t="n">
        <v>6.78</v>
      </c>
      <c r="F143" s="106" t="n">
        <v>10852.89</v>
      </c>
      <c r="G143" s="106" t="n">
        <v>353.6</v>
      </c>
      <c r="H143" s="106" t="n">
        <v>2229.54</v>
      </c>
      <c r="I143" s="106" t="n">
        <v>25.75</v>
      </c>
      <c r="J143" s="106" t="n">
        <v>144.53</v>
      </c>
      <c r="K143" s="106" t="n">
        <v>3.33</v>
      </c>
      <c r="L143" s="106" t="n">
        <v>251599.75</v>
      </c>
      <c r="M143" s="106" t="n">
        <v>34052.2</v>
      </c>
      <c r="N143" s="106" t="n">
        <v>11964.13</v>
      </c>
      <c r="O143" s="106" t="n">
        <v>2093.25</v>
      </c>
      <c r="P143" s="106" t="n">
        <v>511.26</v>
      </c>
      <c r="Q143" s="106" t="n">
        <v>152</v>
      </c>
      <c r="R143" s="0" t="n">
        <v>142</v>
      </c>
    </row>
    <row r="144" customFormat="false" ht="13" hidden="false" customHeight="false" outlineLevel="0" collapsed="false">
      <c r="A144" s="106" t="s">
        <v>1505</v>
      </c>
      <c r="B144" s="106" t="n">
        <v>6</v>
      </c>
      <c r="C144" s="106" t="n">
        <v>7.91254</v>
      </c>
      <c r="D144" s="106" t="n">
        <v>8</v>
      </c>
      <c r="E144" s="106" t="n">
        <v>22.42</v>
      </c>
      <c r="F144" s="106" t="n">
        <v>4941.66</v>
      </c>
      <c r="G144" s="106" t="n">
        <v>660.67</v>
      </c>
      <c r="H144" s="106" t="n">
        <v>648.05</v>
      </c>
      <c r="I144" s="106" t="n">
        <v>75.6</v>
      </c>
      <c r="J144" s="106" t="n">
        <v>254.27</v>
      </c>
      <c r="K144" s="106" t="n">
        <v>9.75</v>
      </c>
      <c r="L144" s="106" t="n">
        <v>230815.56</v>
      </c>
      <c r="M144" s="106" t="n">
        <v>29073.17</v>
      </c>
      <c r="N144" s="106" t="n">
        <v>8508.29</v>
      </c>
      <c r="O144" s="106" t="n">
        <v>1342.4</v>
      </c>
      <c r="P144" s="106" t="n">
        <v>3038.15</v>
      </c>
      <c r="Q144" s="106" t="n">
        <v>297</v>
      </c>
      <c r="R144" s="0" t="n">
        <v>143</v>
      </c>
    </row>
    <row r="145" customFormat="false" ht="13" hidden="false" customHeight="false" outlineLevel="0" collapsed="false">
      <c r="A145" s="106" t="s">
        <v>1140</v>
      </c>
      <c r="B145" s="106" t="n">
        <v>6</v>
      </c>
      <c r="C145" s="106" t="n">
        <v>51.8182</v>
      </c>
      <c r="D145" s="106" t="n">
        <v>6</v>
      </c>
      <c r="E145" s="106" t="n">
        <v>2.94</v>
      </c>
      <c r="F145" s="106" t="n">
        <v>8189.21</v>
      </c>
      <c r="G145" s="106" t="n">
        <v>879.67</v>
      </c>
      <c r="H145" s="106" t="n">
        <v>2021.84</v>
      </c>
      <c r="I145" s="106" t="n">
        <v>209.2</v>
      </c>
      <c r="J145" s="106" t="n">
        <v>347.18</v>
      </c>
      <c r="K145" s="106" t="n">
        <v>30</v>
      </c>
      <c r="L145" s="106" t="n">
        <v>255863.01</v>
      </c>
      <c r="M145" s="106" t="n">
        <v>35778.83</v>
      </c>
      <c r="N145" s="106" t="n">
        <v>40430.63</v>
      </c>
      <c r="O145" s="106" t="n">
        <v>7063.2</v>
      </c>
      <c r="P145" s="106" t="n">
        <v>8952.98</v>
      </c>
      <c r="Q145" s="106" t="n">
        <v>2016.25</v>
      </c>
      <c r="R145" s="0" t="n">
        <v>144</v>
      </c>
    </row>
    <row r="146" customFormat="false" ht="13" hidden="false" customHeight="false" outlineLevel="0" collapsed="false">
      <c r="A146" s="106" t="s">
        <v>1142</v>
      </c>
      <c r="B146" s="106" t="n">
        <v>4</v>
      </c>
      <c r="C146" s="106" t="n">
        <v>157.894</v>
      </c>
      <c r="D146" s="106" t="n">
        <v>15</v>
      </c>
      <c r="E146" s="106" t="n">
        <v>39.89</v>
      </c>
      <c r="F146" s="106" t="n">
        <v>20782.78</v>
      </c>
      <c r="G146" s="106" t="n">
        <v>253.75</v>
      </c>
      <c r="H146" s="106" t="n">
        <v>3351.24</v>
      </c>
      <c r="I146" s="106" t="n">
        <v>29.67</v>
      </c>
      <c r="J146" s="106" t="n">
        <v>226.85</v>
      </c>
      <c r="K146" s="106" t="n">
        <v>5.5</v>
      </c>
      <c r="L146" s="106" t="n">
        <v>291111.6</v>
      </c>
      <c r="M146" s="106" t="n">
        <v>39772.5</v>
      </c>
      <c r="N146" s="106" t="n">
        <v>25512.18</v>
      </c>
      <c r="O146" s="106" t="n">
        <v>3314.67</v>
      </c>
      <c r="P146" s="106" t="n">
        <v>1763.9</v>
      </c>
      <c r="Q146" s="106" t="n">
        <v>212.5</v>
      </c>
      <c r="R146" s="0" t="n">
        <v>145</v>
      </c>
    </row>
    <row r="147" customFormat="false" ht="13" hidden="false" customHeight="false" outlineLevel="0" collapsed="false">
      <c r="A147" s="106" t="s">
        <v>1445</v>
      </c>
      <c r="B147" s="106" t="n">
        <v>4</v>
      </c>
      <c r="C147" s="106" t="n">
        <v>74.6039</v>
      </c>
      <c r="D147" s="106" t="n">
        <v>5</v>
      </c>
      <c r="E147" s="106" t="n">
        <v>113.21</v>
      </c>
      <c r="F147" s="106" t="n">
        <v>14061.46</v>
      </c>
      <c r="G147" s="106" t="n">
        <v>183.5</v>
      </c>
      <c r="H147" s="106" t="n">
        <v>933.56</v>
      </c>
      <c r="I147" s="106" t="n">
        <v>19.67</v>
      </c>
      <c r="J147" s="106" t="n">
        <v>153.91</v>
      </c>
      <c r="K147" s="106" t="n">
        <v>2</v>
      </c>
      <c r="L147" s="106" t="n">
        <v>186469.84</v>
      </c>
      <c r="M147" s="106" t="n">
        <v>27590.5</v>
      </c>
      <c r="N147" s="106" t="n">
        <v>7769.61</v>
      </c>
      <c r="O147" s="106" t="n">
        <v>1226</v>
      </c>
      <c r="P147" s="106" t="n">
        <v>1009</v>
      </c>
      <c r="Q147" s="106" t="n">
        <v>94</v>
      </c>
      <c r="R147" s="0" t="n">
        <v>146</v>
      </c>
    </row>
    <row r="148" customFormat="false" ht="13" hidden="false" customHeight="false" outlineLevel="0" collapsed="false">
      <c r="A148" s="106" t="s">
        <v>1144</v>
      </c>
      <c r="B148" s="106" t="n">
        <v>4</v>
      </c>
      <c r="C148" s="106" t="n">
        <v>178.359</v>
      </c>
      <c r="D148" s="106" t="n">
        <v>4</v>
      </c>
      <c r="E148" s="106" t="n">
        <v>41.81</v>
      </c>
      <c r="F148" s="106" t="n">
        <v>13882.8</v>
      </c>
      <c r="G148" s="106" t="n">
        <v>163.25</v>
      </c>
      <c r="H148" s="106" t="n">
        <v>1007.13</v>
      </c>
      <c r="I148" s="106" t="n">
        <v>24</v>
      </c>
      <c r="J148" s="106" t="n">
        <v>261.98</v>
      </c>
      <c r="K148" s="106" t="n">
        <v>3</v>
      </c>
      <c r="L148" s="106" t="n">
        <v>227172.87</v>
      </c>
      <c r="M148" s="106" t="n">
        <v>29881</v>
      </c>
      <c r="N148" s="106" t="n">
        <v>18700.62</v>
      </c>
      <c r="O148" s="106" t="n">
        <v>2813</v>
      </c>
      <c r="P148" s="106" t="n">
        <v>1404.33</v>
      </c>
      <c r="Q148" s="106" t="n">
        <v>388.5</v>
      </c>
      <c r="R148" s="0" t="n">
        <v>147</v>
      </c>
    </row>
    <row r="149" customFormat="false" ht="13" hidden="false" customHeight="false" outlineLevel="0" collapsed="false">
      <c r="A149" s="106" t="s">
        <v>1507</v>
      </c>
      <c r="B149" s="106" t="n">
        <v>4</v>
      </c>
      <c r="C149" s="106" t="n">
        <v>18.6807</v>
      </c>
      <c r="D149" s="106" t="n">
        <v>7</v>
      </c>
      <c r="E149" s="106" t="n">
        <v>53.5</v>
      </c>
      <c r="F149" s="106" t="n">
        <v>17863.68</v>
      </c>
      <c r="G149" s="106" t="n">
        <v>208.25</v>
      </c>
      <c r="H149" s="106" t="n">
        <v>2848.51</v>
      </c>
      <c r="I149" s="106" t="n">
        <v>28.33</v>
      </c>
      <c r="J149" s="106" t="n">
        <v>152.99</v>
      </c>
      <c r="K149" s="106" t="n">
        <v>3.5</v>
      </c>
      <c r="L149" s="106" t="n">
        <v>264043.89</v>
      </c>
      <c r="M149" s="106" t="n">
        <v>36337.25</v>
      </c>
      <c r="N149" s="106" t="n">
        <v>25334.1</v>
      </c>
      <c r="O149" s="106" t="n">
        <v>4246</v>
      </c>
      <c r="P149" s="106" t="n">
        <v>2274.82</v>
      </c>
      <c r="Q149" s="106" t="n">
        <v>756</v>
      </c>
      <c r="R149" s="0" t="n">
        <v>148</v>
      </c>
    </row>
    <row r="150" customFormat="false" ht="13" hidden="false" customHeight="false" outlineLevel="0" collapsed="false">
      <c r="A150" s="106" t="s">
        <v>1146</v>
      </c>
      <c r="B150" s="106" t="n">
        <v>6</v>
      </c>
      <c r="C150" s="106" t="n">
        <v>27.9616</v>
      </c>
      <c r="D150" s="106" t="n">
        <v>4</v>
      </c>
      <c r="E150" s="106" t="n">
        <v>5.61</v>
      </c>
      <c r="F150" s="106" t="n">
        <v>7789.52</v>
      </c>
      <c r="G150" s="106" t="n">
        <v>766.33</v>
      </c>
      <c r="H150" s="106" t="n">
        <v>1716.41</v>
      </c>
      <c r="I150" s="106" t="n">
        <v>166.2</v>
      </c>
      <c r="J150" s="106" t="n">
        <v>180.03</v>
      </c>
      <c r="K150" s="106" t="n">
        <v>13</v>
      </c>
      <c r="L150" s="106" t="n">
        <v>240750.97</v>
      </c>
      <c r="M150" s="106" t="n">
        <v>29716.5</v>
      </c>
      <c r="N150" s="106" t="n">
        <v>21795.69</v>
      </c>
      <c r="O150" s="106" t="n">
        <v>3242.2</v>
      </c>
      <c r="P150" s="106" t="n">
        <v>2374.92</v>
      </c>
      <c r="Q150" s="106" t="n">
        <v>203.5</v>
      </c>
      <c r="R150" s="0" t="n">
        <v>149</v>
      </c>
    </row>
    <row r="151" customFormat="false" ht="13" hidden="false" customHeight="false" outlineLevel="0" collapsed="false">
      <c r="A151" s="106" t="s">
        <v>1148</v>
      </c>
      <c r="B151" s="106" t="n">
        <v>3</v>
      </c>
      <c r="C151" s="106" t="n">
        <v>9.51884</v>
      </c>
      <c r="D151" s="106" t="n">
        <v>16</v>
      </c>
      <c r="E151" s="106" t="n">
        <v>527.69</v>
      </c>
      <c r="F151" s="106" t="n">
        <v>12559.86</v>
      </c>
      <c r="G151" s="106" t="n">
        <v>70</v>
      </c>
      <c r="H151" s="106" t="n">
        <v>4228.45</v>
      </c>
      <c r="I151" s="106" t="n">
        <v>7.5</v>
      </c>
      <c r="J151" s="106" t="n">
        <v>9.52</v>
      </c>
      <c r="K151" s="106" t="n">
        <v>1</v>
      </c>
      <c r="L151" s="106" t="n">
        <v>167324.58</v>
      </c>
      <c r="M151" s="106" t="n">
        <v>19290.67</v>
      </c>
      <c r="N151" s="106" t="n">
        <v>8807.4</v>
      </c>
      <c r="O151" s="106" t="n">
        <v>988.5</v>
      </c>
      <c r="P151" s="106" t="n">
        <v>13.74</v>
      </c>
      <c r="Q151" s="106" t="n">
        <v>28</v>
      </c>
      <c r="R151" s="0" t="n">
        <v>150</v>
      </c>
    </row>
    <row r="152" customFormat="false" ht="13" hidden="false" customHeight="false" outlineLevel="0" collapsed="false">
      <c r="A152" s="106" t="s">
        <v>570</v>
      </c>
      <c r="B152" s="106" t="n">
        <v>4</v>
      </c>
      <c r="C152" s="106" t="n">
        <v>263.077</v>
      </c>
      <c r="D152" s="106" t="n">
        <v>10</v>
      </c>
      <c r="E152" s="106" t="n">
        <v>119.29</v>
      </c>
      <c r="F152" s="106" t="n">
        <v>15031.87</v>
      </c>
      <c r="G152" s="106" t="n">
        <v>229</v>
      </c>
      <c r="H152" s="106" t="n">
        <v>2304.39</v>
      </c>
      <c r="I152" s="106" t="n">
        <v>32</v>
      </c>
      <c r="J152" s="106" t="n">
        <v>843.13</v>
      </c>
      <c r="K152" s="106" t="n">
        <v>4.5</v>
      </c>
      <c r="L152" s="106" t="n">
        <v>226874.77</v>
      </c>
      <c r="M152" s="106" t="n">
        <v>23918.25</v>
      </c>
      <c r="N152" s="106" t="n">
        <v>10607.16</v>
      </c>
      <c r="O152" s="106" t="n">
        <v>1154.33</v>
      </c>
      <c r="P152" s="106" t="n">
        <v>1456.8</v>
      </c>
      <c r="Q152" s="106" t="n">
        <v>174.5</v>
      </c>
      <c r="R152" s="0" t="n">
        <v>151</v>
      </c>
    </row>
    <row r="153" customFormat="false" ht="13" hidden="false" customHeight="false" outlineLevel="0" collapsed="false">
      <c r="A153" s="106" t="s">
        <v>48</v>
      </c>
      <c r="B153" s="106" t="n">
        <v>9</v>
      </c>
      <c r="C153" s="106" t="n">
        <v>7.3771</v>
      </c>
      <c r="D153" s="106" t="n">
        <v>0</v>
      </c>
      <c r="E153" s="106" t="n">
        <v>0</v>
      </c>
      <c r="F153" s="106" t="n">
        <v>3246.89</v>
      </c>
      <c r="G153" s="106" t="n">
        <v>964.33</v>
      </c>
      <c r="H153" s="106" t="n">
        <v>320.87</v>
      </c>
      <c r="I153" s="106" t="n">
        <v>126.25</v>
      </c>
      <c r="J153" s="106" t="n">
        <v>44.08</v>
      </c>
      <c r="K153" s="106" t="n">
        <v>20</v>
      </c>
      <c r="L153" s="106" t="n">
        <v>291387.8</v>
      </c>
      <c r="M153" s="106" t="n">
        <v>38979.78</v>
      </c>
      <c r="N153" s="106" t="n">
        <v>26817.37</v>
      </c>
      <c r="O153" s="106" t="n">
        <v>3743.75</v>
      </c>
      <c r="P153" s="106" t="n">
        <v>3171.84</v>
      </c>
      <c r="Q153" s="106" t="n">
        <v>273.29</v>
      </c>
      <c r="R153" s="0" t="n">
        <v>152</v>
      </c>
    </row>
    <row r="154" customFormat="false" ht="13" hidden="false" customHeight="false" outlineLevel="0" collapsed="false">
      <c r="A154" s="106" t="s">
        <v>1150</v>
      </c>
      <c r="B154" s="106" t="n">
        <v>4</v>
      </c>
      <c r="C154" s="106" t="n">
        <v>14.0403</v>
      </c>
      <c r="D154" s="106" t="n">
        <v>9</v>
      </c>
      <c r="E154" s="106" t="n">
        <v>137.96</v>
      </c>
      <c r="F154" s="106" t="n">
        <v>14253.81</v>
      </c>
      <c r="G154" s="106" t="n">
        <v>237.5</v>
      </c>
      <c r="H154" s="106" t="n">
        <v>2370.57</v>
      </c>
      <c r="I154" s="106" t="n">
        <v>29.67</v>
      </c>
      <c r="J154" s="106" t="n">
        <v>626.37</v>
      </c>
      <c r="K154" s="106" t="n">
        <v>5</v>
      </c>
      <c r="L154" s="106" t="n">
        <v>172999.14</v>
      </c>
      <c r="M154" s="106" t="n">
        <v>21403.75</v>
      </c>
      <c r="N154" s="106" t="n">
        <v>18609.71</v>
      </c>
      <c r="O154" s="106" t="n">
        <v>1859</v>
      </c>
      <c r="P154" s="106" t="n">
        <v>7408.72</v>
      </c>
      <c r="Q154" s="106" t="n">
        <v>349.5</v>
      </c>
      <c r="R154" s="0" t="n">
        <v>153</v>
      </c>
    </row>
    <row r="155" customFormat="false" ht="13" hidden="false" customHeight="false" outlineLevel="0" collapsed="false">
      <c r="A155" s="106" t="s">
        <v>751</v>
      </c>
      <c r="B155" s="106" t="n">
        <v>7</v>
      </c>
      <c r="C155" s="106" t="n">
        <v>29.3894</v>
      </c>
      <c r="D155" s="106" t="n">
        <v>0</v>
      </c>
      <c r="E155" s="106" t="n">
        <v>0</v>
      </c>
      <c r="F155" s="106" t="n">
        <v>7904.66</v>
      </c>
      <c r="G155" s="106" t="n">
        <v>967.29</v>
      </c>
      <c r="H155" s="106" t="n">
        <v>768.91</v>
      </c>
      <c r="I155" s="106" t="n">
        <v>85.83</v>
      </c>
      <c r="J155" s="106" t="n">
        <v>140.53</v>
      </c>
      <c r="K155" s="106" t="n">
        <v>15.4</v>
      </c>
      <c r="L155" s="106" t="n">
        <v>282708.29</v>
      </c>
      <c r="M155" s="106" t="n">
        <v>34229.29</v>
      </c>
      <c r="N155" s="106" t="n">
        <v>17700.76</v>
      </c>
      <c r="O155" s="106" t="n">
        <v>2471.83</v>
      </c>
      <c r="P155" s="106" t="n">
        <v>3541.58</v>
      </c>
      <c r="Q155" s="106" t="n">
        <v>265.2</v>
      </c>
      <c r="R155" s="0" t="n">
        <v>154</v>
      </c>
    </row>
    <row r="156" customFormat="false" ht="13" hidden="false" customHeight="false" outlineLevel="0" collapsed="false">
      <c r="A156" s="106" t="s">
        <v>1605</v>
      </c>
      <c r="B156" s="106" t="n">
        <v>4</v>
      </c>
      <c r="C156" s="106" t="n">
        <v>319.714</v>
      </c>
      <c r="D156" s="106" t="n">
        <v>8</v>
      </c>
      <c r="E156" s="106" t="n">
        <v>228.88</v>
      </c>
      <c r="F156" s="106" t="n">
        <v>11532.09</v>
      </c>
      <c r="G156" s="106" t="n">
        <v>190.25</v>
      </c>
      <c r="H156" s="106" t="n">
        <v>1842.13</v>
      </c>
      <c r="I156" s="106" t="n">
        <v>20</v>
      </c>
      <c r="J156" s="106" t="n">
        <v>1235.22</v>
      </c>
      <c r="K156" s="106" t="n">
        <v>5</v>
      </c>
      <c r="L156" s="106" t="n">
        <v>194691.29</v>
      </c>
      <c r="M156" s="106" t="n">
        <v>24754.75</v>
      </c>
      <c r="N156" s="106" t="n">
        <v>24626.95</v>
      </c>
      <c r="O156" s="106" t="n">
        <v>2201.67</v>
      </c>
      <c r="P156" s="106" t="n">
        <v>3985.66</v>
      </c>
      <c r="Q156" s="106" t="n">
        <v>245.5</v>
      </c>
      <c r="R156" s="0" t="n">
        <v>155</v>
      </c>
    </row>
    <row r="157" customFormat="false" ht="13" hidden="false" customHeight="false" outlineLevel="0" collapsed="false">
      <c r="A157" s="106" t="s">
        <v>249</v>
      </c>
      <c r="B157" s="106" t="n">
        <v>9</v>
      </c>
      <c r="C157" s="106" t="n">
        <v>2.73667</v>
      </c>
      <c r="D157" s="106" t="n">
        <v>0</v>
      </c>
      <c r="E157" s="106" t="n">
        <v>0</v>
      </c>
      <c r="F157" s="106" t="n">
        <v>2220.2</v>
      </c>
      <c r="G157" s="106" t="n">
        <v>665.11</v>
      </c>
      <c r="H157" s="106" t="n">
        <v>403.85</v>
      </c>
      <c r="I157" s="106" t="n">
        <v>99.25</v>
      </c>
      <c r="J157" s="106" t="n">
        <v>164.38</v>
      </c>
      <c r="K157" s="106" t="n">
        <v>27.43</v>
      </c>
      <c r="L157" s="106" t="n">
        <v>261427.99</v>
      </c>
      <c r="M157" s="106" t="n">
        <v>34670.78</v>
      </c>
      <c r="N157" s="106" t="n">
        <v>18288.38</v>
      </c>
      <c r="O157" s="106" t="n">
        <v>2980.12</v>
      </c>
      <c r="P157" s="106" t="n">
        <v>2166.22</v>
      </c>
      <c r="Q157" s="106" t="n">
        <v>463.43</v>
      </c>
      <c r="R157" s="0" t="n">
        <v>156</v>
      </c>
    </row>
    <row r="158" customFormat="false" ht="13" hidden="false" customHeight="false" outlineLevel="0" collapsed="false">
      <c r="A158" s="106" t="s">
        <v>401</v>
      </c>
      <c r="B158" s="106" t="n">
        <v>5</v>
      </c>
      <c r="C158" s="106" t="n">
        <v>6.84167</v>
      </c>
      <c r="D158" s="106" t="n">
        <v>1</v>
      </c>
      <c r="E158" s="106" t="n">
        <v>8.86</v>
      </c>
      <c r="F158" s="106" t="n">
        <v>7981.8</v>
      </c>
      <c r="G158" s="106" t="n">
        <v>335.2</v>
      </c>
      <c r="H158" s="106" t="n">
        <v>455.22</v>
      </c>
      <c r="I158" s="106" t="n">
        <v>35.5</v>
      </c>
      <c r="J158" s="106" t="n">
        <v>22.59</v>
      </c>
      <c r="K158" s="106" t="n">
        <v>2.67</v>
      </c>
      <c r="L158" s="106" t="n">
        <v>200766.47</v>
      </c>
      <c r="M158" s="106" t="n">
        <v>25754.4</v>
      </c>
      <c r="N158" s="106" t="n">
        <v>7547.45</v>
      </c>
      <c r="O158" s="106" t="n">
        <v>1809.5</v>
      </c>
      <c r="P158" s="106" t="n">
        <v>233.65</v>
      </c>
      <c r="Q158" s="106" t="n">
        <v>94.33</v>
      </c>
      <c r="R158" s="0" t="n">
        <v>157</v>
      </c>
    </row>
    <row r="159" customFormat="false" ht="13" hidden="false" customHeight="false" outlineLevel="0" collapsed="false">
      <c r="A159" s="106" t="s">
        <v>1636</v>
      </c>
      <c r="B159" s="106" t="n">
        <v>4</v>
      </c>
      <c r="C159" s="106" t="n">
        <v>209.652</v>
      </c>
      <c r="D159" s="106" t="n">
        <v>3</v>
      </c>
      <c r="E159" s="106" t="n">
        <v>28.12</v>
      </c>
      <c r="F159" s="106" t="n">
        <v>19283.89</v>
      </c>
      <c r="G159" s="106" t="n">
        <v>207.5</v>
      </c>
      <c r="H159" s="106" t="n">
        <v>1850.56</v>
      </c>
      <c r="I159" s="106" t="n">
        <v>11.33</v>
      </c>
      <c r="J159" s="106" t="n">
        <v>248.86</v>
      </c>
      <c r="K159" s="106" t="n">
        <v>2</v>
      </c>
      <c r="L159" s="106" t="n">
        <v>345076.65</v>
      </c>
      <c r="M159" s="106" t="n">
        <v>43543.5</v>
      </c>
      <c r="N159" s="106" t="n">
        <v>26668.46</v>
      </c>
      <c r="O159" s="106" t="n">
        <v>3109</v>
      </c>
      <c r="P159" s="106" t="n">
        <v>1731.92</v>
      </c>
      <c r="Q159" s="106" t="n">
        <v>234</v>
      </c>
      <c r="R159" s="0" t="n">
        <v>158</v>
      </c>
    </row>
    <row r="160" customFormat="false" ht="13" hidden="false" customHeight="false" outlineLevel="0" collapsed="false">
      <c r="A160" s="106" t="s">
        <v>833</v>
      </c>
      <c r="B160" s="106" t="n">
        <v>10</v>
      </c>
      <c r="C160" s="106" t="n">
        <v>25.0465</v>
      </c>
      <c r="D160" s="106" t="n">
        <v>0</v>
      </c>
      <c r="E160" s="106" t="n">
        <v>0</v>
      </c>
      <c r="F160" s="106" t="n">
        <v>1089.81</v>
      </c>
      <c r="G160" s="106" t="n">
        <v>368.5</v>
      </c>
      <c r="H160" s="106" t="n">
        <v>165.55</v>
      </c>
      <c r="I160" s="106" t="n">
        <v>49.44</v>
      </c>
      <c r="J160" s="106" t="n">
        <v>78.21</v>
      </c>
      <c r="K160" s="106" t="n">
        <v>11.25</v>
      </c>
      <c r="L160" s="106" t="n">
        <v>251001.09</v>
      </c>
      <c r="M160" s="106" t="n">
        <v>34704.6</v>
      </c>
      <c r="N160" s="106" t="n">
        <v>19822.36</v>
      </c>
      <c r="O160" s="106" t="n">
        <v>2719.22</v>
      </c>
      <c r="P160" s="106" t="n">
        <v>1555.25</v>
      </c>
      <c r="Q160" s="106" t="n">
        <v>317.88</v>
      </c>
      <c r="R160" s="0" t="n">
        <v>159</v>
      </c>
    </row>
    <row r="161" customFormat="false" ht="13" hidden="false" customHeight="false" outlineLevel="0" collapsed="false">
      <c r="A161" s="106" t="s">
        <v>102</v>
      </c>
      <c r="B161" s="106" t="n">
        <v>4</v>
      </c>
      <c r="C161" s="106" t="n">
        <v>3.62906</v>
      </c>
      <c r="D161" s="106" t="n">
        <v>3</v>
      </c>
      <c r="E161" s="106" t="n">
        <v>1410.26</v>
      </c>
      <c r="F161" s="106" t="n">
        <v>7480.08</v>
      </c>
      <c r="G161" s="106" t="n">
        <v>118.25</v>
      </c>
      <c r="H161" s="106" t="n">
        <v>2995.72</v>
      </c>
      <c r="I161" s="106" t="n">
        <v>11.67</v>
      </c>
      <c r="J161" s="106" t="n">
        <v>2118.66</v>
      </c>
      <c r="K161" s="106" t="n">
        <v>2</v>
      </c>
      <c r="L161" s="106" t="n">
        <v>186218.42</v>
      </c>
      <c r="M161" s="106" t="n">
        <v>24307.75</v>
      </c>
      <c r="N161" s="106" t="n">
        <v>10393.58</v>
      </c>
      <c r="O161" s="106" t="n">
        <v>1744</v>
      </c>
      <c r="P161" s="106" t="n">
        <v>2537.4</v>
      </c>
      <c r="Q161" s="106" t="n">
        <v>134.5</v>
      </c>
      <c r="R161" s="0" t="n">
        <v>160</v>
      </c>
    </row>
    <row r="162" customFormat="false" ht="13" hidden="false" customHeight="false" outlineLevel="0" collapsed="false">
      <c r="A162" s="106" t="s">
        <v>1471</v>
      </c>
      <c r="B162" s="106" t="n">
        <v>3</v>
      </c>
      <c r="C162" s="106" t="n">
        <v>45.274</v>
      </c>
      <c r="D162" s="106" t="n">
        <v>14</v>
      </c>
      <c r="E162" s="106" t="n">
        <v>35.7</v>
      </c>
      <c r="F162" s="106" t="n">
        <v>9008.51</v>
      </c>
      <c r="G162" s="106" t="n">
        <v>55.33</v>
      </c>
      <c r="H162" s="106" t="n">
        <v>287.53</v>
      </c>
      <c r="I162" s="106" t="n">
        <v>6.5</v>
      </c>
      <c r="J162" s="106" t="n">
        <v>45.27</v>
      </c>
      <c r="K162" s="106" t="n">
        <v>1</v>
      </c>
      <c r="L162" s="106" t="n">
        <v>166485.82</v>
      </c>
      <c r="M162" s="106" t="n">
        <v>21746</v>
      </c>
      <c r="N162" s="106" t="n">
        <v>8192.33</v>
      </c>
      <c r="O162" s="106" t="n">
        <v>1658</v>
      </c>
      <c r="P162" s="106" t="n">
        <v>365.17</v>
      </c>
      <c r="Q162" s="106" t="n">
        <v>71</v>
      </c>
      <c r="R162" s="0" t="n">
        <v>161</v>
      </c>
    </row>
    <row r="163" customFormat="false" ht="13" hidden="false" customHeight="false" outlineLevel="0" collapsed="false">
      <c r="A163" s="106" t="s">
        <v>823</v>
      </c>
      <c r="B163" s="106" t="n">
        <v>8</v>
      </c>
      <c r="C163" s="106" t="n">
        <v>57.0536</v>
      </c>
      <c r="D163" s="106" t="n">
        <v>1</v>
      </c>
      <c r="E163" s="106" t="n">
        <v>6.01</v>
      </c>
      <c r="F163" s="106" t="n">
        <v>3631.84</v>
      </c>
      <c r="G163" s="106" t="n">
        <v>902.25</v>
      </c>
      <c r="H163" s="106" t="n">
        <v>908.96</v>
      </c>
      <c r="I163" s="106" t="n">
        <v>133.29</v>
      </c>
      <c r="J163" s="106" t="n">
        <v>491</v>
      </c>
      <c r="K163" s="106" t="n">
        <v>38.33</v>
      </c>
      <c r="L163" s="106" t="n">
        <v>240444.41</v>
      </c>
      <c r="M163" s="106" t="n">
        <v>30835.12</v>
      </c>
      <c r="N163" s="106" t="n">
        <v>19065.21</v>
      </c>
      <c r="O163" s="106" t="n">
        <v>3720</v>
      </c>
      <c r="P163" s="106" t="n">
        <v>5187.89</v>
      </c>
      <c r="Q163" s="106" t="n">
        <v>1110.33</v>
      </c>
      <c r="R163" s="0" t="n">
        <v>162</v>
      </c>
    </row>
    <row r="164" customFormat="false" ht="13" hidden="false" customHeight="false" outlineLevel="0" collapsed="false">
      <c r="A164" s="106" t="s">
        <v>1152</v>
      </c>
      <c r="B164" s="106" t="n">
        <v>4</v>
      </c>
      <c r="C164" s="106" t="n">
        <v>153.075</v>
      </c>
      <c r="D164" s="106" t="n">
        <v>15</v>
      </c>
      <c r="E164" s="106" t="n">
        <v>135.11</v>
      </c>
      <c r="F164" s="106" t="n">
        <v>18937.67</v>
      </c>
      <c r="G164" s="106" t="n">
        <v>266.25</v>
      </c>
      <c r="H164" s="106" t="n">
        <v>3154.25</v>
      </c>
      <c r="I164" s="106" t="n">
        <v>27</v>
      </c>
      <c r="J164" s="106" t="n">
        <v>978.75</v>
      </c>
      <c r="K164" s="106" t="n">
        <v>5.5</v>
      </c>
      <c r="L164" s="106" t="n">
        <v>272449.78</v>
      </c>
      <c r="M164" s="106" t="n">
        <v>34199</v>
      </c>
      <c r="N164" s="106" t="n">
        <v>13428.68</v>
      </c>
      <c r="O164" s="106" t="n">
        <v>1820</v>
      </c>
      <c r="P164" s="106" t="n">
        <v>1799.03</v>
      </c>
      <c r="Q164" s="106" t="n">
        <v>181.5</v>
      </c>
      <c r="R164" s="0" t="n">
        <v>163</v>
      </c>
    </row>
    <row r="165" customFormat="false" ht="13" hidden="false" customHeight="false" outlineLevel="0" collapsed="false">
      <c r="A165" s="106" t="s">
        <v>1542</v>
      </c>
      <c r="B165" s="106" t="n">
        <v>5</v>
      </c>
      <c r="C165" s="106" t="n">
        <v>64.1332</v>
      </c>
      <c r="D165" s="106" t="n">
        <v>12</v>
      </c>
      <c r="E165" s="106" t="n">
        <v>8.89</v>
      </c>
      <c r="F165" s="106" t="n">
        <v>9771.3</v>
      </c>
      <c r="G165" s="106" t="n">
        <v>730.4</v>
      </c>
      <c r="H165" s="106" t="n">
        <v>1367.46</v>
      </c>
      <c r="I165" s="106" t="n">
        <v>114.5</v>
      </c>
      <c r="J165" s="106" t="n">
        <v>332.8</v>
      </c>
      <c r="K165" s="106" t="n">
        <v>11.67</v>
      </c>
      <c r="L165" s="106" t="n">
        <v>270705.19</v>
      </c>
      <c r="M165" s="106" t="n">
        <v>37533.2</v>
      </c>
      <c r="N165" s="106" t="n">
        <v>19148.38</v>
      </c>
      <c r="O165" s="106" t="n">
        <v>4325</v>
      </c>
      <c r="P165" s="106" t="n">
        <v>1739.03</v>
      </c>
      <c r="Q165" s="106" t="n">
        <v>192.33</v>
      </c>
      <c r="R165" s="0" t="n">
        <v>164</v>
      </c>
    </row>
    <row r="166" customFormat="false" ht="13" hidden="false" customHeight="false" outlineLevel="0" collapsed="false">
      <c r="A166" s="106" t="s">
        <v>861</v>
      </c>
      <c r="B166" s="106" t="n">
        <v>4</v>
      </c>
      <c r="C166" s="106" t="n">
        <v>19.8706</v>
      </c>
      <c r="D166" s="106" t="n">
        <v>10</v>
      </c>
      <c r="E166" s="106" t="n">
        <v>11.43</v>
      </c>
      <c r="F166" s="106" t="n">
        <v>10881.85</v>
      </c>
      <c r="G166" s="106" t="n">
        <v>222.5</v>
      </c>
      <c r="H166" s="106" t="n">
        <v>1580.05</v>
      </c>
      <c r="I166" s="106" t="n">
        <v>36.67</v>
      </c>
      <c r="J166" s="106" t="n">
        <v>76.27</v>
      </c>
      <c r="K166" s="106" t="n">
        <v>5.5</v>
      </c>
      <c r="L166" s="106" t="n">
        <v>209131.36</v>
      </c>
      <c r="M166" s="106" t="n">
        <v>28539.75</v>
      </c>
      <c r="N166" s="106" t="n">
        <v>35183.99</v>
      </c>
      <c r="O166" s="106" t="n">
        <v>4942.33</v>
      </c>
      <c r="P166" s="106" t="n">
        <v>1598.96</v>
      </c>
      <c r="Q166" s="106" t="n">
        <v>290</v>
      </c>
      <c r="R166" s="0" t="n">
        <v>165</v>
      </c>
    </row>
    <row r="167" customFormat="false" ht="13" hidden="false" customHeight="false" outlineLevel="0" collapsed="false">
      <c r="A167" s="106" t="s">
        <v>1517</v>
      </c>
      <c r="B167" s="106" t="n">
        <v>3</v>
      </c>
      <c r="C167" s="106" t="n">
        <v>33.9704</v>
      </c>
      <c r="D167" s="106" t="n">
        <v>21</v>
      </c>
      <c r="E167" s="106" t="n">
        <v>9.83</v>
      </c>
      <c r="F167" s="106" t="n">
        <v>11083.27</v>
      </c>
      <c r="G167" s="106" t="n">
        <v>73.33</v>
      </c>
      <c r="H167" s="106" t="n">
        <v>134.3</v>
      </c>
      <c r="I167" s="106" t="n">
        <v>10.5</v>
      </c>
      <c r="J167" s="106" t="n">
        <v>33.97</v>
      </c>
      <c r="K167" s="106" t="n">
        <v>1</v>
      </c>
      <c r="L167" s="106" t="n">
        <v>181456.7</v>
      </c>
      <c r="M167" s="106" t="n">
        <v>24934.33</v>
      </c>
      <c r="N167" s="106" t="n">
        <v>5454.06</v>
      </c>
      <c r="O167" s="106" t="n">
        <v>1289.5</v>
      </c>
      <c r="P167" s="106" t="n">
        <v>55.69</v>
      </c>
      <c r="Q167" s="106" t="n">
        <v>14</v>
      </c>
      <c r="R167" s="0" t="n">
        <v>166</v>
      </c>
    </row>
    <row r="168" customFormat="false" ht="13" hidden="false" customHeight="false" outlineLevel="0" collapsed="false">
      <c r="A168" s="106" t="s">
        <v>548</v>
      </c>
      <c r="B168" s="106" t="n">
        <v>6</v>
      </c>
      <c r="C168" s="106" t="n">
        <v>114.107</v>
      </c>
      <c r="D168" s="106" t="n">
        <v>2</v>
      </c>
      <c r="E168" s="106" t="n">
        <v>3.69</v>
      </c>
      <c r="F168" s="106" t="n">
        <v>8554.45</v>
      </c>
      <c r="G168" s="106" t="n">
        <v>921.67</v>
      </c>
      <c r="H168" s="106" t="n">
        <v>992.95</v>
      </c>
      <c r="I168" s="106" t="n">
        <v>118</v>
      </c>
      <c r="J168" s="106" t="n">
        <v>279.56</v>
      </c>
      <c r="K168" s="106" t="n">
        <v>15.5</v>
      </c>
      <c r="L168" s="106" t="n">
        <v>280518.49</v>
      </c>
      <c r="M168" s="106" t="n">
        <v>36913.5</v>
      </c>
      <c r="N168" s="106" t="n">
        <v>21887.54</v>
      </c>
      <c r="O168" s="106" t="n">
        <v>3459.6</v>
      </c>
      <c r="P168" s="106" t="n">
        <v>1783.88</v>
      </c>
      <c r="Q168" s="106" t="n">
        <v>333.25</v>
      </c>
      <c r="R168" s="0" t="n">
        <v>167</v>
      </c>
    </row>
    <row r="169" customFormat="false" ht="13" hidden="false" customHeight="false" outlineLevel="0" collapsed="false">
      <c r="A169" s="106" t="s">
        <v>1154</v>
      </c>
      <c r="B169" s="106" t="n">
        <v>3</v>
      </c>
      <c r="C169" s="106" t="n">
        <v>69.2496</v>
      </c>
      <c r="D169" s="106" t="n">
        <v>11</v>
      </c>
      <c r="E169" s="106" t="n">
        <v>1198.48</v>
      </c>
      <c r="F169" s="106" t="n">
        <v>18032.74</v>
      </c>
      <c r="G169" s="106" t="n">
        <v>66.67</v>
      </c>
      <c r="H169" s="106" t="n">
        <v>6658.97</v>
      </c>
      <c r="I169" s="106" t="n">
        <v>6</v>
      </c>
      <c r="J169" s="106" t="n">
        <v>69.25</v>
      </c>
      <c r="K169" s="106" t="n">
        <v>1</v>
      </c>
      <c r="L169" s="106" t="n">
        <v>243173.54</v>
      </c>
      <c r="M169" s="106" t="n">
        <v>36482</v>
      </c>
      <c r="N169" s="106" t="n">
        <v>18727.02</v>
      </c>
      <c r="O169" s="106" t="n">
        <v>1870.5</v>
      </c>
      <c r="P169" s="106" t="n">
        <v>131.66</v>
      </c>
      <c r="Q169" s="106" t="n">
        <v>68</v>
      </c>
      <c r="R169" s="0" t="n">
        <v>168</v>
      </c>
    </row>
    <row r="170" customFormat="false" ht="13" hidden="false" customHeight="false" outlineLevel="0" collapsed="false">
      <c r="A170" s="106" t="s">
        <v>1425</v>
      </c>
      <c r="B170" s="106" t="n">
        <v>4</v>
      </c>
      <c r="C170" s="106" t="n">
        <v>50.9258</v>
      </c>
      <c r="D170" s="106" t="n">
        <v>16</v>
      </c>
      <c r="E170" s="106" t="n">
        <v>61.86</v>
      </c>
      <c r="F170" s="106" t="n">
        <v>19984.98</v>
      </c>
      <c r="G170" s="106" t="n">
        <v>271.25</v>
      </c>
      <c r="H170" s="106" t="n">
        <v>767.97</v>
      </c>
      <c r="I170" s="106" t="n">
        <v>29.67</v>
      </c>
      <c r="J170" s="106" t="n">
        <v>307.1</v>
      </c>
      <c r="K170" s="106" t="n">
        <v>6</v>
      </c>
      <c r="L170" s="106" t="n">
        <v>344817.11</v>
      </c>
      <c r="M170" s="106" t="n">
        <v>40068</v>
      </c>
      <c r="N170" s="106" t="n">
        <v>27845.13</v>
      </c>
      <c r="O170" s="106" t="n">
        <v>5341</v>
      </c>
      <c r="P170" s="106" t="n">
        <v>4053.98</v>
      </c>
      <c r="Q170" s="106" t="n">
        <v>1387</v>
      </c>
      <c r="R170" s="0" t="n">
        <v>169</v>
      </c>
    </row>
    <row r="171" customFormat="false" ht="13" hidden="false" customHeight="false" outlineLevel="0" collapsed="false">
      <c r="A171" s="106" t="s">
        <v>83</v>
      </c>
      <c r="B171" s="106" t="n">
        <v>4</v>
      </c>
      <c r="C171" s="106" t="n">
        <v>23.3807</v>
      </c>
      <c r="D171" s="106" t="n">
        <v>11</v>
      </c>
      <c r="E171" s="106" t="n">
        <v>119.22</v>
      </c>
      <c r="F171" s="106" t="n">
        <v>14028.01</v>
      </c>
      <c r="G171" s="106" t="n">
        <v>187.5</v>
      </c>
      <c r="H171" s="106" t="n">
        <v>1840.53</v>
      </c>
      <c r="I171" s="106" t="n">
        <v>33.33</v>
      </c>
      <c r="J171" s="106" t="n">
        <v>679.11</v>
      </c>
      <c r="K171" s="106" t="n">
        <v>6.5</v>
      </c>
      <c r="L171" s="106" t="n">
        <v>307494.98</v>
      </c>
      <c r="M171" s="106" t="n">
        <v>40352.25</v>
      </c>
      <c r="N171" s="106" t="n">
        <v>23522.22</v>
      </c>
      <c r="O171" s="106" t="n">
        <v>3176</v>
      </c>
      <c r="P171" s="106" t="n">
        <v>3107.93</v>
      </c>
      <c r="Q171" s="106" t="n">
        <v>260.5</v>
      </c>
      <c r="R171" s="0" t="n">
        <v>170</v>
      </c>
    </row>
    <row r="172" customFormat="false" ht="13" hidden="false" customHeight="false" outlineLevel="0" collapsed="false">
      <c r="A172" s="106" t="s">
        <v>930</v>
      </c>
      <c r="B172" s="106" t="n">
        <v>10</v>
      </c>
      <c r="C172" s="106" t="n">
        <v>58.0054</v>
      </c>
      <c r="D172" s="106" t="n">
        <v>1</v>
      </c>
      <c r="E172" s="106" t="n">
        <v>1.31</v>
      </c>
      <c r="F172" s="106" t="n">
        <v>2883.58</v>
      </c>
      <c r="G172" s="106" t="n">
        <v>840.6</v>
      </c>
      <c r="H172" s="106" t="n">
        <v>1180.44</v>
      </c>
      <c r="I172" s="106" t="n">
        <v>246.67</v>
      </c>
      <c r="J172" s="106" t="n">
        <v>689.24</v>
      </c>
      <c r="K172" s="106" t="n">
        <v>120.62</v>
      </c>
      <c r="L172" s="106" t="n">
        <v>334544.29</v>
      </c>
      <c r="M172" s="106" t="n">
        <v>42258.7</v>
      </c>
      <c r="N172" s="106" t="n">
        <v>33775.65</v>
      </c>
      <c r="O172" s="106" t="n">
        <v>6089.33</v>
      </c>
      <c r="P172" s="106" t="n">
        <v>5756.65</v>
      </c>
      <c r="Q172" s="106" t="n">
        <v>1433.38</v>
      </c>
      <c r="R172" s="0" t="n">
        <v>171</v>
      </c>
    </row>
    <row r="173" customFormat="false" ht="13" hidden="false" customHeight="false" outlineLevel="0" collapsed="false">
      <c r="A173" s="106" t="s">
        <v>815</v>
      </c>
      <c r="B173" s="106" t="n">
        <v>3</v>
      </c>
      <c r="C173" s="106" t="n">
        <v>15.7656</v>
      </c>
      <c r="D173" s="106" t="n">
        <v>13</v>
      </c>
      <c r="E173" s="106" t="n">
        <v>16.64</v>
      </c>
      <c r="F173" s="106" t="n">
        <v>6870.72</v>
      </c>
      <c r="G173" s="106" t="n">
        <v>61</v>
      </c>
      <c r="H173" s="106" t="n">
        <v>90.28</v>
      </c>
      <c r="I173" s="106" t="n">
        <v>6.5</v>
      </c>
      <c r="J173" s="106" t="n">
        <v>15.77</v>
      </c>
      <c r="K173" s="106" t="n">
        <v>1</v>
      </c>
      <c r="L173" s="106" t="n">
        <v>225385.88</v>
      </c>
      <c r="M173" s="106" t="n">
        <v>34657.67</v>
      </c>
      <c r="N173" s="106" t="n">
        <v>42137.55</v>
      </c>
      <c r="O173" s="106" t="n">
        <v>7012</v>
      </c>
      <c r="P173" s="106" t="n">
        <v>1622.72</v>
      </c>
      <c r="Q173" s="106" t="n">
        <v>359</v>
      </c>
      <c r="R173" s="0" t="n">
        <v>172</v>
      </c>
    </row>
    <row r="174" customFormat="false" ht="13" hidden="false" customHeight="false" outlineLevel="0" collapsed="false">
      <c r="A174" s="106" t="s">
        <v>1443</v>
      </c>
      <c r="B174" s="106" t="n">
        <v>6</v>
      </c>
      <c r="C174" s="106" t="n">
        <v>4.69993</v>
      </c>
      <c r="D174" s="106" t="n">
        <v>6</v>
      </c>
      <c r="E174" s="106" t="n">
        <v>10.73</v>
      </c>
      <c r="F174" s="106" t="n">
        <v>7833.33</v>
      </c>
      <c r="G174" s="106" t="n">
        <v>871.83</v>
      </c>
      <c r="H174" s="106" t="n">
        <v>1935.47</v>
      </c>
      <c r="I174" s="106" t="n">
        <v>202.2</v>
      </c>
      <c r="J174" s="106" t="n">
        <v>318.42</v>
      </c>
      <c r="K174" s="106" t="n">
        <v>28.25</v>
      </c>
      <c r="L174" s="106" t="n">
        <v>254059.54</v>
      </c>
      <c r="M174" s="106" t="n">
        <v>37249.83</v>
      </c>
      <c r="N174" s="106" t="n">
        <v>39670.76</v>
      </c>
      <c r="O174" s="106" t="n">
        <v>7009</v>
      </c>
      <c r="P174" s="106" t="n">
        <v>8900.71</v>
      </c>
      <c r="Q174" s="106" t="n">
        <v>2050.75</v>
      </c>
      <c r="R174" s="0" t="n">
        <v>173</v>
      </c>
    </row>
    <row r="175" customFormat="false" ht="13" hidden="false" customHeight="false" outlineLevel="0" collapsed="false">
      <c r="A175" s="106" t="s">
        <v>1156</v>
      </c>
      <c r="B175" s="106" t="n">
        <v>5</v>
      </c>
      <c r="C175" s="106" t="n">
        <v>130.408</v>
      </c>
      <c r="D175" s="106" t="n">
        <v>3</v>
      </c>
      <c r="E175" s="106" t="n">
        <v>97.77</v>
      </c>
      <c r="F175" s="106" t="n">
        <v>8474.98</v>
      </c>
      <c r="G175" s="106" t="n">
        <v>563.2</v>
      </c>
      <c r="H175" s="106" t="n">
        <v>1031.49</v>
      </c>
      <c r="I175" s="106" t="n">
        <v>44</v>
      </c>
      <c r="J175" s="106" t="n">
        <v>325.33</v>
      </c>
      <c r="K175" s="106" t="n">
        <v>8</v>
      </c>
      <c r="L175" s="106" t="n">
        <v>232657.38</v>
      </c>
      <c r="M175" s="106" t="n">
        <v>37932.8</v>
      </c>
      <c r="N175" s="106" t="n">
        <v>15085.75</v>
      </c>
      <c r="O175" s="106" t="n">
        <v>2617.75</v>
      </c>
      <c r="P175" s="106" t="n">
        <v>1487.56</v>
      </c>
      <c r="Q175" s="106" t="n">
        <v>289.33</v>
      </c>
      <c r="R175" s="0" t="n">
        <v>174</v>
      </c>
    </row>
    <row r="176" customFormat="false" ht="13" hidden="false" customHeight="false" outlineLevel="0" collapsed="false">
      <c r="A176" s="106" t="s">
        <v>1159</v>
      </c>
      <c r="B176" s="106" t="n">
        <v>7</v>
      </c>
      <c r="C176" s="106" t="n">
        <v>53.9004</v>
      </c>
      <c r="D176" s="106" t="n">
        <v>3</v>
      </c>
      <c r="E176" s="106" t="n">
        <v>23.6</v>
      </c>
      <c r="F176" s="106" t="n">
        <v>6590.01</v>
      </c>
      <c r="G176" s="106" t="n">
        <v>1307.71</v>
      </c>
      <c r="H176" s="106" t="n">
        <v>995.81</v>
      </c>
      <c r="I176" s="106" t="n">
        <v>244.67</v>
      </c>
      <c r="J176" s="106" t="n">
        <v>240.81</v>
      </c>
      <c r="K176" s="106" t="n">
        <v>32.4</v>
      </c>
      <c r="L176" s="106" t="n">
        <v>278328.56</v>
      </c>
      <c r="M176" s="106" t="n">
        <v>43429.71</v>
      </c>
      <c r="N176" s="106" t="n">
        <v>20772.34</v>
      </c>
      <c r="O176" s="106" t="n">
        <v>4294.67</v>
      </c>
      <c r="P176" s="106" t="n">
        <v>1622.36</v>
      </c>
      <c r="Q176" s="106" t="n">
        <v>436</v>
      </c>
      <c r="R176" s="0" t="n">
        <v>175</v>
      </c>
    </row>
    <row r="177" customFormat="false" ht="13" hidden="false" customHeight="false" outlineLevel="0" collapsed="false">
      <c r="A177" s="106" t="s">
        <v>1458</v>
      </c>
      <c r="B177" s="106" t="n">
        <v>5</v>
      </c>
      <c r="C177" s="106" t="n">
        <v>3.03413</v>
      </c>
      <c r="D177" s="106" t="n">
        <v>4</v>
      </c>
      <c r="E177" s="106" t="n">
        <v>38.7</v>
      </c>
      <c r="F177" s="106" t="n">
        <v>8362.46</v>
      </c>
      <c r="G177" s="106" t="n">
        <v>536.4</v>
      </c>
      <c r="H177" s="106" t="n">
        <v>1031.56</v>
      </c>
      <c r="I177" s="106" t="n">
        <v>35.25</v>
      </c>
      <c r="J177" s="106" t="n">
        <v>116.09</v>
      </c>
      <c r="K177" s="106" t="n">
        <v>5.33</v>
      </c>
      <c r="L177" s="106" t="n">
        <v>220926.51</v>
      </c>
      <c r="M177" s="106" t="n">
        <v>36218.6</v>
      </c>
      <c r="N177" s="106" t="n">
        <v>8872.55</v>
      </c>
      <c r="O177" s="106" t="n">
        <v>2099.25</v>
      </c>
      <c r="P177" s="106" t="n">
        <v>934.87</v>
      </c>
      <c r="Q177" s="106" t="n">
        <v>145.33</v>
      </c>
      <c r="R177" s="0" t="n">
        <v>176</v>
      </c>
    </row>
    <row r="178" customFormat="false" ht="13" hidden="false" customHeight="false" outlineLevel="0" collapsed="false">
      <c r="A178" s="106" t="s">
        <v>1045</v>
      </c>
      <c r="B178" s="106" t="n">
        <v>6</v>
      </c>
      <c r="C178" s="106" t="n">
        <v>15.5276</v>
      </c>
      <c r="D178" s="106" t="n">
        <v>3</v>
      </c>
      <c r="E178" s="106" t="n">
        <v>1.71</v>
      </c>
      <c r="F178" s="106" t="n">
        <v>7889.99</v>
      </c>
      <c r="G178" s="106" t="n">
        <v>980.33</v>
      </c>
      <c r="H178" s="106" t="n">
        <v>987.89</v>
      </c>
      <c r="I178" s="106" t="n">
        <v>162.6</v>
      </c>
      <c r="J178" s="106" t="n">
        <v>121.41</v>
      </c>
      <c r="K178" s="106" t="n">
        <v>21.75</v>
      </c>
      <c r="L178" s="106" t="n">
        <v>233887.3</v>
      </c>
      <c r="M178" s="106" t="n">
        <v>33222</v>
      </c>
      <c r="N178" s="106" t="n">
        <v>17247.16</v>
      </c>
      <c r="O178" s="106" t="n">
        <v>3798.2</v>
      </c>
      <c r="P178" s="106" t="n">
        <v>1942.65</v>
      </c>
      <c r="Q178" s="106" t="n">
        <v>299.25</v>
      </c>
      <c r="R178" s="0" t="n">
        <v>177</v>
      </c>
    </row>
    <row r="179" customFormat="false" ht="13" hidden="false" customHeight="false" outlineLevel="0" collapsed="false">
      <c r="A179" s="106" t="s">
        <v>1161</v>
      </c>
      <c r="B179" s="106" t="n">
        <v>4</v>
      </c>
      <c r="C179" s="106" t="n">
        <v>3.2721</v>
      </c>
      <c r="D179" s="106" t="n">
        <v>6</v>
      </c>
      <c r="E179" s="106" t="n">
        <v>23.68</v>
      </c>
      <c r="F179" s="106" t="n">
        <v>11183.79</v>
      </c>
      <c r="G179" s="106" t="n">
        <v>171</v>
      </c>
      <c r="H179" s="106" t="n">
        <v>257.35</v>
      </c>
      <c r="I179" s="106" t="n">
        <v>10.67</v>
      </c>
      <c r="J179" s="106" t="n">
        <v>72.4</v>
      </c>
      <c r="K179" s="106" t="n">
        <v>3.5</v>
      </c>
      <c r="L179" s="106" t="n">
        <v>223311.02</v>
      </c>
      <c r="M179" s="106" t="n">
        <v>31999</v>
      </c>
      <c r="N179" s="106" t="n">
        <v>2848.41</v>
      </c>
      <c r="O179" s="106" t="n">
        <v>877.67</v>
      </c>
      <c r="P179" s="106" t="n">
        <v>261.95</v>
      </c>
      <c r="Q179" s="106" t="n">
        <v>52</v>
      </c>
      <c r="R179" s="0" t="n">
        <v>178</v>
      </c>
    </row>
    <row r="180" customFormat="false" ht="13" hidden="false" customHeight="false" outlineLevel="0" collapsed="false">
      <c r="A180" s="106" t="s">
        <v>539</v>
      </c>
      <c r="B180" s="106" t="n">
        <v>4</v>
      </c>
      <c r="C180" s="106" t="n">
        <v>31.0552</v>
      </c>
      <c r="D180" s="106" t="n">
        <v>4</v>
      </c>
      <c r="E180" s="106" t="n">
        <v>12.92</v>
      </c>
      <c r="F180" s="106" t="n">
        <v>14855.44</v>
      </c>
      <c r="G180" s="106" t="n">
        <v>238.75</v>
      </c>
      <c r="H180" s="106" t="n">
        <v>893.22</v>
      </c>
      <c r="I180" s="106" t="n">
        <v>23.33</v>
      </c>
      <c r="J180" s="106" t="n">
        <v>56.9</v>
      </c>
      <c r="K180" s="106" t="n">
        <v>3</v>
      </c>
      <c r="L180" s="106" t="n">
        <v>239739.81</v>
      </c>
      <c r="M180" s="106" t="n">
        <v>30309</v>
      </c>
      <c r="N180" s="106" t="n">
        <v>12934.46</v>
      </c>
      <c r="O180" s="106" t="n">
        <v>2077.33</v>
      </c>
      <c r="P180" s="106" t="n">
        <v>114.91</v>
      </c>
      <c r="Q180" s="106" t="n">
        <v>36</v>
      </c>
      <c r="R180" s="0" t="n">
        <v>179</v>
      </c>
    </row>
    <row r="181" customFormat="false" ht="13" hidden="false" customHeight="false" outlineLevel="0" collapsed="false">
      <c r="A181" s="106" t="s">
        <v>1163</v>
      </c>
      <c r="B181" s="106" t="n">
        <v>4</v>
      </c>
      <c r="C181" s="106" t="n">
        <v>91.6188</v>
      </c>
      <c r="D181" s="106" t="n">
        <v>12</v>
      </c>
      <c r="E181" s="106" t="n">
        <v>155.36</v>
      </c>
      <c r="F181" s="106" t="n">
        <v>13354.03</v>
      </c>
      <c r="G181" s="106" t="n">
        <v>235.25</v>
      </c>
      <c r="H181" s="106" t="n">
        <v>1438.87</v>
      </c>
      <c r="I181" s="106" t="n">
        <v>25.67</v>
      </c>
      <c r="J181" s="106" t="n">
        <v>572.14</v>
      </c>
      <c r="K181" s="106" t="n">
        <v>5</v>
      </c>
      <c r="L181" s="106" t="n">
        <v>185897.94</v>
      </c>
      <c r="M181" s="106" t="n">
        <v>25133.75</v>
      </c>
      <c r="N181" s="106" t="n">
        <v>9152.43</v>
      </c>
      <c r="O181" s="106" t="n">
        <v>1063.33</v>
      </c>
      <c r="P181" s="106" t="n">
        <v>1318.72</v>
      </c>
      <c r="Q181" s="106" t="n">
        <v>117.5</v>
      </c>
      <c r="R181" s="0" t="n">
        <v>180</v>
      </c>
    </row>
    <row r="182" customFormat="false" ht="13" hidden="false" customHeight="false" outlineLevel="0" collapsed="false">
      <c r="A182" s="106" t="s">
        <v>1029</v>
      </c>
      <c r="B182" s="106" t="n">
        <v>4</v>
      </c>
      <c r="C182" s="106" t="n">
        <v>29.8059</v>
      </c>
      <c r="D182" s="106" t="n">
        <v>4</v>
      </c>
      <c r="E182" s="106" t="n">
        <v>28.5</v>
      </c>
      <c r="F182" s="106" t="n">
        <v>10516.19</v>
      </c>
      <c r="G182" s="106" t="n">
        <v>208</v>
      </c>
      <c r="H182" s="106" t="n">
        <v>1122.07</v>
      </c>
      <c r="I182" s="106" t="n">
        <v>22.67</v>
      </c>
      <c r="J182" s="106" t="n">
        <v>79.01</v>
      </c>
      <c r="K182" s="106" t="n">
        <v>2</v>
      </c>
      <c r="L182" s="106" t="n">
        <v>168003.3</v>
      </c>
      <c r="M182" s="106" t="n">
        <v>21805</v>
      </c>
      <c r="N182" s="106" t="n">
        <v>6010.51</v>
      </c>
      <c r="O182" s="106" t="n">
        <v>951</v>
      </c>
      <c r="P182" s="106" t="n">
        <v>125.47</v>
      </c>
      <c r="Q182" s="106" t="n">
        <v>31</v>
      </c>
      <c r="R182" s="0" t="n">
        <v>181</v>
      </c>
    </row>
    <row r="183" customFormat="false" ht="13" hidden="false" customHeight="false" outlineLevel="0" collapsed="false">
      <c r="A183" s="106" t="s">
        <v>757</v>
      </c>
      <c r="B183" s="106" t="n">
        <v>5</v>
      </c>
      <c r="C183" s="106" t="n">
        <v>12.672</v>
      </c>
      <c r="D183" s="106" t="n">
        <v>7</v>
      </c>
      <c r="E183" s="106" t="n">
        <v>32.24</v>
      </c>
      <c r="F183" s="106" t="n">
        <v>9056.89</v>
      </c>
      <c r="G183" s="106" t="n">
        <v>375.2</v>
      </c>
      <c r="H183" s="106" t="n">
        <v>942.51</v>
      </c>
      <c r="I183" s="106" t="n">
        <v>52.25</v>
      </c>
      <c r="J183" s="106" t="n">
        <v>230.2</v>
      </c>
      <c r="K183" s="106" t="n">
        <v>9.33</v>
      </c>
      <c r="L183" s="106" t="n">
        <v>279278.55</v>
      </c>
      <c r="M183" s="106" t="n">
        <v>36518.2</v>
      </c>
      <c r="N183" s="106" t="n">
        <v>14860.6</v>
      </c>
      <c r="O183" s="106" t="n">
        <v>3071.75</v>
      </c>
      <c r="P183" s="106" t="n">
        <v>1536.22</v>
      </c>
      <c r="Q183" s="106" t="n">
        <v>380.33</v>
      </c>
      <c r="R183" s="0" t="n">
        <v>182</v>
      </c>
    </row>
    <row r="184" customFormat="false" ht="13" hidden="false" customHeight="false" outlineLevel="0" collapsed="false">
      <c r="A184" s="106" t="s">
        <v>1061</v>
      </c>
      <c r="B184" s="106" t="n">
        <v>10</v>
      </c>
      <c r="C184" s="106" t="n">
        <v>3.33159</v>
      </c>
      <c r="D184" s="106" t="n">
        <v>0</v>
      </c>
      <c r="E184" s="106" t="n">
        <v>0</v>
      </c>
      <c r="F184" s="106" t="n">
        <v>2186.84</v>
      </c>
      <c r="G184" s="106" t="n">
        <v>687</v>
      </c>
      <c r="H184" s="106" t="n">
        <v>961.96</v>
      </c>
      <c r="I184" s="106" t="n">
        <v>207.33</v>
      </c>
      <c r="J184" s="106" t="n">
        <v>598.65</v>
      </c>
      <c r="K184" s="106" t="n">
        <v>105.88</v>
      </c>
      <c r="L184" s="106" t="n">
        <v>268225.04</v>
      </c>
      <c r="M184" s="106" t="n">
        <v>33829.5</v>
      </c>
      <c r="N184" s="106" t="n">
        <v>20749.23</v>
      </c>
      <c r="O184" s="106" t="n">
        <v>3963.44</v>
      </c>
      <c r="P184" s="106" t="n">
        <v>4705.77</v>
      </c>
      <c r="Q184" s="106" t="n">
        <v>1165.12</v>
      </c>
      <c r="R184" s="0" t="n">
        <v>183</v>
      </c>
    </row>
    <row r="185" customFormat="false" ht="13" hidden="false" customHeight="false" outlineLevel="0" collapsed="false">
      <c r="A185" s="106" t="s">
        <v>697</v>
      </c>
      <c r="B185" s="106" t="n">
        <v>8</v>
      </c>
      <c r="C185" s="106" t="n">
        <v>2.61768</v>
      </c>
      <c r="D185" s="106" t="n">
        <v>0</v>
      </c>
      <c r="E185" s="106" t="n">
        <v>0</v>
      </c>
      <c r="F185" s="106" t="n">
        <v>2797.44</v>
      </c>
      <c r="G185" s="106" t="n">
        <v>781.12</v>
      </c>
      <c r="H185" s="106" t="n">
        <v>286.53</v>
      </c>
      <c r="I185" s="106" t="n">
        <v>89.86</v>
      </c>
      <c r="J185" s="106" t="n">
        <v>30.07</v>
      </c>
      <c r="K185" s="106" t="n">
        <v>12.67</v>
      </c>
      <c r="L185" s="106" t="n">
        <v>237675.34</v>
      </c>
      <c r="M185" s="106" t="n">
        <v>31083.88</v>
      </c>
      <c r="N185" s="106" t="n">
        <v>15472.89</v>
      </c>
      <c r="O185" s="106" t="n">
        <v>2973.29</v>
      </c>
      <c r="P185" s="106" t="n">
        <v>1264.75</v>
      </c>
      <c r="Q185" s="106" t="n">
        <v>315.5</v>
      </c>
      <c r="R185" s="0" t="n">
        <v>184</v>
      </c>
    </row>
    <row r="186" customFormat="false" ht="13" hidden="false" customHeight="false" outlineLevel="0" collapsed="false">
      <c r="A186" s="106" t="s">
        <v>767</v>
      </c>
      <c r="B186" s="106" t="n">
        <v>5</v>
      </c>
      <c r="C186" s="106" t="n">
        <v>2.61768</v>
      </c>
      <c r="D186" s="106" t="n">
        <v>1</v>
      </c>
      <c r="E186" s="106" t="n">
        <v>2.2</v>
      </c>
      <c r="F186" s="106" t="n">
        <v>6128.21</v>
      </c>
      <c r="G186" s="106" t="n">
        <v>299.8</v>
      </c>
      <c r="H186" s="106" t="n">
        <v>754.25</v>
      </c>
      <c r="I186" s="106" t="n">
        <v>47.25</v>
      </c>
      <c r="J186" s="106" t="n">
        <v>103.91</v>
      </c>
      <c r="K186" s="106" t="n">
        <v>8.67</v>
      </c>
      <c r="L186" s="106" t="n">
        <v>206394.88</v>
      </c>
      <c r="M186" s="106" t="n">
        <v>25311.8</v>
      </c>
      <c r="N186" s="106" t="n">
        <v>7575.72</v>
      </c>
      <c r="O186" s="106" t="n">
        <v>2211.25</v>
      </c>
      <c r="P186" s="106" t="n">
        <v>770.79</v>
      </c>
      <c r="Q186" s="106" t="n">
        <v>413</v>
      </c>
      <c r="R186" s="0" t="n">
        <v>185</v>
      </c>
    </row>
    <row r="187" customFormat="false" ht="13" hidden="false" customHeight="false" outlineLevel="0" collapsed="false">
      <c r="A187" s="106" t="s">
        <v>1165</v>
      </c>
      <c r="B187" s="106" t="n">
        <v>5</v>
      </c>
      <c r="C187" s="106" t="n">
        <v>4.64044</v>
      </c>
      <c r="D187" s="106" t="n">
        <v>4</v>
      </c>
      <c r="E187" s="106" t="n">
        <v>2.78</v>
      </c>
      <c r="F187" s="106" t="n">
        <v>8719.95</v>
      </c>
      <c r="G187" s="106" t="n">
        <v>310.6</v>
      </c>
      <c r="H187" s="106" t="n">
        <v>1941.16</v>
      </c>
      <c r="I187" s="106" t="n">
        <v>55.75</v>
      </c>
      <c r="J187" s="106" t="n">
        <v>352.49</v>
      </c>
      <c r="K187" s="106" t="n">
        <v>9.67</v>
      </c>
      <c r="L187" s="106" t="n">
        <v>194483.67</v>
      </c>
      <c r="M187" s="106" t="n">
        <v>32627.6</v>
      </c>
      <c r="N187" s="106" t="n">
        <v>15381.65</v>
      </c>
      <c r="O187" s="106" t="n">
        <v>3022.5</v>
      </c>
      <c r="P187" s="106" t="n">
        <v>2009.85</v>
      </c>
      <c r="Q187" s="106" t="n">
        <v>293</v>
      </c>
      <c r="R187" s="0" t="n">
        <v>186</v>
      </c>
    </row>
    <row r="188" customFormat="false" ht="13" hidden="false" customHeight="false" outlineLevel="0" collapsed="false">
      <c r="A188" s="106" t="s">
        <v>233</v>
      </c>
      <c r="B188" s="106" t="n">
        <v>4</v>
      </c>
      <c r="C188" s="106" t="n">
        <v>6.72268</v>
      </c>
      <c r="D188" s="106" t="n">
        <v>6</v>
      </c>
      <c r="E188" s="106" t="n">
        <v>16.58</v>
      </c>
      <c r="F188" s="106" t="n">
        <v>5405.5</v>
      </c>
      <c r="G188" s="106" t="n">
        <v>122</v>
      </c>
      <c r="H188" s="106" t="n">
        <v>212.29</v>
      </c>
      <c r="I188" s="106" t="n">
        <v>16.67</v>
      </c>
      <c r="J188" s="106" t="n">
        <v>56.46</v>
      </c>
      <c r="K188" s="106" t="n">
        <v>4</v>
      </c>
      <c r="L188" s="106" t="n">
        <v>177728.92</v>
      </c>
      <c r="M188" s="106" t="n">
        <v>30167.25</v>
      </c>
      <c r="N188" s="106" t="n">
        <v>9246.23</v>
      </c>
      <c r="O188" s="106" t="n">
        <v>2459.67</v>
      </c>
      <c r="P188" s="106" t="n">
        <v>368.11</v>
      </c>
      <c r="Q188" s="106" t="n">
        <v>162</v>
      </c>
      <c r="R188" s="0" t="n">
        <v>187</v>
      </c>
    </row>
    <row r="189" customFormat="false" ht="13" hidden="false" customHeight="false" outlineLevel="0" collapsed="false">
      <c r="A189" s="106" t="s">
        <v>1167</v>
      </c>
      <c r="B189" s="106" t="n">
        <v>5</v>
      </c>
      <c r="C189" s="106" t="n">
        <v>4.87841</v>
      </c>
      <c r="D189" s="106" t="n">
        <v>2</v>
      </c>
      <c r="E189" s="106" t="n">
        <v>9.1</v>
      </c>
      <c r="F189" s="106" t="n">
        <v>4967.67</v>
      </c>
      <c r="G189" s="106" t="n">
        <v>257.8</v>
      </c>
      <c r="H189" s="106" t="n">
        <v>1066.81</v>
      </c>
      <c r="I189" s="106" t="n">
        <v>46.75</v>
      </c>
      <c r="J189" s="106" t="n">
        <v>176.73</v>
      </c>
      <c r="K189" s="106" t="n">
        <v>8.67</v>
      </c>
      <c r="L189" s="106" t="n">
        <v>215176.9</v>
      </c>
      <c r="M189" s="106" t="n">
        <v>27484.4</v>
      </c>
      <c r="N189" s="106" t="n">
        <v>14218.14</v>
      </c>
      <c r="O189" s="106" t="n">
        <v>2074.5</v>
      </c>
      <c r="P189" s="106" t="n">
        <v>1122.97</v>
      </c>
      <c r="Q189" s="106" t="n">
        <v>198.67</v>
      </c>
      <c r="R189" s="0" t="n">
        <v>188</v>
      </c>
    </row>
    <row r="190" customFormat="false" ht="13" hidden="false" customHeight="false" outlineLevel="0" collapsed="false">
      <c r="A190" s="106" t="s">
        <v>1169</v>
      </c>
      <c r="B190" s="106" t="n">
        <v>6</v>
      </c>
      <c r="C190" s="106" t="n">
        <v>194.541</v>
      </c>
      <c r="D190" s="106" t="n">
        <v>1</v>
      </c>
      <c r="E190" s="106" t="n">
        <v>514.14</v>
      </c>
      <c r="F190" s="106" t="n">
        <v>6916.26</v>
      </c>
      <c r="G190" s="106" t="n">
        <v>558.67</v>
      </c>
      <c r="H190" s="106" t="n">
        <v>1676.96</v>
      </c>
      <c r="I190" s="106" t="n">
        <v>60</v>
      </c>
      <c r="J190" s="106" t="n">
        <v>737</v>
      </c>
      <c r="K190" s="106" t="n">
        <v>11.5</v>
      </c>
      <c r="L190" s="106" t="n">
        <v>203512.56</v>
      </c>
      <c r="M190" s="106" t="n">
        <v>27986.17</v>
      </c>
      <c r="N190" s="106" t="n">
        <v>25575.42</v>
      </c>
      <c r="O190" s="106" t="n">
        <v>2656.4</v>
      </c>
      <c r="P190" s="106" t="n">
        <v>3806.75</v>
      </c>
      <c r="Q190" s="106" t="n">
        <v>430</v>
      </c>
      <c r="R190" s="0" t="n">
        <v>189</v>
      </c>
    </row>
    <row r="191" customFormat="false" ht="13" hidden="false" customHeight="false" outlineLevel="0" collapsed="false">
      <c r="A191" s="106" t="s">
        <v>857</v>
      </c>
      <c r="B191" s="106" t="n">
        <v>6</v>
      </c>
      <c r="C191" s="106" t="n">
        <v>121.841</v>
      </c>
      <c r="D191" s="106" t="n">
        <v>0</v>
      </c>
      <c r="E191" s="106" t="n">
        <v>0</v>
      </c>
      <c r="F191" s="106" t="n">
        <v>3518.82</v>
      </c>
      <c r="G191" s="106" t="n">
        <v>349.33</v>
      </c>
      <c r="H191" s="106" t="n">
        <v>683.98</v>
      </c>
      <c r="I191" s="106" t="n">
        <v>50.2</v>
      </c>
      <c r="J191" s="106" t="n">
        <v>226.86</v>
      </c>
      <c r="K191" s="106" t="n">
        <v>10</v>
      </c>
      <c r="L191" s="106" t="n">
        <v>229875.35</v>
      </c>
      <c r="M191" s="106" t="n">
        <v>24153.67</v>
      </c>
      <c r="N191" s="106" t="n">
        <v>33564.19</v>
      </c>
      <c r="O191" s="106" t="n">
        <v>1581.8</v>
      </c>
      <c r="P191" s="106" t="n">
        <v>739.91</v>
      </c>
      <c r="Q191" s="106" t="n">
        <v>106.5</v>
      </c>
      <c r="R191" s="0" t="n">
        <v>190</v>
      </c>
    </row>
    <row r="192" customFormat="false" ht="13" hidden="false" customHeight="false" outlineLevel="0" collapsed="false">
      <c r="A192" s="106" t="s">
        <v>224</v>
      </c>
      <c r="B192" s="106" t="n">
        <v>5</v>
      </c>
      <c r="C192" s="106" t="n">
        <v>42.8348</v>
      </c>
      <c r="D192" s="106" t="n">
        <v>0</v>
      </c>
      <c r="E192" s="106" t="n">
        <v>0</v>
      </c>
      <c r="F192" s="106" t="n">
        <v>8160.44</v>
      </c>
      <c r="G192" s="106" t="n">
        <v>360.4</v>
      </c>
      <c r="H192" s="106" t="n">
        <v>896.87</v>
      </c>
      <c r="I192" s="106" t="n">
        <v>32.75</v>
      </c>
      <c r="J192" s="106" t="n">
        <v>179.23</v>
      </c>
      <c r="K192" s="106" t="n">
        <v>5</v>
      </c>
      <c r="L192" s="106" t="n">
        <v>198602.3</v>
      </c>
      <c r="M192" s="106" t="n">
        <v>27519.6</v>
      </c>
      <c r="N192" s="106" t="n">
        <v>11108.77</v>
      </c>
      <c r="O192" s="106" t="n">
        <v>1821.25</v>
      </c>
      <c r="P192" s="106" t="n">
        <v>1307.37</v>
      </c>
      <c r="Q192" s="106" t="n">
        <v>271</v>
      </c>
      <c r="R192" s="0" t="n">
        <v>191</v>
      </c>
    </row>
    <row r="193" customFormat="false" ht="13" hidden="false" customHeight="false" outlineLevel="0" collapsed="false">
      <c r="A193" s="106" t="s">
        <v>958</v>
      </c>
      <c r="B193" s="106" t="n">
        <v>5</v>
      </c>
      <c r="C193" s="106" t="n">
        <v>25.4629</v>
      </c>
      <c r="D193" s="106" t="n">
        <v>2</v>
      </c>
      <c r="E193" s="106" t="n">
        <v>33.38</v>
      </c>
      <c r="F193" s="106" t="n">
        <v>8408.31</v>
      </c>
      <c r="G193" s="106" t="n">
        <v>298.2</v>
      </c>
      <c r="H193" s="106" t="n">
        <v>1081.24</v>
      </c>
      <c r="I193" s="106" t="n">
        <v>26.25</v>
      </c>
      <c r="J193" s="106" t="n">
        <v>87.57</v>
      </c>
      <c r="K193" s="106" t="n">
        <v>3.33</v>
      </c>
      <c r="L193" s="106" t="n">
        <v>275823.98</v>
      </c>
      <c r="M193" s="106" t="n">
        <v>37548</v>
      </c>
      <c r="N193" s="106" t="n">
        <v>18937.15</v>
      </c>
      <c r="O193" s="106" t="n">
        <v>4952.75</v>
      </c>
      <c r="P193" s="106" t="n">
        <v>2259.5</v>
      </c>
      <c r="Q193" s="106" t="n">
        <v>660.33</v>
      </c>
      <c r="R193" s="0" t="n">
        <v>192</v>
      </c>
    </row>
    <row r="194" customFormat="false" ht="13" hidden="false" customHeight="false" outlineLevel="0" collapsed="false">
      <c r="A194" s="106" t="s">
        <v>1002</v>
      </c>
      <c r="B194" s="106" t="n">
        <v>5</v>
      </c>
      <c r="C194" s="106" t="n">
        <v>38.1943</v>
      </c>
      <c r="D194" s="106" t="n">
        <v>3</v>
      </c>
      <c r="E194" s="106" t="n">
        <v>2.44</v>
      </c>
      <c r="F194" s="106" t="n">
        <v>8917.9</v>
      </c>
      <c r="G194" s="106" t="n">
        <v>356.6</v>
      </c>
      <c r="H194" s="106" t="n">
        <v>458.67</v>
      </c>
      <c r="I194" s="106" t="n">
        <v>25.75</v>
      </c>
      <c r="J194" s="106" t="n">
        <v>93.48</v>
      </c>
      <c r="K194" s="106" t="n">
        <v>6</v>
      </c>
      <c r="L194" s="106" t="n">
        <v>239008.68</v>
      </c>
      <c r="M194" s="106" t="n">
        <v>33644</v>
      </c>
      <c r="N194" s="106" t="n">
        <v>9455.39</v>
      </c>
      <c r="O194" s="106" t="n">
        <v>1744</v>
      </c>
      <c r="P194" s="106" t="n">
        <v>1638.53</v>
      </c>
      <c r="Q194" s="106" t="n">
        <v>219</v>
      </c>
      <c r="R194" s="0" t="n">
        <v>193</v>
      </c>
    </row>
    <row r="195" customFormat="false" ht="13" hidden="false" customHeight="false" outlineLevel="0" collapsed="false">
      <c r="A195" s="106" t="s">
        <v>1171</v>
      </c>
      <c r="B195" s="106" t="n">
        <v>3</v>
      </c>
      <c r="C195" s="106" t="n">
        <v>5.47333</v>
      </c>
      <c r="D195" s="106" t="n">
        <v>12</v>
      </c>
      <c r="E195" s="106" t="n">
        <v>14</v>
      </c>
      <c r="F195" s="106" t="n">
        <v>5488.36</v>
      </c>
      <c r="G195" s="106" t="n">
        <v>48</v>
      </c>
      <c r="H195" s="106" t="n">
        <v>86.89</v>
      </c>
      <c r="I195" s="106" t="n">
        <v>6</v>
      </c>
      <c r="J195" s="106" t="n">
        <v>5.47</v>
      </c>
      <c r="K195" s="106" t="n">
        <v>1</v>
      </c>
      <c r="L195" s="106" t="n">
        <v>101545.86</v>
      </c>
      <c r="M195" s="106" t="n">
        <v>16640</v>
      </c>
      <c r="N195" s="106" t="n">
        <v>2822.84</v>
      </c>
      <c r="O195" s="106" t="n">
        <v>939.5</v>
      </c>
      <c r="P195" s="106" t="n">
        <v>151.29</v>
      </c>
      <c r="Q195" s="106" t="n">
        <v>37</v>
      </c>
      <c r="R195" s="0" t="n">
        <v>194</v>
      </c>
    </row>
    <row r="196" customFormat="false" ht="13" hidden="false" customHeight="false" outlineLevel="0" collapsed="false">
      <c r="A196" s="106" t="s">
        <v>1173</v>
      </c>
      <c r="B196" s="106" t="n">
        <v>3</v>
      </c>
      <c r="C196" s="106" t="n">
        <v>66.1559</v>
      </c>
      <c r="D196" s="106" t="n">
        <v>16</v>
      </c>
      <c r="E196" s="106" t="n">
        <v>31.46</v>
      </c>
      <c r="F196" s="106" t="n">
        <v>6485.72</v>
      </c>
      <c r="G196" s="106" t="n">
        <v>55</v>
      </c>
      <c r="H196" s="106" t="n">
        <v>309.42</v>
      </c>
      <c r="I196" s="106" t="n">
        <v>8</v>
      </c>
      <c r="J196" s="106" t="n">
        <v>66.16</v>
      </c>
      <c r="K196" s="106" t="n">
        <v>1</v>
      </c>
      <c r="L196" s="106" t="n">
        <v>162878.87</v>
      </c>
      <c r="M196" s="106" t="n">
        <v>24688</v>
      </c>
      <c r="N196" s="106" t="n">
        <v>7725.37</v>
      </c>
      <c r="O196" s="106" t="n">
        <v>1597.5</v>
      </c>
      <c r="P196" s="106" t="n">
        <v>201.92</v>
      </c>
      <c r="Q196" s="106" t="n">
        <v>53</v>
      </c>
      <c r="R196" s="0" t="n">
        <v>195</v>
      </c>
    </row>
    <row r="197" customFormat="false" ht="13" hidden="false" customHeight="false" outlineLevel="0" collapsed="false">
      <c r="A197" s="106" t="s">
        <v>902</v>
      </c>
      <c r="B197" s="106" t="n">
        <v>4</v>
      </c>
      <c r="C197" s="106" t="n">
        <v>2.4392</v>
      </c>
      <c r="D197" s="106" t="n">
        <v>9</v>
      </c>
      <c r="E197" s="106" t="n">
        <v>247.29</v>
      </c>
      <c r="F197" s="106" t="n">
        <v>12225.76</v>
      </c>
      <c r="G197" s="106" t="n">
        <v>193.25</v>
      </c>
      <c r="H197" s="106" t="n">
        <v>2892.14</v>
      </c>
      <c r="I197" s="106" t="n">
        <v>28.67</v>
      </c>
      <c r="J197" s="106" t="n">
        <v>1114.36</v>
      </c>
      <c r="K197" s="106" t="n">
        <v>5</v>
      </c>
      <c r="L197" s="106" t="n">
        <v>214458.42</v>
      </c>
      <c r="M197" s="106" t="n">
        <v>31066.5</v>
      </c>
      <c r="N197" s="106" t="n">
        <v>17349</v>
      </c>
      <c r="O197" s="106" t="n">
        <v>3291.67</v>
      </c>
      <c r="P197" s="106" t="n">
        <v>1866.44</v>
      </c>
      <c r="Q197" s="106" t="n">
        <v>210</v>
      </c>
      <c r="R197" s="0" t="n">
        <v>196</v>
      </c>
    </row>
    <row r="198" customFormat="false" ht="13" hidden="false" customHeight="false" outlineLevel="0" collapsed="false">
      <c r="A198" s="106" t="s">
        <v>932</v>
      </c>
      <c r="B198" s="106" t="n">
        <v>4</v>
      </c>
      <c r="C198" s="106" t="n">
        <v>322.332</v>
      </c>
      <c r="D198" s="106" t="n">
        <v>5</v>
      </c>
      <c r="E198" s="106" t="n">
        <v>30.1</v>
      </c>
      <c r="F198" s="106" t="n">
        <v>13052.82</v>
      </c>
      <c r="G198" s="106" t="n">
        <v>214</v>
      </c>
      <c r="H198" s="106" t="n">
        <v>2800.21</v>
      </c>
      <c r="I198" s="106" t="n">
        <v>27.33</v>
      </c>
      <c r="J198" s="106" t="n">
        <v>397.59</v>
      </c>
      <c r="K198" s="106" t="n">
        <v>3.5</v>
      </c>
      <c r="L198" s="106" t="n">
        <v>222839.62</v>
      </c>
      <c r="M198" s="106" t="n">
        <v>22873.75</v>
      </c>
      <c r="N198" s="106" t="n">
        <v>23913.57</v>
      </c>
      <c r="O198" s="106" t="n">
        <v>2312.67</v>
      </c>
      <c r="P198" s="106" t="n">
        <v>683.6</v>
      </c>
      <c r="Q198" s="106" t="n">
        <v>115</v>
      </c>
      <c r="R198" s="0" t="n">
        <v>197</v>
      </c>
    </row>
    <row r="199" customFormat="false" ht="13" hidden="false" customHeight="false" outlineLevel="0" collapsed="false">
      <c r="A199" s="106" t="s">
        <v>1175</v>
      </c>
      <c r="B199" s="106" t="n">
        <v>6</v>
      </c>
      <c r="C199" s="106" t="n">
        <v>11.8986</v>
      </c>
      <c r="D199" s="106" t="n">
        <v>3</v>
      </c>
      <c r="E199" s="106" t="n">
        <v>0.97</v>
      </c>
      <c r="F199" s="106" t="n">
        <v>8354.28</v>
      </c>
      <c r="G199" s="106" t="n">
        <v>886</v>
      </c>
      <c r="H199" s="106" t="n">
        <v>1927.63</v>
      </c>
      <c r="I199" s="106" t="n">
        <v>181.2</v>
      </c>
      <c r="J199" s="106" t="n">
        <v>122.75</v>
      </c>
      <c r="K199" s="106" t="n">
        <v>14.5</v>
      </c>
      <c r="L199" s="106" t="n">
        <v>266018.19</v>
      </c>
      <c r="M199" s="106" t="n">
        <v>31100.83</v>
      </c>
      <c r="N199" s="106" t="n">
        <v>28332.56</v>
      </c>
      <c r="O199" s="106" t="n">
        <v>3583.6</v>
      </c>
      <c r="P199" s="106" t="n">
        <v>736.76</v>
      </c>
      <c r="Q199" s="106" t="n">
        <v>202.5</v>
      </c>
      <c r="R199" s="0" t="n">
        <v>198</v>
      </c>
    </row>
    <row r="200" customFormat="false" ht="13" hidden="false" customHeight="false" outlineLevel="0" collapsed="false">
      <c r="A200" s="106" t="s">
        <v>1473</v>
      </c>
      <c r="B200" s="106" t="n">
        <v>6</v>
      </c>
      <c r="C200" s="106" t="n">
        <v>2.91515</v>
      </c>
      <c r="D200" s="106" t="n">
        <v>5</v>
      </c>
      <c r="E200" s="106" t="n">
        <v>3.13</v>
      </c>
      <c r="F200" s="106" t="n">
        <v>8506.59</v>
      </c>
      <c r="G200" s="106" t="n">
        <v>888.5</v>
      </c>
      <c r="H200" s="106" t="n">
        <v>1905.2</v>
      </c>
      <c r="I200" s="106" t="n">
        <v>191.8</v>
      </c>
      <c r="J200" s="106" t="n">
        <v>92.24</v>
      </c>
      <c r="K200" s="106" t="n">
        <v>21.5</v>
      </c>
      <c r="L200" s="106" t="n">
        <v>261994.38</v>
      </c>
      <c r="M200" s="106" t="n">
        <v>31347.67</v>
      </c>
      <c r="N200" s="106" t="n">
        <v>26548.77</v>
      </c>
      <c r="O200" s="106" t="n">
        <v>3737</v>
      </c>
      <c r="P200" s="106" t="n">
        <v>1612.89</v>
      </c>
      <c r="Q200" s="106" t="n">
        <v>422.25</v>
      </c>
      <c r="R200" s="0" t="n">
        <v>199</v>
      </c>
    </row>
    <row r="201" customFormat="false" ht="13" hidden="false" customHeight="false" outlineLevel="0" collapsed="false">
      <c r="A201" s="106" t="s">
        <v>1177</v>
      </c>
      <c r="B201" s="106" t="n">
        <v>4</v>
      </c>
      <c r="C201" s="106" t="n">
        <v>470.112</v>
      </c>
      <c r="D201" s="106" t="n">
        <v>9</v>
      </c>
      <c r="E201" s="106" t="n">
        <v>73.9</v>
      </c>
      <c r="F201" s="106" t="n">
        <v>15262.26</v>
      </c>
      <c r="G201" s="106" t="n">
        <v>248</v>
      </c>
      <c r="H201" s="106" t="n">
        <v>3812.02</v>
      </c>
      <c r="I201" s="106" t="n">
        <v>37</v>
      </c>
      <c r="J201" s="106" t="n">
        <v>664.59</v>
      </c>
      <c r="K201" s="106" t="n">
        <v>4.5</v>
      </c>
      <c r="L201" s="106" t="n">
        <v>269903.93</v>
      </c>
      <c r="M201" s="106" t="n">
        <v>28588</v>
      </c>
      <c r="N201" s="106" t="n">
        <v>49561.53</v>
      </c>
      <c r="O201" s="106" t="n">
        <v>3436.67</v>
      </c>
      <c r="P201" s="106" t="n">
        <v>18426.32</v>
      </c>
      <c r="Q201" s="106" t="n">
        <v>603</v>
      </c>
      <c r="R201" s="0" t="n">
        <v>200</v>
      </c>
    </row>
    <row r="202" customFormat="false" ht="13" hidden="false" customHeight="false" outlineLevel="0" collapsed="false">
      <c r="A202" s="106" t="s">
        <v>578</v>
      </c>
      <c r="B202" s="106" t="n">
        <v>6</v>
      </c>
      <c r="C202" s="106" t="n">
        <v>0.832899</v>
      </c>
      <c r="D202" s="106" t="n">
        <v>9</v>
      </c>
      <c r="E202" s="106" t="n">
        <v>12.57</v>
      </c>
      <c r="F202" s="106" t="n">
        <v>8559.33</v>
      </c>
      <c r="G202" s="106" t="n">
        <v>941.83</v>
      </c>
      <c r="H202" s="106" t="n">
        <v>2167.11</v>
      </c>
      <c r="I202" s="106" t="n">
        <v>214.8</v>
      </c>
      <c r="J202" s="106" t="n">
        <v>312.2</v>
      </c>
      <c r="K202" s="106" t="n">
        <v>28</v>
      </c>
      <c r="L202" s="106" t="n">
        <v>293567.08</v>
      </c>
      <c r="M202" s="106" t="n">
        <v>35449.33</v>
      </c>
      <c r="N202" s="106" t="n">
        <v>43353.09</v>
      </c>
      <c r="O202" s="106" t="n">
        <v>5723.8</v>
      </c>
      <c r="P202" s="106" t="n">
        <v>2669.11</v>
      </c>
      <c r="Q202" s="106" t="n">
        <v>409</v>
      </c>
      <c r="R202" s="0" t="n">
        <v>201</v>
      </c>
    </row>
    <row r="203" customFormat="false" ht="13" hidden="false" customHeight="false" outlineLevel="0" collapsed="false">
      <c r="A203" s="106" t="s">
        <v>330</v>
      </c>
      <c r="B203" s="106" t="n">
        <v>4</v>
      </c>
      <c r="C203" s="106" t="n">
        <v>36.707</v>
      </c>
      <c r="D203" s="106" t="n">
        <v>8</v>
      </c>
      <c r="E203" s="106" t="n">
        <v>55.54</v>
      </c>
      <c r="F203" s="106" t="n">
        <v>15652.41</v>
      </c>
      <c r="G203" s="106" t="n">
        <v>226.75</v>
      </c>
      <c r="H203" s="106" t="n">
        <v>2965.28</v>
      </c>
      <c r="I203" s="106" t="n">
        <v>38.33</v>
      </c>
      <c r="J203" s="106" t="n">
        <v>258.88</v>
      </c>
      <c r="K203" s="106" t="n">
        <v>5</v>
      </c>
      <c r="L203" s="106" t="n">
        <v>243025.95</v>
      </c>
      <c r="M203" s="106" t="n">
        <v>27096.25</v>
      </c>
      <c r="N203" s="106" t="n">
        <v>25204.16</v>
      </c>
      <c r="O203" s="106" t="n">
        <v>2543</v>
      </c>
      <c r="P203" s="106" t="n">
        <v>1408.94</v>
      </c>
      <c r="Q203" s="106" t="n">
        <v>293</v>
      </c>
      <c r="R203" s="0" t="n">
        <v>202</v>
      </c>
    </row>
    <row r="204" customFormat="false" ht="13" hidden="false" customHeight="false" outlineLevel="0" collapsed="false">
      <c r="A204" s="106" t="s">
        <v>811</v>
      </c>
      <c r="B204" s="106" t="n">
        <v>4</v>
      </c>
      <c r="C204" s="106" t="n">
        <v>2.4987</v>
      </c>
      <c r="D204" s="106" t="n">
        <v>8</v>
      </c>
      <c r="E204" s="106" t="n">
        <v>40.37</v>
      </c>
      <c r="F204" s="106" t="n">
        <v>13998.81</v>
      </c>
      <c r="G204" s="106" t="n">
        <v>230.75</v>
      </c>
      <c r="H204" s="106" t="n">
        <v>2758.48</v>
      </c>
      <c r="I204" s="106" t="n">
        <v>35.33</v>
      </c>
      <c r="J204" s="106" t="n">
        <v>163.84</v>
      </c>
      <c r="K204" s="106" t="n">
        <v>4.5</v>
      </c>
      <c r="L204" s="106" t="n">
        <v>236990.23</v>
      </c>
      <c r="M204" s="106" t="n">
        <v>27466.5</v>
      </c>
      <c r="N204" s="106" t="n">
        <v>24133.04</v>
      </c>
      <c r="O204" s="106" t="n">
        <v>2386</v>
      </c>
      <c r="P204" s="106" t="n">
        <v>909.82</v>
      </c>
      <c r="Q204" s="106" t="n">
        <v>226</v>
      </c>
      <c r="R204" s="0" t="n">
        <v>203</v>
      </c>
    </row>
    <row r="205" customFormat="false" ht="13" hidden="false" customHeight="false" outlineLevel="0" collapsed="false">
      <c r="A205" s="106" t="s">
        <v>883</v>
      </c>
      <c r="B205" s="106" t="n">
        <v>7</v>
      </c>
      <c r="C205" s="106" t="n">
        <v>16.777</v>
      </c>
      <c r="D205" s="106" t="n">
        <v>1</v>
      </c>
      <c r="E205" s="106" t="n">
        <v>7.44</v>
      </c>
      <c r="F205" s="106" t="n">
        <v>5756.94</v>
      </c>
      <c r="G205" s="106" t="n">
        <v>813.43</v>
      </c>
      <c r="H205" s="106" t="n">
        <v>888.54</v>
      </c>
      <c r="I205" s="106" t="n">
        <v>158.67</v>
      </c>
      <c r="J205" s="106" t="n">
        <v>123.74</v>
      </c>
      <c r="K205" s="106" t="n">
        <v>37.8</v>
      </c>
      <c r="L205" s="106" t="n">
        <v>298245.42</v>
      </c>
      <c r="M205" s="106" t="n">
        <v>35977.14</v>
      </c>
      <c r="N205" s="106" t="n">
        <v>28607.58</v>
      </c>
      <c r="O205" s="106" t="n">
        <v>4744</v>
      </c>
      <c r="P205" s="106" t="n">
        <v>1875.38</v>
      </c>
      <c r="Q205" s="106" t="n">
        <v>517.2</v>
      </c>
      <c r="R205" s="0" t="n">
        <v>204</v>
      </c>
    </row>
    <row r="206" customFormat="false" ht="13" hidden="false" customHeight="false" outlineLevel="0" collapsed="false">
      <c r="A206" s="106" t="s">
        <v>1179</v>
      </c>
      <c r="B206" s="106" t="n">
        <v>3</v>
      </c>
      <c r="C206" s="106" t="n">
        <v>54.4954</v>
      </c>
      <c r="D206" s="106" t="n">
        <v>23</v>
      </c>
      <c r="E206" s="106" t="n">
        <v>409.05</v>
      </c>
      <c r="F206" s="106" t="n">
        <v>24014.43</v>
      </c>
      <c r="G206" s="106" t="n">
        <v>82</v>
      </c>
      <c r="H206" s="106" t="n">
        <v>4629.31</v>
      </c>
      <c r="I206" s="106" t="n">
        <v>11</v>
      </c>
      <c r="J206" s="106" t="n">
        <v>54.5</v>
      </c>
      <c r="K206" s="106" t="n">
        <v>1</v>
      </c>
      <c r="L206" s="106" t="n">
        <v>339557.71</v>
      </c>
      <c r="M206" s="106" t="n">
        <v>30834</v>
      </c>
      <c r="N206" s="106" t="n">
        <v>41828.7</v>
      </c>
      <c r="O206" s="106" t="n">
        <v>4635</v>
      </c>
      <c r="P206" s="106" t="n">
        <v>14572.51</v>
      </c>
      <c r="Q206" s="106" t="n">
        <v>92</v>
      </c>
      <c r="R206" s="0" t="n">
        <v>205</v>
      </c>
    </row>
    <row r="207" customFormat="false" ht="13" hidden="false" customHeight="false" outlineLevel="0" collapsed="false">
      <c r="A207" s="106" t="s">
        <v>220</v>
      </c>
      <c r="B207" s="106" t="n">
        <v>4</v>
      </c>
      <c r="C207" s="106" t="n">
        <v>56.9346</v>
      </c>
      <c r="D207" s="106" t="n">
        <v>16</v>
      </c>
      <c r="E207" s="106" t="n">
        <v>316.81</v>
      </c>
      <c r="F207" s="106" t="n">
        <v>21727.72</v>
      </c>
      <c r="G207" s="106" t="n">
        <v>273</v>
      </c>
      <c r="H207" s="106" t="n">
        <v>2603.28</v>
      </c>
      <c r="I207" s="106" t="n">
        <v>31</v>
      </c>
      <c r="J207" s="106" t="n">
        <v>320.31</v>
      </c>
      <c r="K207" s="106" t="n">
        <v>6.5</v>
      </c>
      <c r="L207" s="106" t="n">
        <v>384989.83</v>
      </c>
      <c r="M207" s="106" t="n">
        <v>38994</v>
      </c>
      <c r="N207" s="106" t="n">
        <v>39017.86</v>
      </c>
      <c r="O207" s="106" t="n">
        <v>5600</v>
      </c>
      <c r="P207" s="106" t="n">
        <v>11121.01</v>
      </c>
      <c r="Q207" s="106" t="n">
        <v>1277.5</v>
      </c>
      <c r="R207" s="0" t="n">
        <v>206</v>
      </c>
    </row>
    <row r="208" customFormat="false" ht="13" hidden="false" customHeight="false" outlineLevel="0" collapsed="false">
      <c r="A208" s="106" t="s">
        <v>1399</v>
      </c>
      <c r="B208" s="106" t="n">
        <v>4</v>
      </c>
      <c r="C208" s="106" t="n">
        <v>15.3491</v>
      </c>
      <c r="D208" s="106" t="n">
        <v>18</v>
      </c>
      <c r="E208" s="106" t="n">
        <v>8.7</v>
      </c>
      <c r="F208" s="106" t="n">
        <v>15673.16</v>
      </c>
      <c r="G208" s="106" t="n">
        <v>307.25</v>
      </c>
      <c r="H208" s="106" t="n">
        <v>2530.92</v>
      </c>
      <c r="I208" s="106" t="n">
        <v>38.67</v>
      </c>
      <c r="J208" s="106" t="n">
        <v>83.59</v>
      </c>
      <c r="K208" s="106" t="n">
        <v>7.5</v>
      </c>
      <c r="L208" s="106" t="n">
        <v>320599.99</v>
      </c>
      <c r="M208" s="106" t="n">
        <v>35843</v>
      </c>
      <c r="N208" s="106" t="n">
        <v>31083.99</v>
      </c>
      <c r="O208" s="106" t="n">
        <v>3939.33</v>
      </c>
      <c r="P208" s="106" t="n">
        <v>7456.2</v>
      </c>
      <c r="Q208" s="106" t="n">
        <v>129</v>
      </c>
      <c r="R208" s="0" t="n">
        <v>207</v>
      </c>
    </row>
    <row r="209" customFormat="false" ht="13" hidden="false" customHeight="false" outlineLevel="0" collapsed="false">
      <c r="A209" s="106" t="s">
        <v>952</v>
      </c>
      <c r="B209" s="106" t="n">
        <v>4</v>
      </c>
      <c r="C209" s="106" t="n">
        <v>7.07964</v>
      </c>
      <c r="D209" s="106" t="n">
        <v>5</v>
      </c>
      <c r="E209" s="106" t="n">
        <v>25.74</v>
      </c>
      <c r="F209" s="106" t="n">
        <v>12612.17</v>
      </c>
      <c r="G209" s="106" t="n">
        <v>209.25</v>
      </c>
      <c r="H209" s="106" t="n">
        <v>2068.17</v>
      </c>
      <c r="I209" s="106" t="n">
        <v>16.33</v>
      </c>
      <c r="J209" s="106" t="n">
        <v>8.15</v>
      </c>
      <c r="K209" s="106" t="n">
        <v>2.5</v>
      </c>
      <c r="L209" s="106" t="n">
        <v>228607.28</v>
      </c>
      <c r="M209" s="106" t="n">
        <v>25527.25</v>
      </c>
      <c r="N209" s="106" t="n">
        <v>18019.76</v>
      </c>
      <c r="O209" s="106" t="n">
        <v>1555</v>
      </c>
      <c r="P209" s="106" t="n">
        <v>123.15</v>
      </c>
      <c r="Q209" s="106" t="n">
        <v>72.5</v>
      </c>
      <c r="R209" s="0" t="n">
        <v>208</v>
      </c>
    </row>
    <row r="210" customFormat="false" ht="13" hidden="false" customHeight="false" outlineLevel="0" collapsed="false">
      <c r="A210" s="106" t="s">
        <v>229</v>
      </c>
      <c r="B210" s="106" t="n">
        <v>3</v>
      </c>
      <c r="C210" s="106" t="n">
        <v>15.7061</v>
      </c>
      <c r="D210" s="106" t="n">
        <v>20</v>
      </c>
      <c r="E210" s="106" t="n">
        <v>638.79</v>
      </c>
      <c r="F210" s="106" t="n">
        <v>20041.77</v>
      </c>
      <c r="G210" s="106" t="n">
        <v>73.67</v>
      </c>
      <c r="H210" s="106" t="n">
        <v>6394.31</v>
      </c>
      <c r="I210" s="106" t="n">
        <v>10.5</v>
      </c>
      <c r="J210" s="106" t="n">
        <v>15.71</v>
      </c>
      <c r="K210" s="106" t="n">
        <v>1</v>
      </c>
      <c r="L210" s="106" t="n">
        <v>235411.06</v>
      </c>
      <c r="M210" s="106" t="n">
        <v>21115.33</v>
      </c>
      <c r="N210" s="106" t="n">
        <v>24006.87</v>
      </c>
      <c r="O210" s="106" t="n">
        <v>1277</v>
      </c>
      <c r="P210" s="106" t="n">
        <v>19.22</v>
      </c>
      <c r="Q210" s="106" t="n">
        <v>19</v>
      </c>
      <c r="R210" s="0" t="n">
        <v>209</v>
      </c>
    </row>
    <row r="211" customFormat="false" ht="13" hidden="false" customHeight="false" outlineLevel="0" collapsed="false">
      <c r="A211" s="106" t="s">
        <v>1481</v>
      </c>
      <c r="B211" s="106" t="n">
        <v>4</v>
      </c>
      <c r="C211" s="106" t="n">
        <v>10.9467</v>
      </c>
      <c r="D211" s="106" t="n">
        <v>9</v>
      </c>
      <c r="E211" s="106" t="n">
        <v>130.98</v>
      </c>
      <c r="F211" s="106" t="n">
        <v>14640.08</v>
      </c>
      <c r="G211" s="106" t="n">
        <v>194.5</v>
      </c>
      <c r="H211" s="106" t="n">
        <v>2155.17</v>
      </c>
      <c r="I211" s="106" t="n">
        <v>34.67</v>
      </c>
      <c r="J211" s="106" t="n">
        <v>411.72</v>
      </c>
      <c r="K211" s="106" t="n">
        <v>4.5</v>
      </c>
      <c r="L211" s="106" t="n">
        <v>306586.8</v>
      </c>
      <c r="M211" s="106" t="n">
        <v>33495.25</v>
      </c>
      <c r="N211" s="106" t="n">
        <v>49383.44</v>
      </c>
      <c r="O211" s="106" t="n">
        <v>2336.67</v>
      </c>
      <c r="P211" s="106" t="n">
        <v>1431.07</v>
      </c>
      <c r="Q211" s="106" t="n">
        <v>227</v>
      </c>
      <c r="R211" s="0" t="n">
        <v>210</v>
      </c>
    </row>
    <row r="212" customFormat="false" ht="13" hidden="false" customHeight="false" outlineLevel="0" collapsed="false">
      <c r="A212" s="106" t="s">
        <v>1479</v>
      </c>
      <c r="B212" s="106" t="n">
        <v>5</v>
      </c>
      <c r="C212" s="106" t="n">
        <v>283.78</v>
      </c>
      <c r="D212" s="106" t="n">
        <v>4</v>
      </c>
      <c r="E212" s="106" t="n">
        <v>46.05</v>
      </c>
      <c r="F212" s="106" t="n">
        <v>9326.59</v>
      </c>
      <c r="G212" s="106" t="n">
        <v>377.2</v>
      </c>
      <c r="H212" s="106" t="n">
        <v>2006.61</v>
      </c>
      <c r="I212" s="106" t="n">
        <v>55.5</v>
      </c>
      <c r="J212" s="106" t="n">
        <v>917.62</v>
      </c>
      <c r="K212" s="106" t="n">
        <v>13.67</v>
      </c>
      <c r="L212" s="106" t="n">
        <v>311416.73</v>
      </c>
      <c r="M212" s="106" t="n">
        <v>35659</v>
      </c>
      <c r="N212" s="106" t="n">
        <v>45199.21</v>
      </c>
      <c r="O212" s="106" t="n">
        <v>2859.75</v>
      </c>
      <c r="P212" s="106" t="n">
        <v>3918.47</v>
      </c>
      <c r="Q212" s="106" t="n">
        <v>489.67</v>
      </c>
      <c r="R212" s="0" t="n">
        <v>211</v>
      </c>
    </row>
    <row r="213" customFormat="false" ht="13" hidden="false" customHeight="false" outlineLevel="0" collapsed="false">
      <c r="A213" s="106" t="s">
        <v>1181</v>
      </c>
      <c r="B213" s="106" t="n">
        <v>5</v>
      </c>
      <c r="C213" s="106" t="n">
        <v>149.981</v>
      </c>
      <c r="D213" s="106" t="n">
        <v>2</v>
      </c>
      <c r="E213" s="106" t="n">
        <v>146.68</v>
      </c>
      <c r="F213" s="106" t="n">
        <v>9274.06</v>
      </c>
      <c r="G213" s="106" t="n">
        <v>365.6</v>
      </c>
      <c r="H213" s="106" t="n">
        <v>2080.83</v>
      </c>
      <c r="I213" s="106" t="n">
        <v>56.25</v>
      </c>
      <c r="J213" s="106" t="n">
        <v>934.97</v>
      </c>
      <c r="K213" s="106" t="n">
        <v>12.67</v>
      </c>
      <c r="L213" s="106" t="n">
        <v>356571.85</v>
      </c>
      <c r="M213" s="106" t="n">
        <v>39067</v>
      </c>
      <c r="N213" s="106" t="n">
        <v>46333.92</v>
      </c>
      <c r="O213" s="106" t="n">
        <v>2988.5</v>
      </c>
      <c r="P213" s="106" t="n">
        <v>4198.01</v>
      </c>
      <c r="Q213" s="106" t="n">
        <v>445.33</v>
      </c>
      <c r="R213" s="0" t="n">
        <v>212</v>
      </c>
    </row>
    <row r="214" customFormat="false" ht="13" hidden="false" customHeight="false" outlineLevel="0" collapsed="false">
      <c r="A214" s="106" t="s">
        <v>763</v>
      </c>
      <c r="B214" s="106" t="n">
        <v>6</v>
      </c>
      <c r="C214" s="106" t="n">
        <v>35.0412</v>
      </c>
      <c r="D214" s="106" t="n">
        <v>1</v>
      </c>
      <c r="E214" s="106" t="n">
        <v>95.78</v>
      </c>
      <c r="F214" s="106" t="n">
        <v>5094.98</v>
      </c>
      <c r="G214" s="106" t="n">
        <v>450.67</v>
      </c>
      <c r="H214" s="106" t="n">
        <v>497.76</v>
      </c>
      <c r="I214" s="106" t="n">
        <v>31.8</v>
      </c>
      <c r="J214" s="106" t="n">
        <v>305.99</v>
      </c>
      <c r="K214" s="106" t="n">
        <v>11</v>
      </c>
      <c r="L214" s="106" t="n">
        <v>298720.47</v>
      </c>
      <c r="M214" s="106" t="n">
        <v>31928.83</v>
      </c>
      <c r="N214" s="106" t="n">
        <v>29445.44</v>
      </c>
      <c r="O214" s="106" t="n">
        <v>1218</v>
      </c>
      <c r="P214" s="106" t="n">
        <v>3775.45</v>
      </c>
      <c r="Q214" s="106" t="n">
        <v>301</v>
      </c>
      <c r="R214" s="0" t="n">
        <v>213</v>
      </c>
    </row>
    <row r="215" customFormat="false" ht="13" hidden="false" customHeight="false" outlineLevel="0" collapsed="false">
      <c r="A215" s="106" t="s">
        <v>1183</v>
      </c>
      <c r="B215" s="106" t="n">
        <v>4</v>
      </c>
      <c r="C215" s="106" t="n">
        <v>375.221</v>
      </c>
      <c r="D215" s="106" t="n">
        <v>7</v>
      </c>
      <c r="E215" s="106" t="n">
        <v>47.94</v>
      </c>
      <c r="F215" s="106" t="n">
        <v>12049.61</v>
      </c>
      <c r="G215" s="106" t="n">
        <v>184.75</v>
      </c>
      <c r="H215" s="106" t="n">
        <v>1899.11</v>
      </c>
      <c r="I215" s="106" t="n">
        <v>19.67</v>
      </c>
      <c r="J215" s="106" t="n">
        <v>536.54</v>
      </c>
      <c r="K215" s="106" t="n">
        <v>3.5</v>
      </c>
      <c r="L215" s="106" t="n">
        <v>253651.59</v>
      </c>
      <c r="M215" s="106" t="n">
        <v>30361.5</v>
      </c>
      <c r="N215" s="106" t="n">
        <v>44941.21</v>
      </c>
      <c r="O215" s="106" t="n">
        <v>1956</v>
      </c>
      <c r="P215" s="106" t="n">
        <v>931</v>
      </c>
      <c r="Q215" s="106" t="n">
        <v>84.5</v>
      </c>
      <c r="R215" s="0" t="n">
        <v>214</v>
      </c>
    </row>
    <row r="216" customFormat="false" ht="13" hidden="false" customHeight="false" outlineLevel="0" collapsed="false">
      <c r="A216" s="106" t="s">
        <v>1439</v>
      </c>
      <c r="B216" s="106" t="n">
        <v>5</v>
      </c>
      <c r="C216" s="106" t="n">
        <v>31.8881</v>
      </c>
      <c r="D216" s="106" t="n">
        <v>2</v>
      </c>
      <c r="E216" s="106" t="n">
        <v>14.69</v>
      </c>
      <c r="F216" s="106" t="n">
        <v>8874.38</v>
      </c>
      <c r="G216" s="106" t="n">
        <v>358.4</v>
      </c>
      <c r="H216" s="106" t="n">
        <v>1120.74</v>
      </c>
      <c r="I216" s="106" t="n">
        <v>39.5</v>
      </c>
      <c r="J216" s="106" t="n">
        <v>249.67</v>
      </c>
      <c r="K216" s="106" t="n">
        <v>6.67</v>
      </c>
      <c r="L216" s="106" t="n">
        <v>338126.84</v>
      </c>
      <c r="M216" s="106" t="n">
        <v>40172.8</v>
      </c>
      <c r="N216" s="106" t="n">
        <v>47670.07</v>
      </c>
      <c r="O216" s="106" t="n">
        <v>3384.5</v>
      </c>
      <c r="P216" s="106" t="n">
        <v>4929.17</v>
      </c>
      <c r="Q216" s="106" t="n">
        <v>541.33</v>
      </c>
      <c r="R216" s="0" t="n">
        <v>215</v>
      </c>
    </row>
    <row r="217" customFormat="false" ht="13" hidden="false" customHeight="false" outlineLevel="0" collapsed="false">
      <c r="A217" s="106" t="s">
        <v>940</v>
      </c>
      <c r="B217" s="106" t="n">
        <v>4</v>
      </c>
      <c r="C217" s="106" t="n">
        <v>31.2932</v>
      </c>
      <c r="D217" s="106" t="n">
        <v>6</v>
      </c>
      <c r="E217" s="106" t="n">
        <v>138.14</v>
      </c>
      <c r="F217" s="106" t="n">
        <v>12968.44</v>
      </c>
      <c r="G217" s="106" t="n">
        <v>179.25</v>
      </c>
      <c r="H217" s="106" t="n">
        <v>2803.22</v>
      </c>
      <c r="I217" s="106" t="n">
        <v>20.33</v>
      </c>
      <c r="J217" s="106" t="n">
        <v>445.72</v>
      </c>
      <c r="K217" s="106" t="n">
        <v>4</v>
      </c>
      <c r="L217" s="106" t="n">
        <v>333004.12</v>
      </c>
      <c r="M217" s="106" t="n">
        <v>37135.5</v>
      </c>
      <c r="N217" s="106" t="n">
        <v>68055.67</v>
      </c>
      <c r="O217" s="106" t="n">
        <v>5816.67</v>
      </c>
      <c r="P217" s="106" t="n">
        <v>8738.11</v>
      </c>
      <c r="Q217" s="106" t="n">
        <v>458.5</v>
      </c>
      <c r="R217" s="0" t="n">
        <v>216</v>
      </c>
    </row>
    <row r="218" customFormat="false" ht="13" hidden="false" customHeight="false" outlineLevel="0" collapsed="false">
      <c r="A218" s="106" t="s">
        <v>1491</v>
      </c>
      <c r="B218" s="106" t="n">
        <v>3</v>
      </c>
      <c r="C218" s="106" t="n">
        <v>18.5022</v>
      </c>
      <c r="D218" s="106" t="n">
        <v>12</v>
      </c>
      <c r="E218" s="106" t="n">
        <v>344.54</v>
      </c>
      <c r="F218" s="106" t="n">
        <v>14079.79</v>
      </c>
      <c r="G218" s="106" t="n">
        <v>59.67</v>
      </c>
      <c r="H218" s="106" t="n">
        <v>2077.87</v>
      </c>
      <c r="I218" s="106" t="n">
        <v>6.5</v>
      </c>
      <c r="J218" s="106" t="n">
        <v>18.5</v>
      </c>
      <c r="K218" s="106" t="n">
        <v>1</v>
      </c>
      <c r="L218" s="106" t="n">
        <v>281913.02</v>
      </c>
      <c r="M218" s="106" t="n">
        <v>28312.33</v>
      </c>
      <c r="N218" s="106" t="n">
        <v>61739.78</v>
      </c>
      <c r="O218" s="106" t="n">
        <v>1587.5</v>
      </c>
      <c r="P218" s="106" t="n">
        <v>4757.81</v>
      </c>
      <c r="Q218" s="106" t="n">
        <v>4</v>
      </c>
      <c r="R218" s="0" t="n">
        <v>217</v>
      </c>
    </row>
    <row r="219" customFormat="false" ht="13" hidden="false" customHeight="false" outlineLevel="0" collapsed="false">
      <c r="A219" s="106" t="s">
        <v>803</v>
      </c>
      <c r="B219" s="106" t="n">
        <v>7</v>
      </c>
      <c r="C219" s="106" t="n">
        <v>16.8365</v>
      </c>
      <c r="D219" s="106" t="n">
        <v>0</v>
      </c>
      <c r="E219" s="106" t="n">
        <v>0</v>
      </c>
      <c r="F219" s="106" t="n">
        <v>3278.85</v>
      </c>
      <c r="G219" s="106" t="n">
        <v>458.71</v>
      </c>
      <c r="H219" s="106" t="n">
        <v>305.37</v>
      </c>
      <c r="I219" s="106" t="n">
        <v>35.83</v>
      </c>
      <c r="J219" s="106" t="n">
        <v>75.73</v>
      </c>
      <c r="K219" s="106" t="n">
        <v>10.2</v>
      </c>
      <c r="L219" s="106" t="n">
        <v>204670.99</v>
      </c>
      <c r="M219" s="106" t="n">
        <v>20823.57</v>
      </c>
      <c r="N219" s="106" t="n">
        <v>12927.17</v>
      </c>
      <c r="O219" s="106" t="n">
        <v>994.33</v>
      </c>
      <c r="P219" s="106" t="n">
        <v>1815.43</v>
      </c>
      <c r="Q219" s="106" t="n">
        <v>147.8</v>
      </c>
      <c r="R219" s="0" t="n">
        <v>218</v>
      </c>
    </row>
    <row r="220" customFormat="false" ht="13" hidden="false" customHeight="false" outlineLevel="0" collapsed="false">
      <c r="A220" s="106" t="s">
        <v>348</v>
      </c>
      <c r="B220" s="106" t="n">
        <v>6</v>
      </c>
      <c r="C220" s="106" t="n">
        <v>4.69993</v>
      </c>
      <c r="D220" s="106" t="n">
        <v>2</v>
      </c>
      <c r="E220" s="106" t="n">
        <v>2.17</v>
      </c>
      <c r="F220" s="106" t="n">
        <v>8040.26</v>
      </c>
      <c r="G220" s="106" t="n">
        <v>838</v>
      </c>
      <c r="H220" s="106" t="n">
        <v>843.77</v>
      </c>
      <c r="I220" s="106" t="n">
        <v>91.6</v>
      </c>
      <c r="J220" s="106" t="n">
        <v>182.14</v>
      </c>
      <c r="K220" s="106" t="n">
        <v>25.5</v>
      </c>
      <c r="L220" s="106" t="n">
        <v>219440.11</v>
      </c>
      <c r="M220" s="106" t="n">
        <v>24325.83</v>
      </c>
      <c r="N220" s="106" t="n">
        <v>9633.54</v>
      </c>
      <c r="O220" s="106" t="n">
        <v>1313.4</v>
      </c>
      <c r="P220" s="106" t="n">
        <v>589.38</v>
      </c>
      <c r="Q220" s="106" t="n">
        <v>219</v>
      </c>
      <c r="R220" s="0" t="n">
        <v>219</v>
      </c>
    </row>
    <row r="221" customFormat="false" ht="13" hidden="false" customHeight="false" outlineLevel="0" collapsed="false">
      <c r="A221" s="106" t="s">
        <v>1057</v>
      </c>
      <c r="B221" s="106" t="n">
        <v>4</v>
      </c>
      <c r="C221" s="106" t="n">
        <v>58.0054</v>
      </c>
      <c r="D221" s="106" t="n">
        <v>15</v>
      </c>
      <c r="E221" s="106" t="n">
        <v>69.64</v>
      </c>
      <c r="F221" s="106" t="n">
        <v>20976.18</v>
      </c>
      <c r="G221" s="106" t="n">
        <v>288</v>
      </c>
      <c r="H221" s="106" t="n">
        <v>1197.05</v>
      </c>
      <c r="I221" s="106" t="n">
        <v>35.67</v>
      </c>
      <c r="J221" s="106" t="n">
        <v>240.98</v>
      </c>
      <c r="K221" s="106" t="n">
        <v>5.5</v>
      </c>
      <c r="L221" s="106" t="n">
        <v>314789</v>
      </c>
      <c r="M221" s="106" t="n">
        <v>34632.75</v>
      </c>
      <c r="N221" s="106" t="n">
        <v>19237.12</v>
      </c>
      <c r="O221" s="106" t="n">
        <v>3166</v>
      </c>
      <c r="P221" s="106" t="n">
        <v>1290.46</v>
      </c>
      <c r="Q221" s="106" t="n">
        <v>272.5</v>
      </c>
      <c r="R221" s="0" t="n">
        <v>220</v>
      </c>
    </row>
    <row r="222" customFormat="false" ht="13" hidden="false" customHeight="false" outlineLevel="0" collapsed="false">
      <c r="A222" s="106" t="s">
        <v>1185</v>
      </c>
      <c r="B222" s="106" t="n">
        <v>4</v>
      </c>
      <c r="C222" s="106" t="n">
        <v>497.3</v>
      </c>
      <c r="D222" s="106" t="n">
        <v>11</v>
      </c>
      <c r="E222" s="106" t="n">
        <v>272.82</v>
      </c>
      <c r="F222" s="106" t="n">
        <v>19886.52</v>
      </c>
      <c r="G222" s="106" t="n">
        <v>263.75</v>
      </c>
      <c r="H222" s="106" t="n">
        <v>3786.59</v>
      </c>
      <c r="I222" s="106" t="n">
        <v>22.67</v>
      </c>
      <c r="J222" s="106" t="n">
        <v>1878.54</v>
      </c>
      <c r="K222" s="106" t="n">
        <v>4</v>
      </c>
      <c r="L222" s="106" t="n">
        <v>297958.92</v>
      </c>
      <c r="M222" s="106" t="n">
        <v>30982.25</v>
      </c>
      <c r="N222" s="106" t="n">
        <v>22122.56</v>
      </c>
      <c r="O222" s="106" t="n">
        <v>2199</v>
      </c>
      <c r="P222" s="106" t="n">
        <v>3975.78</v>
      </c>
      <c r="Q222" s="106" t="n">
        <v>232</v>
      </c>
      <c r="R222" s="0" t="n">
        <v>221</v>
      </c>
    </row>
    <row r="223" customFormat="false" ht="13" hidden="false" customHeight="false" outlineLevel="0" collapsed="false">
      <c r="A223" s="106" t="s">
        <v>839</v>
      </c>
      <c r="B223" s="106" t="n">
        <v>5</v>
      </c>
      <c r="C223" s="106" t="n">
        <v>20.8225</v>
      </c>
      <c r="D223" s="106" t="n">
        <v>6</v>
      </c>
      <c r="E223" s="106" t="n">
        <v>64.64</v>
      </c>
      <c r="F223" s="106" t="n">
        <v>10065.16</v>
      </c>
      <c r="G223" s="106" t="n">
        <v>546.2</v>
      </c>
      <c r="H223" s="106" t="n">
        <v>820.72</v>
      </c>
      <c r="I223" s="106" t="n">
        <v>48.25</v>
      </c>
      <c r="J223" s="106" t="n">
        <v>308.19</v>
      </c>
      <c r="K223" s="106" t="n">
        <v>7.67</v>
      </c>
      <c r="L223" s="106" t="n">
        <v>291116.65</v>
      </c>
      <c r="M223" s="106" t="n">
        <v>31427.8</v>
      </c>
      <c r="N223" s="106" t="n">
        <v>24337.14</v>
      </c>
      <c r="O223" s="106" t="n">
        <v>3354.25</v>
      </c>
      <c r="P223" s="106" t="n">
        <v>2629.86</v>
      </c>
      <c r="Q223" s="106" t="n">
        <v>263</v>
      </c>
      <c r="R223" s="0" t="n">
        <v>222</v>
      </c>
    </row>
    <row r="224" customFormat="false" ht="13" hidden="false" customHeight="false" outlineLevel="0" collapsed="false">
      <c r="A224" s="106" t="s">
        <v>869</v>
      </c>
      <c r="B224" s="106" t="n">
        <v>9</v>
      </c>
      <c r="C224" s="106" t="n">
        <v>5.83029</v>
      </c>
      <c r="D224" s="106" t="n">
        <v>0</v>
      </c>
      <c r="E224" s="106" t="n">
        <v>0</v>
      </c>
      <c r="F224" s="106" t="n">
        <v>2460.85</v>
      </c>
      <c r="G224" s="106" t="n">
        <v>605.11</v>
      </c>
      <c r="H224" s="106" t="n">
        <v>472.87</v>
      </c>
      <c r="I224" s="106" t="n">
        <v>83.75</v>
      </c>
      <c r="J224" s="106" t="n">
        <v>25.65</v>
      </c>
      <c r="K224" s="106" t="n">
        <v>4.57</v>
      </c>
      <c r="L224" s="106" t="n">
        <v>276808.06</v>
      </c>
      <c r="M224" s="106" t="n">
        <v>30822.11</v>
      </c>
      <c r="N224" s="106" t="n">
        <v>20905.65</v>
      </c>
      <c r="O224" s="106" t="n">
        <v>2960.5</v>
      </c>
      <c r="P224" s="106" t="n">
        <v>1265.33</v>
      </c>
      <c r="Q224" s="106" t="n">
        <v>156.57</v>
      </c>
      <c r="R224" s="0" t="n">
        <v>223</v>
      </c>
    </row>
    <row r="225" customFormat="false" ht="13" hidden="false" customHeight="false" outlineLevel="0" collapsed="false">
      <c r="A225" s="106" t="s">
        <v>1530</v>
      </c>
      <c r="B225" s="106" t="n">
        <v>4</v>
      </c>
      <c r="C225" s="106" t="n">
        <v>4.58094</v>
      </c>
      <c r="D225" s="106" t="n">
        <v>11</v>
      </c>
      <c r="E225" s="106" t="n">
        <v>134.1</v>
      </c>
      <c r="F225" s="106" t="n">
        <v>15042.27</v>
      </c>
      <c r="G225" s="106" t="n">
        <v>229.5</v>
      </c>
      <c r="H225" s="106" t="n">
        <v>2336.34</v>
      </c>
      <c r="I225" s="106" t="n">
        <v>33.67</v>
      </c>
      <c r="J225" s="106" t="n">
        <v>663.2</v>
      </c>
      <c r="K225" s="106" t="n">
        <v>5.5</v>
      </c>
      <c r="L225" s="106" t="n">
        <v>264342.29</v>
      </c>
      <c r="M225" s="106" t="n">
        <v>25050.75</v>
      </c>
      <c r="N225" s="106" t="n">
        <v>12290.93</v>
      </c>
      <c r="O225" s="106" t="n">
        <v>1473</v>
      </c>
      <c r="P225" s="106" t="n">
        <v>1641.88</v>
      </c>
      <c r="Q225" s="106" t="n">
        <v>204.5</v>
      </c>
      <c r="R225" s="0" t="n">
        <v>224</v>
      </c>
    </row>
    <row r="226" customFormat="false" ht="13" hidden="false" customHeight="false" outlineLevel="0" collapsed="false">
      <c r="A226" s="106" t="s">
        <v>1574</v>
      </c>
      <c r="B226" s="106" t="n">
        <v>4</v>
      </c>
      <c r="C226" s="106" t="n">
        <v>2.37971</v>
      </c>
      <c r="D226" s="106" t="n">
        <v>8</v>
      </c>
      <c r="E226" s="106" t="n">
        <v>11.15</v>
      </c>
      <c r="F226" s="106" t="n">
        <v>12204.43</v>
      </c>
      <c r="G226" s="106" t="n">
        <v>202.25</v>
      </c>
      <c r="H226" s="106" t="n">
        <v>1923.54</v>
      </c>
      <c r="I226" s="106" t="n">
        <v>31.67</v>
      </c>
      <c r="J226" s="106" t="n">
        <v>46.97</v>
      </c>
      <c r="K226" s="106" t="n">
        <v>5</v>
      </c>
      <c r="L226" s="106" t="n">
        <v>246447.66</v>
      </c>
      <c r="M226" s="106" t="n">
        <v>21722</v>
      </c>
      <c r="N226" s="106" t="n">
        <v>21447.69</v>
      </c>
      <c r="O226" s="106" t="n">
        <v>1291.33</v>
      </c>
      <c r="P226" s="106" t="n">
        <v>541.18</v>
      </c>
      <c r="Q226" s="106" t="n">
        <v>132</v>
      </c>
      <c r="R226" s="0" t="n">
        <v>225</v>
      </c>
    </row>
    <row r="227" customFormat="false" ht="13" hidden="false" customHeight="false" outlineLevel="0" collapsed="false">
      <c r="A227" s="106" t="s">
        <v>1532</v>
      </c>
      <c r="B227" s="106" t="n">
        <v>3</v>
      </c>
      <c r="C227" s="106" t="n">
        <v>4.99739</v>
      </c>
      <c r="D227" s="106" t="n">
        <v>18</v>
      </c>
      <c r="E227" s="106" t="n">
        <v>87.9</v>
      </c>
      <c r="F227" s="106" t="n">
        <v>16761.29</v>
      </c>
      <c r="G227" s="106" t="n">
        <v>70</v>
      </c>
      <c r="H227" s="106" t="n">
        <v>787.83</v>
      </c>
      <c r="I227" s="106" t="n">
        <v>8.5</v>
      </c>
      <c r="J227" s="106" t="n">
        <v>5</v>
      </c>
      <c r="K227" s="106" t="n">
        <v>1</v>
      </c>
      <c r="L227" s="106" t="n">
        <v>215468.89</v>
      </c>
      <c r="M227" s="106" t="n">
        <v>20645.33</v>
      </c>
      <c r="N227" s="106" t="n">
        <v>13723.43</v>
      </c>
      <c r="O227" s="106" t="n">
        <v>1620</v>
      </c>
      <c r="P227" s="106" t="n">
        <v>626.64</v>
      </c>
      <c r="Q227" s="106" t="n">
        <v>98</v>
      </c>
      <c r="R227" s="0" t="n">
        <v>226</v>
      </c>
    </row>
    <row r="228" customFormat="false" ht="13" hidden="false" customHeight="false" outlineLevel="0" collapsed="false">
      <c r="A228" s="106" t="s">
        <v>1421</v>
      </c>
      <c r="B228" s="106" t="n">
        <v>6</v>
      </c>
      <c r="C228" s="106" t="n">
        <v>1.90377</v>
      </c>
      <c r="D228" s="106" t="n">
        <v>5</v>
      </c>
      <c r="E228" s="106" t="n">
        <v>4.72</v>
      </c>
      <c r="F228" s="106" t="n">
        <v>8061.88</v>
      </c>
      <c r="G228" s="106" t="n">
        <v>845.67</v>
      </c>
      <c r="H228" s="106" t="n">
        <v>1676.93</v>
      </c>
      <c r="I228" s="106" t="n">
        <v>189.4</v>
      </c>
      <c r="J228" s="106" t="n">
        <v>134.45</v>
      </c>
      <c r="K228" s="106" t="n">
        <v>27.25</v>
      </c>
      <c r="L228" s="106" t="n">
        <v>248194.85</v>
      </c>
      <c r="M228" s="106" t="n">
        <v>30166</v>
      </c>
      <c r="N228" s="106" t="n">
        <v>22374.41</v>
      </c>
      <c r="O228" s="106" t="n">
        <v>3586.2</v>
      </c>
      <c r="P228" s="106" t="n">
        <v>1997.5</v>
      </c>
      <c r="Q228" s="106" t="n">
        <v>412.25</v>
      </c>
      <c r="R228" s="0" t="n">
        <v>227</v>
      </c>
    </row>
    <row r="229" customFormat="false" ht="13" hidden="false" customHeight="false" outlineLevel="0" collapsed="false">
      <c r="A229" s="106" t="s">
        <v>972</v>
      </c>
      <c r="B229" s="106" t="n">
        <v>4</v>
      </c>
      <c r="C229" s="106" t="n">
        <v>9.8758</v>
      </c>
      <c r="D229" s="106" t="n">
        <v>7</v>
      </c>
      <c r="E229" s="106" t="n">
        <v>25.89</v>
      </c>
      <c r="F229" s="106" t="n">
        <v>16537.04</v>
      </c>
      <c r="G229" s="106" t="n">
        <v>234.25</v>
      </c>
      <c r="H229" s="106" t="n">
        <v>2141.32</v>
      </c>
      <c r="I229" s="106" t="n">
        <v>30.67</v>
      </c>
      <c r="J229" s="106" t="n">
        <v>100.48</v>
      </c>
      <c r="K229" s="106" t="n">
        <v>4.5</v>
      </c>
      <c r="L229" s="106" t="n">
        <v>274362.12</v>
      </c>
      <c r="M229" s="106" t="n">
        <v>30989.5</v>
      </c>
      <c r="N229" s="106" t="n">
        <v>20940.86</v>
      </c>
      <c r="O229" s="106" t="n">
        <v>2283.67</v>
      </c>
      <c r="P229" s="106" t="n">
        <v>949.18</v>
      </c>
      <c r="Q229" s="106" t="n">
        <v>258.5</v>
      </c>
      <c r="R229" s="0" t="n">
        <v>228</v>
      </c>
    </row>
    <row r="230" customFormat="false" ht="13" hidden="false" customHeight="false" outlineLevel="0" collapsed="false">
      <c r="A230" s="106" t="s">
        <v>1187</v>
      </c>
      <c r="B230" s="106" t="n">
        <v>5</v>
      </c>
      <c r="C230" s="106" t="n">
        <v>87.8708</v>
      </c>
      <c r="D230" s="106" t="n">
        <v>8</v>
      </c>
      <c r="E230" s="106" t="n">
        <v>82.86</v>
      </c>
      <c r="F230" s="106" t="n">
        <v>11556.88</v>
      </c>
      <c r="G230" s="106" t="n">
        <v>414.6</v>
      </c>
      <c r="H230" s="106" t="n">
        <v>2377.81</v>
      </c>
      <c r="I230" s="106" t="n">
        <v>54.75</v>
      </c>
      <c r="J230" s="106" t="n">
        <v>200.43</v>
      </c>
      <c r="K230" s="106" t="n">
        <v>8.67</v>
      </c>
      <c r="L230" s="106" t="n">
        <v>319148.66</v>
      </c>
      <c r="M230" s="106" t="n">
        <v>39882.4</v>
      </c>
      <c r="N230" s="106" t="n">
        <v>24799.62</v>
      </c>
      <c r="O230" s="106" t="n">
        <v>3245.25</v>
      </c>
      <c r="P230" s="106" t="n">
        <v>1361.97</v>
      </c>
      <c r="Q230" s="106" t="n">
        <v>343.33</v>
      </c>
      <c r="R230" s="0" t="n">
        <v>229</v>
      </c>
    </row>
    <row r="231" customFormat="false" ht="13" hidden="false" customHeight="false" outlineLevel="0" collapsed="false">
      <c r="A231" s="106" t="s">
        <v>239</v>
      </c>
      <c r="B231" s="106" t="n">
        <v>4</v>
      </c>
      <c r="C231" s="106" t="n">
        <v>3.86703</v>
      </c>
      <c r="D231" s="106" t="n">
        <v>11</v>
      </c>
      <c r="E231" s="106" t="n">
        <v>91.61</v>
      </c>
      <c r="F231" s="106" t="n">
        <v>20602.2</v>
      </c>
      <c r="G231" s="106" t="n">
        <v>275.75</v>
      </c>
      <c r="H231" s="106" t="n">
        <v>1461.44</v>
      </c>
      <c r="I231" s="106" t="n">
        <v>26</v>
      </c>
      <c r="J231" s="106" t="n">
        <v>141.77</v>
      </c>
      <c r="K231" s="106" t="n">
        <v>4</v>
      </c>
      <c r="L231" s="106" t="n">
        <v>338210.84</v>
      </c>
      <c r="M231" s="106" t="n">
        <v>40013.25</v>
      </c>
      <c r="N231" s="106" t="n">
        <v>19121.65</v>
      </c>
      <c r="O231" s="106" t="n">
        <v>2341</v>
      </c>
      <c r="P231" s="106" t="n">
        <v>2235.59</v>
      </c>
      <c r="Q231" s="106" t="n">
        <v>194.5</v>
      </c>
      <c r="R231" s="0" t="n">
        <v>230</v>
      </c>
    </row>
    <row r="232" customFormat="false" ht="13" hidden="false" customHeight="false" outlineLevel="0" collapsed="false">
      <c r="A232" s="106" t="s">
        <v>944</v>
      </c>
      <c r="B232" s="106" t="n">
        <v>5</v>
      </c>
      <c r="C232" s="106" t="n">
        <v>125.589</v>
      </c>
      <c r="D232" s="106" t="n">
        <v>2</v>
      </c>
      <c r="E232" s="106" t="n">
        <v>4.05</v>
      </c>
      <c r="F232" s="106" t="n">
        <v>10101.43</v>
      </c>
      <c r="G232" s="106" t="n">
        <v>452.8</v>
      </c>
      <c r="H232" s="106" t="n">
        <v>1426.93</v>
      </c>
      <c r="I232" s="106" t="n">
        <v>49.5</v>
      </c>
      <c r="J232" s="106" t="n">
        <v>179.27</v>
      </c>
      <c r="K232" s="106" t="n">
        <v>6</v>
      </c>
      <c r="L232" s="106" t="n">
        <v>330268.89</v>
      </c>
      <c r="M232" s="106" t="n">
        <v>35350.6</v>
      </c>
      <c r="N232" s="106" t="n">
        <v>21681.35</v>
      </c>
      <c r="O232" s="106" t="n">
        <v>3475.75</v>
      </c>
      <c r="P232" s="106" t="n">
        <v>1225.59</v>
      </c>
      <c r="Q232" s="106" t="n">
        <v>201.67</v>
      </c>
      <c r="R232" s="0" t="n">
        <v>231</v>
      </c>
    </row>
    <row r="233" customFormat="false" ht="13" hidden="false" customHeight="false" outlineLevel="0" collapsed="false">
      <c r="A233" s="106" t="s">
        <v>1189</v>
      </c>
      <c r="B233" s="106" t="n">
        <v>5</v>
      </c>
      <c r="C233" s="106" t="n">
        <v>563.932</v>
      </c>
      <c r="D233" s="106" t="n">
        <v>6</v>
      </c>
      <c r="E233" s="106" t="n">
        <v>16.74</v>
      </c>
      <c r="F233" s="106" t="n">
        <v>11968.53</v>
      </c>
      <c r="G233" s="106" t="n">
        <v>388</v>
      </c>
      <c r="H233" s="106" t="n">
        <v>3676.95</v>
      </c>
      <c r="I233" s="106" t="n">
        <v>53</v>
      </c>
      <c r="J233" s="106" t="n">
        <v>707.51</v>
      </c>
      <c r="K233" s="106" t="n">
        <v>8.33</v>
      </c>
      <c r="L233" s="106" t="n">
        <v>294149.66</v>
      </c>
      <c r="M233" s="106" t="n">
        <v>35706.8</v>
      </c>
      <c r="N233" s="106" t="n">
        <v>26455.39</v>
      </c>
      <c r="O233" s="106" t="n">
        <v>2809.5</v>
      </c>
      <c r="P233" s="106" t="n">
        <v>4396.87</v>
      </c>
      <c r="Q233" s="106" t="n">
        <v>644.67</v>
      </c>
      <c r="R233" s="0" t="n">
        <v>232</v>
      </c>
    </row>
    <row r="234" customFormat="false" ht="13" hidden="false" customHeight="false" outlineLevel="0" collapsed="false">
      <c r="A234" s="106" t="s">
        <v>1382</v>
      </c>
      <c r="B234" s="106" t="n">
        <v>4</v>
      </c>
      <c r="C234" s="106" t="n">
        <v>2.55819</v>
      </c>
      <c r="D234" s="106" t="n">
        <v>5</v>
      </c>
      <c r="E234" s="106" t="n">
        <v>6.79</v>
      </c>
      <c r="F234" s="106" t="n">
        <v>11492.22</v>
      </c>
      <c r="G234" s="106" t="n">
        <v>195.25</v>
      </c>
      <c r="H234" s="106" t="n">
        <v>919.52</v>
      </c>
      <c r="I234" s="106" t="n">
        <v>19</v>
      </c>
      <c r="J234" s="106" t="n">
        <v>19.54</v>
      </c>
      <c r="K234" s="106" t="n">
        <v>3.5</v>
      </c>
      <c r="L234" s="106" t="n">
        <v>207547.44</v>
      </c>
      <c r="M234" s="106" t="n">
        <v>19999</v>
      </c>
      <c r="N234" s="106" t="n">
        <v>11566.86</v>
      </c>
      <c r="O234" s="106" t="n">
        <v>1064.33</v>
      </c>
      <c r="P234" s="106" t="n">
        <v>1354.11</v>
      </c>
      <c r="Q234" s="106" t="n">
        <v>83</v>
      </c>
      <c r="R234" s="0" t="n">
        <v>233</v>
      </c>
    </row>
    <row r="235" customFormat="false" ht="13" hidden="false" customHeight="false" outlineLevel="0" collapsed="false">
      <c r="A235" s="106" t="s">
        <v>1031</v>
      </c>
      <c r="B235" s="106" t="n">
        <v>6</v>
      </c>
      <c r="C235" s="106" t="n">
        <v>11.8391</v>
      </c>
      <c r="D235" s="106" t="n">
        <v>3</v>
      </c>
      <c r="E235" s="106" t="n">
        <v>11.42</v>
      </c>
      <c r="F235" s="106" t="n">
        <v>8201.14</v>
      </c>
      <c r="G235" s="106" t="n">
        <v>883.67</v>
      </c>
      <c r="H235" s="106" t="n">
        <v>2327.3</v>
      </c>
      <c r="I235" s="106" t="n">
        <v>213</v>
      </c>
      <c r="J235" s="106" t="n">
        <v>503.19</v>
      </c>
      <c r="K235" s="106" t="n">
        <v>33</v>
      </c>
      <c r="L235" s="106" t="n">
        <v>300950.35</v>
      </c>
      <c r="M235" s="106" t="n">
        <v>35137.17</v>
      </c>
      <c r="N235" s="106" t="n">
        <v>28700.17</v>
      </c>
      <c r="O235" s="106" t="n">
        <v>5253.2</v>
      </c>
      <c r="P235" s="106" t="n">
        <v>4103.93</v>
      </c>
      <c r="Q235" s="106" t="n">
        <v>889.25</v>
      </c>
      <c r="R235" s="0" t="n">
        <v>234</v>
      </c>
    </row>
    <row r="236" customFormat="false" ht="13" hidden="false" customHeight="false" outlineLevel="0" collapsed="false">
      <c r="A236" s="106" t="s">
        <v>827</v>
      </c>
      <c r="B236" s="106" t="n">
        <v>9</v>
      </c>
      <c r="C236" s="106" t="n">
        <v>3.80754</v>
      </c>
      <c r="D236" s="106" t="n">
        <v>0</v>
      </c>
      <c r="E236" s="106" t="n">
        <v>0</v>
      </c>
      <c r="F236" s="106" t="n">
        <v>2889.93</v>
      </c>
      <c r="G236" s="106" t="n">
        <v>891.56</v>
      </c>
      <c r="H236" s="106" t="n">
        <v>334.63</v>
      </c>
      <c r="I236" s="106" t="n">
        <v>101.25</v>
      </c>
      <c r="J236" s="106" t="n">
        <v>62.93</v>
      </c>
      <c r="K236" s="106" t="n">
        <v>16</v>
      </c>
      <c r="L236" s="106" t="n">
        <v>273362.13</v>
      </c>
      <c r="M236" s="106" t="n">
        <v>36095.78</v>
      </c>
      <c r="N236" s="106" t="n">
        <v>20509.57</v>
      </c>
      <c r="O236" s="106" t="n">
        <v>3268</v>
      </c>
      <c r="P236" s="106" t="n">
        <v>1622.41</v>
      </c>
      <c r="Q236" s="106" t="n">
        <v>381.43</v>
      </c>
      <c r="R236" s="0" t="n">
        <v>235</v>
      </c>
    </row>
    <row r="237" customFormat="false" ht="13" hidden="false" customHeight="false" outlineLevel="0" collapsed="false">
      <c r="A237" s="106" t="s">
        <v>1191</v>
      </c>
      <c r="B237" s="106" t="n">
        <v>3</v>
      </c>
      <c r="C237" s="106" t="n">
        <v>54.3764</v>
      </c>
      <c r="D237" s="106" t="n">
        <v>4</v>
      </c>
      <c r="E237" s="106" t="n">
        <v>4.06</v>
      </c>
      <c r="F237" s="106" t="n">
        <v>25929.39</v>
      </c>
      <c r="G237" s="106" t="n">
        <v>29.33</v>
      </c>
      <c r="H237" s="106" t="n">
        <v>61.6</v>
      </c>
      <c r="I237" s="106" t="n">
        <v>2.5</v>
      </c>
      <c r="J237" s="106" t="n">
        <v>54.38</v>
      </c>
      <c r="K237" s="106" t="n">
        <v>1</v>
      </c>
      <c r="L237" s="106" t="n">
        <v>314450.47</v>
      </c>
      <c r="M237" s="106" t="n">
        <v>44831</v>
      </c>
      <c r="N237" s="106" t="n">
        <v>18067.65</v>
      </c>
      <c r="O237" s="106" t="n">
        <v>3058</v>
      </c>
      <c r="P237" s="106" t="n">
        <v>2653.91</v>
      </c>
      <c r="Q237" s="106" t="n">
        <v>289</v>
      </c>
      <c r="R237" s="0" t="n">
        <v>236</v>
      </c>
    </row>
    <row r="238" customFormat="false" ht="13" hidden="false" customHeight="false" outlineLevel="0" collapsed="false">
      <c r="A238" s="106" t="s">
        <v>990</v>
      </c>
      <c r="B238" s="106" t="n">
        <v>8</v>
      </c>
      <c r="C238" s="106" t="n">
        <v>3.45058</v>
      </c>
      <c r="D238" s="106" t="n">
        <v>0</v>
      </c>
      <c r="E238" s="106" t="n">
        <v>0</v>
      </c>
      <c r="F238" s="106" t="n">
        <v>3744.39</v>
      </c>
      <c r="G238" s="106" t="n">
        <v>815</v>
      </c>
      <c r="H238" s="106" t="n">
        <v>969.26</v>
      </c>
      <c r="I238" s="106" t="n">
        <v>126.57</v>
      </c>
      <c r="J238" s="106" t="n">
        <v>492.75</v>
      </c>
      <c r="K238" s="106" t="n">
        <v>40</v>
      </c>
      <c r="L238" s="106" t="n">
        <v>286130.28</v>
      </c>
      <c r="M238" s="106" t="n">
        <v>38897.12</v>
      </c>
      <c r="N238" s="106" t="n">
        <v>21994.39</v>
      </c>
      <c r="O238" s="106" t="n">
        <v>3837.43</v>
      </c>
      <c r="P238" s="106" t="n">
        <v>5435.99</v>
      </c>
      <c r="Q238" s="106" t="n">
        <v>1133.17</v>
      </c>
      <c r="R238" s="0" t="n">
        <v>237</v>
      </c>
    </row>
    <row r="239" customFormat="false" ht="13" hidden="false" customHeight="false" outlineLevel="0" collapsed="false">
      <c r="A239" s="106" t="s">
        <v>934</v>
      </c>
      <c r="B239" s="106" t="n">
        <v>4</v>
      </c>
      <c r="C239" s="106" t="n">
        <v>24.987</v>
      </c>
      <c r="D239" s="106" t="n">
        <v>1</v>
      </c>
      <c r="E239" s="106" t="n">
        <v>2.5</v>
      </c>
      <c r="F239" s="106" t="n">
        <v>6848.37</v>
      </c>
      <c r="G239" s="106" t="n">
        <v>61.5</v>
      </c>
      <c r="H239" s="106" t="n">
        <v>1848.3</v>
      </c>
      <c r="I239" s="106" t="n">
        <v>7.33</v>
      </c>
      <c r="J239" s="106" t="n">
        <v>24.99</v>
      </c>
      <c r="K239" s="106" t="n">
        <v>1</v>
      </c>
      <c r="L239" s="106" t="n">
        <v>238371.95</v>
      </c>
      <c r="M239" s="106" t="n">
        <v>30576.5</v>
      </c>
      <c r="N239" s="106" t="n">
        <v>36208.22</v>
      </c>
      <c r="O239" s="106" t="n">
        <v>5932.67</v>
      </c>
      <c r="P239" s="106" t="n">
        <v>1530.99</v>
      </c>
      <c r="Q239" s="106" t="n">
        <v>385.5</v>
      </c>
      <c r="R239" s="0" t="n">
        <v>238</v>
      </c>
    </row>
    <row r="240" customFormat="false" ht="13" hidden="false" customHeight="false" outlineLevel="0" collapsed="false">
      <c r="A240" s="106" t="s">
        <v>1051</v>
      </c>
      <c r="B240" s="106" t="n">
        <v>10</v>
      </c>
      <c r="C240" s="106" t="n">
        <v>21.4174</v>
      </c>
      <c r="D240" s="106" t="n">
        <v>0</v>
      </c>
      <c r="E240" s="106" t="n">
        <v>0</v>
      </c>
      <c r="F240" s="106" t="n">
        <v>2028.63</v>
      </c>
      <c r="G240" s="106" t="n">
        <v>618.7</v>
      </c>
      <c r="H240" s="106" t="n">
        <v>670.14</v>
      </c>
      <c r="I240" s="106" t="n">
        <v>113.67</v>
      </c>
      <c r="J240" s="106" t="n">
        <v>349.45</v>
      </c>
      <c r="K240" s="106" t="n">
        <v>38.62</v>
      </c>
      <c r="L240" s="106" t="n">
        <v>291177.63</v>
      </c>
      <c r="M240" s="106" t="n">
        <v>38954.4</v>
      </c>
      <c r="N240" s="106" t="n">
        <v>27346.47</v>
      </c>
      <c r="O240" s="106" t="n">
        <v>4661.78</v>
      </c>
      <c r="P240" s="106" t="n">
        <v>3965.1</v>
      </c>
      <c r="Q240" s="106" t="n">
        <v>682.25</v>
      </c>
      <c r="R240" s="0" t="n">
        <v>239</v>
      </c>
    </row>
    <row r="241" customFormat="false" ht="13" hidden="false" customHeight="false" outlineLevel="0" collapsed="false">
      <c r="A241" s="106" t="s">
        <v>899</v>
      </c>
      <c r="B241" s="106" t="n">
        <v>6</v>
      </c>
      <c r="C241" s="106" t="n">
        <v>69.428</v>
      </c>
      <c r="D241" s="106" t="n">
        <v>1</v>
      </c>
      <c r="E241" s="106" t="n">
        <v>11.84</v>
      </c>
      <c r="F241" s="106" t="n">
        <v>5215.27</v>
      </c>
      <c r="G241" s="106" t="n">
        <v>470.33</v>
      </c>
      <c r="H241" s="106" t="n">
        <v>603.39</v>
      </c>
      <c r="I241" s="106" t="n">
        <v>32</v>
      </c>
      <c r="J241" s="106" t="n">
        <v>109.53</v>
      </c>
      <c r="K241" s="106" t="n">
        <v>4.5</v>
      </c>
      <c r="L241" s="106" t="n">
        <v>262350.61</v>
      </c>
      <c r="M241" s="106" t="n">
        <v>38427.17</v>
      </c>
      <c r="N241" s="106" t="n">
        <v>32196.29</v>
      </c>
      <c r="O241" s="106" t="n">
        <v>3542.4</v>
      </c>
      <c r="P241" s="106" t="n">
        <v>8820.25</v>
      </c>
      <c r="Q241" s="106" t="n">
        <v>381</v>
      </c>
      <c r="R241" s="0" t="n">
        <v>240</v>
      </c>
    </row>
    <row r="242" customFormat="false" ht="13" hidden="false" customHeight="false" outlineLevel="0" collapsed="false">
      <c r="A242" s="106" t="s">
        <v>394</v>
      </c>
      <c r="B242" s="106" t="n">
        <v>4</v>
      </c>
      <c r="C242" s="106" t="n">
        <v>30.0438</v>
      </c>
      <c r="D242" s="106" t="n">
        <v>11</v>
      </c>
      <c r="E242" s="106" t="n">
        <v>14.48</v>
      </c>
      <c r="F242" s="106" t="n">
        <v>12146.73</v>
      </c>
      <c r="G242" s="106" t="n">
        <v>205.75</v>
      </c>
      <c r="H242" s="106" t="n">
        <v>1551.49</v>
      </c>
      <c r="I242" s="106" t="n">
        <v>23.67</v>
      </c>
      <c r="J242" s="106" t="n">
        <v>109.67</v>
      </c>
      <c r="K242" s="106" t="n">
        <v>6.5</v>
      </c>
      <c r="L242" s="106" t="n">
        <v>215681.91</v>
      </c>
      <c r="M242" s="106" t="n">
        <v>30172.5</v>
      </c>
      <c r="N242" s="106" t="n">
        <v>9350.7</v>
      </c>
      <c r="O242" s="106" t="n">
        <v>1391.33</v>
      </c>
      <c r="P242" s="106" t="n">
        <v>574.88</v>
      </c>
      <c r="Q242" s="106" t="n">
        <v>147.5</v>
      </c>
      <c r="R242" s="0" t="n">
        <v>241</v>
      </c>
    </row>
    <row r="243" customFormat="false" ht="13" hidden="false" customHeight="false" outlineLevel="0" collapsed="false">
      <c r="A243" s="106" t="s">
        <v>216</v>
      </c>
      <c r="B243" s="106" t="n">
        <v>4</v>
      </c>
      <c r="C243" s="106" t="n">
        <v>0.297464</v>
      </c>
      <c r="D243" s="106" t="n">
        <v>3</v>
      </c>
      <c r="E243" s="106" t="n">
        <v>5.93</v>
      </c>
      <c r="F243" s="106" t="n">
        <v>9785.84</v>
      </c>
      <c r="G243" s="106" t="n">
        <v>169.75</v>
      </c>
      <c r="H243" s="106" t="n">
        <v>752.05</v>
      </c>
      <c r="I243" s="106" t="n">
        <v>18</v>
      </c>
      <c r="J243" s="106" t="n">
        <v>9.19</v>
      </c>
      <c r="K243" s="106" t="n">
        <v>2.5</v>
      </c>
      <c r="L243" s="106" t="n">
        <v>139071.2</v>
      </c>
      <c r="M243" s="106" t="n">
        <v>17073</v>
      </c>
      <c r="N243" s="106" t="n">
        <v>3808.53</v>
      </c>
      <c r="O243" s="106" t="n">
        <v>853.33</v>
      </c>
      <c r="P243" s="106" t="n">
        <v>189.01</v>
      </c>
      <c r="Q243" s="106" t="n">
        <v>107.5</v>
      </c>
      <c r="R243" s="0" t="n">
        <v>242</v>
      </c>
    </row>
    <row r="244" customFormat="false" ht="13" hidden="false" customHeight="false" outlineLevel="0" collapsed="false">
      <c r="A244" s="106" t="s">
        <v>1393</v>
      </c>
      <c r="B244" s="106" t="n">
        <v>3</v>
      </c>
      <c r="C244" s="106" t="n">
        <v>11.7796</v>
      </c>
      <c r="D244" s="106" t="n">
        <v>15</v>
      </c>
      <c r="E244" s="106" t="n">
        <v>85.31</v>
      </c>
      <c r="F244" s="106" t="n">
        <v>15543.84</v>
      </c>
      <c r="G244" s="106" t="n">
        <v>60</v>
      </c>
      <c r="H244" s="106" t="n">
        <v>651.53</v>
      </c>
      <c r="I244" s="106" t="n">
        <v>8</v>
      </c>
      <c r="J244" s="106" t="n">
        <v>11.78</v>
      </c>
      <c r="K244" s="106" t="n">
        <v>1</v>
      </c>
      <c r="L244" s="106" t="n">
        <v>210054.04</v>
      </c>
      <c r="M244" s="106" t="n">
        <v>27437</v>
      </c>
      <c r="N244" s="106" t="n">
        <v>16715.8</v>
      </c>
      <c r="O244" s="106" t="n">
        <v>2519.5</v>
      </c>
      <c r="P244" s="106" t="n">
        <v>32.78</v>
      </c>
      <c r="Q244" s="106" t="n">
        <v>11</v>
      </c>
      <c r="R244" s="0" t="n">
        <v>243</v>
      </c>
    </row>
    <row r="245" customFormat="false" ht="13" hidden="false" customHeight="false" outlineLevel="0" collapsed="false">
      <c r="A245" s="106" t="s">
        <v>1497</v>
      </c>
      <c r="B245" s="106" t="n">
        <v>3</v>
      </c>
      <c r="C245" s="106" t="n">
        <v>12.9694</v>
      </c>
      <c r="D245" s="106" t="n">
        <v>14</v>
      </c>
      <c r="E245" s="106" t="n">
        <v>45.72</v>
      </c>
      <c r="F245" s="106" t="n">
        <v>12038.68</v>
      </c>
      <c r="G245" s="106" t="n">
        <v>61.67</v>
      </c>
      <c r="H245" s="106" t="n">
        <v>324.65</v>
      </c>
      <c r="I245" s="106" t="n">
        <v>7.5</v>
      </c>
      <c r="J245" s="106" t="n">
        <v>12.97</v>
      </c>
      <c r="K245" s="106" t="n">
        <v>1</v>
      </c>
      <c r="L245" s="106" t="n">
        <v>159860.7</v>
      </c>
      <c r="M245" s="106" t="n">
        <v>15963.67</v>
      </c>
      <c r="N245" s="106" t="n">
        <v>1443.15</v>
      </c>
      <c r="O245" s="106" t="n">
        <v>314.5</v>
      </c>
      <c r="P245" s="106" t="n">
        <v>24.63</v>
      </c>
      <c r="Q245" s="106" t="n">
        <v>9</v>
      </c>
      <c r="R245" s="0" t="n">
        <v>244</v>
      </c>
    </row>
    <row r="246" customFormat="false" ht="13" hidden="false" customHeight="false" outlineLevel="0" collapsed="false">
      <c r="A246" s="106" t="s">
        <v>357</v>
      </c>
      <c r="B246" s="106" t="n">
        <v>6</v>
      </c>
      <c r="C246" s="106" t="n">
        <v>1.6658</v>
      </c>
      <c r="D246" s="106" t="n">
        <v>7</v>
      </c>
      <c r="E246" s="106" t="n">
        <v>23.75</v>
      </c>
      <c r="F246" s="106" t="n">
        <v>6295.02</v>
      </c>
      <c r="G246" s="106" t="n">
        <v>536.67</v>
      </c>
      <c r="H246" s="106" t="n">
        <v>1201.29</v>
      </c>
      <c r="I246" s="106" t="n">
        <v>97.6</v>
      </c>
      <c r="J246" s="106" t="n">
        <v>152.82</v>
      </c>
      <c r="K246" s="106" t="n">
        <v>18.5</v>
      </c>
      <c r="L246" s="106" t="n">
        <v>228827.53</v>
      </c>
      <c r="M246" s="106" t="n">
        <v>32977.33</v>
      </c>
      <c r="N246" s="106" t="n">
        <v>29026.92</v>
      </c>
      <c r="O246" s="106" t="n">
        <v>5469.8</v>
      </c>
      <c r="P246" s="106" t="n">
        <v>7822.51</v>
      </c>
      <c r="Q246" s="106" t="n">
        <v>1932</v>
      </c>
      <c r="R246" s="0" t="n">
        <v>245</v>
      </c>
    </row>
    <row r="247" customFormat="false" ht="13" hidden="false" customHeight="false" outlineLevel="0" collapsed="false">
      <c r="A247" s="106" t="s">
        <v>841</v>
      </c>
      <c r="B247" s="106" t="n">
        <v>3</v>
      </c>
      <c r="C247" s="106" t="n">
        <v>233.509</v>
      </c>
      <c r="D247" s="106" t="n">
        <v>16</v>
      </c>
      <c r="E247" s="106" t="n">
        <v>7.06</v>
      </c>
      <c r="F247" s="106" t="n">
        <v>9293.07</v>
      </c>
      <c r="G247" s="106" t="n">
        <v>60.33</v>
      </c>
      <c r="H247" s="106" t="n">
        <v>288.9</v>
      </c>
      <c r="I247" s="106" t="n">
        <v>8</v>
      </c>
      <c r="J247" s="106" t="n">
        <v>233.51</v>
      </c>
      <c r="K247" s="106" t="n">
        <v>1</v>
      </c>
      <c r="L247" s="106" t="n">
        <v>131637.11</v>
      </c>
      <c r="M247" s="106" t="n">
        <v>14991.67</v>
      </c>
      <c r="N247" s="106" t="n">
        <v>2156.05</v>
      </c>
      <c r="O247" s="106" t="n">
        <v>450</v>
      </c>
      <c r="P247" s="106" t="n">
        <v>321.68</v>
      </c>
      <c r="Q247" s="106" t="n">
        <v>10</v>
      </c>
      <c r="R247" s="0" t="n">
        <v>246</v>
      </c>
    </row>
    <row r="248" customFormat="false" ht="13" hidden="false" customHeight="false" outlineLevel="0" collapsed="false">
      <c r="A248" s="106" t="s">
        <v>1193</v>
      </c>
      <c r="B248" s="106" t="n">
        <v>4</v>
      </c>
      <c r="C248" s="106" t="n">
        <v>34.5653</v>
      </c>
      <c r="D248" s="106" t="n">
        <v>6</v>
      </c>
      <c r="E248" s="106" t="n">
        <v>6.18</v>
      </c>
      <c r="F248" s="106" t="n">
        <v>16845.04</v>
      </c>
      <c r="G248" s="106" t="n">
        <v>230.75</v>
      </c>
      <c r="H248" s="106" t="n">
        <v>1423.64</v>
      </c>
      <c r="I248" s="106" t="n">
        <v>15.33</v>
      </c>
      <c r="J248" s="106" t="n">
        <v>52.77</v>
      </c>
      <c r="K248" s="106" t="n">
        <v>3.5</v>
      </c>
      <c r="L248" s="106" t="n">
        <v>220257.59</v>
      </c>
      <c r="M248" s="106" t="n">
        <v>25733</v>
      </c>
      <c r="N248" s="106" t="n">
        <v>5343.44</v>
      </c>
      <c r="O248" s="106" t="n">
        <v>701</v>
      </c>
      <c r="P248" s="106" t="n">
        <v>677.59</v>
      </c>
      <c r="Q248" s="106" t="n">
        <v>81.5</v>
      </c>
      <c r="R248" s="0" t="n">
        <v>247</v>
      </c>
    </row>
    <row r="249" customFormat="false" ht="13" hidden="false" customHeight="false" outlineLevel="0" collapsed="false">
      <c r="A249" s="106" t="s">
        <v>1037</v>
      </c>
      <c r="B249" s="106" t="n">
        <v>7</v>
      </c>
      <c r="C249" s="106" t="n">
        <v>17.9668</v>
      </c>
      <c r="D249" s="106" t="n">
        <v>0</v>
      </c>
      <c r="E249" s="106" t="n">
        <v>0</v>
      </c>
      <c r="F249" s="106" t="n">
        <v>3603.12</v>
      </c>
      <c r="G249" s="106" t="n">
        <v>554.71</v>
      </c>
      <c r="H249" s="106" t="n">
        <v>680.16</v>
      </c>
      <c r="I249" s="106" t="n">
        <v>63.67</v>
      </c>
      <c r="J249" s="106" t="n">
        <v>105.43</v>
      </c>
      <c r="K249" s="106" t="n">
        <v>10.2</v>
      </c>
      <c r="L249" s="106" t="n">
        <v>218278.68</v>
      </c>
      <c r="M249" s="106" t="n">
        <v>28906</v>
      </c>
      <c r="N249" s="106" t="n">
        <v>17300.65</v>
      </c>
      <c r="O249" s="106" t="n">
        <v>2296.17</v>
      </c>
      <c r="P249" s="106" t="n">
        <v>2307.99</v>
      </c>
      <c r="Q249" s="106" t="n">
        <v>235</v>
      </c>
      <c r="R249" s="0" t="n">
        <v>248</v>
      </c>
    </row>
    <row r="250" customFormat="false" ht="13" hidden="false" customHeight="false" outlineLevel="0" collapsed="false">
      <c r="A250" s="106" t="s">
        <v>369</v>
      </c>
      <c r="B250" s="106" t="n">
        <v>7</v>
      </c>
      <c r="C250" s="106" t="n">
        <v>51.8182</v>
      </c>
      <c r="D250" s="106" t="n">
        <v>0</v>
      </c>
      <c r="E250" s="106" t="n">
        <v>0</v>
      </c>
      <c r="F250" s="106" t="n">
        <v>6354.99</v>
      </c>
      <c r="G250" s="106" t="n">
        <v>898.86</v>
      </c>
      <c r="H250" s="106" t="n">
        <v>1035.5</v>
      </c>
      <c r="I250" s="106" t="n">
        <v>129.83</v>
      </c>
      <c r="J250" s="106" t="n">
        <v>162.51</v>
      </c>
      <c r="K250" s="106" t="n">
        <v>27</v>
      </c>
      <c r="L250" s="106" t="n">
        <v>246093.36</v>
      </c>
      <c r="M250" s="106" t="n">
        <v>34733.57</v>
      </c>
      <c r="N250" s="106" t="n">
        <v>19953.69</v>
      </c>
      <c r="O250" s="106" t="n">
        <v>3984.83</v>
      </c>
      <c r="P250" s="106" t="n">
        <v>2956.71</v>
      </c>
      <c r="Q250" s="106" t="n">
        <v>526.8</v>
      </c>
      <c r="R250" s="0" t="n">
        <v>249</v>
      </c>
    </row>
    <row r="251" customFormat="false" ht="13" hidden="false" customHeight="false" outlineLevel="0" collapsed="false">
      <c r="A251" s="106" t="s">
        <v>1195</v>
      </c>
      <c r="B251" s="106" t="n">
        <v>3</v>
      </c>
      <c r="C251" s="106" t="n">
        <v>73.9495</v>
      </c>
      <c r="D251" s="106" t="n">
        <v>6</v>
      </c>
      <c r="E251" s="106" t="n">
        <v>3.56</v>
      </c>
      <c r="F251" s="106" t="n">
        <v>6583.92</v>
      </c>
      <c r="G251" s="106" t="n">
        <v>49.33</v>
      </c>
      <c r="H251" s="106" t="n">
        <v>84.63</v>
      </c>
      <c r="I251" s="106" t="n">
        <v>4</v>
      </c>
      <c r="J251" s="106" t="n">
        <v>73.95</v>
      </c>
      <c r="K251" s="106" t="n">
        <v>1</v>
      </c>
      <c r="L251" s="106" t="n">
        <v>210723.68</v>
      </c>
      <c r="M251" s="106" t="n">
        <v>25872.33</v>
      </c>
      <c r="N251" s="106" t="n">
        <v>8710.6</v>
      </c>
      <c r="O251" s="106" t="n">
        <v>906</v>
      </c>
      <c r="P251" s="106" t="n">
        <v>162.42</v>
      </c>
      <c r="Q251" s="106" t="n">
        <v>48</v>
      </c>
      <c r="R251" s="0" t="n">
        <v>250</v>
      </c>
    </row>
    <row r="252" customFormat="false" ht="13" hidden="false" customHeight="false" outlineLevel="0" collapsed="false">
      <c r="A252" s="106" t="s">
        <v>1493</v>
      </c>
      <c r="B252" s="106" t="n">
        <v>4</v>
      </c>
      <c r="C252" s="106" t="n">
        <v>409.846</v>
      </c>
      <c r="D252" s="106" t="n">
        <v>8</v>
      </c>
      <c r="E252" s="106" t="n">
        <v>131.19</v>
      </c>
      <c r="F252" s="106" t="n">
        <v>11791.1</v>
      </c>
      <c r="G252" s="106" t="n">
        <v>184.25</v>
      </c>
      <c r="H252" s="106" t="n">
        <v>1880.07</v>
      </c>
      <c r="I252" s="106" t="n">
        <v>34</v>
      </c>
      <c r="J252" s="106" t="n">
        <v>934.6</v>
      </c>
      <c r="K252" s="106" t="n">
        <v>5</v>
      </c>
      <c r="L252" s="106" t="n">
        <v>197423.34</v>
      </c>
      <c r="M252" s="106" t="n">
        <v>28384.75</v>
      </c>
      <c r="N252" s="106" t="n">
        <v>43372.98</v>
      </c>
      <c r="O252" s="106" t="n">
        <v>5520.67</v>
      </c>
      <c r="P252" s="106" t="n">
        <v>3638.64</v>
      </c>
      <c r="Q252" s="106" t="n">
        <v>520</v>
      </c>
      <c r="R252" s="0" t="n">
        <v>251</v>
      </c>
    </row>
    <row r="253" customFormat="false" ht="13" hidden="false" customHeight="false" outlineLevel="0" collapsed="false">
      <c r="A253" s="106" t="s">
        <v>1197</v>
      </c>
      <c r="B253" s="106" t="n">
        <v>4</v>
      </c>
      <c r="C253" s="106" t="n">
        <v>91.7378</v>
      </c>
      <c r="D253" s="106" t="n">
        <v>9</v>
      </c>
      <c r="E253" s="106" t="n">
        <v>59.73</v>
      </c>
      <c r="F253" s="106" t="n">
        <v>9153.42</v>
      </c>
      <c r="G253" s="106" t="n">
        <v>160.5</v>
      </c>
      <c r="H253" s="106" t="n">
        <v>1483.41</v>
      </c>
      <c r="I253" s="106" t="n">
        <v>35</v>
      </c>
      <c r="J253" s="106" t="n">
        <v>360.53</v>
      </c>
      <c r="K253" s="106" t="n">
        <v>5.5</v>
      </c>
      <c r="L253" s="106" t="n">
        <v>176823.5</v>
      </c>
      <c r="M253" s="106" t="n">
        <v>27262.5</v>
      </c>
      <c r="N253" s="106" t="n">
        <v>40168.17</v>
      </c>
      <c r="O253" s="106" t="n">
        <v>7285.33</v>
      </c>
      <c r="P253" s="106" t="n">
        <v>16554.1</v>
      </c>
      <c r="Q253" s="106" t="n">
        <v>3792.5</v>
      </c>
      <c r="R253" s="0" t="n">
        <v>252</v>
      </c>
    </row>
    <row r="254" customFormat="false" ht="13" hidden="false" customHeight="false" outlineLevel="0" collapsed="false">
      <c r="A254" s="106" t="s">
        <v>1199</v>
      </c>
      <c r="B254" s="106" t="n">
        <v>4</v>
      </c>
      <c r="C254" s="106" t="n">
        <v>3.03413</v>
      </c>
      <c r="D254" s="106" t="n">
        <v>7</v>
      </c>
      <c r="E254" s="106" t="n">
        <v>11.52</v>
      </c>
      <c r="F254" s="106" t="n">
        <v>18256.56</v>
      </c>
      <c r="G254" s="106" t="n">
        <v>209.25</v>
      </c>
      <c r="H254" s="106" t="n">
        <v>2991.63</v>
      </c>
      <c r="I254" s="106" t="n">
        <v>21.33</v>
      </c>
      <c r="J254" s="106" t="n">
        <v>43.28</v>
      </c>
      <c r="K254" s="106" t="n">
        <v>4</v>
      </c>
      <c r="L254" s="106" t="n">
        <v>312509.25</v>
      </c>
      <c r="M254" s="106" t="n">
        <v>38790.75</v>
      </c>
      <c r="N254" s="106" t="n">
        <v>25385.38</v>
      </c>
      <c r="O254" s="106" t="n">
        <v>4015.67</v>
      </c>
      <c r="P254" s="106" t="n">
        <v>1509.54</v>
      </c>
      <c r="Q254" s="106" t="n">
        <v>229</v>
      </c>
      <c r="R254" s="0" t="n">
        <v>253</v>
      </c>
    </row>
    <row r="255" customFormat="false" ht="13" hidden="false" customHeight="false" outlineLevel="0" collapsed="false">
      <c r="A255" s="106" t="s">
        <v>785</v>
      </c>
      <c r="B255" s="106" t="n">
        <v>5</v>
      </c>
      <c r="C255" s="106" t="n">
        <v>56.4586</v>
      </c>
      <c r="D255" s="106" t="n">
        <v>2</v>
      </c>
      <c r="E255" s="106" t="n">
        <v>1.67</v>
      </c>
      <c r="F255" s="106" t="n">
        <v>10278.16</v>
      </c>
      <c r="G255" s="106" t="n">
        <v>602.6</v>
      </c>
      <c r="H255" s="106" t="n">
        <v>1345.92</v>
      </c>
      <c r="I255" s="106" t="n">
        <v>102.75</v>
      </c>
      <c r="J255" s="106" t="n">
        <v>105.92</v>
      </c>
      <c r="K255" s="106" t="n">
        <v>5.33</v>
      </c>
      <c r="L255" s="106" t="n">
        <v>324830.75</v>
      </c>
      <c r="M255" s="106" t="n">
        <v>44357</v>
      </c>
      <c r="N255" s="106" t="n">
        <v>19385.8</v>
      </c>
      <c r="O255" s="106" t="n">
        <v>4459.75</v>
      </c>
      <c r="P255" s="106" t="n">
        <v>732.99</v>
      </c>
      <c r="Q255" s="106" t="n">
        <v>96.33</v>
      </c>
      <c r="R255" s="0" t="n">
        <v>254</v>
      </c>
    </row>
    <row r="256" customFormat="false" ht="13" hidden="false" customHeight="false" outlineLevel="0" collapsed="false">
      <c r="A256" s="106" t="s">
        <v>649</v>
      </c>
      <c r="B256" s="106" t="n">
        <v>4</v>
      </c>
      <c r="C256" s="106" t="n">
        <v>8.44797</v>
      </c>
      <c r="D256" s="106" t="n">
        <v>4</v>
      </c>
      <c r="E256" s="106" t="n">
        <v>285.55</v>
      </c>
      <c r="F256" s="106" t="n">
        <v>12211.79</v>
      </c>
      <c r="G256" s="106" t="n">
        <v>124.25</v>
      </c>
      <c r="H256" s="106" t="n">
        <v>1067.5</v>
      </c>
      <c r="I256" s="106" t="n">
        <v>12.67</v>
      </c>
      <c r="J256" s="106" t="n">
        <v>578.21</v>
      </c>
      <c r="K256" s="106" t="n">
        <v>2.5</v>
      </c>
      <c r="L256" s="106" t="n">
        <v>258292.25</v>
      </c>
      <c r="M256" s="106" t="n">
        <v>28875.25</v>
      </c>
      <c r="N256" s="106" t="n">
        <v>11811.27</v>
      </c>
      <c r="O256" s="106" t="n">
        <v>1024.33</v>
      </c>
      <c r="P256" s="106" t="n">
        <v>4520.26</v>
      </c>
      <c r="Q256" s="106" t="n">
        <v>104</v>
      </c>
      <c r="R256" s="0" t="n">
        <v>255</v>
      </c>
    </row>
    <row r="257" customFormat="false" ht="13" hidden="false" customHeight="false" outlineLevel="0" collapsed="false">
      <c r="A257" s="106" t="s">
        <v>593</v>
      </c>
      <c r="B257" s="106" t="n">
        <v>4</v>
      </c>
      <c r="C257" s="106" t="n">
        <v>11.0657</v>
      </c>
      <c r="D257" s="106" t="n">
        <v>15</v>
      </c>
      <c r="E257" s="106" t="n">
        <v>64.96</v>
      </c>
      <c r="F257" s="106" t="n">
        <v>20091.91</v>
      </c>
      <c r="G257" s="106" t="n">
        <v>275.5</v>
      </c>
      <c r="H257" s="106" t="n">
        <v>2053.95</v>
      </c>
      <c r="I257" s="106" t="n">
        <v>27.67</v>
      </c>
      <c r="J257" s="106" t="n">
        <v>351.51</v>
      </c>
      <c r="K257" s="106" t="n">
        <v>4.5</v>
      </c>
      <c r="L257" s="106" t="n">
        <v>297436.31</v>
      </c>
      <c r="M257" s="106" t="n">
        <v>39333.5</v>
      </c>
      <c r="N257" s="106" t="n">
        <v>15383.82</v>
      </c>
      <c r="O257" s="106" t="n">
        <v>2780.33</v>
      </c>
      <c r="P257" s="106" t="n">
        <v>1972.36</v>
      </c>
      <c r="Q257" s="106" t="n">
        <v>267.5</v>
      </c>
      <c r="R257" s="0" t="n">
        <v>256</v>
      </c>
    </row>
    <row r="258" customFormat="false" ht="13" hidden="false" customHeight="false" outlineLevel="0" collapsed="false">
      <c r="A258" s="106" t="s">
        <v>1540</v>
      </c>
      <c r="B258" s="106" t="n">
        <v>4</v>
      </c>
      <c r="C258" s="106" t="n">
        <v>4.46196</v>
      </c>
      <c r="D258" s="106" t="n">
        <v>19</v>
      </c>
      <c r="E258" s="106" t="n">
        <v>112.85</v>
      </c>
      <c r="F258" s="106" t="n">
        <v>20307.95</v>
      </c>
      <c r="G258" s="106" t="n">
        <v>275.25</v>
      </c>
      <c r="H258" s="106" t="n">
        <v>3499.7</v>
      </c>
      <c r="I258" s="106" t="n">
        <v>30.67</v>
      </c>
      <c r="J258" s="106" t="n">
        <v>923.21</v>
      </c>
      <c r="K258" s="106" t="n">
        <v>6.5</v>
      </c>
      <c r="L258" s="106" t="n">
        <v>293956.29</v>
      </c>
      <c r="M258" s="106" t="n">
        <v>37362.75</v>
      </c>
      <c r="N258" s="106" t="n">
        <v>16572.08</v>
      </c>
      <c r="O258" s="106" t="n">
        <v>2621.67</v>
      </c>
      <c r="P258" s="106" t="n">
        <v>1795.16</v>
      </c>
      <c r="Q258" s="106" t="n">
        <v>233</v>
      </c>
      <c r="R258" s="0" t="n">
        <v>257</v>
      </c>
    </row>
    <row r="259" customFormat="false" ht="13" hidden="false" customHeight="false" outlineLevel="0" collapsed="false">
      <c r="A259" s="106" t="s">
        <v>1475</v>
      </c>
      <c r="B259" s="106" t="n">
        <v>4</v>
      </c>
      <c r="C259" s="106" t="n">
        <v>260.459</v>
      </c>
      <c r="D259" s="106" t="n">
        <v>12</v>
      </c>
      <c r="E259" s="106" t="n">
        <v>57.18</v>
      </c>
      <c r="F259" s="106" t="n">
        <v>14889.8</v>
      </c>
      <c r="G259" s="106" t="n">
        <v>255.25</v>
      </c>
      <c r="H259" s="106" t="n">
        <v>2322.16</v>
      </c>
      <c r="I259" s="106" t="n">
        <v>39.33</v>
      </c>
      <c r="J259" s="106" t="n">
        <v>562.21</v>
      </c>
      <c r="K259" s="106" t="n">
        <v>5</v>
      </c>
      <c r="L259" s="106" t="n">
        <v>251237.71</v>
      </c>
      <c r="M259" s="106" t="n">
        <v>32825.75</v>
      </c>
      <c r="N259" s="106" t="n">
        <v>41532.19</v>
      </c>
      <c r="O259" s="106" t="n">
        <v>3979.33</v>
      </c>
      <c r="P259" s="106" t="n">
        <v>17317.07</v>
      </c>
      <c r="Q259" s="106" t="n">
        <v>650</v>
      </c>
      <c r="R259" s="0" t="n">
        <v>258</v>
      </c>
    </row>
    <row r="260" customFormat="false" ht="13" hidden="false" customHeight="false" outlineLevel="0" collapsed="false">
      <c r="A260" s="106" t="s">
        <v>851</v>
      </c>
      <c r="B260" s="106" t="n">
        <v>7</v>
      </c>
      <c r="C260" s="106" t="n">
        <v>4.22399</v>
      </c>
      <c r="D260" s="106" t="n">
        <v>0</v>
      </c>
      <c r="E260" s="106" t="n">
        <v>0</v>
      </c>
      <c r="F260" s="106" t="n">
        <v>5906.39</v>
      </c>
      <c r="G260" s="106" t="n">
        <v>933.29</v>
      </c>
      <c r="H260" s="106" t="n">
        <v>1018.02</v>
      </c>
      <c r="I260" s="106" t="n">
        <v>193.5</v>
      </c>
      <c r="J260" s="106" t="n">
        <v>240.79</v>
      </c>
      <c r="K260" s="106" t="n">
        <v>33.8</v>
      </c>
      <c r="L260" s="106" t="n">
        <v>325947.25</v>
      </c>
      <c r="M260" s="106" t="n">
        <v>41438</v>
      </c>
      <c r="N260" s="106" t="n">
        <v>35242.09</v>
      </c>
      <c r="O260" s="106" t="n">
        <v>5537.83</v>
      </c>
      <c r="P260" s="106" t="n">
        <v>4362.28</v>
      </c>
      <c r="Q260" s="106" t="n">
        <v>973.8</v>
      </c>
      <c r="R260" s="0" t="n">
        <v>259</v>
      </c>
    </row>
    <row r="261" customFormat="false" ht="13" hidden="false" customHeight="false" outlineLevel="0" collapsed="false">
      <c r="A261" s="106" t="s">
        <v>1499</v>
      </c>
      <c r="B261" s="106" t="n">
        <v>3</v>
      </c>
      <c r="C261" s="106" t="n">
        <v>19.6326</v>
      </c>
      <c r="D261" s="106" t="n">
        <v>23</v>
      </c>
      <c r="E261" s="106" t="n">
        <v>21.51</v>
      </c>
      <c r="F261" s="106" t="n">
        <v>10857.63</v>
      </c>
      <c r="G261" s="106" t="n">
        <v>74</v>
      </c>
      <c r="H261" s="106" t="n">
        <v>257.75</v>
      </c>
      <c r="I261" s="106" t="n">
        <v>11.5</v>
      </c>
      <c r="J261" s="106" t="n">
        <v>19.63</v>
      </c>
      <c r="K261" s="106" t="n">
        <v>1</v>
      </c>
      <c r="L261" s="106" t="n">
        <v>210132.04</v>
      </c>
      <c r="M261" s="106" t="n">
        <v>29152.67</v>
      </c>
      <c r="N261" s="106" t="n">
        <v>10169.16</v>
      </c>
      <c r="O261" s="106" t="n">
        <v>2492</v>
      </c>
      <c r="P261" s="106" t="n">
        <v>161.4</v>
      </c>
      <c r="Q261" s="106" t="n">
        <v>82</v>
      </c>
      <c r="R261" s="0" t="n">
        <v>260</v>
      </c>
    </row>
    <row r="262" customFormat="false" ht="13" hidden="false" customHeight="false" outlineLevel="0" collapsed="false">
      <c r="A262" s="106" t="s">
        <v>783</v>
      </c>
      <c r="B262" s="106" t="n">
        <v>8</v>
      </c>
      <c r="C262" s="106" t="n">
        <v>37.064</v>
      </c>
      <c r="D262" s="106" t="n">
        <v>1</v>
      </c>
      <c r="E262" s="106" t="n">
        <v>103.46</v>
      </c>
      <c r="F262" s="106" t="n">
        <v>3424.84</v>
      </c>
      <c r="G262" s="106" t="n">
        <v>921.12</v>
      </c>
      <c r="H262" s="106" t="n">
        <v>738.55</v>
      </c>
      <c r="I262" s="106" t="n">
        <v>168.71</v>
      </c>
      <c r="J262" s="106" t="n">
        <v>227</v>
      </c>
      <c r="K262" s="106" t="n">
        <v>19.83</v>
      </c>
      <c r="L262" s="106" t="n">
        <v>269352.15</v>
      </c>
      <c r="M262" s="106" t="n">
        <v>32482.12</v>
      </c>
      <c r="N262" s="106" t="n">
        <v>19835.02</v>
      </c>
      <c r="O262" s="106" t="n">
        <v>3545.57</v>
      </c>
      <c r="P262" s="106" t="n">
        <v>3719.72</v>
      </c>
      <c r="Q262" s="106" t="n">
        <v>531</v>
      </c>
      <c r="R262" s="0" t="n">
        <v>261</v>
      </c>
    </row>
    <row r="263" customFormat="false" ht="13" hidden="false" customHeight="false" outlineLevel="0" collapsed="false">
      <c r="A263" s="106" t="s">
        <v>1201</v>
      </c>
      <c r="B263" s="106" t="n">
        <v>3</v>
      </c>
      <c r="C263" s="106" t="n">
        <v>152.301</v>
      </c>
      <c r="D263" s="106" t="n">
        <v>19</v>
      </c>
      <c r="E263" s="106" t="n">
        <v>42.77</v>
      </c>
      <c r="F263" s="106" t="n">
        <v>12445.73</v>
      </c>
      <c r="G263" s="106" t="n">
        <v>68</v>
      </c>
      <c r="H263" s="106" t="n">
        <v>486.62</v>
      </c>
      <c r="I263" s="106" t="n">
        <v>9.5</v>
      </c>
      <c r="J263" s="106" t="n">
        <v>152.3</v>
      </c>
      <c r="K263" s="106" t="n">
        <v>1</v>
      </c>
      <c r="L263" s="106" t="n">
        <v>214713.24</v>
      </c>
      <c r="M263" s="106" t="n">
        <v>25390</v>
      </c>
      <c r="N263" s="106" t="n">
        <v>8372.24</v>
      </c>
      <c r="O263" s="106" t="n">
        <v>1972</v>
      </c>
      <c r="P263" s="106" t="n">
        <v>331.37</v>
      </c>
      <c r="Q263" s="106" t="n">
        <v>40</v>
      </c>
      <c r="R263" s="0" t="n">
        <v>262</v>
      </c>
    </row>
    <row r="264" customFormat="false" ht="13" hidden="false" customHeight="false" outlineLevel="0" collapsed="false">
      <c r="A264" s="106" t="s">
        <v>265</v>
      </c>
      <c r="B264" s="106" t="n">
        <v>5</v>
      </c>
      <c r="C264" s="106" t="n">
        <v>2.85565</v>
      </c>
      <c r="D264" s="106" t="n">
        <v>8</v>
      </c>
      <c r="E264" s="106" t="n">
        <v>6.45</v>
      </c>
      <c r="F264" s="106" t="n">
        <v>8247.34</v>
      </c>
      <c r="G264" s="106" t="n">
        <v>606.6</v>
      </c>
      <c r="H264" s="106" t="n">
        <v>1536.89</v>
      </c>
      <c r="I264" s="106" t="n">
        <v>70</v>
      </c>
      <c r="J264" s="106" t="n">
        <v>271.13</v>
      </c>
      <c r="K264" s="106" t="n">
        <v>8</v>
      </c>
      <c r="L264" s="106" t="n">
        <v>273593.84</v>
      </c>
      <c r="M264" s="106" t="n">
        <v>38130.4</v>
      </c>
      <c r="N264" s="106" t="n">
        <v>14615.96</v>
      </c>
      <c r="O264" s="106" t="n">
        <v>2345.75</v>
      </c>
      <c r="P264" s="106" t="n">
        <v>1357.55</v>
      </c>
      <c r="Q264" s="106" t="n">
        <v>171.33</v>
      </c>
      <c r="R264" s="0" t="n">
        <v>263</v>
      </c>
    </row>
    <row r="265" customFormat="false" ht="13" hidden="false" customHeight="false" outlineLevel="0" collapsed="false">
      <c r="A265" s="106" t="s">
        <v>565</v>
      </c>
      <c r="B265" s="106" t="n">
        <v>3</v>
      </c>
      <c r="C265" s="106" t="n">
        <v>66.6914</v>
      </c>
      <c r="D265" s="106" t="n">
        <v>16</v>
      </c>
      <c r="E265" s="106" t="n">
        <v>36.93</v>
      </c>
      <c r="F265" s="106" t="n">
        <v>4941.51</v>
      </c>
      <c r="G265" s="106" t="n">
        <v>61</v>
      </c>
      <c r="H265" s="106" t="n">
        <v>357.05</v>
      </c>
      <c r="I265" s="106" t="n">
        <v>7.5</v>
      </c>
      <c r="J265" s="106" t="n">
        <v>66.69</v>
      </c>
      <c r="K265" s="106" t="n">
        <v>1</v>
      </c>
      <c r="L265" s="106" t="n">
        <v>258446.38</v>
      </c>
      <c r="M265" s="106" t="n">
        <v>36505</v>
      </c>
      <c r="N265" s="106" t="n">
        <v>15016.42</v>
      </c>
      <c r="O265" s="106" t="n">
        <v>3091</v>
      </c>
      <c r="P265" s="106" t="n">
        <v>702.25</v>
      </c>
      <c r="Q265" s="106" t="n">
        <v>176</v>
      </c>
      <c r="R265" s="0" t="n">
        <v>264</v>
      </c>
    </row>
    <row r="266" customFormat="false" ht="13" hidden="false" customHeight="false" outlineLevel="0" collapsed="false">
      <c r="A266" s="106" t="s">
        <v>1205</v>
      </c>
      <c r="B266" s="106" t="n">
        <v>4</v>
      </c>
      <c r="C266" s="106" t="n">
        <v>6.66319</v>
      </c>
      <c r="D266" s="106" t="n">
        <v>19</v>
      </c>
      <c r="E266" s="106" t="n">
        <v>33.83</v>
      </c>
      <c r="F266" s="106" t="n">
        <v>13369.13</v>
      </c>
      <c r="G266" s="106" t="n">
        <v>299.25</v>
      </c>
      <c r="H266" s="106" t="n">
        <v>1168.22</v>
      </c>
      <c r="I266" s="106" t="n">
        <v>33</v>
      </c>
      <c r="J266" s="106" t="n">
        <v>30.94</v>
      </c>
      <c r="K266" s="106" t="n">
        <v>6.5</v>
      </c>
      <c r="L266" s="106" t="n">
        <v>310442.67</v>
      </c>
      <c r="M266" s="106" t="n">
        <v>45645.5</v>
      </c>
      <c r="N266" s="106" t="n">
        <v>27957.37</v>
      </c>
      <c r="O266" s="106" t="n">
        <v>5060.67</v>
      </c>
      <c r="P266" s="106" t="n">
        <v>1348.94</v>
      </c>
      <c r="Q266" s="106" t="n">
        <v>402</v>
      </c>
      <c r="R266" s="0" t="n">
        <v>265</v>
      </c>
    </row>
    <row r="267" customFormat="false" ht="13" hidden="false" customHeight="false" outlineLevel="0" collapsed="false">
      <c r="A267" s="106" t="s">
        <v>1503</v>
      </c>
      <c r="B267" s="106" t="n">
        <v>4</v>
      </c>
      <c r="C267" s="106" t="n">
        <v>8.44797</v>
      </c>
      <c r="D267" s="106" t="n">
        <v>14</v>
      </c>
      <c r="E267" s="106" t="n">
        <v>154</v>
      </c>
      <c r="F267" s="106" t="n">
        <v>17482.23</v>
      </c>
      <c r="G267" s="106" t="n">
        <v>236.5</v>
      </c>
      <c r="H267" s="106" t="n">
        <v>1826.79</v>
      </c>
      <c r="I267" s="106" t="n">
        <v>27.67</v>
      </c>
      <c r="J267" s="106" t="n">
        <v>798.45</v>
      </c>
      <c r="K267" s="106" t="n">
        <v>6.5</v>
      </c>
      <c r="L267" s="106" t="n">
        <v>342558.08</v>
      </c>
      <c r="M267" s="106" t="n">
        <v>42483.5</v>
      </c>
      <c r="N267" s="106" t="n">
        <v>33668.5</v>
      </c>
      <c r="O267" s="106" t="n">
        <v>5415.67</v>
      </c>
      <c r="P267" s="106" t="n">
        <v>7897.19</v>
      </c>
      <c r="Q267" s="106" t="n">
        <v>1180.5</v>
      </c>
      <c r="R267" s="0" t="n">
        <v>266</v>
      </c>
    </row>
    <row r="268" customFormat="false" ht="13" hidden="false" customHeight="false" outlineLevel="0" collapsed="false">
      <c r="A268" s="106" t="s">
        <v>1501</v>
      </c>
      <c r="B268" s="106" t="n">
        <v>3</v>
      </c>
      <c r="C268" s="106" t="n">
        <v>392.474</v>
      </c>
      <c r="D268" s="106" t="n">
        <v>21</v>
      </c>
      <c r="E268" s="106" t="n">
        <v>132.71</v>
      </c>
      <c r="F268" s="106" t="n">
        <v>11056.75</v>
      </c>
      <c r="G268" s="106" t="n">
        <v>67.33</v>
      </c>
      <c r="H268" s="106" t="n">
        <v>1618.71</v>
      </c>
      <c r="I268" s="106" t="n">
        <v>10</v>
      </c>
      <c r="J268" s="106" t="n">
        <v>392.47</v>
      </c>
      <c r="K268" s="106" t="n">
        <v>1</v>
      </c>
      <c r="L268" s="106" t="n">
        <v>361171.37</v>
      </c>
      <c r="M268" s="106" t="n">
        <v>43681.33</v>
      </c>
      <c r="N268" s="106" t="n">
        <v>20454.59</v>
      </c>
      <c r="O268" s="106" t="n">
        <v>3962.5</v>
      </c>
      <c r="P268" s="106" t="n">
        <v>1257.44</v>
      </c>
      <c r="Q268" s="106" t="n">
        <v>263</v>
      </c>
      <c r="R268" s="0" t="n">
        <v>267</v>
      </c>
    </row>
    <row r="269" customFormat="false" ht="13" hidden="false" customHeight="false" outlineLevel="0" collapsed="false">
      <c r="A269" s="106" t="s">
        <v>1023</v>
      </c>
      <c r="B269" s="106" t="n">
        <v>7</v>
      </c>
      <c r="C269" s="106" t="n">
        <v>50.6878</v>
      </c>
      <c r="D269" s="106" t="n">
        <v>0</v>
      </c>
      <c r="E269" s="106" t="n">
        <v>0</v>
      </c>
      <c r="F269" s="106" t="n">
        <v>4191.15</v>
      </c>
      <c r="G269" s="106" t="n">
        <v>672.14</v>
      </c>
      <c r="H269" s="106" t="n">
        <v>496.05</v>
      </c>
      <c r="I269" s="106" t="n">
        <v>75</v>
      </c>
      <c r="J269" s="106" t="n">
        <v>91.51</v>
      </c>
      <c r="K269" s="106" t="n">
        <v>8.2</v>
      </c>
      <c r="L269" s="106" t="n">
        <v>212728.23</v>
      </c>
      <c r="M269" s="106" t="n">
        <v>31142.71</v>
      </c>
      <c r="N269" s="106" t="n">
        <v>14059.7</v>
      </c>
      <c r="O269" s="106" t="n">
        <v>2899.33</v>
      </c>
      <c r="P269" s="106" t="n">
        <v>585.17</v>
      </c>
      <c r="Q269" s="106" t="n">
        <v>142.4</v>
      </c>
      <c r="R269" s="0" t="n">
        <v>268</v>
      </c>
    </row>
    <row r="270" customFormat="false" ht="13" hidden="false" customHeight="false" outlineLevel="0" collapsed="false">
      <c r="A270" s="106" t="s">
        <v>124</v>
      </c>
      <c r="B270" s="106" t="n">
        <v>7</v>
      </c>
      <c r="C270" s="106" t="n">
        <v>0.237971</v>
      </c>
      <c r="D270" s="106" t="n">
        <v>1</v>
      </c>
      <c r="E270" s="106" t="n">
        <v>19.34</v>
      </c>
      <c r="F270" s="106" t="n">
        <v>4962.28</v>
      </c>
      <c r="G270" s="106" t="n">
        <v>622.43</v>
      </c>
      <c r="H270" s="106" t="n">
        <v>771.34</v>
      </c>
      <c r="I270" s="106" t="n">
        <v>59</v>
      </c>
      <c r="J270" s="106" t="n">
        <v>54.76</v>
      </c>
      <c r="K270" s="106" t="n">
        <v>5.2</v>
      </c>
      <c r="L270" s="106" t="n">
        <v>312160.3</v>
      </c>
      <c r="M270" s="106" t="n">
        <v>45296.43</v>
      </c>
      <c r="N270" s="106" t="n">
        <v>23509.11</v>
      </c>
      <c r="O270" s="106" t="n">
        <v>4029.67</v>
      </c>
      <c r="P270" s="106" t="n">
        <v>1863.27</v>
      </c>
      <c r="Q270" s="106" t="n">
        <v>344.2</v>
      </c>
      <c r="R270" s="0" t="n">
        <v>269</v>
      </c>
    </row>
    <row r="271" customFormat="false" ht="13" hidden="false" customHeight="false" outlineLevel="0" collapsed="false">
      <c r="A271" s="106" t="s">
        <v>1207</v>
      </c>
      <c r="B271" s="106" t="n">
        <v>6</v>
      </c>
      <c r="C271" s="106" t="n">
        <v>58.0649</v>
      </c>
      <c r="D271" s="106" t="n">
        <v>8</v>
      </c>
      <c r="E271" s="106" t="n">
        <v>16.15</v>
      </c>
      <c r="F271" s="106" t="n">
        <v>5030.7</v>
      </c>
      <c r="G271" s="106" t="n">
        <v>649.5</v>
      </c>
      <c r="H271" s="106" t="n">
        <v>885.05</v>
      </c>
      <c r="I271" s="106" t="n">
        <v>76</v>
      </c>
      <c r="J271" s="106" t="n">
        <v>235.67</v>
      </c>
      <c r="K271" s="106" t="n">
        <v>9.75</v>
      </c>
      <c r="L271" s="106" t="n">
        <v>243349.76</v>
      </c>
      <c r="M271" s="106" t="n">
        <v>32653.33</v>
      </c>
      <c r="N271" s="106" t="n">
        <v>10860.34</v>
      </c>
      <c r="O271" s="106" t="n">
        <v>2042.4</v>
      </c>
      <c r="P271" s="106" t="n">
        <v>3235.9</v>
      </c>
      <c r="Q271" s="106" t="n">
        <v>341.75</v>
      </c>
      <c r="R271" s="0" t="n">
        <v>270</v>
      </c>
    </row>
    <row r="272" customFormat="false" ht="13" hidden="false" customHeight="false" outlineLevel="0" collapsed="false">
      <c r="A272" s="106" t="s">
        <v>1376</v>
      </c>
      <c r="B272" s="106" t="n">
        <v>4</v>
      </c>
      <c r="C272" s="106" t="n">
        <v>1884.02</v>
      </c>
      <c r="D272" s="106" t="n">
        <v>13</v>
      </c>
      <c r="E272" s="106" t="n">
        <v>99.54</v>
      </c>
      <c r="F272" s="106" t="n">
        <v>17801.89</v>
      </c>
      <c r="G272" s="106" t="n">
        <v>217.75</v>
      </c>
      <c r="H272" s="106" t="n">
        <v>3063.56</v>
      </c>
      <c r="I272" s="106" t="n">
        <v>23</v>
      </c>
      <c r="J272" s="106" t="n">
        <v>1908.68</v>
      </c>
      <c r="K272" s="106" t="n">
        <v>4</v>
      </c>
      <c r="L272" s="106" t="n">
        <v>256972</v>
      </c>
      <c r="M272" s="106" t="n">
        <v>36572.25</v>
      </c>
      <c r="N272" s="106" t="n">
        <v>11164.77</v>
      </c>
      <c r="O272" s="106" t="n">
        <v>2179</v>
      </c>
      <c r="P272" s="106" t="n">
        <v>2485.64</v>
      </c>
      <c r="Q272" s="106" t="n">
        <v>78.5</v>
      </c>
      <c r="R272" s="0" t="n">
        <v>271</v>
      </c>
    </row>
    <row r="273" customFormat="false" ht="13" hidden="false" customHeight="false" outlineLevel="0" collapsed="false">
      <c r="A273" s="106" t="s">
        <v>1631</v>
      </c>
      <c r="B273" s="106" t="n">
        <v>4</v>
      </c>
      <c r="C273" s="106" t="n">
        <v>8.50746</v>
      </c>
      <c r="D273" s="106" t="n">
        <v>16</v>
      </c>
      <c r="E273" s="106" t="n">
        <v>305.03</v>
      </c>
      <c r="F273" s="106" t="n">
        <v>18727.4</v>
      </c>
      <c r="G273" s="106" t="n">
        <v>232.5</v>
      </c>
      <c r="H273" s="106" t="n">
        <v>4036.9</v>
      </c>
      <c r="I273" s="106" t="n">
        <v>23</v>
      </c>
      <c r="J273" s="106" t="n">
        <v>907.71</v>
      </c>
      <c r="K273" s="106" t="n">
        <v>5.5</v>
      </c>
      <c r="L273" s="106" t="n">
        <v>274867.7</v>
      </c>
      <c r="M273" s="106" t="n">
        <v>38989.5</v>
      </c>
      <c r="N273" s="106" t="n">
        <v>19444.45</v>
      </c>
      <c r="O273" s="106" t="n">
        <v>3067</v>
      </c>
      <c r="P273" s="106" t="n">
        <v>1813.04</v>
      </c>
      <c r="Q273" s="106" t="n">
        <v>204</v>
      </c>
      <c r="R273" s="0" t="n">
        <v>272</v>
      </c>
    </row>
    <row r="274" customFormat="false" ht="13" hidden="false" customHeight="false" outlineLevel="0" collapsed="false">
      <c r="A274" s="106" t="s">
        <v>601</v>
      </c>
      <c r="B274" s="106" t="n">
        <v>5</v>
      </c>
      <c r="C274" s="106" t="n">
        <v>83.4088</v>
      </c>
      <c r="D274" s="106" t="n">
        <v>19</v>
      </c>
      <c r="E274" s="106" t="n">
        <v>13.86</v>
      </c>
      <c r="F274" s="106" t="n">
        <v>10040.45</v>
      </c>
      <c r="G274" s="106" t="n">
        <v>713</v>
      </c>
      <c r="H274" s="106" t="n">
        <v>1662.45</v>
      </c>
      <c r="I274" s="106" t="n">
        <v>133.75</v>
      </c>
      <c r="J274" s="106" t="n">
        <v>187.38</v>
      </c>
      <c r="K274" s="106" t="n">
        <v>19.67</v>
      </c>
      <c r="L274" s="106" t="n">
        <v>309439.34</v>
      </c>
      <c r="M274" s="106" t="n">
        <v>46194.4</v>
      </c>
      <c r="N274" s="106" t="n">
        <v>39802.94</v>
      </c>
      <c r="O274" s="106" t="n">
        <v>8485.25</v>
      </c>
      <c r="P274" s="106" t="n">
        <v>3107.45</v>
      </c>
      <c r="Q274" s="106" t="n">
        <v>1362</v>
      </c>
      <c r="R274" s="0" t="n">
        <v>273</v>
      </c>
    </row>
    <row r="275" customFormat="false" ht="13" hidden="false" customHeight="false" outlineLevel="0" collapsed="false">
      <c r="A275" s="106" t="s">
        <v>755</v>
      </c>
      <c r="B275" s="106" t="n">
        <v>4</v>
      </c>
      <c r="C275" s="106" t="n">
        <v>28.2591</v>
      </c>
      <c r="D275" s="106" t="n">
        <v>14</v>
      </c>
      <c r="E275" s="106" t="n">
        <v>22.39</v>
      </c>
      <c r="F275" s="106" t="n">
        <v>11873.02</v>
      </c>
      <c r="G275" s="106" t="n">
        <v>208.75</v>
      </c>
      <c r="H275" s="106" t="n">
        <v>2097.16</v>
      </c>
      <c r="I275" s="106" t="n">
        <v>41</v>
      </c>
      <c r="J275" s="106" t="n">
        <v>183.12</v>
      </c>
      <c r="K275" s="106" t="n">
        <v>7</v>
      </c>
      <c r="L275" s="106" t="n">
        <v>198330.01</v>
      </c>
      <c r="M275" s="106" t="n">
        <v>30426.25</v>
      </c>
      <c r="N275" s="106" t="n">
        <v>34131.25</v>
      </c>
      <c r="O275" s="106" t="n">
        <v>6114.67</v>
      </c>
      <c r="P275" s="106" t="n">
        <v>2276.01</v>
      </c>
      <c r="Q275" s="106" t="n">
        <v>678.5</v>
      </c>
      <c r="R275" s="0" t="n">
        <v>274</v>
      </c>
    </row>
    <row r="276" customFormat="false" ht="13" hidden="false" customHeight="false" outlineLevel="0" collapsed="false">
      <c r="A276" s="106" t="s">
        <v>1209</v>
      </c>
      <c r="B276" s="106" t="n">
        <v>4</v>
      </c>
      <c r="C276" s="106" t="n">
        <v>74.6634</v>
      </c>
      <c r="D276" s="106" t="n">
        <v>12</v>
      </c>
      <c r="E276" s="106" t="n">
        <v>80.07</v>
      </c>
      <c r="F276" s="106" t="n">
        <v>17501.63</v>
      </c>
      <c r="G276" s="106" t="n">
        <v>216</v>
      </c>
      <c r="H276" s="106" t="n">
        <v>3494.13</v>
      </c>
      <c r="I276" s="106" t="n">
        <v>32.33</v>
      </c>
      <c r="J276" s="106" t="n">
        <v>92.24</v>
      </c>
      <c r="K276" s="106" t="n">
        <v>3.5</v>
      </c>
      <c r="L276" s="106" t="n">
        <v>282845.18</v>
      </c>
      <c r="M276" s="106" t="n">
        <v>41707.5</v>
      </c>
      <c r="N276" s="106" t="n">
        <v>29254.19</v>
      </c>
      <c r="O276" s="106" t="n">
        <v>5412.67</v>
      </c>
      <c r="P276" s="106" t="n">
        <v>2866.12</v>
      </c>
      <c r="Q276" s="106" t="n">
        <v>941</v>
      </c>
      <c r="R276" s="0" t="n">
        <v>275</v>
      </c>
    </row>
    <row r="277" customFormat="false" ht="13" hidden="false" customHeight="false" outlineLevel="0" collapsed="false">
      <c r="A277" s="106" t="s">
        <v>137</v>
      </c>
      <c r="B277" s="106" t="n">
        <v>6</v>
      </c>
      <c r="C277" s="106" t="n">
        <v>8.03152</v>
      </c>
      <c r="D277" s="106" t="n">
        <v>6</v>
      </c>
      <c r="E277" s="106" t="n">
        <v>35.89</v>
      </c>
      <c r="F277" s="106" t="n">
        <v>9405.49</v>
      </c>
      <c r="G277" s="106" t="n">
        <v>886.5</v>
      </c>
      <c r="H277" s="106" t="n">
        <v>3209.62</v>
      </c>
      <c r="I277" s="106" t="n">
        <v>221.8</v>
      </c>
      <c r="J277" s="106" t="n">
        <v>1146.1</v>
      </c>
      <c r="K277" s="106" t="n">
        <v>44.75</v>
      </c>
      <c r="L277" s="106" t="n">
        <v>337338.08</v>
      </c>
      <c r="M277" s="106" t="n">
        <v>42835.83</v>
      </c>
      <c r="N277" s="106" t="n">
        <v>32732.88</v>
      </c>
      <c r="O277" s="106" t="n">
        <v>5654.8</v>
      </c>
      <c r="P277" s="106" t="n">
        <v>4521.98</v>
      </c>
      <c r="Q277" s="106" t="n">
        <v>907.25</v>
      </c>
      <c r="R277" s="0" t="n">
        <v>276</v>
      </c>
    </row>
    <row r="278" customFormat="false" ht="13" hidden="false" customHeight="false" outlineLevel="0" collapsed="false">
      <c r="A278" s="106" t="s">
        <v>916</v>
      </c>
      <c r="B278" s="106" t="n">
        <v>4</v>
      </c>
      <c r="C278" s="106" t="n">
        <v>24.1541</v>
      </c>
      <c r="D278" s="106" t="n">
        <v>10</v>
      </c>
      <c r="E278" s="106" t="n">
        <v>61.09</v>
      </c>
      <c r="F278" s="106" t="n">
        <v>17314.78</v>
      </c>
      <c r="G278" s="106" t="n">
        <v>254</v>
      </c>
      <c r="H278" s="106" t="n">
        <v>1460.09</v>
      </c>
      <c r="I278" s="106" t="n">
        <v>28.33</v>
      </c>
      <c r="J278" s="106" t="n">
        <v>144.57</v>
      </c>
      <c r="K278" s="106" t="n">
        <v>4.5</v>
      </c>
      <c r="L278" s="106" t="n">
        <v>260339.65</v>
      </c>
      <c r="M278" s="106" t="n">
        <v>31431.25</v>
      </c>
      <c r="N278" s="106" t="n">
        <v>10314.75</v>
      </c>
      <c r="O278" s="106" t="n">
        <v>1612.67</v>
      </c>
      <c r="P278" s="106" t="n">
        <v>357.08</v>
      </c>
      <c r="Q278" s="106" t="n">
        <v>100</v>
      </c>
      <c r="R278" s="0" t="n">
        <v>277</v>
      </c>
    </row>
    <row r="279" customFormat="false" ht="13" hidden="false" customHeight="false" outlineLevel="0" collapsed="false">
      <c r="A279" s="106" t="s">
        <v>1041</v>
      </c>
      <c r="B279" s="106" t="n">
        <v>5</v>
      </c>
      <c r="C279" s="106" t="n">
        <v>24.749</v>
      </c>
      <c r="D279" s="106" t="n">
        <v>2</v>
      </c>
      <c r="E279" s="106" t="n">
        <v>6.45</v>
      </c>
      <c r="F279" s="106" t="n">
        <v>5990.05</v>
      </c>
      <c r="G279" s="106" t="n">
        <v>327</v>
      </c>
      <c r="H279" s="106" t="n">
        <v>256.96</v>
      </c>
      <c r="I279" s="106" t="n">
        <v>23.25</v>
      </c>
      <c r="J279" s="106" t="n">
        <v>34.78</v>
      </c>
      <c r="K279" s="106" t="n">
        <v>4.67</v>
      </c>
      <c r="L279" s="106" t="n">
        <v>141104.19</v>
      </c>
      <c r="M279" s="106" t="n">
        <v>18582.8</v>
      </c>
      <c r="N279" s="106" t="n">
        <v>5339.92</v>
      </c>
      <c r="O279" s="106" t="n">
        <v>899</v>
      </c>
      <c r="P279" s="106" t="n">
        <v>94.83</v>
      </c>
      <c r="Q279" s="106" t="n">
        <v>60.67</v>
      </c>
      <c r="R279" s="0" t="n">
        <v>278</v>
      </c>
    </row>
    <row r="280" customFormat="false" ht="13" hidden="false" customHeight="false" outlineLevel="0" collapsed="false">
      <c r="A280" s="106" t="s">
        <v>1211</v>
      </c>
      <c r="B280" s="106" t="n">
        <v>4</v>
      </c>
      <c r="C280" s="106" t="n">
        <v>20.763</v>
      </c>
      <c r="D280" s="106" t="n">
        <v>15</v>
      </c>
      <c r="E280" s="106" t="n">
        <v>54.63</v>
      </c>
      <c r="F280" s="106" t="n">
        <v>11982.37</v>
      </c>
      <c r="G280" s="106" t="n">
        <v>216.5</v>
      </c>
      <c r="H280" s="106" t="n">
        <v>1521.09</v>
      </c>
      <c r="I280" s="106" t="n">
        <v>32.67</v>
      </c>
      <c r="J280" s="106" t="n">
        <v>80.85</v>
      </c>
      <c r="K280" s="106" t="n">
        <v>6.5</v>
      </c>
      <c r="L280" s="106" t="n">
        <v>160235.27</v>
      </c>
      <c r="M280" s="106" t="n">
        <v>22591.5</v>
      </c>
      <c r="N280" s="106" t="n">
        <v>7798.86</v>
      </c>
      <c r="O280" s="106" t="n">
        <v>1753.67</v>
      </c>
      <c r="P280" s="106" t="n">
        <v>817.55</v>
      </c>
      <c r="Q280" s="106" t="n">
        <v>291</v>
      </c>
      <c r="R280" s="0" t="n">
        <v>279</v>
      </c>
    </row>
    <row r="281" customFormat="false" ht="13" hidden="false" customHeight="false" outlineLevel="0" collapsed="false">
      <c r="A281" s="106" t="s">
        <v>553</v>
      </c>
      <c r="B281" s="106" t="n">
        <v>9</v>
      </c>
      <c r="C281" s="106" t="n">
        <v>0.118986</v>
      </c>
      <c r="D281" s="106" t="n">
        <v>0</v>
      </c>
      <c r="E281" s="106" t="n">
        <v>0</v>
      </c>
      <c r="F281" s="106" t="n">
        <v>2446.16</v>
      </c>
      <c r="G281" s="106" t="n">
        <v>714.11</v>
      </c>
      <c r="H281" s="106" t="n">
        <v>164.3</v>
      </c>
      <c r="I281" s="106" t="n">
        <v>64.62</v>
      </c>
      <c r="J281" s="106" t="n">
        <v>7.43</v>
      </c>
      <c r="K281" s="106" t="n">
        <v>8.71</v>
      </c>
      <c r="L281" s="106" t="n">
        <v>216633.98</v>
      </c>
      <c r="M281" s="106" t="n">
        <v>28332.33</v>
      </c>
      <c r="N281" s="106" t="n">
        <v>25225.83</v>
      </c>
      <c r="O281" s="106" t="n">
        <v>1819.75</v>
      </c>
      <c r="P281" s="106" t="n">
        <v>1731.19</v>
      </c>
      <c r="Q281" s="106" t="n">
        <v>191.14</v>
      </c>
      <c r="R281" s="0" t="n">
        <v>280</v>
      </c>
    </row>
    <row r="282" customFormat="false" ht="13" hidden="false" customHeight="false" outlineLevel="0" collapsed="false">
      <c r="A282" s="106" t="s">
        <v>948</v>
      </c>
      <c r="B282" s="106" t="n">
        <v>5</v>
      </c>
      <c r="C282" s="106" t="n">
        <v>14.4567</v>
      </c>
      <c r="D282" s="106" t="n">
        <v>2</v>
      </c>
      <c r="E282" s="106" t="n">
        <v>5.35</v>
      </c>
      <c r="F282" s="106" t="n">
        <v>9311.98</v>
      </c>
      <c r="G282" s="106" t="n">
        <v>360.4</v>
      </c>
      <c r="H282" s="106" t="n">
        <v>537.64</v>
      </c>
      <c r="I282" s="106" t="n">
        <v>37</v>
      </c>
      <c r="J282" s="106" t="n">
        <v>52.47</v>
      </c>
      <c r="K282" s="106" t="n">
        <v>7</v>
      </c>
      <c r="L282" s="106" t="n">
        <v>252975.59</v>
      </c>
      <c r="M282" s="106" t="n">
        <v>32801.8</v>
      </c>
      <c r="N282" s="106" t="n">
        <v>8015.52</v>
      </c>
      <c r="O282" s="106" t="n">
        <v>1395.75</v>
      </c>
      <c r="P282" s="106" t="n">
        <v>309.72</v>
      </c>
      <c r="Q282" s="106" t="n">
        <v>102.33</v>
      </c>
      <c r="R282" s="0" t="n">
        <v>281</v>
      </c>
    </row>
    <row r="283" customFormat="false" ht="13" hidden="false" customHeight="false" outlineLevel="0" collapsed="false">
      <c r="A283" s="106" t="s">
        <v>1019</v>
      </c>
      <c r="B283" s="106" t="n">
        <v>4</v>
      </c>
      <c r="C283" s="106" t="n">
        <v>6.12775</v>
      </c>
      <c r="D283" s="106" t="n">
        <v>8</v>
      </c>
      <c r="E283" s="106" t="n">
        <v>71.09</v>
      </c>
      <c r="F283" s="106" t="n">
        <v>12174.3</v>
      </c>
      <c r="G283" s="106" t="n">
        <v>221.5</v>
      </c>
      <c r="H283" s="106" t="n">
        <v>2455.23</v>
      </c>
      <c r="I283" s="106" t="n">
        <v>38</v>
      </c>
      <c r="J283" s="106" t="n">
        <v>290.47</v>
      </c>
      <c r="K283" s="106" t="n">
        <v>5</v>
      </c>
      <c r="L283" s="106" t="n">
        <v>223716.94</v>
      </c>
      <c r="M283" s="106" t="n">
        <v>28049.75</v>
      </c>
      <c r="N283" s="106" t="n">
        <v>10240.63</v>
      </c>
      <c r="O283" s="106" t="n">
        <v>1787</v>
      </c>
      <c r="P283" s="106" t="n">
        <v>1172.99</v>
      </c>
      <c r="Q283" s="106" t="n">
        <v>123</v>
      </c>
      <c r="R283" s="0" t="n">
        <v>282</v>
      </c>
    </row>
    <row r="284" customFormat="false" ht="13" hidden="false" customHeight="false" outlineLevel="0" collapsed="false">
      <c r="A284" s="106" t="s">
        <v>1552</v>
      </c>
      <c r="B284" s="106" t="n">
        <v>4</v>
      </c>
      <c r="C284" s="106" t="n">
        <v>81.1481</v>
      </c>
      <c r="D284" s="106" t="n">
        <v>13</v>
      </c>
      <c r="E284" s="106" t="n">
        <v>65.46</v>
      </c>
      <c r="F284" s="106" t="n">
        <v>20229.75</v>
      </c>
      <c r="G284" s="106" t="n">
        <v>283</v>
      </c>
      <c r="H284" s="106" t="n">
        <v>1884.49</v>
      </c>
      <c r="I284" s="106" t="n">
        <v>29</v>
      </c>
      <c r="J284" s="106" t="n">
        <v>318.43</v>
      </c>
      <c r="K284" s="106" t="n">
        <v>4.5</v>
      </c>
      <c r="L284" s="106" t="n">
        <v>319544.62</v>
      </c>
      <c r="M284" s="106" t="n">
        <v>44251</v>
      </c>
      <c r="N284" s="106" t="n">
        <v>16671.67</v>
      </c>
      <c r="O284" s="106" t="n">
        <v>2509.67</v>
      </c>
      <c r="P284" s="106" t="n">
        <v>2051.67</v>
      </c>
      <c r="Q284" s="106" t="n">
        <v>209.5</v>
      </c>
      <c r="R284" s="0" t="n">
        <v>283</v>
      </c>
    </row>
    <row r="285" customFormat="false" ht="13" hidden="false" customHeight="false" outlineLevel="0" collapsed="false">
      <c r="A285" s="106" t="s">
        <v>765</v>
      </c>
      <c r="B285" s="106" t="n">
        <v>6</v>
      </c>
      <c r="C285" s="106" t="n">
        <v>2.20123</v>
      </c>
      <c r="D285" s="106" t="n">
        <v>3</v>
      </c>
      <c r="E285" s="106" t="n">
        <v>23.72</v>
      </c>
      <c r="F285" s="106" t="n">
        <v>6991.69</v>
      </c>
      <c r="G285" s="106" t="n">
        <v>571.83</v>
      </c>
      <c r="H285" s="106" t="n">
        <v>1178.3</v>
      </c>
      <c r="I285" s="106" t="n">
        <v>65</v>
      </c>
      <c r="J285" s="106" t="n">
        <v>241.57</v>
      </c>
      <c r="K285" s="106" t="n">
        <v>10.25</v>
      </c>
      <c r="L285" s="106" t="n">
        <v>300104.01</v>
      </c>
      <c r="M285" s="106" t="n">
        <v>36912.33</v>
      </c>
      <c r="N285" s="106" t="n">
        <v>25004.69</v>
      </c>
      <c r="O285" s="106" t="n">
        <v>4578.4</v>
      </c>
      <c r="P285" s="106" t="n">
        <v>6887.7</v>
      </c>
      <c r="Q285" s="106" t="n">
        <v>1451.25</v>
      </c>
      <c r="R285" s="0" t="n">
        <v>284</v>
      </c>
    </row>
    <row r="286" customFormat="false" ht="13" hidden="false" customHeight="false" outlineLevel="0" collapsed="false">
      <c r="A286" s="106" t="s">
        <v>745</v>
      </c>
      <c r="B286" s="106" t="n">
        <v>5</v>
      </c>
      <c r="C286" s="106" t="n">
        <v>78.4709</v>
      </c>
      <c r="D286" s="106" t="n">
        <v>6</v>
      </c>
      <c r="E286" s="106" t="n">
        <v>5.42</v>
      </c>
      <c r="F286" s="106" t="n">
        <v>5141.26</v>
      </c>
      <c r="G286" s="106" t="n">
        <v>270.4</v>
      </c>
      <c r="H286" s="106" t="n">
        <v>1401.83</v>
      </c>
      <c r="I286" s="106" t="n">
        <v>42.25</v>
      </c>
      <c r="J286" s="106" t="n">
        <v>123.25</v>
      </c>
      <c r="K286" s="106" t="n">
        <v>8.67</v>
      </c>
      <c r="L286" s="106" t="n">
        <v>187201.25</v>
      </c>
      <c r="M286" s="106" t="n">
        <v>24349</v>
      </c>
      <c r="N286" s="106" t="n">
        <v>11271.54</v>
      </c>
      <c r="O286" s="106" t="n">
        <v>2116.25</v>
      </c>
      <c r="P286" s="106" t="n">
        <v>662.31</v>
      </c>
      <c r="Q286" s="106" t="n">
        <v>242</v>
      </c>
      <c r="R286" s="0" t="n">
        <v>285</v>
      </c>
    </row>
    <row r="287" customFormat="false" ht="13" hidden="false" customHeight="false" outlineLevel="0" collapsed="false">
      <c r="A287" s="106" t="s">
        <v>1213</v>
      </c>
      <c r="B287" s="106" t="n">
        <v>5</v>
      </c>
      <c r="C287" s="106" t="n">
        <v>15.2896</v>
      </c>
      <c r="D287" s="106" t="n">
        <v>5</v>
      </c>
      <c r="E287" s="106" t="n">
        <v>1.07</v>
      </c>
      <c r="F287" s="106" t="n">
        <v>5352.94</v>
      </c>
      <c r="G287" s="106" t="n">
        <v>536.6</v>
      </c>
      <c r="H287" s="106" t="n">
        <v>219.22</v>
      </c>
      <c r="I287" s="106" t="n">
        <v>42</v>
      </c>
      <c r="J287" s="106" t="n">
        <v>81.54</v>
      </c>
      <c r="K287" s="106" t="n">
        <v>10.33</v>
      </c>
      <c r="L287" s="106" t="n">
        <v>184480.58</v>
      </c>
      <c r="M287" s="106" t="n">
        <v>30856.4</v>
      </c>
      <c r="N287" s="106" t="n">
        <v>13652.84</v>
      </c>
      <c r="O287" s="106" t="n">
        <v>3031.25</v>
      </c>
      <c r="P287" s="106" t="n">
        <v>916.78</v>
      </c>
      <c r="Q287" s="106" t="n">
        <v>195.67</v>
      </c>
      <c r="R287" s="0" t="n">
        <v>286</v>
      </c>
    </row>
    <row r="288" customFormat="false" ht="13" hidden="false" customHeight="false" outlineLevel="0" collapsed="false">
      <c r="A288" s="106" t="s">
        <v>1047</v>
      </c>
      <c r="B288" s="106" t="n">
        <v>8</v>
      </c>
      <c r="C288" s="106" t="n">
        <v>40.0386</v>
      </c>
      <c r="D288" s="106" t="n">
        <v>0</v>
      </c>
      <c r="E288" s="106" t="n">
        <v>0</v>
      </c>
      <c r="F288" s="106" t="n">
        <v>4254.66</v>
      </c>
      <c r="G288" s="106" t="n">
        <v>1098</v>
      </c>
      <c r="H288" s="106" t="n">
        <v>975.15</v>
      </c>
      <c r="I288" s="106" t="n">
        <v>242</v>
      </c>
      <c r="J288" s="106" t="n">
        <v>65.63</v>
      </c>
      <c r="K288" s="106" t="n">
        <v>12.5</v>
      </c>
      <c r="L288" s="106" t="n">
        <v>258326.01</v>
      </c>
      <c r="M288" s="106" t="n">
        <v>33509.62</v>
      </c>
      <c r="N288" s="106" t="n">
        <v>18751.17</v>
      </c>
      <c r="O288" s="106" t="n">
        <v>3277</v>
      </c>
      <c r="P288" s="106" t="n">
        <v>1124.83</v>
      </c>
      <c r="Q288" s="106" t="n">
        <v>297.33</v>
      </c>
      <c r="R288" s="0" t="n">
        <v>287</v>
      </c>
    </row>
    <row r="289" customFormat="false" ht="13" hidden="false" customHeight="false" outlineLevel="0" collapsed="false">
      <c r="A289" s="106" t="s">
        <v>460</v>
      </c>
      <c r="B289" s="106" t="n">
        <v>6</v>
      </c>
      <c r="C289" s="106" t="n">
        <v>5.29486</v>
      </c>
      <c r="D289" s="106" t="n">
        <v>1</v>
      </c>
      <c r="E289" s="106" t="n">
        <v>0.71</v>
      </c>
      <c r="F289" s="106" t="n">
        <v>8349.19</v>
      </c>
      <c r="G289" s="106" t="n">
        <v>901.33</v>
      </c>
      <c r="H289" s="106" t="n">
        <v>921.5</v>
      </c>
      <c r="I289" s="106" t="n">
        <v>100.8</v>
      </c>
      <c r="J289" s="106" t="n">
        <v>127.02</v>
      </c>
      <c r="K289" s="106" t="n">
        <v>12.75</v>
      </c>
      <c r="L289" s="106" t="n">
        <v>294057.11</v>
      </c>
      <c r="M289" s="106" t="n">
        <v>38094.17</v>
      </c>
      <c r="N289" s="106" t="n">
        <v>21253.82</v>
      </c>
      <c r="O289" s="106" t="n">
        <v>3152.4</v>
      </c>
      <c r="P289" s="106" t="n">
        <v>2736.27</v>
      </c>
      <c r="Q289" s="106" t="n">
        <v>268.75</v>
      </c>
      <c r="R289" s="0" t="n">
        <v>288</v>
      </c>
    </row>
    <row r="290" customFormat="false" ht="13" hidden="false" customHeight="false" outlineLevel="0" collapsed="false">
      <c r="A290" s="106" t="s">
        <v>1215</v>
      </c>
      <c r="B290" s="106" t="n">
        <v>4</v>
      </c>
      <c r="C290" s="106" t="n">
        <v>26.2363</v>
      </c>
      <c r="D290" s="106" t="n">
        <v>18</v>
      </c>
      <c r="E290" s="106" t="n">
        <v>21.25</v>
      </c>
      <c r="F290" s="106" t="n">
        <v>14425.7</v>
      </c>
      <c r="G290" s="106" t="n">
        <v>226.5</v>
      </c>
      <c r="H290" s="106" t="n">
        <v>2678.03</v>
      </c>
      <c r="I290" s="106" t="n">
        <v>33.33</v>
      </c>
      <c r="J290" s="106" t="n">
        <v>211.32</v>
      </c>
      <c r="K290" s="106" t="n">
        <v>8</v>
      </c>
      <c r="L290" s="106" t="n">
        <v>239991.24</v>
      </c>
      <c r="M290" s="106" t="n">
        <v>33591.75</v>
      </c>
      <c r="N290" s="106" t="n">
        <v>14584.27</v>
      </c>
      <c r="O290" s="106" t="n">
        <v>2206.33</v>
      </c>
      <c r="P290" s="106" t="n">
        <v>962.27</v>
      </c>
      <c r="Q290" s="106" t="n">
        <v>192.5</v>
      </c>
      <c r="R290" s="0" t="n">
        <v>289</v>
      </c>
    </row>
    <row r="291" customFormat="false" ht="13" hidden="false" customHeight="false" outlineLevel="0" collapsed="false">
      <c r="A291" s="106" t="s">
        <v>1571</v>
      </c>
      <c r="B291" s="106" t="n">
        <v>4</v>
      </c>
      <c r="C291" s="106" t="n">
        <v>193.351</v>
      </c>
      <c r="D291" s="106" t="n">
        <v>10</v>
      </c>
      <c r="E291" s="106" t="n">
        <v>26.12</v>
      </c>
      <c r="F291" s="106" t="n">
        <v>16351.36</v>
      </c>
      <c r="G291" s="106" t="n">
        <v>225.25</v>
      </c>
      <c r="H291" s="106" t="n">
        <v>2815.53</v>
      </c>
      <c r="I291" s="106" t="n">
        <v>34.67</v>
      </c>
      <c r="J291" s="106" t="n">
        <v>323.97</v>
      </c>
      <c r="K291" s="106" t="n">
        <v>6</v>
      </c>
      <c r="L291" s="106" t="n">
        <v>269160.92</v>
      </c>
      <c r="M291" s="106" t="n">
        <v>35977.25</v>
      </c>
      <c r="N291" s="106" t="n">
        <v>36320.14</v>
      </c>
      <c r="O291" s="106" t="n">
        <v>5667.67</v>
      </c>
      <c r="P291" s="106" t="n">
        <v>3119.47</v>
      </c>
      <c r="Q291" s="106" t="n">
        <v>306</v>
      </c>
      <c r="R291" s="0" t="n">
        <v>290</v>
      </c>
    </row>
    <row r="292" customFormat="false" ht="13" hidden="false" customHeight="false" outlineLevel="0" collapsed="false">
      <c r="A292" s="106" t="s">
        <v>805</v>
      </c>
      <c r="B292" s="106" t="n">
        <v>8</v>
      </c>
      <c r="C292" s="106" t="n">
        <v>74.3659</v>
      </c>
      <c r="D292" s="106" t="n">
        <v>0</v>
      </c>
      <c r="E292" s="106" t="n">
        <v>0</v>
      </c>
      <c r="F292" s="106" t="n">
        <v>3824.18</v>
      </c>
      <c r="G292" s="106" t="n">
        <v>968.75</v>
      </c>
      <c r="H292" s="106" t="n">
        <v>626.71</v>
      </c>
      <c r="I292" s="106" t="n">
        <v>118.71</v>
      </c>
      <c r="J292" s="106" t="n">
        <v>238.31</v>
      </c>
      <c r="K292" s="106" t="n">
        <v>26.83</v>
      </c>
      <c r="L292" s="106" t="n">
        <v>229171.27</v>
      </c>
      <c r="M292" s="106" t="n">
        <v>28255.88</v>
      </c>
      <c r="N292" s="106" t="n">
        <v>17098.58</v>
      </c>
      <c r="O292" s="106" t="n">
        <v>2409.57</v>
      </c>
      <c r="P292" s="106" t="n">
        <v>1250.19</v>
      </c>
      <c r="Q292" s="106" t="n">
        <v>247.33</v>
      </c>
      <c r="R292" s="0" t="n">
        <v>291</v>
      </c>
    </row>
    <row r="293" customFormat="false" ht="13" hidden="false" customHeight="false" outlineLevel="0" collapsed="false">
      <c r="A293" s="106" t="s">
        <v>1015</v>
      </c>
      <c r="B293" s="106" t="n">
        <v>7</v>
      </c>
      <c r="C293" s="106" t="n">
        <v>9.22138</v>
      </c>
      <c r="D293" s="106" t="n">
        <v>0</v>
      </c>
      <c r="E293" s="106" t="n">
        <v>0</v>
      </c>
      <c r="F293" s="106" t="n">
        <v>5746.23</v>
      </c>
      <c r="G293" s="106" t="n">
        <v>961.86</v>
      </c>
      <c r="H293" s="106" t="n">
        <v>829.21</v>
      </c>
      <c r="I293" s="106" t="n">
        <v>130.5</v>
      </c>
      <c r="J293" s="106" t="n">
        <v>301.12</v>
      </c>
      <c r="K293" s="106" t="n">
        <v>24.8</v>
      </c>
      <c r="L293" s="106" t="n">
        <v>278602.1</v>
      </c>
      <c r="M293" s="106" t="n">
        <v>38140.14</v>
      </c>
      <c r="N293" s="106" t="n">
        <v>28734.66</v>
      </c>
      <c r="O293" s="106" t="n">
        <v>4211.33</v>
      </c>
      <c r="P293" s="106" t="n">
        <v>4987.92</v>
      </c>
      <c r="Q293" s="106" t="n">
        <v>987.2</v>
      </c>
      <c r="R293" s="0" t="n">
        <v>292</v>
      </c>
    </row>
    <row r="294" customFormat="false" ht="13" hidden="false" customHeight="false" outlineLevel="0" collapsed="false">
      <c r="A294" s="106" t="s">
        <v>1217</v>
      </c>
      <c r="B294" s="106" t="n">
        <v>3</v>
      </c>
      <c r="C294" s="106" t="n">
        <v>31.0552</v>
      </c>
      <c r="D294" s="106" t="n">
        <v>23</v>
      </c>
      <c r="E294" s="106" t="n">
        <v>98.4</v>
      </c>
      <c r="F294" s="106" t="n">
        <v>11480.8</v>
      </c>
      <c r="G294" s="106" t="n">
        <v>73.33</v>
      </c>
      <c r="H294" s="106" t="n">
        <v>1160.62</v>
      </c>
      <c r="I294" s="106" t="n">
        <v>12</v>
      </c>
      <c r="J294" s="106" t="n">
        <v>31.06</v>
      </c>
      <c r="K294" s="106" t="n">
        <v>1</v>
      </c>
      <c r="L294" s="106" t="n">
        <v>187691.93</v>
      </c>
      <c r="M294" s="106" t="n">
        <v>24285.33</v>
      </c>
      <c r="N294" s="106" t="n">
        <v>11090.43</v>
      </c>
      <c r="O294" s="106" t="n">
        <v>2057</v>
      </c>
      <c r="P294" s="106" t="n">
        <v>49.5</v>
      </c>
      <c r="Q294" s="106" t="n">
        <v>14</v>
      </c>
      <c r="R294" s="0" t="n">
        <v>293</v>
      </c>
    </row>
    <row r="295" customFormat="false" ht="13" hidden="false" customHeight="false" outlineLevel="0" collapsed="false">
      <c r="A295" s="106" t="s">
        <v>1220</v>
      </c>
      <c r="B295" s="106" t="n">
        <v>4</v>
      </c>
      <c r="C295" s="106" t="n">
        <v>14.8137</v>
      </c>
      <c r="D295" s="106" t="n">
        <v>9</v>
      </c>
      <c r="E295" s="106" t="n">
        <v>25.75</v>
      </c>
      <c r="F295" s="106" t="n">
        <v>14243.46</v>
      </c>
      <c r="G295" s="106" t="n">
        <v>227.75</v>
      </c>
      <c r="H295" s="106" t="n">
        <v>2046.39</v>
      </c>
      <c r="I295" s="106" t="n">
        <v>31.67</v>
      </c>
      <c r="J295" s="106" t="n">
        <v>106.61</v>
      </c>
      <c r="K295" s="106" t="n">
        <v>4</v>
      </c>
      <c r="L295" s="106" t="n">
        <v>194840.67</v>
      </c>
      <c r="M295" s="106" t="n">
        <v>28144</v>
      </c>
      <c r="N295" s="106" t="n">
        <v>16854.58</v>
      </c>
      <c r="O295" s="106" t="n">
        <v>1889.67</v>
      </c>
      <c r="P295" s="106" t="n">
        <v>795.03</v>
      </c>
      <c r="Q295" s="106" t="n">
        <v>147</v>
      </c>
      <c r="R295" s="0" t="n">
        <v>294</v>
      </c>
    </row>
    <row r="296" customFormat="false" ht="13" hidden="false" customHeight="false" outlineLevel="0" collapsed="false">
      <c r="A296" s="106" t="s">
        <v>1519</v>
      </c>
      <c r="B296" s="106" t="n">
        <v>4</v>
      </c>
      <c r="C296" s="106" t="n">
        <v>109.764</v>
      </c>
      <c r="D296" s="106" t="n">
        <v>20</v>
      </c>
      <c r="E296" s="106" t="n">
        <v>21.64</v>
      </c>
      <c r="F296" s="106" t="n">
        <v>15504.54</v>
      </c>
      <c r="G296" s="106" t="n">
        <v>316.75</v>
      </c>
      <c r="H296" s="106" t="n">
        <v>2338.12</v>
      </c>
      <c r="I296" s="106" t="n">
        <v>34.67</v>
      </c>
      <c r="J296" s="106" t="n">
        <v>175</v>
      </c>
      <c r="K296" s="106" t="n">
        <v>4.5</v>
      </c>
      <c r="L296" s="106" t="n">
        <v>252988.28</v>
      </c>
      <c r="M296" s="106" t="n">
        <v>39592.25</v>
      </c>
      <c r="N296" s="106" t="n">
        <v>20087.3</v>
      </c>
      <c r="O296" s="106" t="n">
        <v>2905</v>
      </c>
      <c r="P296" s="106" t="n">
        <v>1533.81</v>
      </c>
      <c r="Q296" s="106" t="n">
        <v>362.5</v>
      </c>
      <c r="R296" s="0" t="n">
        <v>295</v>
      </c>
    </row>
    <row r="297" customFormat="false" ht="13" hidden="false" customHeight="false" outlineLevel="0" collapsed="false">
      <c r="A297" s="106" t="s">
        <v>1521</v>
      </c>
      <c r="B297" s="106" t="n">
        <v>7</v>
      </c>
      <c r="C297" s="106" t="n">
        <v>4.87841</v>
      </c>
      <c r="D297" s="106" t="n">
        <v>2</v>
      </c>
      <c r="E297" s="106" t="n">
        <v>53.04</v>
      </c>
      <c r="F297" s="106" t="n">
        <v>4867.91</v>
      </c>
      <c r="G297" s="106" t="n">
        <v>760.29</v>
      </c>
      <c r="H297" s="106" t="n">
        <v>590.5</v>
      </c>
      <c r="I297" s="106" t="n">
        <v>98.67</v>
      </c>
      <c r="J297" s="106" t="n">
        <v>222.72</v>
      </c>
      <c r="K297" s="106" t="n">
        <v>25.4</v>
      </c>
      <c r="L297" s="106" t="n">
        <v>285576.16</v>
      </c>
      <c r="M297" s="106" t="n">
        <v>40059.86</v>
      </c>
      <c r="N297" s="106" t="n">
        <v>14662.01</v>
      </c>
      <c r="O297" s="106" t="n">
        <v>2221.33</v>
      </c>
      <c r="P297" s="106" t="n">
        <v>1369.19</v>
      </c>
      <c r="Q297" s="106" t="n">
        <v>278</v>
      </c>
      <c r="R297" s="0" t="n">
        <v>296</v>
      </c>
    </row>
    <row r="298" customFormat="false" ht="13" hidden="false" customHeight="false" outlineLevel="0" collapsed="false">
      <c r="A298" s="106" t="s">
        <v>936</v>
      </c>
      <c r="B298" s="106" t="n">
        <v>6</v>
      </c>
      <c r="C298" s="106" t="n">
        <v>51.3422</v>
      </c>
      <c r="D298" s="106" t="n">
        <v>10</v>
      </c>
      <c r="E298" s="106" t="n">
        <v>34.75</v>
      </c>
      <c r="F298" s="106" t="n">
        <v>9567.72</v>
      </c>
      <c r="G298" s="106" t="n">
        <v>984.67</v>
      </c>
      <c r="H298" s="106" t="n">
        <v>2609.15</v>
      </c>
      <c r="I298" s="106" t="n">
        <v>244.8</v>
      </c>
      <c r="J298" s="106" t="n">
        <v>634</v>
      </c>
      <c r="K298" s="106" t="n">
        <v>48.25</v>
      </c>
      <c r="L298" s="106" t="n">
        <v>317433.48</v>
      </c>
      <c r="M298" s="106" t="n">
        <v>41425.67</v>
      </c>
      <c r="N298" s="106" t="n">
        <v>36224.1</v>
      </c>
      <c r="O298" s="106" t="n">
        <v>6084.6</v>
      </c>
      <c r="P298" s="106" t="n">
        <v>4369.36</v>
      </c>
      <c r="Q298" s="106" t="n">
        <v>1001.5</v>
      </c>
      <c r="R298" s="0" t="n">
        <v>297</v>
      </c>
    </row>
    <row r="299" customFormat="false" ht="13" hidden="false" customHeight="false" outlineLevel="0" collapsed="false">
      <c r="A299" s="106" t="s">
        <v>212</v>
      </c>
      <c r="B299" s="106" t="n">
        <v>3</v>
      </c>
      <c r="C299" s="106" t="n">
        <v>11.4821</v>
      </c>
      <c r="D299" s="106" t="n">
        <v>24</v>
      </c>
      <c r="E299" s="106" t="n">
        <v>121.3</v>
      </c>
      <c r="F299" s="106" t="n">
        <v>17641.89</v>
      </c>
      <c r="G299" s="106" t="n">
        <v>80.67</v>
      </c>
      <c r="H299" s="106" t="n">
        <v>1391.95</v>
      </c>
      <c r="I299" s="106" t="n">
        <v>12.5</v>
      </c>
      <c r="J299" s="106" t="n">
        <v>11.48</v>
      </c>
      <c r="K299" s="106" t="n">
        <v>1</v>
      </c>
      <c r="L299" s="106" t="n">
        <v>292229.31</v>
      </c>
      <c r="M299" s="106" t="n">
        <v>31617</v>
      </c>
      <c r="N299" s="106" t="n">
        <v>30705.96</v>
      </c>
      <c r="O299" s="106" t="n">
        <v>5014</v>
      </c>
      <c r="P299" s="106" t="n">
        <v>1671.57</v>
      </c>
      <c r="Q299" s="106" t="n">
        <v>496</v>
      </c>
      <c r="R299" s="0" t="n">
        <v>298</v>
      </c>
    </row>
    <row r="300" customFormat="false" ht="13" hidden="false" customHeight="false" outlineLevel="0" collapsed="false">
      <c r="A300" s="106" t="s">
        <v>160</v>
      </c>
      <c r="B300" s="106" t="n">
        <v>4</v>
      </c>
      <c r="C300" s="106" t="n">
        <v>14.7542</v>
      </c>
      <c r="D300" s="106" t="n">
        <v>21</v>
      </c>
      <c r="E300" s="106" t="n">
        <v>120.78</v>
      </c>
      <c r="F300" s="106" t="n">
        <v>21890.73</v>
      </c>
      <c r="G300" s="106" t="n">
        <v>275.5</v>
      </c>
      <c r="H300" s="106" t="n">
        <v>1738.04</v>
      </c>
      <c r="I300" s="106" t="n">
        <v>34</v>
      </c>
      <c r="J300" s="106" t="n">
        <v>290.98</v>
      </c>
      <c r="K300" s="106" t="n">
        <v>6.5</v>
      </c>
      <c r="L300" s="106" t="n">
        <v>349493.53</v>
      </c>
      <c r="M300" s="106" t="n">
        <v>39581.25</v>
      </c>
      <c r="N300" s="106" t="n">
        <v>31602.71</v>
      </c>
      <c r="O300" s="106" t="n">
        <v>5852.67</v>
      </c>
      <c r="P300" s="106" t="n">
        <v>4670.54</v>
      </c>
      <c r="Q300" s="106" t="n">
        <v>1479.5</v>
      </c>
      <c r="R300" s="0" t="n">
        <v>299</v>
      </c>
    </row>
    <row r="301" customFormat="false" ht="13" hidden="false" customHeight="false" outlineLevel="0" collapsed="false">
      <c r="A301" s="106" t="s">
        <v>809</v>
      </c>
      <c r="B301" s="106" t="n">
        <v>8</v>
      </c>
      <c r="C301" s="106" t="n">
        <v>108.455</v>
      </c>
      <c r="D301" s="106" t="n">
        <v>1</v>
      </c>
      <c r="E301" s="106" t="n">
        <v>10.23</v>
      </c>
      <c r="F301" s="106" t="n">
        <v>4392.53</v>
      </c>
      <c r="G301" s="106" t="n">
        <v>1019</v>
      </c>
      <c r="H301" s="106" t="n">
        <v>1008.31</v>
      </c>
      <c r="I301" s="106" t="n">
        <v>161.57</v>
      </c>
      <c r="J301" s="106" t="n">
        <v>281.33</v>
      </c>
      <c r="K301" s="106" t="n">
        <v>34.67</v>
      </c>
      <c r="L301" s="106" t="n">
        <v>312264.98</v>
      </c>
      <c r="M301" s="106" t="n">
        <v>39663.12</v>
      </c>
      <c r="N301" s="106" t="n">
        <v>31043.62</v>
      </c>
      <c r="O301" s="106" t="n">
        <v>5802.29</v>
      </c>
      <c r="P301" s="106" t="n">
        <v>4319.89</v>
      </c>
      <c r="Q301" s="106" t="n">
        <v>1147.33</v>
      </c>
      <c r="R301" s="0" t="n">
        <v>300</v>
      </c>
    </row>
    <row r="302" customFormat="false" ht="13" hidden="false" customHeight="false" outlineLevel="0" collapsed="false">
      <c r="A302" s="106" t="s">
        <v>729</v>
      </c>
      <c r="B302" s="106" t="n">
        <v>9</v>
      </c>
      <c r="C302" s="106" t="n">
        <v>4.105</v>
      </c>
      <c r="D302" s="106" t="n">
        <v>1</v>
      </c>
      <c r="E302" s="106" t="n">
        <v>0.83</v>
      </c>
      <c r="F302" s="106" t="n">
        <v>3430.93</v>
      </c>
      <c r="G302" s="106" t="n">
        <v>1034.11</v>
      </c>
      <c r="H302" s="106" t="n">
        <v>650.24</v>
      </c>
      <c r="I302" s="106" t="n">
        <v>155</v>
      </c>
      <c r="J302" s="106" t="n">
        <v>220.21</v>
      </c>
      <c r="K302" s="106" t="n">
        <v>40.71</v>
      </c>
      <c r="L302" s="106" t="n">
        <v>300550.57</v>
      </c>
      <c r="M302" s="106" t="n">
        <v>36916.89</v>
      </c>
      <c r="N302" s="106" t="n">
        <v>27321.18</v>
      </c>
      <c r="O302" s="106" t="n">
        <v>4556.25</v>
      </c>
      <c r="P302" s="106" t="n">
        <v>3743.29</v>
      </c>
      <c r="Q302" s="106" t="n">
        <v>911.29</v>
      </c>
      <c r="R302" s="0" t="n">
        <v>301</v>
      </c>
    </row>
    <row r="303" customFormat="false" ht="13" hidden="false" customHeight="false" outlineLevel="0" collapsed="false">
      <c r="A303" s="106" t="s">
        <v>873</v>
      </c>
      <c r="B303" s="106" t="n">
        <v>6</v>
      </c>
      <c r="C303" s="106" t="n">
        <v>280.806</v>
      </c>
      <c r="D303" s="106" t="n">
        <v>11</v>
      </c>
      <c r="E303" s="106" t="n">
        <v>10.64</v>
      </c>
      <c r="F303" s="106" t="n">
        <v>10040.32</v>
      </c>
      <c r="G303" s="106" t="n">
        <v>981.5</v>
      </c>
      <c r="H303" s="106" t="n">
        <v>3125.19</v>
      </c>
      <c r="I303" s="106" t="n">
        <v>241.8</v>
      </c>
      <c r="J303" s="106" t="n">
        <v>831.49</v>
      </c>
      <c r="K303" s="106" t="n">
        <v>48.75</v>
      </c>
      <c r="L303" s="106" t="n">
        <v>338843.75</v>
      </c>
      <c r="M303" s="106" t="n">
        <v>39317.67</v>
      </c>
      <c r="N303" s="106" t="n">
        <v>33320.54</v>
      </c>
      <c r="O303" s="106" t="n">
        <v>5968</v>
      </c>
      <c r="P303" s="106" t="n">
        <v>4159.09</v>
      </c>
      <c r="Q303" s="106" t="n">
        <v>901.75</v>
      </c>
      <c r="R303" s="0" t="n">
        <v>302</v>
      </c>
    </row>
    <row r="304" customFormat="false" ht="13" hidden="false" customHeight="false" outlineLevel="0" collapsed="false">
      <c r="A304" s="106" t="s">
        <v>1515</v>
      </c>
      <c r="B304" s="106" t="n">
        <v>3</v>
      </c>
      <c r="C304" s="106" t="n">
        <v>1040.35</v>
      </c>
      <c r="D304" s="106" t="n">
        <v>22</v>
      </c>
      <c r="E304" s="106" t="n">
        <v>192.42</v>
      </c>
      <c r="F304" s="106" t="n">
        <v>13669.22</v>
      </c>
      <c r="G304" s="106" t="n">
        <v>72.33</v>
      </c>
      <c r="H304" s="106" t="n">
        <v>3156.95</v>
      </c>
      <c r="I304" s="106" t="n">
        <v>12</v>
      </c>
      <c r="J304" s="106" t="n">
        <v>1040.35</v>
      </c>
      <c r="K304" s="106" t="n">
        <v>1</v>
      </c>
      <c r="L304" s="106" t="n">
        <v>188082.66</v>
      </c>
      <c r="M304" s="106" t="n">
        <v>21898.33</v>
      </c>
      <c r="N304" s="106" t="n">
        <v>12884.14</v>
      </c>
      <c r="O304" s="106" t="n">
        <v>1656</v>
      </c>
      <c r="P304" s="106" t="n">
        <v>1207.76</v>
      </c>
      <c r="Q304" s="106" t="n">
        <v>28</v>
      </c>
      <c r="R304" s="0" t="n">
        <v>303</v>
      </c>
    </row>
    <row r="305" customFormat="false" ht="13" hidden="false" customHeight="false" outlineLevel="0" collapsed="false">
      <c r="A305" s="106" t="s">
        <v>847</v>
      </c>
      <c r="B305" s="106" t="n">
        <v>7</v>
      </c>
      <c r="C305" s="106" t="n">
        <v>148.613</v>
      </c>
      <c r="D305" s="106" t="n">
        <v>1</v>
      </c>
      <c r="E305" s="106" t="n">
        <v>6.54</v>
      </c>
      <c r="F305" s="106" t="n">
        <v>9543.84</v>
      </c>
      <c r="G305" s="106" t="n">
        <v>1217.29</v>
      </c>
      <c r="H305" s="106" t="n">
        <v>3715.68</v>
      </c>
      <c r="I305" s="106" t="n">
        <v>430.5</v>
      </c>
      <c r="J305" s="106" t="n">
        <v>2084.97</v>
      </c>
      <c r="K305" s="106" t="n">
        <v>225.6</v>
      </c>
      <c r="L305" s="106" t="n">
        <v>316233.95</v>
      </c>
      <c r="M305" s="106" t="n">
        <v>40555.57</v>
      </c>
      <c r="N305" s="106" t="n">
        <v>34065.79</v>
      </c>
      <c r="O305" s="106" t="n">
        <v>5987.83</v>
      </c>
      <c r="P305" s="106" t="n">
        <v>7494.28</v>
      </c>
      <c r="Q305" s="106" t="n">
        <v>1873.6</v>
      </c>
      <c r="R305" s="0" t="n">
        <v>304</v>
      </c>
    </row>
    <row r="306" customFormat="false" ht="13" hidden="false" customHeight="false" outlineLevel="0" collapsed="false">
      <c r="A306" s="106" t="s">
        <v>801</v>
      </c>
      <c r="B306" s="106" t="n">
        <v>5</v>
      </c>
      <c r="C306" s="106" t="n">
        <v>3.03413</v>
      </c>
      <c r="D306" s="106" t="n">
        <v>4</v>
      </c>
      <c r="E306" s="106" t="n">
        <v>2.96</v>
      </c>
      <c r="F306" s="106" t="n">
        <v>7020.92</v>
      </c>
      <c r="G306" s="106" t="n">
        <v>553.2</v>
      </c>
      <c r="H306" s="106" t="n">
        <v>328.27</v>
      </c>
      <c r="I306" s="106" t="n">
        <v>31.5</v>
      </c>
      <c r="J306" s="106" t="n">
        <v>13.66</v>
      </c>
      <c r="K306" s="106" t="n">
        <v>4</v>
      </c>
      <c r="L306" s="106" t="n">
        <v>258471.07</v>
      </c>
      <c r="M306" s="106" t="n">
        <v>37292.2</v>
      </c>
      <c r="N306" s="106" t="n">
        <v>22547.44</v>
      </c>
      <c r="O306" s="106" t="n">
        <v>2991.5</v>
      </c>
      <c r="P306" s="106" t="n">
        <v>2194.49</v>
      </c>
      <c r="Q306" s="106" t="n">
        <v>403</v>
      </c>
      <c r="R306" s="0" t="n">
        <v>305</v>
      </c>
    </row>
    <row r="307" customFormat="false" ht="13" hidden="false" customHeight="false" outlineLevel="0" collapsed="false">
      <c r="A307" s="106" t="s">
        <v>625</v>
      </c>
      <c r="B307" s="106" t="n">
        <v>7</v>
      </c>
      <c r="C307" s="106" t="n">
        <v>1.24935</v>
      </c>
      <c r="D307" s="106" t="n">
        <v>0</v>
      </c>
      <c r="E307" s="106" t="n">
        <v>0</v>
      </c>
      <c r="F307" s="106" t="n">
        <v>6231.5</v>
      </c>
      <c r="G307" s="106" t="n">
        <v>834.57</v>
      </c>
      <c r="H307" s="106" t="n">
        <v>736.82</v>
      </c>
      <c r="I307" s="106" t="n">
        <v>64.83</v>
      </c>
      <c r="J307" s="106" t="n">
        <v>56.61</v>
      </c>
      <c r="K307" s="106" t="n">
        <v>9.2</v>
      </c>
      <c r="L307" s="106" t="n">
        <v>260463.37</v>
      </c>
      <c r="M307" s="106" t="n">
        <v>34825.71</v>
      </c>
      <c r="N307" s="106" t="n">
        <v>22856.06</v>
      </c>
      <c r="O307" s="106" t="n">
        <v>3365.83</v>
      </c>
      <c r="P307" s="106" t="n">
        <v>1522.18</v>
      </c>
      <c r="Q307" s="106" t="n">
        <v>220</v>
      </c>
      <c r="R307" s="0" t="n">
        <v>306</v>
      </c>
    </row>
    <row r="308" customFormat="false" ht="13" hidden="false" customHeight="false" outlineLevel="0" collapsed="false">
      <c r="A308" s="106" t="s">
        <v>444</v>
      </c>
      <c r="B308" s="106" t="n">
        <v>4</v>
      </c>
      <c r="C308" s="106" t="n">
        <v>28.4375</v>
      </c>
      <c r="D308" s="106" t="n">
        <v>9</v>
      </c>
      <c r="E308" s="106" t="n">
        <v>93.23</v>
      </c>
      <c r="F308" s="106" t="n">
        <v>14159.01</v>
      </c>
      <c r="G308" s="106" t="n">
        <v>275.5</v>
      </c>
      <c r="H308" s="106" t="n">
        <v>1088.08</v>
      </c>
      <c r="I308" s="106" t="n">
        <v>19</v>
      </c>
      <c r="J308" s="106" t="n">
        <v>267.99</v>
      </c>
      <c r="K308" s="106" t="n">
        <v>3</v>
      </c>
      <c r="L308" s="106" t="n">
        <v>287864.75</v>
      </c>
      <c r="M308" s="106" t="n">
        <v>44990</v>
      </c>
      <c r="N308" s="106" t="n">
        <v>24993.46</v>
      </c>
      <c r="O308" s="106" t="n">
        <v>6024</v>
      </c>
      <c r="P308" s="106" t="n">
        <v>3830.11</v>
      </c>
      <c r="Q308" s="106" t="n">
        <v>1275</v>
      </c>
      <c r="R308" s="0" t="n">
        <v>307</v>
      </c>
    </row>
    <row r="309" customFormat="false" ht="13" hidden="false" customHeight="false" outlineLevel="0" collapsed="false">
      <c r="A309" s="106" t="s">
        <v>1222</v>
      </c>
      <c r="B309" s="106" t="n">
        <v>7</v>
      </c>
      <c r="C309" s="106" t="n">
        <v>69.8445</v>
      </c>
      <c r="D309" s="106" t="n">
        <v>1</v>
      </c>
      <c r="E309" s="106" t="n">
        <v>4.88</v>
      </c>
      <c r="F309" s="106" t="n">
        <v>5893.28</v>
      </c>
      <c r="G309" s="106" t="n">
        <v>735</v>
      </c>
      <c r="H309" s="106" t="n">
        <v>658.55</v>
      </c>
      <c r="I309" s="106" t="n">
        <v>79.5</v>
      </c>
      <c r="J309" s="106" t="n">
        <v>207.8</v>
      </c>
      <c r="K309" s="106" t="n">
        <v>21</v>
      </c>
      <c r="L309" s="106" t="n">
        <v>305505.57</v>
      </c>
      <c r="M309" s="106" t="n">
        <v>43144.29</v>
      </c>
      <c r="N309" s="106" t="n">
        <v>17115.09</v>
      </c>
      <c r="O309" s="106" t="n">
        <v>3780.83</v>
      </c>
      <c r="P309" s="106" t="n">
        <v>2287.71</v>
      </c>
      <c r="Q309" s="106" t="n">
        <v>643</v>
      </c>
      <c r="R309" s="0" t="n">
        <v>308</v>
      </c>
    </row>
    <row r="310" customFormat="false" ht="13" hidden="false" customHeight="false" outlineLevel="0" collapsed="false">
      <c r="A310" s="106" t="s">
        <v>1487</v>
      </c>
      <c r="B310" s="106" t="n">
        <v>4</v>
      </c>
      <c r="C310" s="106" t="n">
        <v>10.2922</v>
      </c>
      <c r="D310" s="106" t="n">
        <v>14</v>
      </c>
      <c r="E310" s="106" t="n">
        <v>23.74</v>
      </c>
      <c r="F310" s="106" t="n">
        <v>19046.81</v>
      </c>
      <c r="G310" s="106" t="n">
        <v>228</v>
      </c>
      <c r="H310" s="106" t="n">
        <v>924.7</v>
      </c>
      <c r="I310" s="106" t="n">
        <v>20.33</v>
      </c>
      <c r="J310" s="106" t="n">
        <v>94.15</v>
      </c>
      <c r="K310" s="106" t="n">
        <v>4.5</v>
      </c>
      <c r="L310" s="106" t="n">
        <v>261517.64</v>
      </c>
      <c r="M310" s="106" t="n">
        <v>37309.75</v>
      </c>
      <c r="N310" s="106" t="n">
        <v>15176.36</v>
      </c>
      <c r="O310" s="106" t="n">
        <v>2807.67</v>
      </c>
      <c r="P310" s="106" t="n">
        <v>1647.09</v>
      </c>
      <c r="Q310" s="106" t="n">
        <v>229</v>
      </c>
      <c r="R310" s="0" t="n">
        <v>309</v>
      </c>
    </row>
    <row r="311" customFormat="false" ht="13" hidden="false" customHeight="false" outlineLevel="0" collapsed="false">
      <c r="A311" s="106" t="s">
        <v>629</v>
      </c>
      <c r="B311" s="106" t="n">
        <v>9</v>
      </c>
      <c r="C311" s="106" t="s">
        <v>55</v>
      </c>
      <c r="D311" s="106" t="n">
        <v>0</v>
      </c>
      <c r="E311" s="106" t="n">
        <v>0</v>
      </c>
      <c r="F311" s="106" t="n">
        <v>1905.24</v>
      </c>
      <c r="G311" s="106" t="n">
        <v>845.33</v>
      </c>
      <c r="H311" s="106" t="n">
        <v>115.34</v>
      </c>
      <c r="I311" s="106" t="n">
        <v>72.5</v>
      </c>
      <c r="J311" s="106" t="n">
        <v>1.83</v>
      </c>
      <c r="K311" s="106" t="n">
        <v>4.29</v>
      </c>
      <c r="L311" s="106" t="n">
        <v>239037.25</v>
      </c>
      <c r="M311" s="106" t="n">
        <v>32197.78</v>
      </c>
      <c r="N311" s="106" t="n">
        <v>8039.01</v>
      </c>
      <c r="O311" s="106" t="n">
        <v>1462.62</v>
      </c>
      <c r="P311" s="106" t="n">
        <v>1829.92</v>
      </c>
      <c r="Q311" s="106" t="n">
        <v>193</v>
      </c>
      <c r="R311" s="0" t="n">
        <v>310</v>
      </c>
    </row>
    <row r="312" customFormat="false" ht="13" hidden="false" customHeight="false" outlineLevel="0" collapsed="false">
      <c r="A312" s="106" t="s">
        <v>1523</v>
      </c>
      <c r="B312" s="106" t="n">
        <v>4</v>
      </c>
      <c r="C312" s="106" t="n">
        <v>25.6414</v>
      </c>
      <c r="D312" s="106" t="n">
        <v>8</v>
      </c>
      <c r="E312" s="106" t="n">
        <v>74.19</v>
      </c>
      <c r="F312" s="106" t="n">
        <v>14473.1</v>
      </c>
      <c r="G312" s="106" t="n">
        <v>201</v>
      </c>
      <c r="H312" s="106" t="n">
        <v>1749.47</v>
      </c>
      <c r="I312" s="106" t="n">
        <v>29.33</v>
      </c>
      <c r="J312" s="106" t="n">
        <v>148.2</v>
      </c>
      <c r="K312" s="106" t="n">
        <v>4</v>
      </c>
      <c r="L312" s="106" t="n">
        <v>186149.36</v>
      </c>
      <c r="M312" s="106" t="n">
        <v>28416.5</v>
      </c>
      <c r="N312" s="106" t="n">
        <v>11844.81</v>
      </c>
      <c r="O312" s="106" t="n">
        <v>1764.67</v>
      </c>
      <c r="P312" s="106" t="n">
        <v>1754.14</v>
      </c>
      <c r="Q312" s="106" t="n">
        <v>147</v>
      </c>
      <c r="R312" s="0" t="n">
        <v>311</v>
      </c>
    </row>
    <row r="313" customFormat="false" ht="13" hidden="false" customHeight="false" outlineLevel="0" collapsed="false">
      <c r="A313" s="106" t="s">
        <v>1224</v>
      </c>
      <c r="B313" s="106" t="n">
        <v>4</v>
      </c>
      <c r="C313" s="106" t="n">
        <v>108.396</v>
      </c>
      <c r="D313" s="106" t="n">
        <v>8</v>
      </c>
      <c r="E313" s="106" t="n">
        <v>13.13</v>
      </c>
      <c r="F313" s="106" t="n">
        <v>13036.87</v>
      </c>
      <c r="G313" s="106" t="n">
        <v>197.25</v>
      </c>
      <c r="H313" s="106" t="n">
        <v>1474.51</v>
      </c>
      <c r="I313" s="106" t="n">
        <v>27.67</v>
      </c>
      <c r="J313" s="106" t="n">
        <v>157.3</v>
      </c>
      <c r="K313" s="106" t="n">
        <v>4</v>
      </c>
      <c r="L313" s="106" t="n">
        <v>152330.25</v>
      </c>
      <c r="M313" s="106" t="n">
        <v>24390.25</v>
      </c>
      <c r="N313" s="106" t="n">
        <v>8399.74</v>
      </c>
      <c r="O313" s="106" t="n">
        <v>1669</v>
      </c>
      <c r="P313" s="106" t="n">
        <v>976.1</v>
      </c>
      <c r="Q313" s="106" t="n">
        <v>122</v>
      </c>
      <c r="R313" s="0" t="n">
        <v>312</v>
      </c>
    </row>
    <row r="314" customFormat="false" ht="13" hidden="false" customHeight="false" outlineLevel="0" collapsed="false">
      <c r="A314" s="106" t="s">
        <v>1527</v>
      </c>
      <c r="B314" s="106" t="n">
        <v>7</v>
      </c>
      <c r="C314" s="106" t="n">
        <v>0.0594928</v>
      </c>
      <c r="D314" s="106" t="n">
        <v>3</v>
      </c>
      <c r="E314" s="106" t="n">
        <v>73.08</v>
      </c>
      <c r="F314" s="106" t="n">
        <v>6777.48</v>
      </c>
      <c r="G314" s="106" t="n">
        <v>1340.86</v>
      </c>
      <c r="H314" s="106" t="n">
        <v>1047.12</v>
      </c>
      <c r="I314" s="106" t="n">
        <v>247.83</v>
      </c>
      <c r="J314" s="106" t="n">
        <v>197.65</v>
      </c>
      <c r="K314" s="106" t="n">
        <v>30.6</v>
      </c>
      <c r="L314" s="106" t="n">
        <v>265929.73</v>
      </c>
      <c r="M314" s="106" t="n">
        <v>40817.29</v>
      </c>
      <c r="N314" s="106" t="n">
        <v>28618.03</v>
      </c>
      <c r="O314" s="106" t="n">
        <v>5598.5</v>
      </c>
      <c r="P314" s="106" t="n">
        <v>1942.93</v>
      </c>
      <c r="Q314" s="106" t="n">
        <v>402.8</v>
      </c>
      <c r="R314" s="0" t="n">
        <v>313</v>
      </c>
    </row>
    <row r="315" customFormat="false" ht="13" hidden="false" customHeight="false" outlineLevel="0" collapsed="false">
      <c r="A315" s="106" t="s">
        <v>1227</v>
      </c>
      <c r="B315" s="106" t="n">
        <v>7</v>
      </c>
      <c r="C315" s="106" t="n">
        <v>217.089</v>
      </c>
      <c r="D315" s="106" t="n">
        <v>3</v>
      </c>
      <c r="E315" s="106" t="n">
        <v>0.02</v>
      </c>
      <c r="F315" s="106" t="n">
        <v>7148.64</v>
      </c>
      <c r="G315" s="106" t="n">
        <v>1386.29</v>
      </c>
      <c r="H315" s="106" t="n">
        <v>1315.88</v>
      </c>
      <c r="I315" s="106" t="n">
        <v>282.33</v>
      </c>
      <c r="J315" s="106" t="n">
        <v>258.06</v>
      </c>
      <c r="K315" s="106" t="n">
        <v>21.6</v>
      </c>
      <c r="L315" s="106" t="n">
        <v>284281.39</v>
      </c>
      <c r="M315" s="106" t="n">
        <v>39010.43</v>
      </c>
      <c r="N315" s="106" t="n">
        <v>29671.21</v>
      </c>
      <c r="O315" s="106" t="n">
        <v>6107.17</v>
      </c>
      <c r="P315" s="106" t="n">
        <v>1399.01</v>
      </c>
      <c r="Q315" s="106" t="n">
        <v>416.8</v>
      </c>
      <c r="R315" s="0" t="n">
        <v>314</v>
      </c>
    </row>
    <row r="316" customFormat="false" ht="13" hidden="false" customHeight="false" outlineLevel="0" collapsed="false">
      <c r="A316" s="106" t="s">
        <v>115</v>
      </c>
      <c r="B316" s="106" t="n">
        <v>3</v>
      </c>
      <c r="C316" s="106" t="n">
        <v>24.392</v>
      </c>
      <c r="D316" s="106" t="n">
        <v>5</v>
      </c>
      <c r="E316" s="106" t="n">
        <v>45.81</v>
      </c>
      <c r="F316" s="106" t="n">
        <v>5425.62</v>
      </c>
      <c r="G316" s="106" t="n">
        <v>48.67</v>
      </c>
      <c r="H316" s="106" t="n">
        <v>138.92</v>
      </c>
      <c r="I316" s="106" t="n">
        <v>3.5</v>
      </c>
      <c r="J316" s="106" t="n">
        <v>24.39</v>
      </c>
      <c r="K316" s="106" t="n">
        <v>1</v>
      </c>
      <c r="L316" s="106" t="n">
        <v>138450.44</v>
      </c>
      <c r="M316" s="106" t="n">
        <v>21541</v>
      </c>
      <c r="N316" s="106" t="n">
        <v>4983.5</v>
      </c>
      <c r="O316" s="106" t="n">
        <v>1206</v>
      </c>
      <c r="P316" s="106" t="n">
        <v>133.44</v>
      </c>
      <c r="Q316" s="106" t="n">
        <v>18</v>
      </c>
      <c r="R316" s="0" t="n">
        <v>315</v>
      </c>
    </row>
    <row r="317" customFormat="false" ht="13" hidden="false" customHeight="false" outlineLevel="0" collapsed="false">
      <c r="A317" s="106" t="s">
        <v>1534</v>
      </c>
      <c r="B317" s="106" t="n">
        <v>7</v>
      </c>
      <c r="C317" s="106" t="n">
        <v>5.83029</v>
      </c>
      <c r="D317" s="106" t="n">
        <v>3</v>
      </c>
      <c r="E317" s="106" t="n">
        <v>125.57</v>
      </c>
      <c r="F317" s="106" t="n">
        <v>8538.56</v>
      </c>
      <c r="G317" s="106" t="n">
        <v>1208.71</v>
      </c>
      <c r="H317" s="106" t="n">
        <v>3434.38</v>
      </c>
      <c r="I317" s="106" t="n">
        <v>417.67</v>
      </c>
      <c r="J317" s="106" t="n">
        <v>1967.69</v>
      </c>
      <c r="K317" s="106" t="n">
        <v>213.8</v>
      </c>
      <c r="L317" s="106" t="n">
        <v>252928.76</v>
      </c>
      <c r="M317" s="106" t="n">
        <v>33257.71</v>
      </c>
      <c r="N317" s="106" t="n">
        <v>33878.78</v>
      </c>
      <c r="O317" s="106" t="n">
        <v>5248.67</v>
      </c>
      <c r="P317" s="106" t="n">
        <v>6839.37</v>
      </c>
      <c r="Q317" s="106" t="n">
        <v>1613.8</v>
      </c>
      <c r="R317" s="0" t="n">
        <v>316</v>
      </c>
    </row>
    <row r="318" customFormat="false" ht="13" hidden="false" customHeight="false" outlineLevel="0" collapsed="false">
      <c r="A318" s="106" t="s">
        <v>992</v>
      </c>
      <c r="B318" s="106" t="n">
        <v>8</v>
      </c>
      <c r="C318" s="106" t="n">
        <v>3.86703</v>
      </c>
      <c r="D318" s="106" t="n">
        <v>0</v>
      </c>
      <c r="E318" s="106" t="n">
        <v>0</v>
      </c>
      <c r="F318" s="106" t="n">
        <v>3488.34</v>
      </c>
      <c r="G318" s="106" t="n">
        <v>767.5</v>
      </c>
      <c r="H318" s="106" t="n">
        <v>419.96</v>
      </c>
      <c r="I318" s="106" t="n">
        <v>78.57</v>
      </c>
      <c r="J318" s="106" t="n">
        <v>18.63</v>
      </c>
      <c r="K318" s="106" t="n">
        <v>5.83</v>
      </c>
      <c r="L318" s="106" t="n">
        <v>255380.08</v>
      </c>
      <c r="M318" s="106" t="n">
        <v>34351.5</v>
      </c>
      <c r="N318" s="106" t="n">
        <v>14895.08</v>
      </c>
      <c r="O318" s="106" t="n">
        <v>2828.29</v>
      </c>
      <c r="P318" s="106" t="n">
        <v>713.8</v>
      </c>
      <c r="Q318" s="106" t="n">
        <v>186.83</v>
      </c>
      <c r="R318" s="0" t="n">
        <v>317</v>
      </c>
    </row>
    <row r="319" customFormat="false" ht="13" hidden="false" customHeight="false" outlineLevel="0" collapsed="false">
      <c r="A319" s="106" t="s">
        <v>1229</v>
      </c>
      <c r="B319" s="106" t="n">
        <v>5</v>
      </c>
      <c r="C319" s="106" t="n">
        <v>386.524</v>
      </c>
      <c r="D319" s="106" t="n">
        <v>2</v>
      </c>
      <c r="E319" s="106" t="n">
        <v>10.53</v>
      </c>
      <c r="F319" s="106" t="n">
        <v>10209.13</v>
      </c>
      <c r="G319" s="106" t="n">
        <v>557.8</v>
      </c>
      <c r="H319" s="106" t="n">
        <v>796.76</v>
      </c>
      <c r="I319" s="106" t="n">
        <v>52</v>
      </c>
      <c r="J319" s="106" t="n">
        <v>461.37</v>
      </c>
      <c r="K319" s="106" t="n">
        <v>7.33</v>
      </c>
      <c r="L319" s="106" t="n">
        <v>262719.6</v>
      </c>
      <c r="M319" s="106" t="n">
        <v>31897.6</v>
      </c>
      <c r="N319" s="106" t="n">
        <v>22116.93</v>
      </c>
      <c r="O319" s="106" t="n">
        <v>3265.25</v>
      </c>
      <c r="P319" s="106" t="n">
        <v>3088.92</v>
      </c>
      <c r="Q319" s="106" t="n">
        <v>333</v>
      </c>
      <c r="R319" s="0" t="n">
        <v>318</v>
      </c>
    </row>
    <row r="320" customFormat="false" ht="13" hidden="false" customHeight="false" outlineLevel="0" collapsed="false">
      <c r="A320" s="106" t="s">
        <v>956</v>
      </c>
      <c r="B320" s="106" t="n">
        <v>8</v>
      </c>
      <c r="C320" s="106" t="n">
        <v>11.0062</v>
      </c>
      <c r="D320" s="106" t="n">
        <v>0</v>
      </c>
      <c r="E320" s="106" t="n">
        <v>0</v>
      </c>
      <c r="F320" s="106" t="n">
        <v>3631.56</v>
      </c>
      <c r="G320" s="106" t="n">
        <v>956.12</v>
      </c>
      <c r="H320" s="106" t="n">
        <v>575.69</v>
      </c>
      <c r="I320" s="106" t="n">
        <v>99.57</v>
      </c>
      <c r="J320" s="106" t="n">
        <v>217.08</v>
      </c>
      <c r="K320" s="106" t="n">
        <v>23.5</v>
      </c>
      <c r="L320" s="106" t="n">
        <v>266672.54</v>
      </c>
      <c r="M320" s="106" t="n">
        <v>32595.12</v>
      </c>
      <c r="N320" s="106" t="n">
        <v>23626.45</v>
      </c>
      <c r="O320" s="106" t="n">
        <v>3381.29</v>
      </c>
      <c r="P320" s="106" t="n">
        <v>4004.69</v>
      </c>
      <c r="Q320" s="106" t="n">
        <v>628.67</v>
      </c>
      <c r="R320" s="0" t="n">
        <v>319</v>
      </c>
    </row>
    <row r="321" customFormat="false" ht="13" hidden="false" customHeight="false" outlineLevel="0" collapsed="false">
      <c r="A321" s="106" t="s">
        <v>1657</v>
      </c>
      <c r="B321" s="106" t="n">
        <v>3</v>
      </c>
      <c r="C321" s="106" t="n">
        <v>0.297464</v>
      </c>
      <c r="D321" s="106" t="n">
        <v>14</v>
      </c>
      <c r="E321" s="106" t="n">
        <v>79.04</v>
      </c>
      <c r="F321" s="106" t="n">
        <v>12666.84</v>
      </c>
      <c r="G321" s="106" t="n">
        <v>61</v>
      </c>
      <c r="H321" s="106" t="n">
        <v>548.91</v>
      </c>
      <c r="I321" s="106" t="n">
        <v>7.5</v>
      </c>
      <c r="J321" s="106" t="n">
        <v>0.3</v>
      </c>
      <c r="K321" s="106" t="n">
        <v>1</v>
      </c>
      <c r="L321" s="106" t="n">
        <v>249657.04</v>
      </c>
      <c r="M321" s="106" t="n">
        <v>27123.33</v>
      </c>
      <c r="N321" s="106" t="n">
        <v>11139.6</v>
      </c>
      <c r="O321" s="106" t="n">
        <v>1593.5</v>
      </c>
      <c r="P321" s="106" t="n">
        <v>223.28</v>
      </c>
      <c r="Q321" s="106" t="n">
        <v>96</v>
      </c>
      <c r="R321" s="0" t="n">
        <v>320</v>
      </c>
    </row>
    <row r="322" customFormat="false" ht="13" hidden="false" customHeight="false" outlineLevel="0" collapsed="false">
      <c r="A322" s="106" t="s">
        <v>1231</v>
      </c>
      <c r="B322" s="106" t="n">
        <v>4</v>
      </c>
      <c r="C322" s="106" t="n">
        <v>47.0588</v>
      </c>
      <c r="D322" s="106" t="n">
        <v>9</v>
      </c>
      <c r="E322" s="106" t="n">
        <v>144.01</v>
      </c>
      <c r="F322" s="106" t="n">
        <v>15205.27</v>
      </c>
      <c r="G322" s="106" t="n">
        <v>232</v>
      </c>
      <c r="H322" s="106" t="n">
        <v>3257.84</v>
      </c>
      <c r="I322" s="106" t="n">
        <v>34</v>
      </c>
      <c r="J322" s="106" t="n">
        <v>695.08</v>
      </c>
      <c r="K322" s="106" t="n">
        <v>5.5</v>
      </c>
      <c r="L322" s="106" t="n">
        <v>228845.98</v>
      </c>
      <c r="M322" s="106" t="n">
        <v>25638</v>
      </c>
      <c r="N322" s="106" t="n">
        <v>9330.64</v>
      </c>
      <c r="O322" s="106" t="n">
        <v>1354.33</v>
      </c>
      <c r="P322" s="106" t="n">
        <v>1273.5</v>
      </c>
      <c r="Q322" s="106" t="n">
        <v>164</v>
      </c>
      <c r="R322" s="0" t="n">
        <v>321</v>
      </c>
    </row>
    <row r="323" customFormat="false" ht="13" hidden="false" customHeight="false" outlineLevel="0" collapsed="false">
      <c r="A323" s="106" t="s">
        <v>482</v>
      </c>
      <c r="B323" s="106" t="n">
        <v>4</v>
      </c>
      <c r="C323" s="106" t="n">
        <v>54.7928</v>
      </c>
      <c r="D323" s="106" t="n">
        <v>13</v>
      </c>
      <c r="E323" s="106" t="n">
        <v>31.69</v>
      </c>
      <c r="F323" s="106" t="n">
        <v>16041.88</v>
      </c>
      <c r="G323" s="106" t="n">
        <v>224.5</v>
      </c>
      <c r="H323" s="106" t="n">
        <v>3092.77</v>
      </c>
      <c r="I323" s="106" t="n">
        <v>36</v>
      </c>
      <c r="J323" s="106" t="n">
        <v>257.9</v>
      </c>
      <c r="K323" s="106" t="n">
        <v>6</v>
      </c>
      <c r="L323" s="106" t="n">
        <v>258922.33</v>
      </c>
      <c r="M323" s="106" t="n">
        <v>30065</v>
      </c>
      <c r="N323" s="106" t="n">
        <v>23132.03</v>
      </c>
      <c r="O323" s="106" t="n">
        <v>3345</v>
      </c>
      <c r="P323" s="106" t="n">
        <v>465.98</v>
      </c>
      <c r="Q323" s="106" t="n">
        <v>135</v>
      </c>
      <c r="R323" s="0" t="n">
        <v>322</v>
      </c>
    </row>
    <row r="324" customFormat="false" ht="13" hidden="false" customHeight="false" outlineLevel="0" collapsed="false">
      <c r="A324" s="106" t="s">
        <v>1233</v>
      </c>
      <c r="B324" s="106" t="n">
        <v>3</v>
      </c>
      <c r="C324" s="106" t="n">
        <v>4.04551</v>
      </c>
      <c r="D324" s="106" t="n">
        <v>16</v>
      </c>
      <c r="E324" s="106" t="n">
        <v>21.15</v>
      </c>
      <c r="F324" s="106" t="n">
        <v>10388.75</v>
      </c>
      <c r="G324" s="106" t="n">
        <v>68.67</v>
      </c>
      <c r="H324" s="106" t="n">
        <v>157.69</v>
      </c>
      <c r="I324" s="106" t="n">
        <v>8.5</v>
      </c>
      <c r="J324" s="106" t="n">
        <v>4.05</v>
      </c>
      <c r="K324" s="106" t="n">
        <v>1</v>
      </c>
      <c r="L324" s="106" t="n">
        <v>168140.48</v>
      </c>
      <c r="M324" s="106" t="n">
        <v>21428.33</v>
      </c>
      <c r="N324" s="106" t="n">
        <v>9283.01</v>
      </c>
      <c r="O324" s="106" t="n">
        <v>1442</v>
      </c>
      <c r="P324" s="106" t="n">
        <v>16.6</v>
      </c>
      <c r="Q324" s="106" t="n">
        <v>24</v>
      </c>
      <c r="R324" s="0" t="n">
        <v>323</v>
      </c>
    </row>
    <row r="325" customFormat="false" ht="13" hidden="false" customHeight="false" outlineLevel="0" collapsed="false">
      <c r="A325" s="106" t="s">
        <v>1235</v>
      </c>
      <c r="B325" s="106" t="n">
        <v>7</v>
      </c>
      <c r="C325" s="106" t="n">
        <v>305.257</v>
      </c>
      <c r="D325" s="106" t="n">
        <v>2</v>
      </c>
      <c r="E325" s="106" t="n">
        <v>2.92</v>
      </c>
      <c r="F325" s="106" t="n">
        <v>8787.21</v>
      </c>
      <c r="G325" s="106" t="n">
        <v>1212.71</v>
      </c>
      <c r="H325" s="106" t="n">
        <v>3620.48</v>
      </c>
      <c r="I325" s="106" t="n">
        <v>425</v>
      </c>
      <c r="J325" s="106" t="n">
        <v>2160.99</v>
      </c>
      <c r="K325" s="106" t="n">
        <v>218.8</v>
      </c>
      <c r="L325" s="106" t="n">
        <v>233088.7</v>
      </c>
      <c r="M325" s="106" t="n">
        <v>32897.14</v>
      </c>
      <c r="N325" s="106" t="n">
        <v>29896.91</v>
      </c>
      <c r="O325" s="106" t="n">
        <v>5000.67</v>
      </c>
      <c r="P325" s="106" t="n">
        <v>7505.13</v>
      </c>
      <c r="Q325" s="106" t="n">
        <v>1628.4</v>
      </c>
      <c r="R325" s="0" t="n">
        <v>324</v>
      </c>
    </row>
    <row r="326" customFormat="false" ht="13" hidden="false" customHeight="false" outlineLevel="0" collapsed="false">
      <c r="A326" s="106" t="s">
        <v>177</v>
      </c>
      <c r="B326" s="106" t="n">
        <v>8</v>
      </c>
      <c r="C326" s="106" t="n">
        <v>10.8872</v>
      </c>
      <c r="D326" s="106" t="n">
        <v>0</v>
      </c>
      <c r="E326" s="106" t="n">
        <v>0</v>
      </c>
      <c r="F326" s="106" t="n">
        <v>4112.06</v>
      </c>
      <c r="G326" s="106" t="n">
        <v>1132.88</v>
      </c>
      <c r="H326" s="106" t="n">
        <v>487.87</v>
      </c>
      <c r="I326" s="106" t="n">
        <v>129.57</v>
      </c>
      <c r="J326" s="106" t="n">
        <v>162.55</v>
      </c>
      <c r="K326" s="106" t="n">
        <v>45.17</v>
      </c>
      <c r="L326" s="106" t="n">
        <v>236918.47</v>
      </c>
      <c r="M326" s="106" t="n">
        <v>35143.75</v>
      </c>
      <c r="N326" s="106" t="n">
        <v>25908.35</v>
      </c>
      <c r="O326" s="106" t="n">
        <v>4366</v>
      </c>
      <c r="P326" s="106" t="n">
        <v>6514.3</v>
      </c>
      <c r="Q326" s="106" t="n">
        <v>1420.33</v>
      </c>
      <c r="R326" s="0" t="n">
        <v>325</v>
      </c>
    </row>
    <row r="327" customFormat="false" ht="13" hidden="false" customHeight="false" outlineLevel="0" collapsed="false">
      <c r="A327" s="106" t="s">
        <v>343</v>
      </c>
      <c r="B327" s="106" t="n">
        <v>8</v>
      </c>
      <c r="C327" s="106" t="n">
        <v>18.3833</v>
      </c>
      <c r="D327" s="106" t="n">
        <v>0</v>
      </c>
      <c r="E327" s="106" t="n">
        <v>0</v>
      </c>
      <c r="F327" s="106" t="n">
        <v>3279.67</v>
      </c>
      <c r="G327" s="106" t="n">
        <v>799.38</v>
      </c>
      <c r="H327" s="106" t="n">
        <v>324.24</v>
      </c>
      <c r="I327" s="106" t="n">
        <v>84.29</v>
      </c>
      <c r="J327" s="106" t="n">
        <v>102.93</v>
      </c>
      <c r="K327" s="106" t="n">
        <v>17.67</v>
      </c>
      <c r="L327" s="106" t="n">
        <v>266503.37</v>
      </c>
      <c r="M327" s="106" t="n">
        <v>33047.75</v>
      </c>
      <c r="N327" s="106" t="n">
        <v>11863.5</v>
      </c>
      <c r="O327" s="106" t="n">
        <v>1685.57</v>
      </c>
      <c r="P327" s="106" t="n">
        <v>1667.69</v>
      </c>
      <c r="Q327" s="106" t="n">
        <v>215.83</v>
      </c>
      <c r="R327" s="0" t="n">
        <v>326</v>
      </c>
    </row>
    <row r="328" customFormat="false" ht="13" hidden="false" customHeight="false" outlineLevel="0" collapsed="false">
      <c r="A328" s="106" t="s">
        <v>1380</v>
      </c>
      <c r="B328" s="106" t="n">
        <v>4</v>
      </c>
      <c r="C328" s="106" t="n">
        <v>6.66319</v>
      </c>
      <c r="D328" s="106" t="n">
        <v>17</v>
      </c>
      <c r="E328" s="106" t="n">
        <v>99.43</v>
      </c>
      <c r="F328" s="106" t="n">
        <v>14710.65</v>
      </c>
      <c r="G328" s="106" t="n">
        <v>312.5</v>
      </c>
      <c r="H328" s="106" t="n">
        <v>2383.69</v>
      </c>
      <c r="I328" s="106" t="n">
        <v>27.33</v>
      </c>
      <c r="J328" s="106" t="n">
        <v>659.77</v>
      </c>
      <c r="K328" s="106" t="n">
        <v>4</v>
      </c>
      <c r="L328" s="106" t="n">
        <v>238324.7</v>
      </c>
      <c r="M328" s="106" t="n">
        <v>37449.5</v>
      </c>
      <c r="N328" s="106" t="n">
        <v>10678.55</v>
      </c>
      <c r="O328" s="106" t="n">
        <v>2216.33</v>
      </c>
      <c r="P328" s="106" t="n">
        <v>1699.65</v>
      </c>
      <c r="Q328" s="106" t="n">
        <v>144.5</v>
      </c>
      <c r="R328" s="0" t="n">
        <v>327</v>
      </c>
    </row>
    <row r="329" customFormat="false" ht="13" hidden="false" customHeight="false" outlineLevel="0" collapsed="false">
      <c r="A329" s="106" t="s">
        <v>813</v>
      </c>
      <c r="B329" s="106" t="n">
        <v>8</v>
      </c>
      <c r="C329" s="106" t="n">
        <v>48.7841</v>
      </c>
      <c r="D329" s="106" t="n">
        <v>1</v>
      </c>
      <c r="E329" s="106" t="n">
        <v>9.82</v>
      </c>
      <c r="F329" s="106" t="n">
        <v>3021.66</v>
      </c>
      <c r="G329" s="106" t="n">
        <v>716</v>
      </c>
      <c r="H329" s="106" t="n">
        <v>371.66</v>
      </c>
      <c r="I329" s="106" t="n">
        <v>83</v>
      </c>
      <c r="J329" s="106" t="n">
        <v>121.35</v>
      </c>
      <c r="K329" s="106" t="n">
        <v>17.67</v>
      </c>
      <c r="L329" s="106" t="n">
        <v>274572.66</v>
      </c>
      <c r="M329" s="106" t="n">
        <v>34101.75</v>
      </c>
      <c r="N329" s="106" t="n">
        <v>28982.04</v>
      </c>
      <c r="O329" s="106" t="n">
        <v>4208.71</v>
      </c>
      <c r="P329" s="106" t="n">
        <v>2834.24</v>
      </c>
      <c r="Q329" s="106" t="n">
        <v>370.17</v>
      </c>
      <c r="R329" s="0" t="n">
        <v>328</v>
      </c>
    </row>
    <row r="330" customFormat="false" ht="13" hidden="false" customHeight="false" outlineLevel="0" collapsed="false">
      <c r="A330" s="106" t="s">
        <v>1237</v>
      </c>
      <c r="B330" s="106" t="n">
        <v>3</v>
      </c>
      <c r="C330" s="106" t="n">
        <v>30.6388</v>
      </c>
      <c r="D330" s="106" t="n">
        <v>11</v>
      </c>
      <c r="E330" s="106" t="n">
        <v>7.23</v>
      </c>
      <c r="F330" s="106" t="n">
        <v>17829.21</v>
      </c>
      <c r="G330" s="106" t="n">
        <v>53.33</v>
      </c>
      <c r="H330" s="106" t="n">
        <v>43.34</v>
      </c>
      <c r="I330" s="106" t="n">
        <v>5</v>
      </c>
      <c r="J330" s="106" t="n">
        <v>30.64</v>
      </c>
      <c r="K330" s="106" t="n">
        <v>1</v>
      </c>
      <c r="L330" s="106" t="n">
        <v>129012.31</v>
      </c>
      <c r="M330" s="106" t="n">
        <v>18136.33</v>
      </c>
      <c r="N330" s="106" t="n">
        <v>3011.29</v>
      </c>
      <c r="O330" s="106" t="n">
        <v>612</v>
      </c>
      <c r="P330" s="106" t="n">
        <v>60.03</v>
      </c>
      <c r="Q330" s="106" t="n">
        <v>37</v>
      </c>
      <c r="R330" s="0" t="n">
        <v>329</v>
      </c>
    </row>
    <row r="331" customFormat="false" ht="13" hidden="false" customHeight="false" outlineLevel="0" collapsed="false">
      <c r="A331" s="106" t="s">
        <v>1239</v>
      </c>
      <c r="B331" s="106" t="n">
        <v>5</v>
      </c>
      <c r="C331" s="106" t="n">
        <v>15.2896</v>
      </c>
      <c r="D331" s="106" t="n">
        <v>10</v>
      </c>
      <c r="E331" s="106" t="n">
        <v>3.39</v>
      </c>
      <c r="F331" s="106" t="n">
        <v>10778.87</v>
      </c>
      <c r="G331" s="106" t="n">
        <v>634.8</v>
      </c>
      <c r="H331" s="106" t="n">
        <v>1096.57</v>
      </c>
      <c r="I331" s="106" t="n">
        <v>62.25</v>
      </c>
      <c r="J331" s="106" t="n">
        <v>76.84</v>
      </c>
      <c r="K331" s="106" t="n">
        <v>12</v>
      </c>
      <c r="L331" s="106" t="n">
        <v>281538.16</v>
      </c>
      <c r="M331" s="106" t="n">
        <v>41876.2</v>
      </c>
      <c r="N331" s="106" t="n">
        <v>9857.05</v>
      </c>
      <c r="O331" s="106" t="n">
        <v>1812.25</v>
      </c>
      <c r="P331" s="106" t="n">
        <v>493.21</v>
      </c>
      <c r="Q331" s="106" t="n">
        <v>154.33</v>
      </c>
      <c r="R331" s="0" t="n">
        <v>330</v>
      </c>
    </row>
    <row r="332" customFormat="false" ht="13" hidden="false" customHeight="false" outlineLevel="0" collapsed="false">
      <c r="A332" s="106" t="s">
        <v>1241</v>
      </c>
      <c r="B332" s="106" t="n">
        <v>4</v>
      </c>
      <c r="C332" s="106" t="n">
        <v>266.23</v>
      </c>
      <c r="D332" s="106" t="n">
        <v>9</v>
      </c>
      <c r="E332" s="106" t="n">
        <v>171.44</v>
      </c>
      <c r="F332" s="106" t="n">
        <v>18617.38</v>
      </c>
      <c r="G332" s="106" t="n">
        <v>251.5</v>
      </c>
      <c r="H332" s="106" t="n">
        <v>3073.75</v>
      </c>
      <c r="I332" s="106" t="n">
        <v>21</v>
      </c>
      <c r="J332" s="106" t="n">
        <v>1035</v>
      </c>
      <c r="K332" s="106" t="n">
        <v>4.5</v>
      </c>
      <c r="L332" s="106" t="n">
        <v>323125.97</v>
      </c>
      <c r="M332" s="106" t="n">
        <v>39748.25</v>
      </c>
      <c r="N332" s="106" t="n">
        <v>14379.16</v>
      </c>
      <c r="O332" s="106" t="n">
        <v>2191.67</v>
      </c>
      <c r="P332" s="106" t="n">
        <v>1919.62</v>
      </c>
      <c r="Q332" s="106" t="n">
        <v>186.5</v>
      </c>
      <c r="R332" s="0" t="n">
        <v>331</v>
      </c>
    </row>
    <row r="333" customFormat="false" ht="13" hidden="false" customHeight="false" outlineLevel="0" collapsed="false">
      <c r="A333" s="106" t="s">
        <v>1243</v>
      </c>
      <c r="B333" s="106" t="n">
        <v>5</v>
      </c>
      <c r="C333" s="106" t="n">
        <v>73.9495</v>
      </c>
      <c r="D333" s="106" t="n">
        <v>7</v>
      </c>
      <c r="E333" s="106" t="n">
        <v>17.42</v>
      </c>
      <c r="F333" s="106" t="n">
        <v>9471.16</v>
      </c>
      <c r="G333" s="106" t="n">
        <v>706.6</v>
      </c>
      <c r="H333" s="106" t="n">
        <v>1395.24</v>
      </c>
      <c r="I333" s="106" t="n">
        <v>110.5</v>
      </c>
      <c r="J333" s="106" t="n">
        <v>353.88</v>
      </c>
      <c r="K333" s="106" t="n">
        <v>10.33</v>
      </c>
      <c r="L333" s="106" t="n">
        <v>311246.14</v>
      </c>
      <c r="M333" s="106" t="n">
        <v>41972.6</v>
      </c>
      <c r="N333" s="106" t="n">
        <v>19861.24</v>
      </c>
      <c r="O333" s="106" t="n">
        <v>4603.75</v>
      </c>
      <c r="P333" s="106" t="n">
        <v>1819.43</v>
      </c>
      <c r="Q333" s="106" t="n">
        <v>195.67</v>
      </c>
      <c r="R333" s="0" t="n">
        <v>332</v>
      </c>
    </row>
    <row r="334" customFormat="false" ht="13" hidden="false" customHeight="false" outlineLevel="0" collapsed="false">
      <c r="A334" s="106" t="s">
        <v>204</v>
      </c>
      <c r="B334" s="106" t="n">
        <v>7</v>
      </c>
      <c r="C334" s="106" t="n">
        <v>2.37971</v>
      </c>
      <c r="D334" s="106" t="n">
        <v>0</v>
      </c>
      <c r="E334" s="106" t="n">
        <v>0</v>
      </c>
      <c r="F334" s="106" t="n">
        <v>7450.22</v>
      </c>
      <c r="G334" s="106" t="n">
        <v>1369</v>
      </c>
      <c r="H334" s="106" t="n">
        <v>2015.49</v>
      </c>
      <c r="I334" s="106" t="n">
        <v>272.83</v>
      </c>
      <c r="J334" s="106" t="n">
        <v>272.79</v>
      </c>
      <c r="K334" s="106" t="n">
        <v>32</v>
      </c>
      <c r="L334" s="106" t="n">
        <v>233440.32</v>
      </c>
      <c r="M334" s="106" t="n">
        <v>34318.14</v>
      </c>
      <c r="N334" s="106" t="n">
        <v>18328.2</v>
      </c>
      <c r="O334" s="106" t="n">
        <v>3530.83</v>
      </c>
      <c r="P334" s="106" t="n">
        <v>1216.92</v>
      </c>
      <c r="Q334" s="106" t="n">
        <v>235.6</v>
      </c>
      <c r="R334" s="0" t="n">
        <v>333</v>
      </c>
    </row>
    <row r="335" customFormat="false" ht="13" hidden="false" customHeight="false" outlineLevel="0" collapsed="false">
      <c r="A335" s="106" t="s">
        <v>906</v>
      </c>
      <c r="B335" s="106" t="n">
        <v>6</v>
      </c>
      <c r="C335" s="106" t="n">
        <v>55.7447</v>
      </c>
      <c r="D335" s="106" t="n">
        <v>2</v>
      </c>
      <c r="E335" s="106" t="n">
        <v>20.94</v>
      </c>
      <c r="F335" s="106" t="n">
        <v>6550.84</v>
      </c>
      <c r="G335" s="106" t="n">
        <v>581.17</v>
      </c>
      <c r="H335" s="106" t="n">
        <v>1137.03</v>
      </c>
      <c r="I335" s="106" t="n">
        <v>65.4</v>
      </c>
      <c r="J335" s="106" t="n">
        <v>305.48</v>
      </c>
      <c r="K335" s="106" t="n">
        <v>13.5</v>
      </c>
      <c r="L335" s="106" t="n">
        <v>329326.19</v>
      </c>
      <c r="M335" s="106" t="n">
        <v>39931.17</v>
      </c>
      <c r="N335" s="106" t="n">
        <v>29847.42</v>
      </c>
      <c r="O335" s="106" t="n">
        <v>5695.8</v>
      </c>
      <c r="P335" s="106" t="n">
        <v>9092.93</v>
      </c>
      <c r="Q335" s="106" t="n">
        <v>2220.75</v>
      </c>
      <c r="R335" s="0" t="n">
        <v>334</v>
      </c>
    </row>
    <row r="336" customFormat="false" ht="13" hidden="false" customHeight="false" outlineLevel="0" collapsed="false">
      <c r="A336" s="106" t="s">
        <v>877</v>
      </c>
      <c r="B336" s="106" t="n">
        <v>6</v>
      </c>
      <c r="C336" s="106" t="n">
        <v>23.7376</v>
      </c>
      <c r="D336" s="106" t="n">
        <v>1</v>
      </c>
      <c r="E336" s="106" t="n">
        <v>0.06</v>
      </c>
      <c r="F336" s="106" t="n">
        <v>7340.7</v>
      </c>
      <c r="G336" s="106" t="n">
        <v>600.83</v>
      </c>
      <c r="H336" s="106" t="n">
        <v>732.43</v>
      </c>
      <c r="I336" s="106" t="n">
        <v>48.4</v>
      </c>
      <c r="J336" s="106" t="n">
        <v>174.76</v>
      </c>
      <c r="K336" s="106" t="n">
        <v>11</v>
      </c>
      <c r="L336" s="106" t="n">
        <v>321421.84</v>
      </c>
      <c r="M336" s="106" t="n">
        <v>39415.67</v>
      </c>
      <c r="N336" s="106" t="n">
        <v>24189.11</v>
      </c>
      <c r="O336" s="106" t="n">
        <v>4452.4</v>
      </c>
      <c r="P336" s="106" t="n">
        <v>4429.37</v>
      </c>
      <c r="Q336" s="106" t="n">
        <v>1231</v>
      </c>
      <c r="R336" s="0" t="n">
        <v>335</v>
      </c>
    </row>
    <row r="337" customFormat="false" ht="13" hidden="false" customHeight="false" outlineLevel="0" collapsed="false">
      <c r="A337" s="106" t="s">
        <v>895</v>
      </c>
      <c r="B337" s="106" t="n">
        <v>6</v>
      </c>
      <c r="C337" s="106" t="n">
        <v>189.663</v>
      </c>
      <c r="D337" s="106" t="n">
        <v>1</v>
      </c>
      <c r="E337" s="106" t="n">
        <v>18.03</v>
      </c>
      <c r="F337" s="106" t="n">
        <v>7337.69</v>
      </c>
      <c r="G337" s="106" t="n">
        <v>553.5</v>
      </c>
      <c r="H337" s="106" t="n">
        <v>1232.49</v>
      </c>
      <c r="I337" s="106" t="n">
        <v>48.2</v>
      </c>
      <c r="J337" s="106" t="n">
        <v>430.98</v>
      </c>
      <c r="K337" s="106" t="n">
        <v>8.5</v>
      </c>
      <c r="L337" s="106" t="n">
        <v>323796.34</v>
      </c>
      <c r="M337" s="106" t="n">
        <v>40051.5</v>
      </c>
      <c r="N337" s="106" t="n">
        <v>26905.5</v>
      </c>
      <c r="O337" s="106" t="n">
        <v>4091.6</v>
      </c>
      <c r="P337" s="106" t="n">
        <v>2640.24</v>
      </c>
      <c r="Q337" s="106" t="n">
        <v>439.25</v>
      </c>
      <c r="R337" s="0" t="n">
        <v>336</v>
      </c>
    </row>
    <row r="338" customFormat="false" ht="13" hidden="false" customHeight="false" outlineLevel="0" collapsed="false">
      <c r="A338" s="106" t="s">
        <v>1245</v>
      </c>
      <c r="B338" s="106" t="n">
        <v>4</v>
      </c>
      <c r="C338" s="106" t="n">
        <v>78.233</v>
      </c>
      <c r="D338" s="106" t="n">
        <v>5</v>
      </c>
      <c r="E338" s="106" t="n">
        <v>5.35</v>
      </c>
      <c r="F338" s="106" t="n">
        <v>9740.16</v>
      </c>
      <c r="G338" s="106" t="n">
        <v>155.75</v>
      </c>
      <c r="H338" s="106" t="n">
        <v>1138.19</v>
      </c>
      <c r="I338" s="106" t="n">
        <v>22.67</v>
      </c>
      <c r="J338" s="106" t="n">
        <v>90.55</v>
      </c>
      <c r="K338" s="106" t="n">
        <v>3</v>
      </c>
      <c r="L338" s="106" t="n">
        <v>238945</v>
      </c>
      <c r="M338" s="106" t="n">
        <v>32517.5</v>
      </c>
      <c r="N338" s="106" t="n">
        <v>13879.18</v>
      </c>
      <c r="O338" s="106" t="n">
        <v>2706</v>
      </c>
      <c r="P338" s="106" t="n">
        <v>409.25</v>
      </c>
      <c r="Q338" s="106" t="n">
        <v>123</v>
      </c>
      <c r="R338" s="0" t="n">
        <v>337</v>
      </c>
    </row>
    <row r="339" customFormat="false" ht="13" hidden="false" customHeight="false" outlineLevel="0" collapsed="false">
      <c r="A339" s="106" t="s">
        <v>494</v>
      </c>
      <c r="B339" s="106" t="n">
        <v>6</v>
      </c>
      <c r="C339" s="106" t="n">
        <v>10.8277</v>
      </c>
      <c r="D339" s="106" t="n">
        <v>0</v>
      </c>
      <c r="E339" s="106" t="n">
        <v>0</v>
      </c>
      <c r="F339" s="106" t="n">
        <v>7556.69</v>
      </c>
      <c r="G339" s="106" t="n">
        <v>560.33</v>
      </c>
      <c r="H339" s="106" t="n">
        <v>1227.49</v>
      </c>
      <c r="I339" s="106" t="n">
        <v>79.6</v>
      </c>
      <c r="J339" s="106" t="n">
        <v>157.82</v>
      </c>
      <c r="K339" s="106" t="n">
        <v>11.75</v>
      </c>
      <c r="L339" s="106" t="n">
        <v>364504.84</v>
      </c>
      <c r="M339" s="106" t="n">
        <v>46640.33</v>
      </c>
      <c r="N339" s="106" t="n">
        <v>21379.45</v>
      </c>
      <c r="O339" s="106" t="n">
        <v>3848.8</v>
      </c>
      <c r="P339" s="106" t="n">
        <v>905.63</v>
      </c>
      <c r="Q339" s="106" t="n">
        <v>187.5</v>
      </c>
      <c r="R339" s="0" t="n">
        <v>338</v>
      </c>
    </row>
    <row r="340" customFormat="false" ht="13" hidden="false" customHeight="false" outlineLevel="0" collapsed="false">
      <c r="A340" s="106" t="s">
        <v>339</v>
      </c>
      <c r="B340" s="106" t="n">
        <v>5</v>
      </c>
      <c r="C340" s="106" t="n">
        <v>0</v>
      </c>
      <c r="D340" s="106" t="n">
        <v>1</v>
      </c>
      <c r="E340" s="106" t="n">
        <v>8.8</v>
      </c>
      <c r="F340" s="106" t="n">
        <v>7041.41</v>
      </c>
      <c r="G340" s="106" t="n">
        <v>281.6</v>
      </c>
      <c r="H340" s="106" t="n">
        <v>571.19</v>
      </c>
      <c r="I340" s="106" t="n">
        <v>17.75</v>
      </c>
      <c r="J340" s="106" t="n">
        <v>14.48</v>
      </c>
      <c r="K340" s="106" t="n">
        <v>3.33</v>
      </c>
      <c r="L340" s="106" t="n">
        <v>288429.64</v>
      </c>
      <c r="M340" s="106" t="n">
        <v>35968.8</v>
      </c>
      <c r="N340" s="106" t="n">
        <v>11822.76</v>
      </c>
      <c r="O340" s="106" t="n">
        <v>1750.75</v>
      </c>
      <c r="P340" s="106" t="n">
        <v>2040.32</v>
      </c>
      <c r="Q340" s="106" t="n">
        <v>220</v>
      </c>
      <c r="R340" s="0" t="n">
        <v>339</v>
      </c>
    </row>
    <row r="341" customFormat="false" ht="13" hidden="false" customHeight="false" outlineLevel="0" collapsed="false">
      <c r="A341" s="106" t="s">
        <v>277</v>
      </c>
      <c r="B341" s="106" t="n">
        <v>4</v>
      </c>
      <c r="C341" s="106" t="s">
        <v>55</v>
      </c>
      <c r="D341" s="106" t="n">
        <v>2</v>
      </c>
      <c r="E341" s="106" t="n">
        <v>233.72</v>
      </c>
      <c r="F341" s="106" t="n">
        <v>13085.76</v>
      </c>
      <c r="G341" s="106" t="n">
        <v>188.25</v>
      </c>
      <c r="H341" s="106" t="n">
        <v>2731.27</v>
      </c>
      <c r="I341" s="106" t="n">
        <v>19.67</v>
      </c>
      <c r="J341" s="106" t="n">
        <v>5.27</v>
      </c>
      <c r="K341" s="106" t="n">
        <v>0.5</v>
      </c>
      <c r="L341" s="106" t="n">
        <v>304329.28</v>
      </c>
      <c r="M341" s="106" t="n">
        <v>40726.25</v>
      </c>
      <c r="N341" s="106" t="n">
        <v>31380.82</v>
      </c>
      <c r="O341" s="106" t="n">
        <v>5464</v>
      </c>
      <c r="P341" s="106" t="n">
        <v>1106.45</v>
      </c>
      <c r="Q341" s="106" t="n">
        <v>266</v>
      </c>
      <c r="R341" s="0" t="n">
        <v>340</v>
      </c>
    </row>
    <row r="342" customFormat="false" ht="13" hidden="false" customHeight="false" outlineLevel="0" collapsed="false">
      <c r="A342" s="106" t="s">
        <v>980</v>
      </c>
      <c r="B342" s="106" t="n">
        <v>5</v>
      </c>
      <c r="C342" s="106" t="n">
        <v>14.8137</v>
      </c>
      <c r="D342" s="106" t="n">
        <v>3</v>
      </c>
      <c r="E342" s="106" t="n">
        <v>23.64</v>
      </c>
      <c r="F342" s="106" t="n">
        <v>8196.58</v>
      </c>
      <c r="G342" s="106" t="n">
        <v>325</v>
      </c>
      <c r="H342" s="106" t="n">
        <v>678.28</v>
      </c>
      <c r="I342" s="106" t="n">
        <v>33.25</v>
      </c>
      <c r="J342" s="106" t="n">
        <v>67.21</v>
      </c>
      <c r="K342" s="106" t="n">
        <v>4</v>
      </c>
      <c r="L342" s="106" t="n">
        <v>322664.48</v>
      </c>
      <c r="M342" s="106" t="n">
        <v>42166.4</v>
      </c>
      <c r="N342" s="106" t="n">
        <v>29696.97</v>
      </c>
      <c r="O342" s="106" t="n">
        <v>4660.25</v>
      </c>
      <c r="P342" s="106" t="n">
        <v>1329.84</v>
      </c>
      <c r="Q342" s="106" t="n">
        <v>268</v>
      </c>
      <c r="R342" s="0" t="n">
        <v>341</v>
      </c>
    </row>
    <row r="343" customFormat="false" ht="13" hidden="false" customHeight="false" outlineLevel="0" collapsed="false">
      <c r="A343" s="106" t="s">
        <v>1248</v>
      </c>
      <c r="B343" s="106" t="n">
        <v>4</v>
      </c>
      <c r="C343" s="106" t="n">
        <v>13.6238</v>
      </c>
      <c r="D343" s="106" t="n">
        <v>14</v>
      </c>
      <c r="E343" s="106" t="n">
        <v>94.93</v>
      </c>
      <c r="F343" s="106" t="n">
        <v>16046.08</v>
      </c>
      <c r="G343" s="106" t="n">
        <v>193.75</v>
      </c>
      <c r="H343" s="106" t="n">
        <v>2975.45</v>
      </c>
      <c r="I343" s="106" t="n">
        <v>24.33</v>
      </c>
      <c r="J343" s="106" t="n">
        <v>443.01</v>
      </c>
      <c r="K343" s="106" t="n">
        <v>6</v>
      </c>
      <c r="L343" s="106" t="n">
        <v>365979.91</v>
      </c>
      <c r="M343" s="106" t="n">
        <v>47864</v>
      </c>
      <c r="N343" s="106" t="n">
        <v>30998.92</v>
      </c>
      <c r="O343" s="106" t="n">
        <v>7578.67</v>
      </c>
      <c r="P343" s="106" t="n">
        <v>3765.12</v>
      </c>
      <c r="Q343" s="106" t="n">
        <v>1703.5</v>
      </c>
      <c r="R343" s="0" t="n">
        <v>342</v>
      </c>
    </row>
    <row r="344" customFormat="false" ht="13" hidden="false" customHeight="false" outlineLevel="0" collapsed="false">
      <c r="A344" s="106" t="s">
        <v>645</v>
      </c>
      <c r="B344" s="106" t="n">
        <v>9</v>
      </c>
      <c r="C344" s="106" t="n">
        <v>63.0623</v>
      </c>
      <c r="D344" s="106" t="n">
        <v>0</v>
      </c>
      <c r="E344" s="106" t="n">
        <v>0</v>
      </c>
      <c r="F344" s="106" t="n">
        <v>2217.61</v>
      </c>
      <c r="G344" s="106" t="n">
        <v>717.89</v>
      </c>
      <c r="H344" s="106" t="n">
        <v>196.04</v>
      </c>
      <c r="I344" s="106" t="n">
        <v>63.88</v>
      </c>
      <c r="J344" s="106" t="n">
        <v>69.24</v>
      </c>
      <c r="K344" s="106" t="n">
        <v>6.71</v>
      </c>
      <c r="L344" s="106" t="n">
        <v>274130.02</v>
      </c>
      <c r="M344" s="106" t="n">
        <v>37260.33</v>
      </c>
      <c r="N344" s="106" t="n">
        <v>16126.7</v>
      </c>
      <c r="O344" s="106" t="n">
        <v>2953.38</v>
      </c>
      <c r="P344" s="106" t="n">
        <v>1296.96</v>
      </c>
      <c r="Q344" s="106" t="n">
        <v>233.29</v>
      </c>
      <c r="R344" s="0" t="n">
        <v>343</v>
      </c>
    </row>
    <row r="345" customFormat="false" ht="13" hidden="false" customHeight="false" outlineLevel="0" collapsed="false">
      <c r="A345" s="106" t="s">
        <v>942</v>
      </c>
      <c r="B345" s="106" t="n">
        <v>6</v>
      </c>
      <c r="C345" s="106" t="n">
        <v>2.20123</v>
      </c>
      <c r="D345" s="106" t="n">
        <v>2</v>
      </c>
      <c r="E345" s="106" t="n">
        <v>0.51</v>
      </c>
      <c r="F345" s="106" t="n">
        <v>6688.32</v>
      </c>
      <c r="G345" s="106" t="n">
        <v>708.5</v>
      </c>
      <c r="H345" s="106" t="n">
        <v>711.24</v>
      </c>
      <c r="I345" s="106" t="n">
        <v>89.2</v>
      </c>
      <c r="J345" s="106" t="n">
        <v>185.39</v>
      </c>
      <c r="K345" s="106" t="n">
        <v>26.5</v>
      </c>
      <c r="L345" s="106" t="n">
        <v>238540.91</v>
      </c>
      <c r="M345" s="106" t="n">
        <v>34634.67</v>
      </c>
      <c r="N345" s="106" t="n">
        <v>12225</v>
      </c>
      <c r="O345" s="106" t="n">
        <v>2475.4</v>
      </c>
      <c r="P345" s="106" t="n">
        <v>835.49</v>
      </c>
      <c r="Q345" s="106" t="n">
        <v>285.75</v>
      </c>
      <c r="R345" s="0" t="n">
        <v>344</v>
      </c>
    </row>
    <row r="346" customFormat="false" ht="13" hidden="false" customHeight="false" outlineLevel="0" collapsed="false">
      <c r="A346" s="106" t="s">
        <v>825</v>
      </c>
      <c r="B346" s="106" t="n">
        <v>5</v>
      </c>
      <c r="C346" s="106" t="n">
        <v>4.69993</v>
      </c>
      <c r="D346" s="106" t="n">
        <v>1</v>
      </c>
      <c r="E346" s="106" t="n">
        <v>113.51</v>
      </c>
      <c r="F346" s="106" t="n">
        <v>10907.94</v>
      </c>
      <c r="G346" s="106" t="n">
        <v>333.8</v>
      </c>
      <c r="H346" s="106" t="n">
        <v>815.13</v>
      </c>
      <c r="I346" s="106" t="n">
        <v>22</v>
      </c>
      <c r="J346" s="106" t="n">
        <v>80.37</v>
      </c>
      <c r="K346" s="106" t="n">
        <v>1.67</v>
      </c>
      <c r="L346" s="106" t="n">
        <v>350271.16</v>
      </c>
      <c r="M346" s="106" t="n">
        <v>47371.4</v>
      </c>
      <c r="N346" s="106" t="n">
        <v>12729.73</v>
      </c>
      <c r="O346" s="106" t="n">
        <v>2685.25</v>
      </c>
      <c r="P346" s="106" t="n">
        <v>550.74</v>
      </c>
      <c r="Q346" s="106" t="n">
        <v>132</v>
      </c>
      <c r="R346" s="0" t="n">
        <v>345</v>
      </c>
    </row>
    <row r="347" customFormat="false" ht="13" hidden="false" customHeight="false" outlineLevel="0" collapsed="false">
      <c r="A347" s="106" t="s">
        <v>1250</v>
      </c>
      <c r="B347" s="106" t="n">
        <v>5</v>
      </c>
      <c r="C347" s="106" t="n">
        <v>436.141</v>
      </c>
      <c r="D347" s="106" t="n">
        <v>9</v>
      </c>
      <c r="E347" s="106" t="n">
        <v>236.67</v>
      </c>
      <c r="F347" s="106" t="n">
        <v>6106.74</v>
      </c>
      <c r="G347" s="106" t="n">
        <v>216.6</v>
      </c>
      <c r="H347" s="106" t="n">
        <v>2120.11</v>
      </c>
      <c r="I347" s="106" t="n">
        <v>16</v>
      </c>
      <c r="J347" s="106" t="n">
        <v>1887.82</v>
      </c>
      <c r="K347" s="106" t="n">
        <v>8.67</v>
      </c>
      <c r="L347" s="106" t="n">
        <v>262610.09</v>
      </c>
      <c r="M347" s="106" t="n">
        <v>30918.4</v>
      </c>
      <c r="N347" s="106" t="n">
        <v>8482.18</v>
      </c>
      <c r="O347" s="106" t="n">
        <v>1343</v>
      </c>
      <c r="P347" s="106" t="n">
        <v>4027.52</v>
      </c>
      <c r="Q347" s="106" t="n">
        <v>376</v>
      </c>
      <c r="R347" s="0" t="n">
        <v>346</v>
      </c>
    </row>
    <row r="348" customFormat="false" ht="13" hidden="false" customHeight="false" outlineLevel="0" collapsed="false">
      <c r="A348" s="106" t="s">
        <v>1378</v>
      </c>
      <c r="B348" s="106" t="n">
        <v>4</v>
      </c>
      <c r="C348" s="106" t="n">
        <v>124.102</v>
      </c>
      <c r="D348" s="106" t="n">
        <v>14</v>
      </c>
      <c r="E348" s="106" t="n">
        <v>68.31</v>
      </c>
      <c r="F348" s="106" t="n">
        <v>18284.75</v>
      </c>
      <c r="G348" s="106" t="n">
        <v>278.25</v>
      </c>
      <c r="H348" s="106" t="n">
        <v>1267.25</v>
      </c>
      <c r="I348" s="106" t="n">
        <v>30</v>
      </c>
      <c r="J348" s="106" t="n">
        <v>486.59</v>
      </c>
      <c r="K348" s="106" t="n">
        <v>5.5</v>
      </c>
      <c r="L348" s="106" t="n">
        <v>354462.14</v>
      </c>
      <c r="M348" s="106" t="n">
        <v>43641.5</v>
      </c>
      <c r="N348" s="106" t="n">
        <v>29097.41</v>
      </c>
      <c r="O348" s="106" t="n">
        <v>4153.67</v>
      </c>
      <c r="P348" s="106" t="n">
        <v>3554.75</v>
      </c>
      <c r="Q348" s="106" t="n">
        <v>332</v>
      </c>
      <c r="R348" s="0" t="n">
        <v>347</v>
      </c>
    </row>
    <row r="349" customFormat="false" ht="13" hidden="false" customHeight="false" outlineLevel="0" collapsed="false">
      <c r="A349" s="106" t="s">
        <v>926</v>
      </c>
      <c r="B349" s="106" t="n">
        <v>4</v>
      </c>
      <c r="C349" s="106" t="n">
        <v>17.0149</v>
      </c>
      <c r="D349" s="106" t="n">
        <v>9</v>
      </c>
      <c r="E349" s="106" t="n">
        <v>44.47</v>
      </c>
      <c r="F349" s="106" t="n">
        <v>13815.84</v>
      </c>
      <c r="G349" s="106" t="n">
        <v>205.5</v>
      </c>
      <c r="H349" s="106" t="n">
        <v>1879.91</v>
      </c>
      <c r="I349" s="106" t="n">
        <v>32</v>
      </c>
      <c r="J349" s="106" t="n">
        <v>214.03</v>
      </c>
      <c r="K349" s="106" t="n">
        <v>4.5</v>
      </c>
      <c r="L349" s="106" t="n">
        <v>304922.09</v>
      </c>
      <c r="M349" s="106" t="n">
        <v>36101</v>
      </c>
      <c r="N349" s="106" t="n">
        <v>24949.2</v>
      </c>
      <c r="O349" s="106" t="n">
        <v>3256.67</v>
      </c>
      <c r="P349" s="106" t="n">
        <v>433.08</v>
      </c>
      <c r="Q349" s="106" t="n">
        <v>111</v>
      </c>
      <c r="R349" s="0" t="n">
        <v>348</v>
      </c>
    </row>
    <row r="350" customFormat="false" ht="13" hidden="false" customHeight="false" outlineLevel="0" collapsed="false">
      <c r="A350" s="106" t="s">
        <v>1252</v>
      </c>
      <c r="B350" s="106" t="n">
        <v>4</v>
      </c>
      <c r="C350" s="106" t="n">
        <v>75.3178</v>
      </c>
      <c r="D350" s="106" t="n">
        <v>11</v>
      </c>
      <c r="E350" s="106" t="n">
        <v>35.92</v>
      </c>
      <c r="F350" s="106" t="n">
        <v>18539.17</v>
      </c>
      <c r="G350" s="106" t="n">
        <v>259.25</v>
      </c>
      <c r="H350" s="106" t="n">
        <v>1170.08</v>
      </c>
      <c r="I350" s="106" t="n">
        <v>22.33</v>
      </c>
      <c r="J350" s="106" t="n">
        <v>167.89</v>
      </c>
      <c r="K350" s="106" t="n">
        <v>4.5</v>
      </c>
      <c r="L350" s="106" t="n">
        <v>348714.3</v>
      </c>
      <c r="M350" s="106" t="n">
        <v>46636.5</v>
      </c>
      <c r="N350" s="106" t="n">
        <v>17978.53</v>
      </c>
      <c r="O350" s="106" t="n">
        <v>2134</v>
      </c>
      <c r="P350" s="106" t="n">
        <v>1556.36</v>
      </c>
      <c r="Q350" s="106" t="n">
        <v>191.5</v>
      </c>
      <c r="R350" s="0" t="n">
        <v>349</v>
      </c>
    </row>
    <row r="351" customFormat="false" ht="13" hidden="false" customHeight="false" outlineLevel="0" collapsed="false">
      <c r="A351" s="106" t="s">
        <v>1255</v>
      </c>
      <c r="B351" s="106" t="n">
        <v>5</v>
      </c>
      <c r="C351" s="106" t="n">
        <v>34.1488</v>
      </c>
      <c r="D351" s="106" t="n">
        <v>3</v>
      </c>
      <c r="E351" s="106" t="n">
        <v>7.12</v>
      </c>
      <c r="F351" s="106" t="n">
        <v>8215.6</v>
      </c>
      <c r="G351" s="106" t="n">
        <v>333.2</v>
      </c>
      <c r="H351" s="106" t="n">
        <v>1550.16</v>
      </c>
      <c r="I351" s="106" t="n">
        <v>41.25</v>
      </c>
      <c r="J351" s="106" t="n">
        <v>125.89</v>
      </c>
      <c r="K351" s="106" t="n">
        <v>7</v>
      </c>
      <c r="L351" s="106" t="n">
        <v>286507.22</v>
      </c>
      <c r="M351" s="106" t="n">
        <v>42214.8</v>
      </c>
      <c r="N351" s="106" t="n">
        <v>15144.49</v>
      </c>
      <c r="O351" s="106" t="n">
        <v>2439.5</v>
      </c>
      <c r="P351" s="106" t="n">
        <v>1246</v>
      </c>
      <c r="Q351" s="106" t="n">
        <v>165.67</v>
      </c>
      <c r="R351" s="0" t="n">
        <v>350</v>
      </c>
    </row>
    <row r="352" customFormat="false" ht="13" hidden="false" customHeight="false" outlineLevel="0" collapsed="false">
      <c r="A352" s="106" t="s">
        <v>1477</v>
      </c>
      <c r="B352" s="106" t="n">
        <v>3</v>
      </c>
      <c r="C352" s="106" t="n">
        <v>0.475942</v>
      </c>
      <c r="D352" s="106" t="n">
        <v>19</v>
      </c>
      <c r="E352" s="106" t="n">
        <v>165.71</v>
      </c>
      <c r="F352" s="106" t="n">
        <v>19734.86</v>
      </c>
      <c r="G352" s="106" t="n">
        <v>77.67</v>
      </c>
      <c r="H352" s="106" t="n">
        <v>313.5</v>
      </c>
      <c r="I352" s="106" t="n">
        <v>9.5</v>
      </c>
      <c r="J352" s="106" t="n">
        <v>0.48</v>
      </c>
      <c r="K352" s="106" t="n">
        <v>1</v>
      </c>
      <c r="L352" s="106" t="n">
        <v>365698.25</v>
      </c>
      <c r="M352" s="106" t="n">
        <v>37805.67</v>
      </c>
      <c r="N352" s="106" t="n">
        <v>23574.69</v>
      </c>
      <c r="O352" s="106" t="n">
        <v>4041.5</v>
      </c>
      <c r="P352" s="106" t="n">
        <v>371.18</v>
      </c>
      <c r="Q352" s="106" t="n">
        <v>157</v>
      </c>
      <c r="R352" s="0" t="n">
        <v>351</v>
      </c>
    </row>
    <row r="353" customFormat="false" ht="13" hidden="false" customHeight="false" outlineLevel="0" collapsed="false">
      <c r="A353" s="106" t="s">
        <v>986</v>
      </c>
      <c r="B353" s="106" t="n">
        <v>8</v>
      </c>
      <c r="C353" s="106" t="n">
        <v>64.7876</v>
      </c>
      <c r="D353" s="106" t="n">
        <v>0</v>
      </c>
      <c r="E353" s="106" t="n">
        <v>0</v>
      </c>
      <c r="F353" s="106" t="n">
        <v>3256.07</v>
      </c>
      <c r="G353" s="106" t="n">
        <v>744.25</v>
      </c>
      <c r="H353" s="106" t="n">
        <v>658.71</v>
      </c>
      <c r="I353" s="106" t="n">
        <v>76.71</v>
      </c>
      <c r="J353" s="106" t="n">
        <v>345.91</v>
      </c>
      <c r="K353" s="106" t="n">
        <v>26</v>
      </c>
      <c r="L353" s="106" t="n">
        <v>264647.72</v>
      </c>
      <c r="M353" s="106" t="n">
        <v>36489.38</v>
      </c>
      <c r="N353" s="106" t="n">
        <v>19180.72</v>
      </c>
      <c r="O353" s="106" t="n">
        <v>2952.86</v>
      </c>
      <c r="P353" s="106" t="n">
        <v>3323.36</v>
      </c>
      <c r="Q353" s="106" t="n">
        <v>630.33</v>
      </c>
      <c r="R353" s="0" t="n">
        <v>352</v>
      </c>
    </row>
    <row r="354" customFormat="false" ht="13" hidden="false" customHeight="false" outlineLevel="0" collapsed="false">
      <c r="A354" s="106" t="s">
        <v>502</v>
      </c>
      <c r="B354" s="106" t="n">
        <v>10</v>
      </c>
      <c r="C354" s="106" t="n">
        <v>58.7788</v>
      </c>
      <c r="D354" s="106" t="n">
        <v>1</v>
      </c>
      <c r="E354" s="106" t="n">
        <v>0.06</v>
      </c>
      <c r="F354" s="106" t="n">
        <v>2337.82</v>
      </c>
      <c r="G354" s="106" t="n">
        <v>648.3</v>
      </c>
      <c r="H354" s="106" t="n">
        <v>968.81</v>
      </c>
      <c r="I354" s="106" t="n">
        <v>171.78</v>
      </c>
      <c r="J354" s="106" t="n">
        <v>590.93</v>
      </c>
      <c r="K354" s="106" t="n">
        <v>80.38</v>
      </c>
      <c r="L354" s="106" t="n">
        <v>268001.6</v>
      </c>
      <c r="M354" s="106" t="n">
        <v>35715.2</v>
      </c>
      <c r="N354" s="106" t="n">
        <v>20021.79</v>
      </c>
      <c r="O354" s="106" t="n">
        <v>3421.11</v>
      </c>
      <c r="P354" s="106" t="n">
        <v>4586.5</v>
      </c>
      <c r="Q354" s="106" t="n">
        <v>922.5</v>
      </c>
      <c r="R354" s="0" t="n">
        <v>353</v>
      </c>
    </row>
    <row r="355" customFormat="false" ht="13" hidden="false" customHeight="false" outlineLevel="0" collapsed="false">
      <c r="A355" s="106" t="s">
        <v>506</v>
      </c>
      <c r="B355" s="106" t="n">
        <v>6</v>
      </c>
      <c r="C355" s="106" t="n">
        <v>28.973</v>
      </c>
      <c r="D355" s="106" t="n">
        <v>1</v>
      </c>
      <c r="E355" s="106" t="n">
        <v>0.59</v>
      </c>
      <c r="F355" s="106" t="n">
        <v>5465.89</v>
      </c>
      <c r="G355" s="106" t="n">
        <v>464.33</v>
      </c>
      <c r="H355" s="106" t="n">
        <v>722.6</v>
      </c>
      <c r="I355" s="106" t="n">
        <v>68.4</v>
      </c>
      <c r="J355" s="106" t="n">
        <v>229.92</v>
      </c>
      <c r="K355" s="106" t="n">
        <v>12.5</v>
      </c>
      <c r="L355" s="106" t="n">
        <v>306637.35</v>
      </c>
      <c r="M355" s="106" t="n">
        <v>38935.17</v>
      </c>
      <c r="N355" s="106" t="n">
        <v>33459.03</v>
      </c>
      <c r="O355" s="106" t="n">
        <v>5004.4</v>
      </c>
      <c r="P355" s="106" t="n">
        <v>1970.64</v>
      </c>
      <c r="Q355" s="106" t="n">
        <v>489.5</v>
      </c>
      <c r="R355" s="0" t="n">
        <v>354</v>
      </c>
    </row>
    <row r="356" customFormat="false" ht="13" hidden="false" customHeight="false" outlineLevel="0" collapsed="false">
      <c r="A356" s="106" t="s">
        <v>155</v>
      </c>
      <c r="B356" s="106" t="n">
        <v>5</v>
      </c>
      <c r="C356" s="106" t="n">
        <v>269.978</v>
      </c>
      <c r="D356" s="106" t="n">
        <v>2</v>
      </c>
      <c r="E356" s="106" t="n">
        <v>51.7</v>
      </c>
      <c r="F356" s="106" t="n">
        <v>8576.84</v>
      </c>
      <c r="G356" s="106" t="n">
        <v>368.6</v>
      </c>
      <c r="H356" s="106" t="n">
        <v>2336.04</v>
      </c>
      <c r="I356" s="106" t="n">
        <v>63.25</v>
      </c>
      <c r="J356" s="106" t="n">
        <v>514.75</v>
      </c>
      <c r="K356" s="106" t="n">
        <v>5.33</v>
      </c>
      <c r="L356" s="106" t="n">
        <v>299324.97</v>
      </c>
      <c r="M356" s="106" t="n">
        <v>39337.2</v>
      </c>
      <c r="N356" s="106" t="n">
        <v>32387.84</v>
      </c>
      <c r="O356" s="106" t="n">
        <v>5116</v>
      </c>
      <c r="P356" s="106" t="n">
        <v>2342.25</v>
      </c>
      <c r="Q356" s="106" t="n">
        <v>452.67</v>
      </c>
      <c r="R356" s="0" t="n">
        <v>355</v>
      </c>
    </row>
    <row r="357" customFormat="false" ht="13" hidden="false" customHeight="false" outlineLevel="0" collapsed="false">
      <c r="A357" s="106" t="s">
        <v>1027</v>
      </c>
      <c r="B357" s="106" t="n">
        <v>5</v>
      </c>
      <c r="C357" s="106" t="n">
        <v>5.47333</v>
      </c>
      <c r="D357" s="106" t="n">
        <v>1</v>
      </c>
      <c r="E357" s="106" t="n">
        <v>0.18</v>
      </c>
      <c r="F357" s="106" t="n">
        <v>7534.73</v>
      </c>
      <c r="G357" s="106" t="n">
        <v>315.4</v>
      </c>
      <c r="H357" s="106" t="n">
        <v>864.37</v>
      </c>
      <c r="I357" s="106" t="n">
        <v>30.5</v>
      </c>
      <c r="J357" s="106" t="n">
        <v>250.88</v>
      </c>
      <c r="K357" s="106" t="n">
        <v>6.67</v>
      </c>
      <c r="L357" s="106" t="n">
        <v>273134.92</v>
      </c>
      <c r="M357" s="106" t="n">
        <v>35357.2</v>
      </c>
      <c r="N357" s="106" t="n">
        <v>20834.01</v>
      </c>
      <c r="O357" s="106" t="n">
        <v>2595.25</v>
      </c>
      <c r="P357" s="106" t="n">
        <v>4257.96</v>
      </c>
      <c r="Q357" s="106" t="n">
        <v>564.67</v>
      </c>
      <c r="R357" s="0" t="n">
        <v>356</v>
      </c>
    </row>
    <row r="358" customFormat="false" ht="13" hidden="false" customHeight="false" outlineLevel="0" collapsed="false">
      <c r="A358" s="106" t="s">
        <v>1369</v>
      </c>
      <c r="B358" s="106" t="n">
        <v>2</v>
      </c>
      <c r="C358" s="106" t="n">
        <v>4.58094</v>
      </c>
      <c r="D358" s="106" t="n">
        <v>11</v>
      </c>
      <c r="E358" s="106" t="n">
        <v>3781.38</v>
      </c>
      <c r="F358" s="106" t="n">
        <v>20802.16</v>
      </c>
      <c r="G358" s="106" t="n">
        <v>6.5</v>
      </c>
      <c r="H358" s="106" t="n">
        <v>4.58</v>
      </c>
      <c r="I358" s="106" t="n">
        <v>1</v>
      </c>
      <c r="J358" s="106" t="s">
        <v>55</v>
      </c>
      <c r="K358" s="106" t="s">
        <v>55</v>
      </c>
      <c r="L358" s="106" t="n">
        <v>165166.08</v>
      </c>
      <c r="M358" s="106" t="n">
        <v>17399.5</v>
      </c>
      <c r="N358" s="106" t="n">
        <v>328.64</v>
      </c>
      <c r="O358" s="106" t="n">
        <v>203</v>
      </c>
      <c r="P358" s="106" t="s">
        <v>55</v>
      </c>
      <c r="Q358" s="106" t="s">
        <v>55</v>
      </c>
      <c r="R358" s="0" t="n">
        <v>357</v>
      </c>
    </row>
    <row r="359" customFormat="false" ht="13" hidden="false" customHeight="false" outlineLevel="0" collapsed="false">
      <c r="A359" s="106" t="s">
        <v>468</v>
      </c>
      <c r="B359" s="106" t="n">
        <v>4</v>
      </c>
      <c r="C359" s="106" t="n">
        <v>77.6975</v>
      </c>
      <c r="D359" s="106" t="n">
        <v>11</v>
      </c>
      <c r="E359" s="106" t="n">
        <v>47.59</v>
      </c>
      <c r="F359" s="106" t="n">
        <v>14355.59</v>
      </c>
      <c r="G359" s="106" t="n">
        <v>236.5</v>
      </c>
      <c r="H359" s="106" t="n">
        <v>2142.71</v>
      </c>
      <c r="I359" s="106" t="n">
        <v>32</v>
      </c>
      <c r="J359" s="106" t="n">
        <v>338.25</v>
      </c>
      <c r="K359" s="106" t="n">
        <v>6</v>
      </c>
      <c r="L359" s="106" t="n">
        <v>263125.21</v>
      </c>
      <c r="M359" s="106" t="n">
        <v>36347.5</v>
      </c>
      <c r="N359" s="106" t="n">
        <v>33985.43</v>
      </c>
      <c r="O359" s="106" t="n">
        <v>5398.33</v>
      </c>
      <c r="P359" s="106" t="n">
        <v>3107.63</v>
      </c>
      <c r="Q359" s="106" t="n">
        <v>292</v>
      </c>
      <c r="R359" s="0" t="n">
        <v>358</v>
      </c>
    </row>
    <row r="360" customFormat="false" ht="13" hidden="false" customHeight="false" outlineLevel="0" collapsed="false">
      <c r="A360" s="106" t="s">
        <v>910</v>
      </c>
      <c r="B360" s="106" t="n">
        <v>5</v>
      </c>
      <c r="C360" s="106" t="n">
        <v>16.4795</v>
      </c>
      <c r="D360" s="106" t="n">
        <v>11</v>
      </c>
      <c r="E360" s="106" t="n">
        <v>19.88</v>
      </c>
      <c r="F360" s="106" t="n">
        <v>7491.88</v>
      </c>
      <c r="G360" s="106" t="n">
        <v>676.2</v>
      </c>
      <c r="H360" s="106" t="n">
        <v>837.61</v>
      </c>
      <c r="I360" s="106" t="n">
        <v>95.75</v>
      </c>
      <c r="J360" s="106" t="n">
        <v>123.27</v>
      </c>
      <c r="K360" s="106" t="n">
        <v>13.67</v>
      </c>
      <c r="L360" s="106" t="n">
        <v>280598.02</v>
      </c>
      <c r="M360" s="106" t="n">
        <v>37218.4</v>
      </c>
      <c r="N360" s="106" t="n">
        <v>28059.38</v>
      </c>
      <c r="O360" s="106" t="n">
        <v>3696.25</v>
      </c>
      <c r="P360" s="106" t="n">
        <v>2474.74</v>
      </c>
      <c r="Q360" s="106" t="n">
        <v>606.33</v>
      </c>
      <c r="R360" s="0" t="n">
        <v>359</v>
      </c>
    </row>
    <row r="361" customFormat="false" ht="13" hidden="false" customHeight="false" outlineLevel="0" collapsed="false">
      <c r="A361" s="106" t="s">
        <v>281</v>
      </c>
      <c r="B361" s="106" t="n">
        <v>5</v>
      </c>
      <c r="C361" s="106" t="n">
        <v>173.421</v>
      </c>
      <c r="D361" s="106" t="n">
        <v>7</v>
      </c>
      <c r="E361" s="106" t="n">
        <v>1.19</v>
      </c>
      <c r="F361" s="106" t="n">
        <v>9030.85</v>
      </c>
      <c r="G361" s="106" t="n">
        <v>495.2</v>
      </c>
      <c r="H361" s="106" t="n">
        <v>2322.83</v>
      </c>
      <c r="I361" s="106" t="n">
        <v>86.5</v>
      </c>
      <c r="J361" s="106" t="n">
        <v>206.3</v>
      </c>
      <c r="K361" s="106" t="n">
        <v>10</v>
      </c>
      <c r="L361" s="106" t="n">
        <v>260623.81</v>
      </c>
      <c r="M361" s="106" t="n">
        <v>35434</v>
      </c>
      <c r="N361" s="106" t="n">
        <v>23768.65</v>
      </c>
      <c r="O361" s="106" t="n">
        <v>4282.5</v>
      </c>
      <c r="P361" s="106" t="n">
        <v>2012.5</v>
      </c>
      <c r="Q361" s="106" t="n">
        <v>429.33</v>
      </c>
      <c r="R361" s="0" t="n">
        <v>360</v>
      </c>
    </row>
    <row r="362" customFormat="false" ht="13" hidden="false" customHeight="false" outlineLevel="0" collapsed="false">
      <c r="A362" s="106" t="s">
        <v>968</v>
      </c>
      <c r="B362" s="106" t="n">
        <v>9</v>
      </c>
      <c r="C362" s="106" t="n">
        <v>9.99478</v>
      </c>
      <c r="D362" s="106" t="n">
        <v>0</v>
      </c>
      <c r="E362" s="106" t="n">
        <v>0</v>
      </c>
      <c r="F362" s="106" t="n">
        <v>1785.47</v>
      </c>
      <c r="G362" s="106" t="n">
        <v>668.89</v>
      </c>
      <c r="H362" s="106" t="n">
        <v>175.94</v>
      </c>
      <c r="I362" s="106" t="n">
        <v>91</v>
      </c>
      <c r="J362" s="106" t="n">
        <v>33.43</v>
      </c>
      <c r="K362" s="106" t="n">
        <v>18.71</v>
      </c>
      <c r="L362" s="106" t="n">
        <v>235223.48</v>
      </c>
      <c r="M362" s="106" t="n">
        <v>29545.67</v>
      </c>
      <c r="N362" s="106" t="n">
        <v>11977.28</v>
      </c>
      <c r="O362" s="106" t="n">
        <v>2752</v>
      </c>
      <c r="P362" s="106" t="n">
        <v>1165.3</v>
      </c>
      <c r="Q362" s="106" t="n">
        <v>331.14</v>
      </c>
      <c r="R362" s="0" t="n">
        <v>361</v>
      </c>
    </row>
    <row r="363" customFormat="false" ht="13" hidden="false" customHeight="false" outlineLevel="0" collapsed="false">
      <c r="A363" s="106" t="s">
        <v>666</v>
      </c>
      <c r="B363" s="106" t="n">
        <v>4</v>
      </c>
      <c r="C363" s="106" t="n">
        <v>64.0142</v>
      </c>
      <c r="D363" s="106" t="n">
        <v>15</v>
      </c>
      <c r="E363" s="106" t="n">
        <v>51.84</v>
      </c>
      <c r="F363" s="106" t="n">
        <v>13225.33</v>
      </c>
      <c r="G363" s="106" t="n">
        <v>256</v>
      </c>
      <c r="H363" s="106" t="n">
        <v>1646.38</v>
      </c>
      <c r="I363" s="106" t="n">
        <v>41</v>
      </c>
      <c r="J363" s="106" t="n">
        <v>434.42</v>
      </c>
      <c r="K363" s="106" t="n">
        <v>7</v>
      </c>
      <c r="L363" s="106" t="n">
        <v>183598.23</v>
      </c>
      <c r="M363" s="106" t="n">
        <v>25636.5</v>
      </c>
      <c r="N363" s="106" t="n">
        <v>15020.02</v>
      </c>
      <c r="O363" s="106" t="n">
        <v>2371</v>
      </c>
      <c r="P363" s="106" t="n">
        <v>2363.2</v>
      </c>
      <c r="Q363" s="106" t="n">
        <v>331</v>
      </c>
      <c r="R363" s="0" t="n">
        <v>362</v>
      </c>
    </row>
    <row r="364" customFormat="false" ht="13" hidden="false" customHeight="false" outlineLevel="0" collapsed="false">
      <c r="A364" s="106" t="s">
        <v>1397</v>
      </c>
      <c r="B364" s="106" t="n">
        <v>6</v>
      </c>
      <c r="C364" s="106" t="n">
        <v>2.55819</v>
      </c>
      <c r="D364" s="106" t="n">
        <v>1</v>
      </c>
      <c r="E364" s="106" t="n">
        <v>2.62</v>
      </c>
      <c r="F364" s="106" t="n">
        <v>6592.91</v>
      </c>
      <c r="G364" s="106" t="n">
        <v>623</v>
      </c>
      <c r="H364" s="106" t="n">
        <v>636.12</v>
      </c>
      <c r="I364" s="106" t="n">
        <v>78.4</v>
      </c>
      <c r="J364" s="106" t="n">
        <v>139.56</v>
      </c>
      <c r="K364" s="106" t="n">
        <v>15</v>
      </c>
      <c r="L364" s="106" t="n">
        <v>276911.82</v>
      </c>
      <c r="M364" s="106" t="n">
        <v>34727</v>
      </c>
      <c r="N364" s="106" t="n">
        <v>16679.01</v>
      </c>
      <c r="O364" s="106" t="n">
        <v>2561.8</v>
      </c>
      <c r="P364" s="106" t="n">
        <v>1661.99</v>
      </c>
      <c r="Q364" s="106" t="n">
        <v>286</v>
      </c>
      <c r="R364" s="0" t="n">
        <v>363</v>
      </c>
    </row>
    <row r="365" customFormat="false" ht="13" hidden="false" customHeight="false" outlineLevel="0" collapsed="false">
      <c r="A365" s="106" t="s">
        <v>1559</v>
      </c>
      <c r="B365" s="106" t="n">
        <v>5</v>
      </c>
      <c r="C365" s="106" t="n">
        <v>101.852</v>
      </c>
      <c r="D365" s="106" t="n">
        <v>16</v>
      </c>
      <c r="E365" s="106" t="n">
        <v>30.24</v>
      </c>
      <c r="F365" s="106" t="n">
        <v>8320.88</v>
      </c>
      <c r="G365" s="106" t="n">
        <v>685.4</v>
      </c>
      <c r="H365" s="106" t="n">
        <v>1305.18</v>
      </c>
      <c r="I365" s="106" t="n">
        <v>99.75</v>
      </c>
      <c r="J365" s="106" t="n">
        <v>453.02</v>
      </c>
      <c r="K365" s="106" t="n">
        <v>13</v>
      </c>
      <c r="L365" s="106" t="n">
        <v>271834.37</v>
      </c>
      <c r="M365" s="106" t="n">
        <v>37312.2</v>
      </c>
      <c r="N365" s="106" t="n">
        <v>15489.16</v>
      </c>
      <c r="O365" s="106" t="n">
        <v>2699.5</v>
      </c>
      <c r="P365" s="106" t="n">
        <v>2741.63</v>
      </c>
      <c r="Q365" s="106" t="n">
        <v>360.67</v>
      </c>
      <c r="R365" s="0" t="n">
        <v>364</v>
      </c>
    </row>
    <row r="366" customFormat="false" ht="13" hidden="false" customHeight="false" outlineLevel="0" collapsed="false">
      <c r="A366" s="106" t="s">
        <v>1258</v>
      </c>
      <c r="B366" s="106" t="n">
        <v>5</v>
      </c>
      <c r="C366" s="106" t="n">
        <v>373.496</v>
      </c>
      <c r="D366" s="106" t="n">
        <v>7</v>
      </c>
      <c r="E366" s="106" t="n">
        <v>15.3</v>
      </c>
      <c r="F366" s="106" t="n">
        <v>6593.2</v>
      </c>
      <c r="G366" s="106" t="n">
        <v>481</v>
      </c>
      <c r="H366" s="106" t="n">
        <v>1250.54</v>
      </c>
      <c r="I366" s="106" t="n">
        <v>66</v>
      </c>
      <c r="J366" s="106" t="n">
        <v>555.68</v>
      </c>
      <c r="K366" s="106" t="n">
        <v>9.67</v>
      </c>
      <c r="L366" s="106" t="n">
        <v>235038.7</v>
      </c>
      <c r="M366" s="106" t="n">
        <v>28951.4</v>
      </c>
      <c r="N366" s="106" t="n">
        <v>14544.09</v>
      </c>
      <c r="O366" s="106" t="n">
        <v>2297.5</v>
      </c>
      <c r="P366" s="106" t="n">
        <v>2785.53</v>
      </c>
      <c r="Q366" s="106" t="n">
        <v>323</v>
      </c>
      <c r="R366" s="0" t="n">
        <v>365</v>
      </c>
    </row>
    <row r="367" customFormat="false" ht="13" hidden="false" customHeight="false" outlineLevel="0" collapsed="false">
      <c r="A367" s="106" t="s">
        <v>845</v>
      </c>
      <c r="B367" s="106" t="n">
        <v>7</v>
      </c>
      <c r="C367" s="106" t="n">
        <v>7.85304</v>
      </c>
      <c r="D367" s="106" t="n">
        <v>1</v>
      </c>
      <c r="E367" s="106" t="n">
        <v>16.84</v>
      </c>
      <c r="F367" s="106" t="n">
        <v>6187.01</v>
      </c>
      <c r="G367" s="106" t="n">
        <v>900.86</v>
      </c>
      <c r="H367" s="106" t="n">
        <v>920.52</v>
      </c>
      <c r="I367" s="106" t="n">
        <v>114.5</v>
      </c>
      <c r="J367" s="106" t="n">
        <v>321.86</v>
      </c>
      <c r="K367" s="106" t="n">
        <v>26.2</v>
      </c>
      <c r="L367" s="106" t="n">
        <v>285480.43</v>
      </c>
      <c r="M367" s="106" t="n">
        <v>38359.43</v>
      </c>
      <c r="N367" s="106" t="n">
        <v>26146.54</v>
      </c>
      <c r="O367" s="106" t="n">
        <v>3651.33</v>
      </c>
      <c r="P367" s="106" t="n">
        <v>2520.98</v>
      </c>
      <c r="Q367" s="106" t="n">
        <v>401.4</v>
      </c>
      <c r="R367" s="0" t="n">
        <v>366</v>
      </c>
    </row>
    <row r="368" customFormat="false" ht="13" hidden="false" customHeight="false" outlineLevel="0" collapsed="false">
      <c r="A368" s="106" t="s">
        <v>1039</v>
      </c>
      <c r="B368" s="106" t="n">
        <v>6</v>
      </c>
      <c r="C368" s="106" t="n">
        <v>4.28348</v>
      </c>
      <c r="D368" s="106" t="n">
        <v>3</v>
      </c>
      <c r="E368" s="106" t="n">
        <v>28.83</v>
      </c>
      <c r="F368" s="106" t="n">
        <v>7716.79</v>
      </c>
      <c r="G368" s="106" t="n">
        <v>659.33</v>
      </c>
      <c r="H368" s="106" t="n">
        <v>1053.01</v>
      </c>
      <c r="I368" s="106" t="n">
        <v>79</v>
      </c>
      <c r="J368" s="106" t="n">
        <v>291.72</v>
      </c>
      <c r="K368" s="106" t="n">
        <v>17.25</v>
      </c>
      <c r="L368" s="106" t="n">
        <v>342122.99</v>
      </c>
      <c r="M368" s="106" t="n">
        <v>39486.33</v>
      </c>
      <c r="N368" s="106" t="n">
        <v>32365.57</v>
      </c>
      <c r="O368" s="106" t="n">
        <v>5503.8</v>
      </c>
      <c r="P368" s="106" t="n">
        <v>6655.32</v>
      </c>
      <c r="Q368" s="106" t="n">
        <v>1362.75</v>
      </c>
      <c r="R368" s="0" t="n">
        <v>367</v>
      </c>
    </row>
    <row r="369" customFormat="false" ht="13" hidden="false" customHeight="false" outlineLevel="0" collapsed="false">
      <c r="A369" s="106" t="s">
        <v>960</v>
      </c>
      <c r="B369" s="106" t="n">
        <v>7</v>
      </c>
      <c r="C369" s="106" t="n">
        <v>24.0351</v>
      </c>
      <c r="D369" s="106" t="n">
        <v>0</v>
      </c>
      <c r="E369" s="106" t="n">
        <v>0</v>
      </c>
      <c r="F369" s="106" t="n">
        <v>5964.46</v>
      </c>
      <c r="G369" s="106" t="n">
        <v>919.14</v>
      </c>
      <c r="H369" s="106" t="n">
        <v>634.72</v>
      </c>
      <c r="I369" s="106" t="n">
        <v>80.83</v>
      </c>
      <c r="J369" s="106" t="n">
        <v>236.15</v>
      </c>
      <c r="K369" s="106" t="n">
        <v>16.6</v>
      </c>
      <c r="L369" s="106" t="n">
        <v>263288.16</v>
      </c>
      <c r="M369" s="106" t="n">
        <v>31786.86</v>
      </c>
      <c r="N369" s="106" t="n">
        <v>20071.06</v>
      </c>
      <c r="O369" s="106" t="n">
        <v>2716.33</v>
      </c>
      <c r="P369" s="106" t="n">
        <v>4318.48</v>
      </c>
      <c r="Q369" s="106" t="n">
        <v>657.4</v>
      </c>
      <c r="R369" s="0" t="n">
        <v>368</v>
      </c>
    </row>
    <row r="370" customFormat="false" ht="13" hidden="false" customHeight="false" outlineLevel="0" collapsed="false">
      <c r="A370" s="106" t="s">
        <v>1563</v>
      </c>
      <c r="B370" s="106" t="n">
        <v>3</v>
      </c>
      <c r="C370" s="106" t="n">
        <v>1.78478</v>
      </c>
      <c r="D370" s="106" t="n">
        <v>12</v>
      </c>
      <c r="E370" s="106" t="n">
        <v>56.83</v>
      </c>
      <c r="F370" s="106" t="n">
        <v>4778.24</v>
      </c>
      <c r="G370" s="106" t="n">
        <v>56</v>
      </c>
      <c r="H370" s="106" t="n">
        <v>342.02</v>
      </c>
      <c r="I370" s="106" t="n">
        <v>6.5</v>
      </c>
      <c r="J370" s="106" t="n">
        <v>1.78</v>
      </c>
      <c r="K370" s="106" t="n">
        <v>1</v>
      </c>
      <c r="L370" s="106" t="n">
        <v>327214.28</v>
      </c>
      <c r="M370" s="106" t="n">
        <v>40528</v>
      </c>
      <c r="N370" s="106" t="n">
        <v>19913.41</v>
      </c>
      <c r="O370" s="106" t="n">
        <v>2757.5</v>
      </c>
      <c r="P370" s="106" t="n">
        <v>1279.39</v>
      </c>
      <c r="Q370" s="106" t="n">
        <v>138</v>
      </c>
      <c r="R370" s="0" t="n">
        <v>369</v>
      </c>
    </row>
    <row r="371" customFormat="false" ht="13" hidden="false" customHeight="false" outlineLevel="0" collapsed="false">
      <c r="A371" s="106" t="s">
        <v>893</v>
      </c>
      <c r="B371" s="106" t="n">
        <v>5</v>
      </c>
      <c r="C371" s="106" t="n">
        <v>2.73667</v>
      </c>
      <c r="D371" s="106" t="n">
        <v>7</v>
      </c>
      <c r="E371" s="106" t="n">
        <v>43</v>
      </c>
      <c r="F371" s="106" t="n">
        <v>7999.58</v>
      </c>
      <c r="G371" s="106" t="n">
        <v>356</v>
      </c>
      <c r="H371" s="106" t="n">
        <v>2515.41</v>
      </c>
      <c r="I371" s="106" t="n">
        <v>61.5</v>
      </c>
      <c r="J371" s="106" t="n">
        <v>222.01</v>
      </c>
      <c r="K371" s="106" t="n">
        <v>7.67</v>
      </c>
      <c r="L371" s="106" t="n">
        <v>268597.29</v>
      </c>
      <c r="M371" s="106" t="n">
        <v>31322</v>
      </c>
      <c r="N371" s="106" t="n">
        <v>17864.13</v>
      </c>
      <c r="O371" s="106" t="n">
        <v>2652.5</v>
      </c>
      <c r="P371" s="106" t="n">
        <v>1694.99</v>
      </c>
      <c r="Q371" s="106" t="n">
        <v>175</v>
      </c>
      <c r="R371" s="0" t="n">
        <v>370</v>
      </c>
    </row>
    <row r="372" customFormat="false" ht="13" hidden="false" customHeight="false" outlineLevel="0" collapsed="false">
      <c r="A372" s="106" t="s">
        <v>1546</v>
      </c>
      <c r="B372" s="106" t="n">
        <v>4</v>
      </c>
      <c r="C372" s="106" t="n">
        <v>2.67717</v>
      </c>
      <c r="D372" s="106" t="n">
        <v>11</v>
      </c>
      <c r="E372" s="106" t="n">
        <v>19.69</v>
      </c>
      <c r="F372" s="106" t="n">
        <v>9970.42</v>
      </c>
      <c r="G372" s="106" t="n">
        <v>186</v>
      </c>
      <c r="H372" s="106" t="n">
        <v>718.67</v>
      </c>
      <c r="I372" s="106" t="n">
        <v>27.33</v>
      </c>
      <c r="J372" s="106" t="n">
        <v>52.77</v>
      </c>
      <c r="K372" s="106" t="n">
        <v>3</v>
      </c>
      <c r="L372" s="106" t="n">
        <v>186909.53</v>
      </c>
      <c r="M372" s="106" t="n">
        <v>26851.75</v>
      </c>
      <c r="N372" s="106" t="n">
        <v>11029.34</v>
      </c>
      <c r="O372" s="106" t="n">
        <v>2203</v>
      </c>
      <c r="P372" s="106" t="n">
        <v>994.96</v>
      </c>
      <c r="Q372" s="106" t="n">
        <v>176.5</v>
      </c>
      <c r="R372" s="0" t="n">
        <v>371</v>
      </c>
    </row>
    <row r="373" customFormat="false" ht="13" hidden="false" customHeight="false" outlineLevel="0" collapsed="false">
      <c r="A373" s="106" t="s">
        <v>1260</v>
      </c>
      <c r="B373" s="106" t="n">
        <v>4</v>
      </c>
      <c r="C373" s="106" t="n">
        <v>4.64044</v>
      </c>
      <c r="D373" s="106" t="n">
        <v>10</v>
      </c>
      <c r="E373" s="106" t="n">
        <v>39.38</v>
      </c>
      <c r="F373" s="106" t="n">
        <v>14855.52</v>
      </c>
      <c r="G373" s="106" t="n">
        <v>214.5</v>
      </c>
      <c r="H373" s="106" t="n">
        <v>2054.82</v>
      </c>
      <c r="I373" s="106" t="n">
        <v>30</v>
      </c>
      <c r="J373" s="106" t="n">
        <v>201</v>
      </c>
      <c r="K373" s="106" t="n">
        <v>5.5</v>
      </c>
      <c r="L373" s="106" t="n">
        <v>322797.04</v>
      </c>
      <c r="M373" s="106" t="n">
        <v>43130.75</v>
      </c>
      <c r="N373" s="106" t="n">
        <v>15717.41</v>
      </c>
      <c r="O373" s="106" t="n">
        <v>2389.67</v>
      </c>
      <c r="P373" s="106" t="n">
        <v>606.92</v>
      </c>
      <c r="Q373" s="106" t="n">
        <v>97</v>
      </c>
      <c r="R373" s="0" t="n">
        <v>372</v>
      </c>
    </row>
    <row r="374" customFormat="false" ht="13" hidden="false" customHeight="false" outlineLevel="0" collapsed="false">
      <c r="A374" s="106" t="s">
        <v>1262</v>
      </c>
      <c r="B374" s="106" t="n">
        <v>3</v>
      </c>
      <c r="C374" s="106" t="n">
        <v>19.7516</v>
      </c>
      <c r="D374" s="106" t="n">
        <v>22</v>
      </c>
      <c r="E374" s="106" t="n">
        <v>63.99</v>
      </c>
      <c r="F374" s="106" t="n">
        <v>6691.8</v>
      </c>
      <c r="G374" s="106" t="n">
        <v>67</v>
      </c>
      <c r="H374" s="106" t="n">
        <v>702.88</v>
      </c>
      <c r="I374" s="106" t="n">
        <v>10.5</v>
      </c>
      <c r="J374" s="106" t="n">
        <v>19.75</v>
      </c>
      <c r="K374" s="106" t="n">
        <v>1</v>
      </c>
      <c r="L374" s="106" t="n">
        <v>295526.9</v>
      </c>
      <c r="M374" s="106" t="n">
        <v>39530.33</v>
      </c>
      <c r="N374" s="106" t="n">
        <v>29669.04</v>
      </c>
      <c r="O374" s="106" t="n">
        <v>4438.5</v>
      </c>
      <c r="P374" s="106" t="n">
        <v>2046.97</v>
      </c>
      <c r="Q374" s="106" t="n">
        <v>339</v>
      </c>
      <c r="R374" s="0" t="n">
        <v>373</v>
      </c>
    </row>
    <row r="375" customFormat="false" ht="13" hidden="false" customHeight="false" outlineLevel="0" collapsed="false">
      <c r="A375" s="106" t="s">
        <v>962</v>
      </c>
      <c r="B375" s="106" t="n">
        <v>9</v>
      </c>
      <c r="C375" s="106" t="n">
        <v>4.34297</v>
      </c>
      <c r="D375" s="106" t="n">
        <v>1</v>
      </c>
      <c r="E375" s="106" t="n">
        <v>29.45</v>
      </c>
      <c r="F375" s="106" t="n">
        <v>2958.14</v>
      </c>
      <c r="G375" s="106" t="n">
        <v>906.33</v>
      </c>
      <c r="H375" s="106" t="n">
        <v>343.3</v>
      </c>
      <c r="I375" s="106" t="n">
        <v>108.5</v>
      </c>
      <c r="J375" s="106" t="n">
        <v>83.21</v>
      </c>
      <c r="K375" s="106" t="n">
        <v>15.86</v>
      </c>
      <c r="L375" s="106" t="n">
        <v>263391.99</v>
      </c>
      <c r="M375" s="106" t="n">
        <v>35241.89</v>
      </c>
      <c r="N375" s="106" t="n">
        <v>28797.78</v>
      </c>
      <c r="O375" s="106" t="n">
        <v>4236.38</v>
      </c>
      <c r="P375" s="106" t="n">
        <v>3194.5</v>
      </c>
      <c r="Q375" s="106" t="n">
        <v>359.57</v>
      </c>
      <c r="R375" s="0" t="n">
        <v>374</v>
      </c>
    </row>
    <row r="376" customFormat="false" ht="13" hidden="false" customHeight="false" outlineLevel="0" collapsed="false">
      <c r="A376" s="106" t="s">
        <v>1264</v>
      </c>
      <c r="B376" s="106" t="n">
        <v>5</v>
      </c>
      <c r="C376" s="106" t="n">
        <v>79.0659</v>
      </c>
      <c r="D376" s="106" t="n">
        <v>2</v>
      </c>
      <c r="E376" s="106" t="n">
        <v>11.42</v>
      </c>
      <c r="F376" s="106" t="n">
        <v>12987.19</v>
      </c>
      <c r="G376" s="106" t="n">
        <v>368.2</v>
      </c>
      <c r="H376" s="106" t="n">
        <v>1164.57</v>
      </c>
      <c r="I376" s="106" t="n">
        <v>32.25</v>
      </c>
      <c r="J376" s="106" t="n">
        <v>199.84</v>
      </c>
      <c r="K376" s="106" t="n">
        <v>5.67</v>
      </c>
      <c r="L376" s="106" t="n">
        <v>290882.21</v>
      </c>
      <c r="M376" s="106" t="n">
        <v>32860</v>
      </c>
      <c r="N376" s="106" t="n">
        <v>23121.95</v>
      </c>
      <c r="O376" s="106" t="n">
        <v>3521.25</v>
      </c>
      <c r="P376" s="106" t="n">
        <v>2602.67</v>
      </c>
      <c r="Q376" s="106" t="n">
        <v>321.67</v>
      </c>
      <c r="R376" s="0" t="n">
        <v>375</v>
      </c>
    </row>
    <row r="377" customFormat="false" ht="13" hidden="false" customHeight="false" outlineLevel="0" collapsed="false">
      <c r="A377" s="106" t="s">
        <v>1006</v>
      </c>
      <c r="B377" s="106" t="n">
        <v>6</v>
      </c>
      <c r="C377" s="106" t="n">
        <v>33.197</v>
      </c>
      <c r="D377" s="106" t="n">
        <v>0</v>
      </c>
      <c r="E377" s="106" t="n">
        <v>0</v>
      </c>
      <c r="F377" s="106" t="n">
        <v>6581.19</v>
      </c>
      <c r="G377" s="106" t="n">
        <v>532.17</v>
      </c>
      <c r="H377" s="106" t="n">
        <v>454.1</v>
      </c>
      <c r="I377" s="106" t="n">
        <v>43.8</v>
      </c>
      <c r="J377" s="106" t="n">
        <v>69.09</v>
      </c>
      <c r="K377" s="106" t="n">
        <v>4</v>
      </c>
      <c r="L377" s="106" t="n">
        <v>288828.99</v>
      </c>
      <c r="M377" s="106" t="n">
        <v>37368.33</v>
      </c>
      <c r="N377" s="106" t="n">
        <v>16410.19</v>
      </c>
      <c r="O377" s="106" t="n">
        <v>2527.2</v>
      </c>
      <c r="P377" s="106" t="n">
        <v>549.62</v>
      </c>
      <c r="Q377" s="106" t="n">
        <v>121.75</v>
      </c>
      <c r="R377" s="0" t="n">
        <v>376</v>
      </c>
    </row>
    <row r="378" customFormat="false" ht="13" hidden="false" customHeight="false" outlineLevel="0" collapsed="false">
      <c r="A378" s="106" t="s">
        <v>775</v>
      </c>
      <c r="B378" s="106" t="n">
        <v>7</v>
      </c>
      <c r="C378" s="106" t="n">
        <v>102.209</v>
      </c>
      <c r="D378" s="106" t="n">
        <v>0</v>
      </c>
      <c r="E378" s="106" t="n">
        <v>0</v>
      </c>
      <c r="F378" s="106" t="n">
        <v>6127.41</v>
      </c>
      <c r="G378" s="106" t="n">
        <v>784.71</v>
      </c>
      <c r="H378" s="106" t="n">
        <v>627.97</v>
      </c>
      <c r="I378" s="106" t="n">
        <v>67.33</v>
      </c>
      <c r="J378" s="106" t="n">
        <v>329.26</v>
      </c>
      <c r="K378" s="106" t="n">
        <v>18.2</v>
      </c>
      <c r="L378" s="106" t="n">
        <v>253560.15</v>
      </c>
      <c r="M378" s="106" t="n">
        <v>35254.57</v>
      </c>
      <c r="N378" s="106" t="n">
        <v>18919.05</v>
      </c>
      <c r="O378" s="106" t="n">
        <v>2974</v>
      </c>
      <c r="P378" s="106" t="n">
        <v>1928.34</v>
      </c>
      <c r="Q378" s="106" t="n">
        <v>299.8</v>
      </c>
      <c r="R378" s="0" t="n">
        <v>377</v>
      </c>
    </row>
    <row r="379" customFormat="false" ht="13" hidden="false" customHeight="false" outlineLevel="0" collapsed="false">
      <c r="A379" s="106" t="s">
        <v>452</v>
      </c>
      <c r="B379" s="106" t="n">
        <v>3</v>
      </c>
      <c r="C379" s="106" t="n">
        <v>12.9099</v>
      </c>
      <c r="D379" s="106" t="n">
        <v>12</v>
      </c>
      <c r="E379" s="106" t="n">
        <v>21.13</v>
      </c>
      <c r="F379" s="106" t="n">
        <v>29823.65</v>
      </c>
      <c r="G379" s="106" t="n">
        <v>66.33</v>
      </c>
      <c r="H379" s="106" t="n">
        <v>138.41</v>
      </c>
      <c r="I379" s="106" t="n">
        <v>6.5</v>
      </c>
      <c r="J379" s="106" t="n">
        <v>12.91</v>
      </c>
      <c r="K379" s="106" t="n">
        <v>1</v>
      </c>
      <c r="L379" s="106" t="n">
        <v>301762.83</v>
      </c>
      <c r="M379" s="106" t="n">
        <v>42697</v>
      </c>
      <c r="N379" s="106" t="n">
        <v>7418.39</v>
      </c>
      <c r="O379" s="106" t="n">
        <v>2640</v>
      </c>
      <c r="P379" s="106" t="n">
        <v>390.21</v>
      </c>
      <c r="Q379" s="106" t="n">
        <v>191</v>
      </c>
      <c r="R379" s="0" t="n">
        <v>378</v>
      </c>
    </row>
    <row r="380" customFormat="false" ht="13" hidden="false" customHeight="false" outlineLevel="0" collapsed="false">
      <c r="A380" s="106" t="s">
        <v>1557</v>
      </c>
      <c r="B380" s="106" t="n">
        <v>5</v>
      </c>
      <c r="C380" s="106" t="n">
        <v>1.84428</v>
      </c>
      <c r="D380" s="106" t="n">
        <v>6</v>
      </c>
      <c r="E380" s="106" t="n">
        <v>31.18</v>
      </c>
      <c r="F380" s="106" t="n">
        <v>8960.71</v>
      </c>
      <c r="G380" s="106" t="n">
        <v>437.4</v>
      </c>
      <c r="H380" s="106" t="n">
        <v>2049.17</v>
      </c>
      <c r="I380" s="106" t="n">
        <v>75</v>
      </c>
      <c r="J380" s="106" t="n">
        <v>98.42</v>
      </c>
      <c r="K380" s="106" t="n">
        <v>8.67</v>
      </c>
      <c r="L380" s="106" t="n">
        <v>245352.94</v>
      </c>
      <c r="M380" s="106" t="n">
        <v>36735.4</v>
      </c>
      <c r="N380" s="106" t="n">
        <v>21521.78</v>
      </c>
      <c r="O380" s="106" t="n">
        <v>4093.25</v>
      </c>
      <c r="P380" s="106" t="n">
        <v>1648.62</v>
      </c>
      <c r="Q380" s="106" t="n">
        <v>402.33</v>
      </c>
      <c r="R380" s="0" t="n">
        <v>379</v>
      </c>
    </row>
    <row r="381" customFormat="false" ht="13" hidden="false" customHeight="false" outlineLevel="0" collapsed="false">
      <c r="A381" s="106" t="s">
        <v>658</v>
      </c>
      <c r="B381" s="106" t="n">
        <v>6</v>
      </c>
      <c r="C381" s="106" t="n">
        <v>2.67717</v>
      </c>
      <c r="D381" s="106" t="n">
        <v>0</v>
      </c>
      <c r="E381" s="106" t="n">
        <v>0</v>
      </c>
      <c r="F381" s="106" t="n">
        <v>6936.5</v>
      </c>
      <c r="G381" s="106" t="n">
        <v>634.83</v>
      </c>
      <c r="H381" s="106" t="n">
        <v>350.06</v>
      </c>
      <c r="I381" s="106" t="n">
        <v>62</v>
      </c>
      <c r="J381" s="106" t="n">
        <v>59.15</v>
      </c>
      <c r="K381" s="106" t="n">
        <v>13.25</v>
      </c>
      <c r="L381" s="106" t="n">
        <v>320359.53</v>
      </c>
      <c r="M381" s="106" t="n">
        <v>41259.17</v>
      </c>
      <c r="N381" s="106" t="n">
        <v>22072.66</v>
      </c>
      <c r="O381" s="106" t="n">
        <v>4615.8</v>
      </c>
      <c r="P381" s="106" t="n">
        <v>2941.28</v>
      </c>
      <c r="Q381" s="106" t="n">
        <v>953.25</v>
      </c>
      <c r="R381" s="0" t="n">
        <v>380</v>
      </c>
    </row>
    <row r="382" customFormat="false" ht="13" hidden="false" customHeight="false" outlineLevel="0" collapsed="false">
      <c r="A382" s="106" t="s">
        <v>908</v>
      </c>
      <c r="B382" s="106" t="n">
        <v>5</v>
      </c>
      <c r="C382" s="106" t="n">
        <v>67.9407</v>
      </c>
      <c r="D382" s="106" t="n">
        <v>6</v>
      </c>
      <c r="E382" s="106" t="n">
        <v>27.79</v>
      </c>
      <c r="F382" s="106" t="n">
        <v>9009.71</v>
      </c>
      <c r="G382" s="106" t="n">
        <v>608.8</v>
      </c>
      <c r="H382" s="106" t="n">
        <v>1191.4</v>
      </c>
      <c r="I382" s="106" t="n">
        <v>67.25</v>
      </c>
      <c r="J382" s="106" t="n">
        <v>500.53</v>
      </c>
      <c r="K382" s="106" t="n">
        <v>15.67</v>
      </c>
      <c r="L382" s="106" t="n">
        <v>236168.23</v>
      </c>
      <c r="M382" s="106" t="n">
        <v>35443.6</v>
      </c>
      <c r="N382" s="106" t="n">
        <v>24739.09</v>
      </c>
      <c r="O382" s="106" t="n">
        <v>3523.5</v>
      </c>
      <c r="P382" s="106" t="n">
        <v>2249.56</v>
      </c>
      <c r="Q382" s="106" t="n">
        <v>521</v>
      </c>
      <c r="R382" s="0" t="n">
        <v>381</v>
      </c>
    </row>
    <row r="383" customFormat="false" ht="13" hidden="false" customHeight="false" outlineLevel="0" collapsed="false">
      <c r="A383" s="106" t="s">
        <v>146</v>
      </c>
      <c r="B383" s="106" t="n">
        <v>7</v>
      </c>
      <c r="C383" s="106" t="n">
        <v>12.434</v>
      </c>
      <c r="D383" s="106" t="n">
        <v>2</v>
      </c>
      <c r="E383" s="106" t="n">
        <v>1.43</v>
      </c>
      <c r="F383" s="106" t="n">
        <v>6356.71</v>
      </c>
      <c r="G383" s="106" t="n">
        <v>1094.71</v>
      </c>
      <c r="H383" s="106" t="n">
        <v>1402.54</v>
      </c>
      <c r="I383" s="106" t="n">
        <v>261.67</v>
      </c>
      <c r="J383" s="106" t="n">
        <v>293.79</v>
      </c>
      <c r="K383" s="106" t="n">
        <v>47.4</v>
      </c>
      <c r="L383" s="106" t="n">
        <v>292928.22</v>
      </c>
      <c r="M383" s="106" t="n">
        <v>39911.86</v>
      </c>
      <c r="N383" s="106" t="n">
        <v>31260.53</v>
      </c>
      <c r="O383" s="106" t="n">
        <v>5422.83</v>
      </c>
      <c r="P383" s="106" t="n">
        <v>4294.15</v>
      </c>
      <c r="Q383" s="106" t="n">
        <v>896.8</v>
      </c>
      <c r="R383" s="0" t="n">
        <v>382</v>
      </c>
    </row>
    <row r="384" customFormat="false" ht="13" hidden="false" customHeight="false" outlineLevel="0" collapsed="false">
      <c r="A384" s="106" t="s">
        <v>1266</v>
      </c>
      <c r="B384" s="106" t="n">
        <v>4</v>
      </c>
      <c r="C384" s="106" t="n">
        <v>268.074</v>
      </c>
      <c r="D384" s="106" t="n">
        <v>6</v>
      </c>
      <c r="E384" s="106" t="n">
        <v>24.32</v>
      </c>
      <c r="F384" s="106" t="n">
        <v>10051.06</v>
      </c>
      <c r="G384" s="106" t="n">
        <v>158.5</v>
      </c>
      <c r="H384" s="106" t="n">
        <v>781.22</v>
      </c>
      <c r="I384" s="106" t="n">
        <v>19.33</v>
      </c>
      <c r="J384" s="106" t="n">
        <v>329.47</v>
      </c>
      <c r="K384" s="106" t="n">
        <v>3</v>
      </c>
      <c r="L384" s="106" t="n">
        <v>177536.15</v>
      </c>
      <c r="M384" s="106" t="n">
        <v>24131</v>
      </c>
      <c r="N384" s="106" t="n">
        <v>10736.97</v>
      </c>
      <c r="O384" s="106" t="n">
        <v>1808.67</v>
      </c>
      <c r="P384" s="106" t="n">
        <v>2048.45</v>
      </c>
      <c r="Q384" s="106" t="n">
        <v>298.5</v>
      </c>
      <c r="R384" s="0" t="n">
        <v>383</v>
      </c>
    </row>
    <row r="385" customFormat="false" ht="13" hidden="false" customHeight="false" outlineLevel="0" collapsed="false">
      <c r="A385" s="106" t="s">
        <v>966</v>
      </c>
      <c r="B385" s="106" t="n">
        <v>4</v>
      </c>
      <c r="C385" s="106" t="n">
        <v>19.8111</v>
      </c>
      <c r="D385" s="106" t="n">
        <v>6</v>
      </c>
      <c r="E385" s="106" t="n">
        <v>3.12</v>
      </c>
      <c r="F385" s="106" t="n">
        <v>11287.23</v>
      </c>
      <c r="G385" s="106" t="n">
        <v>176.25</v>
      </c>
      <c r="H385" s="106" t="n">
        <v>341.69</v>
      </c>
      <c r="I385" s="106" t="n">
        <v>20</v>
      </c>
      <c r="J385" s="106" t="n">
        <v>29.18</v>
      </c>
      <c r="K385" s="106" t="n">
        <v>4</v>
      </c>
      <c r="L385" s="106" t="n">
        <v>240982.55</v>
      </c>
      <c r="M385" s="106" t="n">
        <v>29277.25</v>
      </c>
      <c r="N385" s="106" t="n">
        <v>12354.05</v>
      </c>
      <c r="O385" s="106" t="n">
        <v>1755</v>
      </c>
      <c r="P385" s="106" t="n">
        <v>622.21</v>
      </c>
      <c r="Q385" s="106" t="n">
        <v>148.5</v>
      </c>
      <c r="R385" s="0" t="n">
        <v>384</v>
      </c>
    </row>
    <row r="386" customFormat="false" ht="13" hidden="false" customHeight="false" outlineLevel="0" collapsed="false">
      <c r="A386" s="106" t="s">
        <v>609</v>
      </c>
      <c r="B386" s="106" t="n">
        <v>8</v>
      </c>
      <c r="C386" s="106" t="n">
        <v>4.28348</v>
      </c>
      <c r="D386" s="106" t="n">
        <v>1</v>
      </c>
      <c r="E386" s="106" t="n">
        <v>0.18</v>
      </c>
      <c r="F386" s="106" t="n">
        <v>4080.14</v>
      </c>
      <c r="G386" s="106" t="n">
        <v>1068.75</v>
      </c>
      <c r="H386" s="106" t="n">
        <v>1605.83</v>
      </c>
      <c r="I386" s="106" t="n">
        <v>416.29</v>
      </c>
      <c r="J386" s="106" t="n">
        <v>882.76</v>
      </c>
      <c r="K386" s="106" t="n">
        <v>217.33</v>
      </c>
      <c r="L386" s="106" t="n">
        <v>151462.63</v>
      </c>
      <c r="M386" s="106" t="n">
        <v>24171.12</v>
      </c>
      <c r="N386" s="106" t="n">
        <v>19525.77</v>
      </c>
      <c r="O386" s="106" t="n">
        <v>3763.86</v>
      </c>
      <c r="P386" s="106" t="n">
        <v>5275.09</v>
      </c>
      <c r="Q386" s="106" t="n">
        <v>1292.5</v>
      </c>
      <c r="R386" s="0" t="n">
        <v>385</v>
      </c>
    </row>
    <row r="387" customFormat="false" ht="13" hidden="false" customHeight="false" outlineLevel="0" collapsed="false">
      <c r="A387" s="106" t="s">
        <v>150</v>
      </c>
      <c r="B387" s="106" t="n">
        <v>7</v>
      </c>
      <c r="C387" s="106" t="n">
        <v>19.7516</v>
      </c>
      <c r="D387" s="106" t="n">
        <v>6</v>
      </c>
      <c r="E387" s="106" t="n">
        <v>2.87</v>
      </c>
      <c r="F387" s="106" t="n">
        <v>6428.32</v>
      </c>
      <c r="G387" s="106" t="n">
        <v>1164.43</v>
      </c>
      <c r="H387" s="106" t="n">
        <v>639.21</v>
      </c>
      <c r="I387" s="106" t="n">
        <v>147.33</v>
      </c>
      <c r="J387" s="106" t="n">
        <v>121.53</v>
      </c>
      <c r="K387" s="106" t="n">
        <v>40</v>
      </c>
      <c r="L387" s="106" t="n">
        <v>246668.48</v>
      </c>
      <c r="M387" s="106" t="n">
        <v>32830.14</v>
      </c>
      <c r="N387" s="106" t="n">
        <v>9064.88</v>
      </c>
      <c r="O387" s="106" t="n">
        <v>1858.33</v>
      </c>
      <c r="P387" s="106" t="n">
        <v>685.77</v>
      </c>
      <c r="Q387" s="106" t="n">
        <v>260</v>
      </c>
      <c r="R387" s="0" t="n">
        <v>386</v>
      </c>
    </row>
    <row r="388" customFormat="false" ht="13" hidden="false" customHeight="false" outlineLevel="0" collapsed="false">
      <c r="A388" s="106" t="s">
        <v>771</v>
      </c>
      <c r="B388" s="106" t="n">
        <v>6</v>
      </c>
      <c r="C388" s="106" t="n">
        <v>20.644</v>
      </c>
      <c r="D388" s="106" t="n">
        <v>0</v>
      </c>
      <c r="E388" s="106" t="n">
        <v>0</v>
      </c>
      <c r="F388" s="106" t="n">
        <v>6497.19</v>
      </c>
      <c r="G388" s="106" t="n">
        <v>610.83</v>
      </c>
      <c r="H388" s="106" t="n">
        <v>383.55</v>
      </c>
      <c r="I388" s="106" t="n">
        <v>38.4</v>
      </c>
      <c r="J388" s="106" t="n">
        <v>31.68</v>
      </c>
      <c r="K388" s="106" t="n">
        <v>4.25</v>
      </c>
      <c r="L388" s="106" t="n">
        <v>272970.89</v>
      </c>
      <c r="M388" s="106" t="n">
        <v>33276.67</v>
      </c>
      <c r="N388" s="106" t="n">
        <v>9027.34</v>
      </c>
      <c r="O388" s="106" t="n">
        <v>1655.2</v>
      </c>
      <c r="P388" s="106" t="n">
        <v>420.94</v>
      </c>
      <c r="Q388" s="106" t="n">
        <v>83</v>
      </c>
      <c r="R388" s="0" t="n">
        <v>387</v>
      </c>
    </row>
    <row r="389" customFormat="false" ht="13" hidden="false" customHeight="false" outlineLevel="0" collapsed="false">
      <c r="A389" s="106" t="s">
        <v>1433</v>
      </c>
      <c r="B389" s="106" t="n">
        <v>4</v>
      </c>
      <c r="C389" s="106" t="n">
        <v>230.237</v>
      </c>
      <c r="D389" s="106" t="n">
        <v>8</v>
      </c>
      <c r="E389" s="106" t="n">
        <v>51.35</v>
      </c>
      <c r="F389" s="106" t="n">
        <v>11844.65</v>
      </c>
      <c r="G389" s="106" t="n">
        <v>222.75</v>
      </c>
      <c r="H389" s="106" t="n">
        <v>1881.46</v>
      </c>
      <c r="I389" s="106" t="n">
        <v>33</v>
      </c>
      <c r="J389" s="106" t="n">
        <v>422.79</v>
      </c>
      <c r="K389" s="106" t="n">
        <v>4.5</v>
      </c>
      <c r="L389" s="106" t="n">
        <v>241932.05</v>
      </c>
      <c r="M389" s="106" t="n">
        <v>30552.5</v>
      </c>
      <c r="N389" s="106" t="n">
        <v>19299.99</v>
      </c>
      <c r="O389" s="106" t="n">
        <v>2544.67</v>
      </c>
      <c r="P389" s="106" t="n">
        <v>657.01</v>
      </c>
      <c r="Q389" s="106" t="n">
        <v>94</v>
      </c>
      <c r="R389" s="0" t="n">
        <v>388</v>
      </c>
    </row>
    <row r="390" customFormat="false" ht="13" hidden="false" customHeight="false" outlineLevel="0" collapsed="false">
      <c r="A390" s="106" t="s">
        <v>978</v>
      </c>
      <c r="B390" s="106" t="n">
        <v>6</v>
      </c>
      <c r="C390" s="106" t="n">
        <v>5.7708</v>
      </c>
      <c r="D390" s="106" t="n">
        <v>8</v>
      </c>
      <c r="E390" s="106" t="n">
        <v>5.23</v>
      </c>
      <c r="F390" s="106" t="n">
        <v>9788.43</v>
      </c>
      <c r="G390" s="106" t="n">
        <v>976.83</v>
      </c>
      <c r="H390" s="106" t="n">
        <v>2472.81</v>
      </c>
      <c r="I390" s="106" t="n">
        <v>230.8</v>
      </c>
      <c r="J390" s="106" t="n">
        <v>592.93</v>
      </c>
      <c r="K390" s="106" t="n">
        <v>44.5</v>
      </c>
      <c r="L390" s="106" t="n">
        <v>303633.95</v>
      </c>
      <c r="M390" s="106" t="n">
        <v>40244</v>
      </c>
      <c r="N390" s="106" t="n">
        <v>30220.32</v>
      </c>
      <c r="O390" s="106" t="n">
        <v>5727.2</v>
      </c>
      <c r="P390" s="106" t="n">
        <v>4687.86</v>
      </c>
      <c r="Q390" s="106" t="n">
        <v>955.75</v>
      </c>
      <c r="R390" s="0" t="n">
        <v>389</v>
      </c>
    </row>
    <row r="391" customFormat="false" ht="13" hidden="false" customHeight="false" outlineLevel="0" collapsed="false">
      <c r="A391" s="106" t="s">
        <v>1268</v>
      </c>
      <c r="B391" s="106" t="n">
        <v>5</v>
      </c>
      <c r="C391" s="106" t="n">
        <v>3.98601</v>
      </c>
      <c r="D391" s="106" t="n">
        <v>5</v>
      </c>
      <c r="E391" s="106" t="n">
        <v>24.34</v>
      </c>
      <c r="F391" s="106" t="n">
        <v>9545.04</v>
      </c>
      <c r="G391" s="106" t="n">
        <v>340.4</v>
      </c>
      <c r="H391" s="106" t="n">
        <v>3440.26</v>
      </c>
      <c r="I391" s="106" t="n">
        <v>52.5</v>
      </c>
      <c r="J391" s="106" t="n">
        <v>89.93</v>
      </c>
      <c r="K391" s="106" t="n">
        <v>3.67</v>
      </c>
      <c r="L391" s="106" t="n">
        <v>176190.17</v>
      </c>
      <c r="M391" s="106" t="n">
        <v>20609.2</v>
      </c>
      <c r="N391" s="106" t="n">
        <v>18598.2</v>
      </c>
      <c r="O391" s="106" t="n">
        <v>2130.5</v>
      </c>
      <c r="P391" s="106" t="n">
        <v>1006.52</v>
      </c>
      <c r="Q391" s="106" t="n">
        <v>90</v>
      </c>
      <c r="R391" s="0" t="n">
        <v>390</v>
      </c>
    </row>
    <row r="392" customFormat="false" ht="13" hidden="false" customHeight="false" outlineLevel="0" collapsed="false">
      <c r="A392" s="106" t="s">
        <v>1567</v>
      </c>
      <c r="B392" s="106" t="n">
        <v>4</v>
      </c>
      <c r="C392" s="106" t="n">
        <v>15.1707</v>
      </c>
      <c r="D392" s="106" t="n">
        <v>8</v>
      </c>
      <c r="E392" s="106" t="n">
        <v>39.37</v>
      </c>
      <c r="F392" s="106" t="n">
        <v>10997.18</v>
      </c>
      <c r="G392" s="106" t="n">
        <v>161</v>
      </c>
      <c r="H392" s="106" t="n">
        <v>525.22</v>
      </c>
      <c r="I392" s="106" t="n">
        <v>22.33</v>
      </c>
      <c r="J392" s="106" t="n">
        <v>30.19</v>
      </c>
      <c r="K392" s="106" t="n">
        <v>4</v>
      </c>
      <c r="L392" s="106" t="n">
        <v>195751.27</v>
      </c>
      <c r="M392" s="106" t="n">
        <v>26633.75</v>
      </c>
      <c r="N392" s="106" t="n">
        <v>12533.24</v>
      </c>
      <c r="O392" s="106" t="n">
        <v>2675.67</v>
      </c>
      <c r="P392" s="106" t="n">
        <v>346.04</v>
      </c>
      <c r="Q392" s="106" t="n">
        <v>103.5</v>
      </c>
      <c r="R392" s="0" t="n">
        <v>391</v>
      </c>
    </row>
    <row r="393" customFormat="false" ht="13" hidden="false" customHeight="false" outlineLevel="0" collapsed="false">
      <c r="A393" s="106" t="s">
        <v>684</v>
      </c>
      <c r="B393" s="106" t="n">
        <v>8</v>
      </c>
      <c r="C393" s="106" t="n">
        <v>107.92</v>
      </c>
      <c r="D393" s="106" t="n">
        <v>0</v>
      </c>
      <c r="E393" s="106" t="n">
        <v>0</v>
      </c>
      <c r="F393" s="106" t="n">
        <v>3364.13</v>
      </c>
      <c r="G393" s="106" t="n">
        <v>735.5</v>
      </c>
      <c r="H393" s="106" t="n">
        <v>729.29</v>
      </c>
      <c r="I393" s="106" t="n">
        <v>95.71</v>
      </c>
      <c r="J393" s="106" t="n">
        <v>288.69</v>
      </c>
      <c r="K393" s="106" t="n">
        <v>26</v>
      </c>
      <c r="L393" s="106" t="n">
        <v>281538.39</v>
      </c>
      <c r="M393" s="106" t="n">
        <v>42764.25</v>
      </c>
      <c r="N393" s="106" t="n">
        <v>28510.97</v>
      </c>
      <c r="O393" s="106" t="n">
        <v>5081.14</v>
      </c>
      <c r="P393" s="106" t="n">
        <v>3690.8</v>
      </c>
      <c r="Q393" s="106" t="n">
        <v>881.83</v>
      </c>
      <c r="R393" s="0" t="n">
        <v>392</v>
      </c>
    </row>
    <row r="394" customFormat="false" ht="13" hidden="false" customHeight="false" outlineLevel="0" collapsed="false">
      <c r="A394" s="106" t="s">
        <v>890</v>
      </c>
      <c r="B394" s="106" t="n">
        <v>8</v>
      </c>
      <c r="C394" s="106" t="n">
        <v>11.8391</v>
      </c>
      <c r="D394" s="106" t="n">
        <v>0</v>
      </c>
      <c r="E394" s="106" t="n">
        <v>0</v>
      </c>
      <c r="F394" s="106" t="n">
        <v>3883.81</v>
      </c>
      <c r="G394" s="106" t="n">
        <v>1194.5</v>
      </c>
      <c r="H394" s="106" t="n">
        <v>849.4</v>
      </c>
      <c r="I394" s="106" t="n">
        <v>206</v>
      </c>
      <c r="J394" s="106" t="n">
        <v>190.49</v>
      </c>
      <c r="K394" s="106" t="n">
        <v>49.67</v>
      </c>
      <c r="L394" s="106" t="n">
        <v>259874.94</v>
      </c>
      <c r="M394" s="106" t="n">
        <v>41338.62</v>
      </c>
      <c r="N394" s="106" t="n">
        <v>26813.31</v>
      </c>
      <c r="O394" s="106" t="n">
        <v>5750.14</v>
      </c>
      <c r="P394" s="106" t="n">
        <v>3815.54</v>
      </c>
      <c r="Q394" s="106" t="n">
        <v>918.83</v>
      </c>
      <c r="R394" s="0" t="n">
        <v>393</v>
      </c>
    </row>
    <row r="395" customFormat="false" ht="13" hidden="false" customHeight="false" outlineLevel="0" collapsed="false">
      <c r="A395" s="106" t="s">
        <v>964</v>
      </c>
      <c r="B395" s="106" t="n">
        <v>7</v>
      </c>
      <c r="C395" s="106" t="n">
        <v>245.527</v>
      </c>
      <c r="D395" s="106" t="n">
        <v>0</v>
      </c>
      <c r="E395" s="106" t="n">
        <v>0</v>
      </c>
      <c r="F395" s="106" t="n">
        <v>5589.41</v>
      </c>
      <c r="G395" s="106" t="n">
        <v>959.71</v>
      </c>
      <c r="H395" s="106" t="n">
        <v>1029.88</v>
      </c>
      <c r="I395" s="106" t="n">
        <v>158.33</v>
      </c>
      <c r="J395" s="106" t="n">
        <v>432.42</v>
      </c>
      <c r="K395" s="106" t="n">
        <v>28.8</v>
      </c>
      <c r="L395" s="106" t="n">
        <v>214992.93</v>
      </c>
      <c r="M395" s="106" t="n">
        <v>29580</v>
      </c>
      <c r="N395" s="106" t="n">
        <v>13669.05</v>
      </c>
      <c r="O395" s="106" t="n">
        <v>2573.17</v>
      </c>
      <c r="P395" s="106" t="n">
        <v>2390.25</v>
      </c>
      <c r="Q395" s="106" t="n">
        <v>433</v>
      </c>
      <c r="R395" s="0" t="n">
        <v>394</v>
      </c>
    </row>
    <row r="396" customFormat="false" ht="13" hidden="false" customHeight="false" outlineLevel="0" collapsed="false">
      <c r="A396" s="106" t="s">
        <v>829</v>
      </c>
      <c r="B396" s="106" t="n">
        <v>7</v>
      </c>
      <c r="C396" s="106" t="n">
        <v>10.8872</v>
      </c>
      <c r="D396" s="106" t="n">
        <v>0</v>
      </c>
      <c r="E396" s="106" t="n">
        <v>0</v>
      </c>
      <c r="F396" s="106" t="n">
        <v>6729.37</v>
      </c>
      <c r="G396" s="106" t="n">
        <v>944</v>
      </c>
      <c r="H396" s="106" t="n">
        <v>902.71</v>
      </c>
      <c r="I396" s="106" t="n">
        <v>122.83</v>
      </c>
      <c r="J396" s="106" t="n">
        <v>256</v>
      </c>
      <c r="K396" s="106" t="n">
        <v>18.8</v>
      </c>
      <c r="L396" s="106" t="n">
        <v>248026.88</v>
      </c>
      <c r="M396" s="106" t="n">
        <v>33996.71</v>
      </c>
      <c r="N396" s="106" t="n">
        <v>19343.33</v>
      </c>
      <c r="O396" s="106" t="n">
        <v>2585.67</v>
      </c>
      <c r="P396" s="106" t="n">
        <v>1621.53</v>
      </c>
      <c r="Q396" s="106" t="n">
        <v>287.6</v>
      </c>
      <c r="R396" s="0" t="n">
        <v>395</v>
      </c>
    </row>
    <row r="397" customFormat="false" ht="13" hidden="false" customHeight="false" outlineLevel="0" collapsed="false">
      <c r="A397" s="106" t="s">
        <v>92</v>
      </c>
      <c r="B397" s="106" t="n">
        <v>9</v>
      </c>
      <c r="C397" s="106" t="n">
        <v>15.5276</v>
      </c>
      <c r="D397" s="106" t="n">
        <v>0</v>
      </c>
      <c r="E397" s="106" t="n">
        <v>0</v>
      </c>
      <c r="F397" s="106" t="n">
        <v>3195.47</v>
      </c>
      <c r="G397" s="106" t="n">
        <v>838.78</v>
      </c>
      <c r="H397" s="106" t="n">
        <v>1095.92</v>
      </c>
      <c r="I397" s="106" t="n">
        <v>176.62</v>
      </c>
      <c r="J397" s="106" t="n">
        <v>571.97</v>
      </c>
      <c r="K397" s="106" t="n">
        <v>62.29</v>
      </c>
      <c r="L397" s="106" t="n">
        <v>264211.78</v>
      </c>
      <c r="M397" s="106" t="n">
        <v>32863.33</v>
      </c>
      <c r="N397" s="106" t="n">
        <v>21901.97</v>
      </c>
      <c r="O397" s="106" t="n">
        <v>3712.5</v>
      </c>
      <c r="P397" s="106" t="n">
        <v>5422.99</v>
      </c>
      <c r="Q397" s="106" t="n">
        <v>983.86</v>
      </c>
      <c r="R397" s="0" t="n">
        <v>396</v>
      </c>
    </row>
    <row r="398" customFormat="false" ht="13" hidden="false" customHeight="false" outlineLevel="0" collapsed="false">
      <c r="A398" s="106" t="s">
        <v>544</v>
      </c>
      <c r="B398" s="106" t="n">
        <v>10</v>
      </c>
      <c r="C398" s="106" t="n">
        <v>56.6966</v>
      </c>
      <c r="D398" s="106" t="n">
        <v>1</v>
      </c>
      <c r="E398" s="106" t="n">
        <v>5.83</v>
      </c>
      <c r="F398" s="106" t="n">
        <v>2536.83</v>
      </c>
      <c r="G398" s="106" t="n">
        <v>777.4</v>
      </c>
      <c r="H398" s="106" t="n">
        <v>1139.36</v>
      </c>
      <c r="I398" s="106" t="n">
        <v>221.11</v>
      </c>
      <c r="J398" s="106" t="n">
        <v>723.93</v>
      </c>
      <c r="K398" s="106" t="n">
        <v>97.5</v>
      </c>
      <c r="L398" s="106" t="n">
        <v>298217.47</v>
      </c>
      <c r="M398" s="106" t="n">
        <v>37203.7</v>
      </c>
      <c r="N398" s="106" t="n">
        <v>22324.48</v>
      </c>
      <c r="O398" s="106" t="n">
        <v>4168</v>
      </c>
      <c r="P398" s="106" t="n">
        <v>5200.31</v>
      </c>
      <c r="Q398" s="106" t="n">
        <v>1031.88</v>
      </c>
      <c r="R398" s="0" t="n">
        <v>397</v>
      </c>
    </row>
    <row r="399" customFormat="false" ht="13" hidden="false" customHeight="false" outlineLevel="0" collapsed="false">
      <c r="A399" s="106" t="s">
        <v>863</v>
      </c>
      <c r="B399" s="106" t="n">
        <v>7</v>
      </c>
      <c r="C399" s="106" t="n">
        <v>35.9336</v>
      </c>
      <c r="D399" s="106" t="n">
        <v>1</v>
      </c>
      <c r="E399" s="106" t="n">
        <v>48.31</v>
      </c>
      <c r="F399" s="106" t="n">
        <v>6655.12</v>
      </c>
      <c r="G399" s="106" t="n">
        <v>829</v>
      </c>
      <c r="H399" s="106" t="n">
        <v>1462.48</v>
      </c>
      <c r="I399" s="106" t="n">
        <v>171.33</v>
      </c>
      <c r="J399" s="106" t="n">
        <v>380.88</v>
      </c>
      <c r="K399" s="106" t="n">
        <v>49.6</v>
      </c>
      <c r="L399" s="106" t="n">
        <v>316284.59</v>
      </c>
      <c r="M399" s="106" t="n">
        <v>39955.14</v>
      </c>
      <c r="N399" s="106" t="n">
        <v>25323.94</v>
      </c>
      <c r="O399" s="106" t="n">
        <v>5556.83</v>
      </c>
      <c r="P399" s="106" t="n">
        <v>2823.29</v>
      </c>
      <c r="Q399" s="106" t="n">
        <v>813.2</v>
      </c>
      <c r="R399" s="0" t="n">
        <v>398</v>
      </c>
    </row>
    <row r="400" customFormat="false" ht="13" hidden="false" customHeight="false" outlineLevel="0" collapsed="false">
      <c r="A400" s="106" t="s">
        <v>749</v>
      </c>
      <c r="B400" s="106" t="n">
        <v>5</v>
      </c>
      <c r="C400" s="106" t="n">
        <v>1.96326</v>
      </c>
      <c r="D400" s="106" t="n">
        <v>2</v>
      </c>
      <c r="E400" s="106" t="n">
        <v>3.84</v>
      </c>
      <c r="F400" s="106" t="n">
        <v>10313.91</v>
      </c>
      <c r="G400" s="106" t="n">
        <v>373.8</v>
      </c>
      <c r="H400" s="106" t="n">
        <v>890.93</v>
      </c>
      <c r="I400" s="106" t="n">
        <v>40.5</v>
      </c>
      <c r="J400" s="106" t="n">
        <v>25.03</v>
      </c>
      <c r="K400" s="106" t="n">
        <v>3</v>
      </c>
      <c r="L400" s="106" t="n">
        <v>249477.12</v>
      </c>
      <c r="M400" s="106" t="n">
        <v>35286.2</v>
      </c>
      <c r="N400" s="106" t="n">
        <v>12786.36</v>
      </c>
      <c r="O400" s="106" t="n">
        <v>2562.75</v>
      </c>
      <c r="P400" s="106" t="n">
        <v>356.82</v>
      </c>
      <c r="Q400" s="106" t="n">
        <v>84.33</v>
      </c>
      <c r="R400" s="0" t="n">
        <v>399</v>
      </c>
    </row>
    <row r="401" customFormat="false" ht="13" hidden="false" customHeight="false" outlineLevel="0" collapsed="false">
      <c r="A401" s="106" t="s">
        <v>621</v>
      </c>
      <c r="B401" s="106" t="n">
        <v>6</v>
      </c>
      <c r="C401" s="106" t="n">
        <v>0.416449</v>
      </c>
      <c r="D401" s="106" t="n">
        <v>7</v>
      </c>
      <c r="E401" s="106" t="n">
        <v>0.71</v>
      </c>
      <c r="F401" s="106" t="n">
        <v>7950.61</v>
      </c>
      <c r="G401" s="106" t="n">
        <v>839</v>
      </c>
      <c r="H401" s="106" t="n">
        <v>2068.67</v>
      </c>
      <c r="I401" s="106" t="n">
        <v>203.6</v>
      </c>
      <c r="J401" s="106" t="n">
        <v>185.14</v>
      </c>
      <c r="K401" s="106" t="n">
        <v>37</v>
      </c>
      <c r="L401" s="106" t="n">
        <v>184740.5</v>
      </c>
      <c r="M401" s="106" t="n">
        <v>27541.17</v>
      </c>
      <c r="N401" s="106" t="n">
        <v>18131.84</v>
      </c>
      <c r="O401" s="106" t="n">
        <v>3141</v>
      </c>
      <c r="P401" s="106" t="n">
        <v>549.88</v>
      </c>
      <c r="Q401" s="106" t="n">
        <v>250.5</v>
      </c>
      <c r="R401" s="0" t="n">
        <v>400</v>
      </c>
    </row>
    <row r="402" customFormat="false" ht="13" hidden="false" customHeight="false" outlineLevel="0" collapsed="false">
      <c r="A402" s="106" t="s">
        <v>1384</v>
      </c>
      <c r="B402" s="106" t="n">
        <v>4</v>
      </c>
      <c r="C402" s="106" t="n">
        <v>68.0597</v>
      </c>
      <c r="D402" s="106" t="n">
        <v>15</v>
      </c>
      <c r="E402" s="106" t="n">
        <v>24.75</v>
      </c>
      <c r="F402" s="106" t="n">
        <v>7482.69</v>
      </c>
      <c r="G402" s="106" t="n">
        <v>192.25</v>
      </c>
      <c r="H402" s="106" t="n">
        <v>2132.4</v>
      </c>
      <c r="I402" s="106" t="n">
        <v>32.33</v>
      </c>
      <c r="J402" s="106" t="n">
        <v>241.27</v>
      </c>
      <c r="K402" s="106" t="n">
        <v>6.5</v>
      </c>
      <c r="L402" s="106" t="n">
        <v>134140.06</v>
      </c>
      <c r="M402" s="106" t="n">
        <v>23351</v>
      </c>
      <c r="N402" s="106" t="n">
        <v>12157.09</v>
      </c>
      <c r="O402" s="106" t="n">
        <v>1925.33</v>
      </c>
      <c r="P402" s="106" t="n">
        <v>845.78</v>
      </c>
      <c r="Q402" s="106" t="n">
        <v>224</v>
      </c>
      <c r="R402" s="0" t="n">
        <v>401</v>
      </c>
    </row>
    <row r="403" customFormat="false" ht="13" hidden="false" customHeight="false" outlineLevel="0" collapsed="false">
      <c r="A403" s="106" t="s">
        <v>831</v>
      </c>
      <c r="B403" s="106" t="n">
        <v>10</v>
      </c>
      <c r="C403" s="106" t="n">
        <v>30.7578</v>
      </c>
      <c r="D403" s="106" t="n">
        <v>0</v>
      </c>
      <c r="E403" s="106" t="n">
        <v>0</v>
      </c>
      <c r="F403" s="106" t="n">
        <v>1816.25</v>
      </c>
      <c r="G403" s="106" t="n">
        <v>620.6</v>
      </c>
      <c r="H403" s="106" t="n">
        <v>488.48</v>
      </c>
      <c r="I403" s="106" t="n">
        <v>70</v>
      </c>
      <c r="J403" s="106" t="n">
        <v>328.73</v>
      </c>
      <c r="K403" s="106" t="n">
        <v>31.62</v>
      </c>
      <c r="L403" s="106" t="n">
        <v>259996.86</v>
      </c>
      <c r="M403" s="106" t="n">
        <v>34058.7</v>
      </c>
      <c r="N403" s="106" t="n">
        <v>19430.22</v>
      </c>
      <c r="O403" s="106" t="n">
        <v>2955.67</v>
      </c>
      <c r="P403" s="106" t="n">
        <v>3317.95</v>
      </c>
      <c r="Q403" s="106" t="n">
        <v>573.62</v>
      </c>
      <c r="R403" s="0" t="n">
        <v>402</v>
      </c>
    </row>
    <row r="404" customFormat="false" ht="13" hidden="false" customHeight="false" outlineLevel="0" collapsed="false">
      <c r="A404" s="106" t="s">
        <v>1270</v>
      </c>
      <c r="B404" s="106" t="n">
        <v>5</v>
      </c>
      <c r="C404" s="106" t="n">
        <v>9.51884</v>
      </c>
      <c r="D404" s="106" t="n">
        <v>7</v>
      </c>
      <c r="E404" s="106" t="n">
        <v>8.56</v>
      </c>
      <c r="F404" s="106" t="n">
        <v>8590.87</v>
      </c>
      <c r="G404" s="106" t="n">
        <v>381.8</v>
      </c>
      <c r="H404" s="106" t="n">
        <v>1562.2</v>
      </c>
      <c r="I404" s="106" t="n">
        <v>49.75</v>
      </c>
      <c r="J404" s="106" t="n">
        <v>119.66</v>
      </c>
      <c r="K404" s="106" t="n">
        <v>9</v>
      </c>
      <c r="L404" s="106" t="n">
        <v>244878.84</v>
      </c>
      <c r="M404" s="106" t="n">
        <v>37682.2</v>
      </c>
      <c r="N404" s="106" t="n">
        <v>15425.55</v>
      </c>
      <c r="O404" s="106" t="n">
        <v>2504.25</v>
      </c>
      <c r="P404" s="106" t="n">
        <v>1342.99</v>
      </c>
      <c r="Q404" s="106" t="n">
        <v>205.33</v>
      </c>
      <c r="R404" s="0" t="n">
        <v>403</v>
      </c>
    </row>
    <row r="405" customFormat="false" ht="13" hidden="false" customHeight="false" outlineLevel="0" collapsed="false">
      <c r="A405" s="106" t="s">
        <v>1053</v>
      </c>
      <c r="B405" s="106" t="n">
        <v>6</v>
      </c>
      <c r="C405" s="106" t="n">
        <v>7.97203</v>
      </c>
      <c r="D405" s="106" t="n">
        <v>3</v>
      </c>
      <c r="E405" s="106" t="n">
        <v>1.43</v>
      </c>
      <c r="F405" s="106" t="n">
        <v>5678.29</v>
      </c>
      <c r="G405" s="106" t="n">
        <v>461.33</v>
      </c>
      <c r="H405" s="106" t="n">
        <v>963.4</v>
      </c>
      <c r="I405" s="106" t="n">
        <v>68</v>
      </c>
      <c r="J405" s="106" t="n">
        <v>14.35</v>
      </c>
      <c r="K405" s="106" t="n">
        <v>7</v>
      </c>
      <c r="L405" s="106" t="n">
        <v>148929.28</v>
      </c>
      <c r="M405" s="106" t="n">
        <v>21961</v>
      </c>
      <c r="N405" s="106" t="n">
        <v>6097.72</v>
      </c>
      <c r="O405" s="106" t="n">
        <v>1299.2</v>
      </c>
      <c r="P405" s="106" t="n">
        <v>57.19</v>
      </c>
      <c r="Q405" s="106" t="n">
        <v>43.25</v>
      </c>
      <c r="R405" s="0" t="n">
        <v>404</v>
      </c>
    </row>
    <row r="406" customFormat="false" ht="13" hidden="false" customHeight="false" outlineLevel="0" collapsed="false">
      <c r="A406" s="106" t="s">
        <v>918</v>
      </c>
      <c r="B406" s="106" t="n">
        <v>7</v>
      </c>
      <c r="C406" s="106" t="n">
        <v>3.98601</v>
      </c>
      <c r="D406" s="106" t="n">
        <v>0</v>
      </c>
      <c r="E406" s="106" t="n">
        <v>0</v>
      </c>
      <c r="F406" s="106" t="n">
        <v>4386.37</v>
      </c>
      <c r="G406" s="106" t="n">
        <v>641.86</v>
      </c>
      <c r="H406" s="106" t="n">
        <v>93.62</v>
      </c>
      <c r="I406" s="106" t="n">
        <v>32.5</v>
      </c>
      <c r="J406" s="106" t="n">
        <v>15.96</v>
      </c>
      <c r="K406" s="106" t="n">
        <v>3.6</v>
      </c>
      <c r="L406" s="106" t="n">
        <v>193937.57</v>
      </c>
      <c r="M406" s="106" t="n">
        <v>27264.71</v>
      </c>
      <c r="N406" s="106" t="n">
        <v>7702.5</v>
      </c>
      <c r="O406" s="106" t="n">
        <v>1773.17</v>
      </c>
      <c r="P406" s="106" t="n">
        <v>364.41</v>
      </c>
      <c r="Q406" s="106" t="n">
        <v>108.6</v>
      </c>
      <c r="R406" s="0" t="n">
        <v>405</v>
      </c>
    </row>
    <row r="407" customFormat="false" ht="13" hidden="false" customHeight="false" outlineLevel="0" collapsed="false">
      <c r="A407" s="106" t="s">
        <v>970</v>
      </c>
      <c r="B407" s="106" t="n">
        <v>5</v>
      </c>
      <c r="C407" s="106" t="n">
        <v>3.33159</v>
      </c>
      <c r="D407" s="106" t="n">
        <v>1</v>
      </c>
      <c r="E407" s="106" t="n">
        <v>0.18</v>
      </c>
      <c r="F407" s="106" t="n">
        <v>7492.94</v>
      </c>
      <c r="G407" s="106" t="n">
        <v>313</v>
      </c>
      <c r="H407" s="106" t="n">
        <v>1100.44</v>
      </c>
      <c r="I407" s="106" t="n">
        <v>35.5</v>
      </c>
      <c r="J407" s="106" t="n">
        <v>184.13</v>
      </c>
      <c r="K407" s="106" t="n">
        <v>6.33</v>
      </c>
      <c r="L407" s="106" t="n">
        <v>227756.99</v>
      </c>
      <c r="M407" s="106" t="n">
        <v>27807.8</v>
      </c>
      <c r="N407" s="106" t="n">
        <v>12657.2</v>
      </c>
      <c r="O407" s="106" t="n">
        <v>2054</v>
      </c>
      <c r="P407" s="106" t="n">
        <v>1805.07</v>
      </c>
      <c r="Q407" s="106" t="n">
        <v>303</v>
      </c>
      <c r="R407" s="0" t="n">
        <v>406</v>
      </c>
    </row>
    <row r="408" customFormat="false" ht="13" hidden="false" customHeight="false" outlineLevel="0" collapsed="false">
      <c r="A408" s="106" t="s">
        <v>742</v>
      </c>
      <c r="B408" s="106" t="n">
        <v>7</v>
      </c>
      <c r="C408" s="106" t="n">
        <v>52.5916</v>
      </c>
      <c r="D408" s="106" t="n">
        <v>1</v>
      </c>
      <c r="E408" s="106" t="n">
        <v>2.8</v>
      </c>
      <c r="F408" s="106" t="n">
        <v>5888.74</v>
      </c>
      <c r="G408" s="106" t="n">
        <v>1061</v>
      </c>
      <c r="H408" s="106" t="n">
        <v>1381.21</v>
      </c>
      <c r="I408" s="106" t="n">
        <v>237.5</v>
      </c>
      <c r="J408" s="106" t="n">
        <v>293.53</v>
      </c>
      <c r="K408" s="106" t="n">
        <v>34.4</v>
      </c>
      <c r="L408" s="106" t="n">
        <v>271853.01</v>
      </c>
      <c r="M408" s="106" t="n">
        <v>34553.14</v>
      </c>
      <c r="N408" s="106" t="n">
        <v>24900.47</v>
      </c>
      <c r="O408" s="106" t="n">
        <v>4462.17</v>
      </c>
      <c r="P408" s="106" t="n">
        <v>3253.22</v>
      </c>
      <c r="Q408" s="106" t="n">
        <v>663.4</v>
      </c>
      <c r="R408" s="0" t="n">
        <v>407</v>
      </c>
    </row>
    <row r="409" customFormat="false" ht="13" hidden="false" customHeight="false" outlineLevel="0" collapsed="false">
      <c r="A409" s="106" t="s">
        <v>173</v>
      </c>
      <c r="B409" s="106" t="n">
        <v>4</v>
      </c>
      <c r="C409" s="106" t="n">
        <v>8.80493</v>
      </c>
      <c r="D409" s="106" t="n">
        <v>15</v>
      </c>
      <c r="E409" s="106" t="n">
        <v>107.59</v>
      </c>
      <c r="F409" s="106" t="n">
        <v>11347.84</v>
      </c>
      <c r="G409" s="106" t="n">
        <v>214.5</v>
      </c>
      <c r="H409" s="106" t="n">
        <v>1888.91</v>
      </c>
      <c r="I409" s="106" t="n">
        <v>33.33</v>
      </c>
      <c r="J409" s="106" t="n">
        <v>761.65</v>
      </c>
      <c r="K409" s="106" t="n">
        <v>6.5</v>
      </c>
      <c r="L409" s="106" t="n">
        <v>193113.97</v>
      </c>
      <c r="M409" s="106" t="n">
        <v>27237</v>
      </c>
      <c r="N409" s="106" t="n">
        <v>12153.28</v>
      </c>
      <c r="O409" s="106" t="n">
        <v>3097.33</v>
      </c>
      <c r="P409" s="106" t="n">
        <v>2266.08</v>
      </c>
      <c r="Q409" s="106" t="n">
        <v>510.5</v>
      </c>
      <c r="R409" s="0" t="n">
        <v>408</v>
      </c>
    </row>
    <row r="410" customFormat="false" ht="13" hidden="false" customHeight="false" outlineLevel="0" collapsed="false">
      <c r="A410" s="106" t="s">
        <v>1059</v>
      </c>
      <c r="B410" s="106" t="n">
        <v>5</v>
      </c>
      <c r="C410" s="106" t="n">
        <v>73.5925</v>
      </c>
      <c r="D410" s="106" t="n">
        <v>2</v>
      </c>
      <c r="E410" s="106" t="n">
        <v>6.81</v>
      </c>
      <c r="F410" s="106" t="n">
        <v>4411.28</v>
      </c>
      <c r="G410" s="106" t="n">
        <v>296</v>
      </c>
      <c r="H410" s="106" t="n">
        <v>265.71</v>
      </c>
      <c r="I410" s="106" t="n">
        <v>26.75</v>
      </c>
      <c r="J410" s="106" t="n">
        <v>77.3</v>
      </c>
      <c r="K410" s="106" t="n">
        <v>3</v>
      </c>
      <c r="L410" s="106" t="n">
        <v>283929.01</v>
      </c>
      <c r="M410" s="106" t="n">
        <v>36825.2</v>
      </c>
      <c r="N410" s="106" t="n">
        <v>15610.66</v>
      </c>
      <c r="O410" s="106" t="n">
        <v>3476</v>
      </c>
      <c r="P410" s="106" t="n">
        <v>708.66</v>
      </c>
      <c r="Q410" s="106" t="n">
        <v>193.33</v>
      </c>
      <c r="R410" s="0" t="n">
        <v>409</v>
      </c>
    </row>
    <row r="411" customFormat="false" ht="13" hidden="false" customHeight="false" outlineLevel="0" collapsed="false">
      <c r="A411" s="106" t="s">
        <v>1272</v>
      </c>
      <c r="B411" s="106" t="n">
        <v>4</v>
      </c>
      <c r="C411" s="106" t="n">
        <v>74.247</v>
      </c>
      <c r="D411" s="106" t="n">
        <v>11</v>
      </c>
      <c r="E411" s="106" t="n">
        <v>35.24</v>
      </c>
      <c r="F411" s="106" t="n">
        <v>14387.48</v>
      </c>
      <c r="G411" s="106" t="n">
        <v>223.75</v>
      </c>
      <c r="H411" s="106" t="n">
        <v>1824.96</v>
      </c>
      <c r="I411" s="106" t="n">
        <v>30</v>
      </c>
      <c r="J411" s="106" t="n">
        <v>260.43</v>
      </c>
      <c r="K411" s="106" t="n">
        <v>5.5</v>
      </c>
      <c r="L411" s="106" t="n">
        <v>304206.11</v>
      </c>
      <c r="M411" s="106" t="n">
        <v>42130.5</v>
      </c>
      <c r="N411" s="106" t="n">
        <v>36566.66</v>
      </c>
      <c r="O411" s="106" t="n">
        <v>6502.33</v>
      </c>
      <c r="P411" s="106" t="n">
        <v>3410.81</v>
      </c>
      <c r="Q411" s="106" t="n">
        <v>401.5</v>
      </c>
      <c r="R411" s="0" t="n">
        <v>410</v>
      </c>
    </row>
    <row r="412" customFormat="false" ht="13" hidden="false" customHeight="false" outlineLevel="0" collapsed="false">
      <c r="A412" s="106" t="s">
        <v>1274</v>
      </c>
      <c r="B412" s="106" t="n">
        <v>5</v>
      </c>
      <c r="C412" s="106" t="n">
        <v>94.5935</v>
      </c>
      <c r="D412" s="106" t="n">
        <v>8</v>
      </c>
      <c r="E412" s="106" t="n">
        <v>17.13</v>
      </c>
      <c r="F412" s="106" t="n">
        <v>7783.63</v>
      </c>
      <c r="G412" s="106" t="n">
        <v>332.2</v>
      </c>
      <c r="H412" s="106" t="n">
        <v>2554.71</v>
      </c>
      <c r="I412" s="106" t="n">
        <v>64.75</v>
      </c>
      <c r="J412" s="106" t="n">
        <v>272.93</v>
      </c>
      <c r="K412" s="106" t="n">
        <v>8.33</v>
      </c>
      <c r="L412" s="106" t="n">
        <v>301462.01</v>
      </c>
      <c r="M412" s="106" t="n">
        <v>35948.4</v>
      </c>
      <c r="N412" s="106" t="n">
        <v>28599.71</v>
      </c>
      <c r="O412" s="106" t="n">
        <v>3745.5</v>
      </c>
      <c r="P412" s="106" t="n">
        <v>3602.5</v>
      </c>
      <c r="Q412" s="106" t="n">
        <v>355.33</v>
      </c>
      <c r="R412" s="0" t="n">
        <v>411</v>
      </c>
    </row>
    <row r="413" customFormat="false" ht="13" hidden="false" customHeight="false" outlineLevel="0" collapsed="false">
      <c r="A413" s="106" t="s">
        <v>928</v>
      </c>
      <c r="B413" s="106" t="n">
        <v>8</v>
      </c>
      <c r="C413" s="106" t="n">
        <v>0.832899</v>
      </c>
      <c r="D413" s="106" t="n">
        <v>0</v>
      </c>
      <c r="E413" s="106" t="n">
        <v>0</v>
      </c>
      <c r="F413" s="106" t="n">
        <v>4436.81</v>
      </c>
      <c r="G413" s="106" t="n">
        <v>1179.62</v>
      </c>
      <c r="H413" s="106" t="n">
        <v>791.94</v>
      </c>
      <c r="I413" s="106" t="n">
        <v>131.71</v>
      </c>
      <c r="J413" s="106" t="n">
        <v>129.63</v>
      </c>
      <c r="K413" s="106" t="n">
        <v>22.67</v>
      </c>
      <c r="L413" s="106" t="n">
        <v>299248.3</v>
      </c>
      <c r="M413" s="106" t="n">
        <v>41771.88</v>
      </c>
      <c r="N413" s="106" t="n">
        <v>23669.15</v>
      </c>
      <c r="O413" s="106" t="n">
        <v>3354.86</v>
      </c>
      <c r="P413" s="106" t="n">
        <v>1619.89</v>
      </c>
      <c r="Q413" s="106" t="n">
        <v>336.67</v>
      </c>
      <c r="R413" s="0" t="n">
        <v>412</v>
      </c>
    </row>
    <row r="414" customFormat="false" ht="13" hidden="false" customHeight="false" outlineLevel="0" collapsed="false">
      <c r="A414" s="106" t="s">
        <v>1374</v>
      </c>
      <c r="B414" s="106" t="n">
        <v>3</v>
      </c>
      <c r="C414" s="106" t="n">
        <v>174.79</v>
      </c>
      <c r="D414" s="106" t="n">
        <v>13</v>
      </c>
      <c r="E414" s="106" t="n">
        <v>38.28</v>
      </c>
      <c r="F414" s="106" t="n">
        <v>17395.11</v>
      </c>
      <c r="G414" s="106" t="n">
        <v>61.67</v>
      </c>
      <c r="H414" s="106" t="n">
        <v>409.1</v>
      </c>
      <c r="I414" s="106" t="n">
        <v>7</v>
      </c>
      <c r="J414" s="106" t="n">
        <v>174.79</v>
      </c>
      <c r="K414" s="106" t="n">
        <v>1</v>
      </c>
      <c r="L414" s="106" t="n">
        <v>310199.65</v>
      </c>
      <c r="M414" s="106" t="n">
        <v>41338.33</v>
      </c>
      <c r="N414" s="106" t="n">
        <v>48719.15</v>
      </c>
      <c r="O414" s="106" t="n">
        <v>7222.5</v>
      </c>
      <c r="P414" s="106" t="n">
        <v>4310.91</v>
      </c>
      <c r="Q414" s="106" t="n">
        <v>829</v>
      </c>
      <c r="R414" s="0" t="n">
        <v>413</v>
      </c>
    </row>
    <row r="415" customFormat="false" ht="13" hidden="false" customHeight="false" outlineLevel="0" collapsed="false">
      <c r="A415" s="106" t="s">
        <v>261</v>
      </c>
      <c r="B415" s="106" t="n">
        <v>7</v>
      </c>
      <c r="C415" s="106" t="n">
        <v>5.05688</v>
      </c>
      <c r="D415" s="106" t="n">
        <v>0</v>
      </c>
      <c r="E415" s="106" t="n">
        <v>0</v>
      </c>
      <c r="F415" s="106" t="n">
        <v>7590.27</v>
      </c>
      <c r="G415" s="106" t="n">
        <v>1070.29</v>
      </c>
      <c r="H415" s="106" t="n">
        <v>928.84</v>
      </c>
      <c r="I415" s="106" t="n">
        <v>115.83</v>
      </c>
      <c r="J415" s="106" t="n">
        <v>163.52</v>
      </c>
      <c r="K415" s="106" t="n">
        <v>17</v>
      </c>
      <c r="L415" s="106" t="n">
        <v>380825.56</v>
      </c>
      <c r="M415" s="106" t="n">
        <v>48640.14</v>
      </c>
      <c r="N415" s="106" t="n">
        <v>34673.57</v>
      </c>
      <c r="O415" s="106" t="n">
        <v>4765.67</v>
      </c>
      <c r="P415" s="106" t="n">
        <v>3683.31</v>
      </c>
      <c r="Q415" s="106" t="n">
        <v>335</v>
      </c>
      <c r="R415" s="0" t="n">
        <v>414</v>
      </c>
    </row>
    <row r="416" customFormat="false" ht="13" hidden="false" customHeight="false" outlineLevel="0" collapsed="false">
      <c r="A416" s="106" t="s">
        <v>773</v>
      </c>
      <c r="B416" s="106" t="n">
        <v>7</v>
      </c>
      <c r="C416" s="106" t="n">
        <v>4.75942</v>
      </c>
      <c r="D416" s="106" t="n">
        <v>0</v>
      </c>
      <c r="E416" s="106" t="n">
        <v>0</v>
      </c>
      <c r="F416" s="106" t="n">
        <v>4670.4</v>
      </c>
      <c r="G416" s="106" t="n">
        <v>635.86</v>
      </c>
      <c r="H416" s="106" t="n">
        <v>789.89</v>
      </c>
      <c r="I416" s="106" t="n">
        <v>94</v>
      </c>
      <c r="J416" s="106" t="n">
        <v>189.63</v>
      </c>
      <c r="K416" s="106" t="n">
        <v>13.2</v>
      </c>
      <c r="L416" s="106" t="n">
        <v>296549.27</v>
      </c>
      <c r="M416" s="106" t="n">
        <v>39888.86</v>
      </c>
      <c r="N416" s="106" t="n">
        <v>29825.03</v>
      </c>
      <c r="O416" s="106" t="n">
        <v>4688.17</v>
      </c>
      <c r="P416" s="106" t="n">
        <v>1682.04</v>
      </c>
      <c r="Q416" s="106" t="n">
        <v>252.6</v>
      </c>
      <c r="R416" s="0" t="n">
        <v>415</v>
      </c>
    </row>
    <row r="417" customFormat="false" ht="13" hidden="false" customHeight="false" outlineLevel="0" collapsed="false">
      <c r="A417" s="106" t="s">
        <v>633</v>
      </c>
      <c r="B417" s="106" t="n">
        <v>8</v>
      </c>
      <c r="C417" s="106" t="n">
        <v>17.0149</v>
      </c>
      <c r="D417" s="106" t="n">
        <v>1</v>
      </c>
      <c r="E417" s="106" t="n">
        <v>0.12</v>
      </c>
      <c r="F417" s="106" t="n">
        <v>4512.73</v>
      </c>
      <c r="G417" s="106" t="n">
        <v>1003.12</v>
      </c>
      <c r="H417" s="106" t="n">
        <v>1137.17</v>
      </c>
      <c r="I417" s="106" t="n">
        <v>221.29</v>
      </c>
      <c r="J417" s="106" t="n">
        <v>205.09</v>
      </c>
      <c r="K417" s="106" t="n">
        <v>27</v>
      </c>
      <c r="L417" s="106" t="n">
        <v>321715.87</v>
      </c>
      <c r="M417" s="106" t="n">
        <v>44980.12</v>
      </c>
      <c r="N417" s="106" t="n">
        <v>33070.08</v>
      </c>
      <c r="O417" s="106" t="n">
        <v>5556.71</v>
      </c>
      <c r="P417" s="106" t="n">
        <v>3228.85</v>
      </c>
      <c r="Q417" s="106" t="n">
        <v>824.17</v>
      </c>
      <c r="R417" s="0" t="n">
        <v>416</v>
      </c>
    </row>
    <row r="418" customFormat="false" ht="13" hidden="false" customHeight="false" outlineLevel="0" collapsed="false">
      <c r="A418" s="106" t="s">
        <v>1025</v>
      </c>
      <c r="B418" s="106" t="n">
        <v>6</v>
      </c>
      <c r="C418" s="106" t="n">
        <v>137.726</v>
      </c>
      <c r="D418" s="106" t="n">
        <v>3</v>
      </c>
      <c r="E418" s="106" t="n">
        <v>7.99</v>
      </c>
      <c r="F418" s="106" t="n">
        <v>6209.3</v>
      </c>
      <c r="G418" s="106" t="n">
        <v>494.33</v>
      </c>
      <c r="H418" s="106" t="n">
        <v>1035.51</v>
      </c>
      <c r="I418" s="106" t="n">
        <v>62.2</v>
      </c>
      <c r="J418" s="106" t="n">
        <v>197.44</v>
      </c>
      <c r="K418" s="106" t="n">
        <v>9.25</v>
      </c>
      <c r="L418" s="106" t="n">
        <v>300162.8</v>
      </c>
      <c r="M418" s="106" t="n">
        <v>38325.5</v>
      </c>
      <c r="N418" s="106" t="n">
        <v>23964.67</v>
      </c>
      <c r="O418" s="106" t="n">
        <v>3171</v>
      </c>
      <c r="P418" s="106" t="n">
        <v>1803.3</v>
      </c>
      <c r="Q418" s="106" t="n">
        <v>323.25</v>
      </c>
      <c r="R418" s="0" t="n">
        <v>417</v>
      </c>
    </row>
    <row r="419" customFormat="false" ht="13" hidden="false" customHeight="false" outlineLevel="0" collapsed="false">
      <c r="A419" s="106" t="s">
        <v>789</v>
      </c>
      <c r="B419" s="106" t="n">
        <v>7</v>
      </c>
      <c r="C419" s="106" t="n">
        <v>3.86703</v>
      </c>
      <c r="D419" s="106" t="n">
        <v>0</v>
      </c>
      <c r="E419" s="106" t="n">
        <v>0</v>
      </c>
      <c r="F419" s="106" t="n">
        <v>5473.85</v>
      </c>
      <c r="G419" s="106" t="n">
        <v>698</v>
      </c>
      <c r="H419" s="106" t="n">
        <v>678.9</v>
      </c>
      <c r="I419" s="106" t="n">
        <v>87.5</v>
      </c>
      <c r="J419" s="106" t="n">
        <v>91.7</v>
      </c>
      <c r="K419" s="106" t="n">
        <v>10.8</v>
      </c>
      <c r="L419" s="106" t="n">
        <v>305563.27</v>
      </c>
      <c r="M419" s="106" t="n">
        <v>43604.29</v>
      </c>
      <c r="N419" s="106" t="n">
        <v>21213.39</v>
      </c>
      <c r="O419" s="106" t="n">
        <v>4066</v>
      </c>
      <c r="P419" s="106" t="n">
        <v>1973.78</v>
      </c>
      <c r="Q419" s="106" t="n">
        <v>347</v>
      </c>
      <c r="R419" s="0" t="n">
        <v>418</v>
      </c>
    </row>
    <row r="420" customFormat="false" ht="13" hidden="false" customHeight="false" outlineLevel="0" collapsed="false">
      <c r="A420" s="106" t="s">
        <v>713</v>
      </c>
      <c r="B420" s="106" t="n">
        <v>4</v>
      </c>
      <c r="C420" s="106" t="n">
        <v>65.918</v>
      </c>
      <c r="D420" s="106" t="n">
        <v>11</v>
      </c>
      <c r="E420" s="106" t="n">
        <v>18.19</v>
      </c>
      <c r="F420" s="106" t="n">
        <v>9243.15</v>
      </c>
      <c r="G420" s="106" t="n">
        <v>182.5</v>
      </c>
      <c r="H420" s="106" t="n">
        <v>1404.45</v>
      </c>
      <c r="I420" s="106" t="n">
        <v>37.33</v>
      </c>
      <c r="J420" s="106" t="n">
        <v>143.56</v>
      </c>
      <c r="K420" s="106" t="n">
        <v>5.5</v>
      </c>
      <c r="L420" s="106" t="n">
        <v>229764.4</v>
      </c>
      <c r="M420" s="106" t="n">
        <v>35833</v>
      </c>
      <c r="N420" s="106" t="n">
        <v>45377.5</v>
      </c>
      <c r="O420" s="106" t="n">
        <v>8716.33</v>
      </c>
      <c r="P420" s="106" t="n">
        <v>16586.55</v>
      </c>
      <c r="Q420" s="106" t="n">
        <v>4034</v>
      </c>
      <c r="R420" s="0" t="n">
        <v>419</v>
      </c>
    </row>
    <row r="421" customFormat="false" ht="13" hidden="false" customHeight="false" outlineLevel="0" collapsed="false">
      <c r="A421" s="106" t="s">
        <v>988</v>
      </c>
      <c r="B421" s="106" t="n">
        <v>6</v>
      </c>
      <c r="C421" s="106" t="n">
        <v>30.1033</v>
      </c>
      <c r="D421" s="106" t="n">
        <v>0</v>
      </c>
      <c r="E421" s="106" t="n">
        <v>0</v>
      </c>
      <c r="F421" s="106" t="n">
        <v>4912.56</v>
      </c>
      <c r="G421" s="106" t="n">
        <v>425.83</v>
      </c>
      <c r="H421" s="106" t="n">
        <v>909.78</v>
      </c>
      <c r="I421" s="106" t="n">
        <v>44.8</v>
      </c>
      <c r="J421" s="106" t="n">
        <v>117.88</v>
      </c>
      <c r="K421" s="106" t="n">
        <v>3.25</v>
      </c>
      <c r="L421" s="106" t="n">
        <v>268373.19</v>
      </c>
      <c r="M421" s="106" t="n">
        <v>35947.17</v>
      </c>
      <c r="N421" s="106" t="n">
        <v>19982.17</v>
      </c>
      <c r="O421" s="106" t="n">
        <v>3144.8</v>
      </c>
      <c r="P421" s="106" t="n">
        <v>1537.65</v>
      </c>
      <c r="Q421" s="106" t="n">
        <v>231.5</v>
      </c>
      <c r="R421" s="0" t="n">
        <v>420</v>
      </c>
    </row>
    <row r="422" customFormat="false" ht="13" hidden="false" customHeight="false" outlineLevel="0" collapsed="false">
      <c r="A422" s="106" t="s">
        <v>1413</v>
      </c>
      <c r="B422" s="106" t="n">
        <v>5</v>
      </c>
      <c r="C422" s="106" t="n">
        <v>8.92391</v>
      </c>
      <c r="D422" s="106" t="n">
        <v>4</v>
      </c>
      <c r="E422" s="106" t="n">
        <v>17.71</v>
      </c>
      <c r="F422" s="106" t="n">
        <v>10714.56</v>
      </c>
      <c r="G422" s="106" t="n">
        <v>404.8</v>
      </c>
      <c r="H422" s="106" t="n">
        <v>1119.31</v>
      </c>
      <c r="I422" s="106" t="n">
        <v>45</v>
      </c>
      <c r="J422" s="106" t="n">
        <v>206.46</v>
      </c>
      <c r="K422" s="106" t="n">
        <v>6.67</v>
      </c>
      <c r="L422" s="106" t="n">
        <v>320744.3</v>
      </c>
      <c r="M422" s="106" t="n">
        <v>40729.2</v>
      </c>
      <c r="N422" s="106" t="n">
        <v>22505.15</v>
      </c>
      <c r="O422" s="106" t="n">
        <v>3376</v>
      </c>
      <c r="P422" s="106" t="n">
        <v>1379.54</v>
      </c>
      <c r="Q422" s="106" t="n">
        <v>284.33</v>
      </c>
      <c r="R422" s="0" t="n">
        <v>421</v>
      </c>
    </row>
    <row r="423" customFormat="false" ht="13" hidden="false" customHeight="false" outlineLevel="0" collapsed="false">
      <c r="A423" s="106" t="s">
        <v>416</v>
      </c>
      <c r="B423" s="106" t="n">
        <v>7</v>
      </c>
      <c r="C423" s="106" t="n">
        <v>6.00877</v>
      </c>
      <c r="D423" s="106" t="n">
        <v>3</v>
      </c>
      <c r="E423" s="106" t="n">
        <v>1.76</v>
      </c>
      <c r="F423" s="106" t="n">
        <v>5049.35</v>
      </c>
      <c r="G423" s="106" t="n">
        <v>803.14</v>
      </c>
      <c r="H423" s="106" t="n">
        <v>737.85</v>
      </c>
      <c r="I423" s="106" t="n">
        <v>156.17</v>
      </c>
      <c r="J423" s="106" t="n">
        <v>120.51</v>
      </c>
      <c r="K423" s="106" t="n">
        <v>28.4</v>
      </c>
      <c r="L423" s="106" t="n">
        <v>220366.79</v>
      </c>
      <c r="M423" s="106" t="n">
        <v>29394</v>
      </c>
      <c r="N423" s="106" t="n">
        <v>19984.17</v>
      </c>
      <c r="O423" s="106" t="n">
        <v>2999.33</v>
      </c>
      <c r="P423" s="106" t="n">
        <v>1191.07</v>
      </c>
      <c r="Q423" s="106" t="n">
        <v>183</v>
      </c>
      <c r="R423" s="0" t="n">
        <v>422</v>
      </c>
    </row>
    <row r="424" customFormat="false" ht="13" hidden="false" customHeight="false" outlineLevel="0" collapsed="false">
      <c r="A424" s="106" t="s">
        <v>190</v>
      </c>
      <c r="B424" s="106" t="n">
        <v>4</v>
      </c>
      <c r="C424" s="106" t="n">
        <v>9.22138</v>
      </c>
      <c r="D424" s="106" t="n">
        <v>10</v>
      </c>
      <c r="E424" s="106" t="n">
        <v>28.56</v>
      </c>
      <c r="F424" s="106" t="n">
        <v>16297.34</v>
      </c>
      <c r="G424" s="106" t="n">
        <v>254.5</v>
      </c>
      <c r="H424" s="106" t="n">
        <v>459.78</v>
      </c>
      <c r="I424" s="106" t="n">
        <v>19</v>
      </c>
      <c r="J424" s="106" t="n">
        <v>10.95</v>
      </c>
      <c r="K424" s="106" t="n">
        <v>2</v>
      </c>
      <c r="L424" s="106" t="n">
        <v>288403.9</v>
      </c>
      <c r="M424" s="106" t="n">
        <v>36684.75</v>
      </c>
      <c r="N424" s="106" t="n">
        <v>15328.9</v>
      </c>
      <c r="O424" s="106" t="n">
        <v>1908.33</v>
      </c>
      <c r="P424" s="106" t="n">
        <v>543.85</v>
      </c>
      <c r="Q424" s="106" t="n">
        <v>86</v>
      </c>
      <c r="R424" s="0" t="n">
        <v>423</v>
      </c>
    </row>
    <row r="425" customFormat="false" ht="13" hidden="false" customHeight="false" outlineLevel="0" collapsed="false">
      <c r="A425" s="106" t="s">
        <v>1653</v>
      </c>
      <c r="B425" s="106" t="n">
        <v>5</v>
      </c>
      <c r="C425" s="106" t="n">
        <v>40.4551</v>
      </c>
      <c r="D425" s="106" t="n">
        <v>2</v>
      </c>
      <c r="E425" s="106" t="n">
        <v>174.28</v>
      </c>
      <c r="F425" s="106" t="n">
        <v>7187.13</v>
      </c>
      <c r="G425" s="106" t="n">
        <v>311.6</v>
      </c>
      <c r="H425" s="106" t="n">
        <v>1029.24</v>
      </c>
      <c r="I425" s="106" t="n">
        <v>31.5</v>
      </c>
      <c r="J425" s="106" t="n">
        <v>375.24</v>
      </c>
      <c r="K425" s="106" t="n">
        <v>4</v>
      </c>
      <c r="L425" s="106" t="n">
        <v>267448.72</v>
      </c>
      <c r="M425" s="106" t="n">
        <v>33638</v>
      </c>
      <c r="N425" s="106" t="n">
        <v>30268.16</v>
      </c>
      <c r="O425" s="106" t="n">
        <v>3453.75</v>
      </c>
      <c r="P425" s="106" t="n">
        <v>3370.84</v>
      </c>
      <c r="Q425" s="106" t="n">
        <v>340.67</v>
      </c>
      <c r="R425" s="0" t="n">
        <v>424</v>
      </c>
    </row>
    <row r="426" customFormat="false" ht="13" hidden="false" customHeight="false" outlineLevel="0" collapsed="false">
      <c r="A426" s="106" t="s">
        <v>1276</v>
      </c>
      <c r="B426" s="106" t="n">
        <v>4</v>
      </c>
      <c r="C426" s="106" t="n">
        <v>48.2486</v>
      </c>
      <c r="D426" s="106" t="n">
        <v>8</v>
      </c>
      <c r="E426" s="106" t="n">
        <v>62.65</v>
      </c>
      <c r="F426" s="106" t="n">
        <v>10403.56</v>
      </c>
      <c r="G426" s="106" t="n">
        <v>203.25</v>
      </c>
      <c r="H426" s="106" t="n">
        <v>1932.23</v>
      </c>
      <c r="I426" s="106" t="n">
        <v>32.67</v>
      </c>
      <c r="J426" s="106" t="n">
        <v>298.86</v>
      </c>
      <c r="K426" s="106" t="n">
        <v>5</v>
      </c>
      <c r="L426" s="106" t="n">
        <v>245996.55</v>
      </c>
      <c r="M426" s="106" t="n">
        <v>28462.5</v>
      </c>
      <c r="N426" s="106" t="n">
        <v>21914.86</v>
      </c>
      <c r="O426" s="106" t="n">
        <v>1843</v>
      </c>
      <c r="P426" s="106" t="n">
        <v>598.47</v>
      </c>
      <c r="Q426" s="106" t="n">
        <v>180.5</v>
      </c>
      <c r="R426" s="0" t="n">
        <v>425</v>
      </c>
    </row>
    <row r="427" customFormat="false" ht="13" hidden="false" customHeight="false" outlineLevel="0" collapsed="false">
      <c r="A427" s="106" t="s">
        <v>670</v>
      </c>
      <c r="B427" s="106" t="n">
        <v>4</v>
      </c>
      <c r="C427" s="106" t="n">
        <v>33.4944</v>
      </c>
      <c r="D427" s="106" t="n">
        <v>18</v>
      </c>
      <c r="E427" s="106" t="n">
        <v>29.09</v>
      </c>
      <c r="F427" s="106" t="n">
        <v>16422.57</v>
      </c>
      <c r="G427" s="106" t="n">
        <v>258.5</v>
      </c>
      <c r="H427" s="106" t="n">
        <v>673.87</v>
      </c>
      <c r="I427" s="106" t="n">
        <v>25</v>
      </c>
      <c r="J427" s="106" t="n">
        <v>153.55</v>
      </c>
      <c r="K427" s="106" t="n">
        <v>5</v>
      </c>
      <c r="L427" s="106" t="n">
        <v>291472.1</v>
      </c>
      <c r="M427" s="106" t="n">
        <v>38093</v>
      </c>
      <c r="N427" s="106" t="n">
        <v>14456.14</v>
      </c>
      <c r="O427" s="106" t="n">
        <v>2564</v>
      </c>
      <c r="P427" s="106" t="n">
        <v>1663.74</v>
      </c>
      <c r="Q427" s="106" t="n">
        <v>289.5</v>
      </c>
      <c r="R427" s="0" t="n">
        <v>426</v>
      </c>
    </row>
    <row r="428" customFormat="false" ht="13" hidden="false" customHeight="false" outlineLevel="0" collapsed="false">
      <c r="A428" s="106" t="s">
        <v>1278</v>
      </c>
      <c r="B428" s="106" t="n">
        <v>4</v>
      </c>
      <c r="C428" s="106" t="n">
        <v>80.0773</v>
      </c>
      <c r="D428" s="106" t="n">
        <v>16</v>
      </c>
      <c r="E428" s="106" t="n">
        <v>30.46</v>
      </c>
      <c r="F428" s="106" t="n">
        <v>18801.33</v>
      </c>
      <c r="G428" s="106" t="n">
        <v>276.75</v>
      </c>
      <c r="H428" s="106" t="n">
        <v>1470.12</v>
      </c>
      <c r="I428" s="106" t="n">
        <v>27</v>
      </c>
      <c r="J428" s="106" t="n">
        <v>173.66</v>
      </c>
      <c r="K428" s="106" t="n">
        <v>4</v>
      </c>
      <c r="L428" s="106" t="n">
        <v>337759.73</v>
      </c>
      <c r="M428" s="106" t="n">
        <v>46753.75</v>
      </c>
      <c r="N428" s="106" t="n">
        <v>19588.82</v>
      </c>
      <c r="O428" s="106" t="n">
        <v>2892.67</v>
      </c>
      <c r="P428" s="106" t="n">
        <v>1905.17</v>
      </c>
      <c r="Q428" s="106" t="n">
        <v>291.5</v>
      </c>
      <c r="R428" s="0" t="n">
        <v>427</v>
      </c>
    </row>
    <row r="429" customFormat="false" ht="13" hidden="false" customHeight="false" outlineLevel="0" collapsed="false">
      <c r="A429" s="106" t="s">
        <v>799</v>
      </c>
      <c r="B429" s="106" t="n">
        <v>5</v>
      </c>
      <c r="C429" s="106" t="n">
        <v>41.407</v>
      </c>
      <c r="D429" s="106" t="n">
        <v>3</v>
      </c>
      <c r="E429" s="106" t="n">
        <v>1.29</v>
      </c>
      <c r="F429" s="106" t="n">
        <v>11505.86</v>
      </c>
      <c r="G429" s="106" t="n">
        <v>424</v>
      </c>
      <c r="H429" s="106" t="n">
        <v>2896.3</v>
      </c>
      <c r="I429" s="106" t="n">
        <v>46</v>
      </c>
      <c r="J429" s="106" t="n">
        <v>309.08</v>
      </c>
      <c r="K429" s="106" t="n">
        <v>8</v>
      </c>
      <c r="L429" s="106" t="n">
        <v>319481.1</v>
      </c>
      <c r="M429" s="106" t="n">
        <v>38569.6</v>
      </c>
      <c r="N429" s="106" t="n">
        <v>28385.56</v>
      </c>
      <c r="O429" s="106" t="n">
        <v>3986.25</v>
      </c>
      <c r="P429" s="106" t="n">
        <v>4063.97</v>
      </c>
      <c r="Q429" s="106" t="n">
        <v>368</v>
      </c>
      <c r="R429" s="0" t="n">
        <v>428</v>
      </c>
    </row>
    <row r="430" customFormat="false" ht="13" hidden="false" customHeight="false" outlineLevel="0" collapsed="false">
      <c r="A430" s="106" t="s">
        <v>791</v>
      </c>
      <c r="B430" s="106" t="n">
        <v>6</v>
      </c>
      <c r="C430" s="106" t="n">
        <v>2.97464</v>
      </c>
      <c r="D430" s="106" t="n">
        <v>9</v>
      </c>
      <c r="E430" s="106" t="n">
        <v>3.52</v>
      </c>
      <c r="F430" s="106" t="n">
        <v>6109.27</v>
      </c>
      <c r="G430" s="106" t="n">
        <v>506.33</v>
      </c>
      <c r="H430" s="106" t="n">
        <v>1152.67</v>
      </c>
      <c r="I430" s="106" t="n">
        <v>87.2</v>
      </c>
      <c r="J430" s="106" t="n">
        <v>175.09</v>
      </c>
      <c r="K430" s="106" t="n">
        <v>20.25</v>
      </c>
      <c r="L430" s="106" t="n">
        <v>203525.53</v>
      </c>
      <c r="M430" s="106" t="n">
        <v>29333.67</v>
      </c>
      <c r="N430" s="106" t="n">
        <v>8927.65</v>
      </c>
      <c r="O430" s="106" t="n">
        <v>2120.2</v>
      </c>
      <c r="P430" s="106" t="n">
        <v>1420.17</v>
      </c>
      <c r="Q430" s="106" t="n">
        <v>377.75</v>
      </c>
      <c r="R430" s="0" t="n">
        <v>429</v>
      </c>
    </row>
    <row r="431" customFormat="false" ht="13" hidden="false" customHeight="false" outlineLevel="0" collapsed="false">
      <c r="A431" s="106" t="s">
        <v>1511</v>
      </c>
      <c r="B431" s="106" t="n">
        <v>5</v>
      </c>
      <c r="C431" s="106" t="n">
        <v>1.42783</v>
      </c>
      <c r="D431" s="106" t="n">
        <v>5</v>
      </c>
      <c r="E431" s="106" t="n">
        <v>7.08</v>
      </c>
      <c r="F431" s="106" t="n">
        <v>5145.24</v>
      </c>
      <c r="G431" s="106" t="n">
        <v>536.2</v>
      </c>
      <c r="H431" s="106" t="n">
        <v>225.28</v>
      </c>
      <c r="I431" s="106" t="n">
        <v>42.25</v>
      </c>
      <c r="J431" s="106" t="n">
        <v>48.96</v>
      </c>
      <c r="K431" s="106" t="n">
        <v>10.67</v>
      </c>
      <c r="L431" s="106" t="n">
        <v>199052.68</v>
      </c>
      <c r="M431" s="106" t="n">
        <v>32858.6</v>
      </c>
      <c r="N431" s="106" t="n">
        <v>13836.11</v>
      </c>
      <c r="O431" s="106" t="n">
        <v>3074.5</v>
      </c>
      <c r="P431" s="106" t="n">
        <v>1038.92</v>
      </c>
      <c r="Q431" s="106" t="n">
        <v>204.33</v>
      </c>
      <c r="R431" s="0" t="n">
        <v>430</v>
      </c>
    </row>
    <row r="432" customFormat="false" ht="13" hidden="false" customHeight="false" outlineLevel="0" collapsed="false">
      <c r="A432" s="106" t="s">
        <v>914</v>
      </c>
      <c r="B432" s="106" t="n">
        <v>4</v>
      </c>
      <c r="C432" s="106" t="n">
        <v>4.34297</v>
      </c>
      <c r="D432" s="106" t="n">
        <v>12</v>
      </c>
      <c r="E432" s="106" t="n">
        <v>205.65</v>
      </c>
      <c r="F432" s="106" t="n">
        <v>12167.62</v>
      </c>
      <c r="G432" s="106" t="n">
        <v>196</v>
      </c>
      <c r="H432" s="106" t="n">
        <v>2925.85</v>
      </c>
      <c r="I432" s="106" t="n">
        <v>31.33</v>
      </c>
      <c r="J432" s="106" t="n">
        <v>1129.56</v>
      </c>
      <c r="K432" s="106" t="n">
        <v>6</v>
      </c>
      <c r="L432" s="106" t="n">
        <v>254180.04</v>
      </c>
      <c r="M432" s="106" t="n">
        <v>36733</v>
      </c>
      <c r="N432" s="106" t="n">
        <v>17860.08</v>
      </c>
      <c r="O432" s="106" t="n">
        <v>3471.33</v>
      </c>
      <c r="P432" s="106" t="n">
        <v>2128.65</v>
      </c>
      <c r="Q432" s="106" t="n">
        <v>300</v>
      </c>
      <c r="R432" s="0" t="n">
        <v>431</v>
      </c>
    </row>
    <row r="433" customFormat="false" ht="13" hidden="false" customHeight="false" outlineLevel="0" collapsed="false">
      <c r="A433" s="106" t="s">
        <v>1280</v>
      </c>
      <c r="B433" s="106" t="n">
        <v>4</v>
      </c>
      <c r="C433" s="106" t="n">
        <v>81.743</v>
      </c>
      <c r="D433" s="106" t="n">
        <v>9</v>
      </c>
      <c r="E433" s="106" t="n">
        <v>92.94</v>
      </c>
      <c r="F433" s="106" t="n">
        <v>19678.51</v>
      </c>
      <c r="G433" s="106" t="n">
        <v>284.5</v>
      </c>
      <c r="H433" s="106" t="n">
        <v>1829.36</v>
      </c>
      <c r="I433" s="106" t="n">
        <v>14.33</v>
      </c>
      <c r="J433" s="106" t="n">
        <v>91.62</v>
      </c>
      <c r="K433" s="106" t="n">
        <v>1.5</v>
      </c>
      <c r="L433" s="106" t="n">
        <v>315406.91</v>
      </c>
      <c r="M433" s="106" t="n">
        <v>41023.5</v>
      </c>
      <c r="N433" s="106" t="n">
        <v>6451.69</v>
      </c>
      <c r="O433" s="106" t="n">
        <v>877.33</v>
      </c>
      <c r="P433" s="106" t="n">
        <v>229.91</v>
      </c>
      <c r="Q433" s="106" t="n">
        <v>43</v>
      </c>
      <c r="R433" s="0" t="n">
        <v>432</v>
      </c>
    </row>
    <row r="434" customFormat="false" ht="13" hidden="false" customHeight="false" outlineLevel="0" collapsed="false">
      <c r="A434" s="106" t="s">
        <v>797</v>
      </c>
      <c r="B434" s="106" t="n">
        <v>6</v>
      </c>
      <c r="C434" s="106" t="n">
        <v>74.5444</v>
      </c>
      <c r="D434" s="106" t="n">
        <v>1</v>
      </c>
      <c r="E434" s="106" t="n">
        <v>22.55</v>
      </c>
      <c r="F434" s="106" t="n">
        <v>6796.9</v>
      </c>
      <c r="G434" s="106" t="n">
        <v>681.67</v>
      </c>
      <c r="H434" s="106" t="n">
        <v>380.71</v>
      </c>
      <c r="I434" s="106" t="n">
        <v>49.2</v>
      </c>
      <c r="J434" s="106" t="n">
        <v>92.44</v>
      </c>
      <c r="K434" s="106" t="n">
        <v>4.25</v>
      </c>
      <c r="L434" s="106" t="n">
        <v>288927.43</v>
      </c>
      <c r="M434" s="106" t="n">
        <v>35230.33</v>
      </c>
      <c r="N434" s="106" t="n">
        <v>7819.38</v>
      </c>
      <c r="O434" s="106" t="n">
        <v>1203.8</v>
      </c>
      <c r="P434" s="106" t="n">
        <v>273.35</v>
      </c>
      <c r="Q434" s="106" t="n">
        <v>42</v>
      </c>
      <c r="R434" s="0" t="n">
        <v>433</v>
      </c>
    </row>
    <row r="435" customFormat="false" ht="13" hidden="false" customHeight="false" outlineLevel="0" collapsed="false">
      <c r="A435" s="106" t="s">
        <v>1538</v>
      </c>
      <c r="B435" s="106" t="n">
        <v>5</v>
      </c>
      <c r="C435" s="106" t="n">
        <v>3.2721</v>
      </c>
      <c r="D435" s="106" t="n">
        <v>11</v>
      </c>
      <c r="E435" s="106" t="n">
        <v>4.67</v>
      </c>
      <c r="F435" s="106" t="n">
        <v>12496.33</v>
      </c>
      <c r="G435" s="106" t="n">
        <v>744.6</v>
      </c>
      <c r="H435" s="106" t="n">
        <v>1093.24</v>
      </c>
      <c r="I435" s="106" t="n">
        <v>68.5</v>
      </c>
      <c r="J435" s="106" t="n">
        <v>74.43</v>
      </c>
      <c r="K435" s="106" t="n">
        <v>11.67</v>
      </c>
      <c r="L435" s="106" t="n">
        <v>276939.89</v>
      </c>
      <c r="M435" s="106" t="n">
        <v>44272.2</v>
      </c>
      <c r="N435" s="106" t="n">
        <v>10148.65</v>
      </c>
      <c r="O435" s="106" t="n">
        <v>1575.75</v>
      </c>
      <c r="P435" s="106" t="n">
        <v>1433.86</v>
      </c>
      <c r="Q435" s="106" t="n">
        <v>155.33</v>
      </c>
      <c r="R435" s="0" t="n">
        <v>434</v>
      </c>
    </row>
    <row r="436" customFormat="false" ht="13" hidden="false" customHeight="false" outlineLevel="0" collapsed="false">
      <c r="A436" s="106" t="s">
        <v>133</v>
      </c>
      <c r="B436" s="106" t="n">
        <v>5</v>
      </c>
      <c r="C436" s="106" t="n">
        <v>16.658</v>
      </c>
      <c r="D436" s="106" t="n">
        <v>0</v>
      </c>
      <c r="E436" s="106" t="n">
        <v>0</v>
      </c>
      <c r="F436" s="106" t="n">
        <v>8109.14</v>
      </c>
      <c r="G436" s="106" t="n">
        <v>476</v>
      </c>
      <c r="H436" s="106" t="n">
        <v>337.38</v>
      </c>
      <c r="I436" s="106" t="n">
        <v>40</v>
      </c>
      <c r="J436" s="106" t="n">
        <v>39.19</v>
      </c>
      <c r="K436" s="106" t="n">
        <v>4</v>
      </c>
      <c r="L436" s="106" t="n">
        <v>272747.96</v>
      </c>
      <c r="M436" s="106" t="n">
        <v>37033.2</v>
      </c>
      <c r="N436" s="106" t="n">
        <v>17571.57</v>
      </c>
      <c r="O436" s="106" t="n">
        <v>2852.25</v>
      </c>
      <c r="P436" s="106" t="n">
        <v>415.28</v>
      </c>
      <c r="Q436" s="106" t="n">
        <v>165.33</v>
      </c>
      <c r="R436" s="0" t="n">
        <v>435</v>
      </c>
    </row>
    <row r="437" customFormat="false" ht="13" hidden="false" customHeight="false" outlineLevel="0" collapsed="false">
      <c r="A437" s="106" t="s">
        <v>303</v>
      </c>
      <c r="B437" s="106" t="n">
        <v>6</v>
      </c>
      <c r="C437" s="106" t="n">
        <v>2.97464</v>
      </c>
      <c r="D437" s="106" t="n">
        <v>0</v>
      </c>
      <c r="E437" s="106" t="n">
        <v>0</v>
      </c>
      <c r="F437" s="106" t="n">
        <v>6158.4</v>
      </c>
      <c r="G437" s="106" t="n">
        <v>629.67</v>
      </c>
      <c r="H437" s="106" t="n">
        <v>519.44</v>
      </c>
      <c r="I437" s="106" t="n">
        <v>55.8</v>
      </c>
      <c r="J437" s="106" t="n">
        <v>22.32</v>
      </c>
      <c r="K437" s="106" t="n">
        <v>7.75</v>
      </c>
      <c r="L437" s="106" t="n">
        <v>257314.14</v>
      </c>
      <c r="M437" s="106" t="n">
        <v>36334.83</v>
      </c>
      <c r="N437" s="106" t="n">
        <v>14134.96</v>
      </c>
      <c r="O437" s="106" t="n">
        <v>2658.4</v>
      </c>
      <c r="P437" s="106" t="n">
        <v>1006.97</v>
      </c>
      <c r="Q437" s="106" t="n">
        <v>345.25</v>
      </c>
      <c r="R437" s="0" t="n">
        <v>436</v>
      </c>
    </row>
    <row r="438" customFormat="false" ht="13" hidden="false" customHeight="false" outlineLevel="0" collapsed="false">
      <c r="A438" s="106" t="s">
        <v>1577</v>
      </c>
      <c r="B438" s="106" t="n">
        <v>4</v>
      </c>
      <c r="C438" s="106" t="n">
        <v>649.185</v>
      </c>
      <c r="D438" s="106" t="n">
        <v>16</v>
      </c>
      <c r="E438" s="106" t="n">
        <v>203.97</v>
      </c>
      <c r="F438" s="106" t="n">
        <v>21108.38</v>
      </c>
      <c r="G438" s="106" t="n">
        <v>297.25</v>
      </c>
      <c r="H438" s="106" t="n">
        <v>4386.14</v>
      </c>
      <c r="I438" s="106" t="n">
        <v>26.33</v>
      </c>
      <c r="J438" s="106" t="n">
        <v>1226.47</v>
      </c>
      <c r="K438" s="106" t="n">
        <v>4.5</v>
      </c>
      <c r="L438" s="106" t="n">
        <v>317378.12</v>
      </c>
      <c r="M438" s="106" t="n">
        <v>42743.25</v>
      </c>
      <c r="N438" s="106" t="n">
        <v>14767.97</v>
      </c>
      <c r="O438" s="106" t="n">
        <v>1876.33</v>
      </c>
      <c r="P438" s="106" t="n">
        <v>1995.8</v>
      </c>
      <c r="Q438" s="106" t="n">
        <v>158</v>
      </c>
      <c r="R438" s="0" t="n">
        <v>437</v>
      </c>
    </row>
    <row r="439" customFormat="false" ht="13" hidden="false" customHeight="false" outlineLevel="0" collapsed="false">
      <c r="A439" s="106" t="s">
        <v>705</v>
      </c>
      <c r="B439" s="106" t="n">
        <v>4</v>
      </c>
      <c r="C439" s="106" t="n">
        <v>55.9232</v>
      </c>
      <c r="D439" s="106" t="n">
        <v>11</v>
      </c>
      <c r="E439" s="106" t="n">
        <v>338.94</v>
      </c>
      <c r="F439" s="106" t="n">
        <v>15690.23</v>
      </c>
      <c r="G439" s="106" t="n">
        <v>277.25</v>
      </c>
      <c r="H439" s="106" t="n">
        <v>3208.6</v>
      </c>
      <c r="I439" s="106" t="n">
        <v>35</v>
      </c>
      <c r="J439" s="106" t="n">
        <v>461.57</v>
      </c>
      <c r="K439" s="106" t="n">
        <v>5.5</v>
      </c>
      <c r="L439" s="106" t="n">
        <v>274659.54</v>
      </c>
      <c r="M439" s="106" t="n">
        <v>38206.25</v>
      </c>
      <c r="N439" s="106" t="n">
        <v>39728.07</v>
      </c>
      <c r="O439" s="106" t="n">
        <v>3234</v>
      </c>
      <c r="P439" s="106" t="n">
        <v>16583.02</v>
      </c>
      <c r="Q439" s="106" t="n">
        <v>501</v>
      </c>
      <c r="R439" s="0" t="n">
        <v>438</v>
      </c>
    </row>
    <row r="440" customFormat="false" ht="13" hidden="false" customHeight="false" outlineLevel="0" collapsed="false">
      <c r="A440" s="106" t="s">
        <v>688</v>
      </c>
      <c r="B440" s="106" t="n">
        <v>3</v>
      </c>
      <c r="C440" s="106" t="n">
        <v>2.79616</v>
      </c>
      <c r="D440" s="106" t="n">
        <v>22</v>
      </c>
      <c r="E440" s="106" t="n">
        <v>72.2</v>
      </c>
      <c r="F440" s="106" t="n">
        <v>13144.38</v>
      </c>
      <c r="G440" s="106" t="n">
        <v>79.67</v>
      </c>
      <c r="H440" s="106" t="n">
        <v>793.81</v>
      </c>
      <c r="I440" s="106" t="n">
        <v>10.5</v>
      </c>
      <c r="J440" s="106" t="n">
        <v>2.8</v>
      </c>
      <c r="K440" s="106" t="n">
        <v>1</v>
      </c>
      <c r="L440" s="106" t="n">
        <v>241361.15</v>
      </c>
      <c r="M440" s="106" t="n">
        <v>36326.67</v>
      </c>
      <c r="N440" s="106" t="n">
        <v>7462.98</v>
      </c>
      <c r="O440" s="106" t="n">
        <v>1374</v>
      </c>
      <c r="P440" s="106" t="n">
        <v>158.96</v>
      </c>
      <c r="Q440" s="106" t="n">
        <v>62</v>
      </c>
      <c r="R440" s="0" t="n">
        <v>439</v>
      </c>
    </row>
    <row r="441" customFormat="false" ht="13" hidden="false" customHeight="false" outlineLevel="0" collapsed="false">
      <c r="A441" s="106" t="s">
        <v>954</v>
      </c>
      <c r="B441" s="106" t="n">
        <v>5</v>
      </c>
      <c r="C441" s="106" t="n">
        <v>16.063</v>
      </c>
      <c r="D441" s="106" t="n">
        <v>2</v>
      </c>
      <c r="E441" s="106" t="n">
        <v>0.39</v>
      </c>
      <c r="F441" s="106" t="n">
        <v>11658.21</v>
      </c>
      <c r="G441" s="106" t="n">
        <v>486.6</v>
      </c>
      <c r="H441" s="106" t="n">
        <v>752.43</v>
      </c>
      <c r="I441" s="106" t="n">
        <v>34.25</v>
      </c>
      <c r="J441" s="106" t="n">
        <v>18.01</v>
      </c>
      <c r="K441" s="106" t="n">
        <v>3.33</v>
      </c>
      <c r="L441" s="106" t="n">
        <v>280267.51</v>
      </c>
      <c r="M441" s="106" t="n">
        <v>39467.4</v>
      </c>
      <c r="N441" s="106" t="n">
        <v>9054.37</v>
      </c>
      <c r="O441" s="106" t="n">
        <v>1318</v>
      </c>
      <c r="P441" s="106" t="n">
        <v>241.2</v>
      </c>
      <c r="Q441" s="106" t="n">
        <v>60</v>
      </c>
      <c r="R441" s="0" t="n">
        <v>440</v>
      </c>
    </row>
    <row r="442" customFormat="false" ht="13" hidden="false" customHeight="false" outlineLevel="0" collapsed="false">
      <c r="A442" s="106" t="s">
        <v>244</v>
      </c>
      <c r="B442" s="106" t="n">
        <v>5</v>
      </c>
      <c r="C442" s="106" t="n">
        <v>70.6774</v>
      </c>
      <c r="D442" s="106" t="n">
        <v>6</v>
      </c>
      <c r="E442" s="106" t="n">
        <v>3.42</v>
      </c>
      <c r="F442" s="106" t="n">
        <v>11070.92</v>
      </c>
      <c r="G442" s="106" t="n">
        <v>420.2</v>
      </c>
      <c r="H442" s="106" t="n">
        <v>821.33</v>
      </c>
      <c r="I442" s="106" t="n">
        <v>35.75</v>
      </c>
      <c r="J442" s="106" t="n">
        <v>88.55</v>
      </c>
      <c r="K442" s="106" t="n">
        <v>7.67</v>
      </c>
      <c r="L442" s="106" t="n">
        <v>290694.41</v>
      </c>
      <c r="M442" s="106" t="n">
        <v>41640.8</v>
      </c>
      <c r="N442" s="106" t="n">
        <v>19436</v>
      </c>
      <c r="O442" s="106" t="n">
        <v>3829</v>
      </c>
      <c r="P442" s="106" t="n">
        <v>1621.14</v>
      </c>
      <c r="Q442" s="106" t="n">
        <v>496.33</v>
      </c>
      <c r="R442" s="0" t="n">
        <v>441</v>
      </c>
    </row>
    <row r="443" customFormat="false" ht="13" hidden="false" customHeight="false" outlineLevel="0" collapsed="false">
      <c r="A443" s="106" t="s">
        <v>1011</v>
      </c>
      <c r="B443" s="106" t="n">
        <v>5</v>
      </c>
      <c r="C443" s="106" t="n">
        <v>8.15051</v>
      </c>
      <c r="D443" s="106" t="n">
        <v>6</v>
      </c>
      <c r="E443" s="106" t="n">
        <v>2.44</v>
      </c>
      <c r="F443" s="106" t="n">
        <v>6666.1</v>
      </c>
      <c r="G443" s="106" t="n">
        <v>311</v>
      </c>
      <c r="H443" s="106" t="n">
        <v>766.39</v>
      </c>
      <c r="I443" s="106" t="n">
        <v>34.75</v>
      </c>
      <c r="J443" s="106" t="n">
        <v>48.41</v>
      </c>
      <c r="K443" s="106" t="n">
        <v>8</v>
      </c>
      <c r="L443" s="106" t="n">
        <v>219976.12</v>
      </c>
      <c r="M443" s="106" t="n">
        <v>32521.6</v>
      </c>
      <c r="N443" s="106" t="n">
        <v>13342.34</v>
      </c>
      <c r="O443" s="106" t="n">
        <v>2492.5</v>
      </c>
      <c r="P443" s="106" t="n">
        <v>777.45</v>
      </c>
      <c r="Q443" s="106" t="n">
        <v>238</v>
      </c>
      <c r="R443" s="0" t="n">
        <v>442</v>
      </c>
    </row>
    <row r="444" customFormat="false" ht="13" hidden="false" customHeight="false" outlineLevel="0" collapsed="false">
      <c r="A444" s="106" t="s">
        <v>1596</v>
      </c>
      <c r="B444" s="106" t="n">
        <v>5</v>
      </c>
      <c r="C444" s="106" t="n">
        <v>22.1908</v>
      </c>
      <c r="D444" s="106" t="n">
        <v>9</v>
      </c>
      <c r="E444" s="106" t="n">
        <v>13.56</v>
      </c>
      <c r="F444" s="106" t="n">
        <v>10422.08</v>
      </c>
      <c r="G444" s="106" t="n">
        <v>384.8</v>
      </c>
      <c r="H444" s="106" t="n">
        <v>1451.01</v>
      </c>
      <c r="I444" s="106" t="n">
        <v>34.75</v>
      </c>
      <c r="J444" s="106" t="n">
        <v>75.5</v>
      </c>
      <c r="K444" s="106" t="n">
        <v>9</v>
      </c>
      <c r="L444" s="106" t="n">
        <v>293535.63</v>
      </c>
      <c r="M444" s="106" t="n">
        <v>41928.8</v>
      </c>
      <c r="N444" s="106" t="n">
        <v>30091.03</v>
      </c>
      <c r="O444" s="106" t="n">
        <v>4250.5</v>
      </c>
      <c r="P444" s="106" t="n">
        <v>2153.2</v>
      </c>
      <c r="Q444" s="106" t="n">
        <v>365</v>
      </c>
      <c r="R444" s="0" t="n">
        <v>443</v>
      </c>
    </row>
    <row r="445" customFormat="false" ht="13" hidden="false" customHeight="false" outlineLevel="0" collapsed="false">
      <c r="A445" s="106" t="s">
        <v>1282</v>
      </c>
      <c r="B445" s="106" t="n">
        <v>6</v>
      </c>
      <c r="C445" s="106" t="n">
        <v>58.8383</v>
      </c>
      <c r="D445" s="106" t="n">
        <v>1</v>
      </c>
      <c r="E445" s="106" t="n">
        <v>5.53</v>
      </c>
      <c r="F445" s="106" t="n">
        <v>6595.16</v>
      </c>
      <c r="G445" s="106" t="n">
        <v>566.17</v>
      </c>
      <c r="H445" s="106" t="n">
        <v>1129.71</v>
      </c>
      <c r="I445" s="106" t="n">
        <v>75.4</v>
      </c>
      <c r="J445" s="106" t="n">
        <v>210.93</v>
      </c>
      <c r="K445" s="106" t="n">
        <v>12</v>
      </c>
      <c r="L445" s="106" t="n">
        <v>295172.81</v>
      </c>
      <c r="M445" s="106" t="n">
        <v>38435.33</v>
      </c>
      <c r="N445" s="106" t="n">
        <v>21398.5</v>
      </c>
      <c r="O445" s="106" t="n">
        <v>2883.8</v>
      </c>
      <c r="P445" s="106" t="n">
        <v>2145.19</v>
      </c>
      <c r="Q445" s="106" t="n">
        <v>274.5</v>
      </c>
      <c r="R445" s="0" t="n">
        <v>444</v>
      </c>
    </row>
    <row r="446" customFormat="false" ht="13" hidden="false" customHeight="false" outlineLevel="0" collapsed="false">
      <c r="A446" s="106" t="s">
        <v>904</v>
      </c>
      <c r="B446" s="106" t="n">
        <v>4</v>
      </c>
      <c r="C446" s="106" t="n">
        <v>28.616</v>
      </c>
      <c r="D446" s="106" t="n">
        <v>20</v>
      </c>
      <c r="E446" s="106" t="n">
        <v>66.25</v>
      </c>
      <c r="F446" s="106" t="n">
        <v>18205.32</v>
      </c>
      <c r="G446" s="106" t="n">
        <v>236.25</v>
      </c>
      <c r="H446" s="106" t="n">
        <v>2735.75</v>
      </c>
      <c r="I446" s="106" t="n">
        <v>39</v>
      </c>
      <c r="J446" s="106" t="n">
        <v>636.51</v>
      </c>
      <c r="K446" s="106" t="n">
        <v>8.5</v>
      </c>
      <c r="L446" s="106" t="n">
        <v>368178</v>
      </c>
      <c r="M446" s="106" t="n">
        <v>49750</v>
      </c>
      <c r="N446" s="106" t="n">
        <v>27796.45</v>
      </c>
      <c r="O446" s="106" t="n">
        <v>4082.33</v>
      </c>
      <c r="P446" s="106" t="n">
        <v>2281.81</v>
      </c>
      <c r="Q446" s="106" t="n">
        <v>159.5</v>
      </c>
      <c r="R446" s="0" t="n">
        <v>445</v>
      </c>
    </row>
    <row r="447" customFormat="false" ht="13" hidden="false" customHeight="false" outlineLevel="0" collapsed="false">
      <c r="A447" s="106" t="s">
        <v>1284</v>
      </c>
      <c r="B447" s="106" t="n">
        <v>5</v>
      </c>
      <c r="C447" s="106" t="n">
        <v>24.5705</v>
      </c>
      <c r="D447" s="106" t="n">
        <v>8</v>
      </c>
      <c r="E447" s="106" t="n">
        <v>27.6</v>
      </c>
      <c r="F447" s="106" t="n">
        <v>12930.47</v>
      </c>
      <c r="G447" s="106" t="n">
        <v>426</v>
      </c>
      <c r="H447" s="106" t="n">
        <v>861.22</v>
      </c>
      <c r="I447" s="106" t="n">
        <v>46.75</v>
      </c>
      <c r="J447" s="106" t="n">
        <v>272.95</v>
      </c>
      <c r="K447" s="106" t="n">
        <v>11</v>
      </c>
      <c r="L447" s="106" t="n">
        <v>315582.11</v>
      </c>
      <c r="M447" s="106" t="n">
        <v>37961.2</v>
      </c>
      <c r="N447" s="106" t="n">
        <v>22262.84</v>
      </c>
      <c r="O447" s="106" t="n">
        <v>2523</v>
      </c>
      <c r="P447" s="106" t="n">
        <v>3313.33</v>
      </c>
      <c r="Q447" s="106" t="n">
        <v>218.67</v>
      </c>
      <c r="R447" s="0" t="n">
        <v>446</v>
      </c>
    </row>
    <row r="448" customFormat="false" ht="13" hidden="false" customHeight="false" outlineLevel="0" collapsed="false">
      <c r="A448" s="106" t="s">
        <v>1580</v>
      </c>
      <c r="B448" s="106" t="n">
        <v>5</v>
      </c>
      <c r="C448" s="106" t="n">
        <v>24.63</v>
      </c>
      <c r="D448" s="106" t="n">
        <v>12</v>
      </c>
      <c r="E448" s="106" t="n">
        <v>20.64</v>
      </c>
      <c r="F448" s="106" t="n">
        <v>12752.39</v>
      </c>
      <c r="G448" s="106" t="n">
        <v>432</v>
      </c>
      <c r="H448" s="106" t="n">
        <v>751.8</v>
      </c>
      <c r="I448" s="106" t="n">
        <v>44.75</v>
      </c>
      <c r="J448" s="106" t="n">
        <v>231.25</v>
      </c>
      <c r="K448" s="106" t="n">
        <v>13</v>
      </c>
      <c r="L448" s="106" t="n">
        <v>288526.81</v>
      </c>
      <c r="M448" s="106" t="n">
        <v>34740.2</v>
      </c>
      <c r="N448" s="106" t="n">
        <v>16831.13</v>
      </c>
      <c r="O448" s="106" t="n">
        <v>1551.75</v>
      </c>
      <c r="P448" s="106" t="n">
        <v>1421.08</v>
      </c>
      <c r="Q448" s="106" t="n">
        <v>202.67</v>
      </c>
      <c r="R448" s="0" t="n">
        <v>447</v>
      </c>
    </row>
    <row r="449" customFormat="false" ht="13" hidden="false" customHeight="false" outlineLevel="0" collapsed="false">
      <c r="A449" s="106" t="s">
        <v>429</v>
      </c>
      <c r="B449" s="106" t="n">
        <v>6</v>
      </c>
      <c r="C449" s="106" t="n">
        <v>5.88978</v>
      </c>
      <c r="D449" s="106" t="n">
        <v>11</v>
      </c>
      <c r="E449" s="106" t="n">
        <v>8.31</v>
      </c>
      <c r="F449" s="106" t="n">
        <v>9493.66</v>
      </c>
      <c r="G449" s="106" t="n">
        <v>1126</v>
      </c>
      <c r="H449" s="106" t="n">
        <v>1581.12</v>
      </c>
      <c r="I449" s="106" t="n">
        <v>195.6</v>
      </c>
      <c r="J449" s="106" t="n">
        <v>99.25</v>
      </c>
      <c r="K449" s="106" t="n">
        <v>20.75</v>
      </c>
      <c r="L449" s="106" t="n">
        <v>284393.48</v>
      </c>
      <c r="M449" s="106" t="n">
        <v>37428.5</v>
      </c>
      <c r="N449" s="106" t="n">
        <v>20726.4</v>
      </c>
      <c r="O449" s="106" t="n">
        <v>3609.4</v>
      </c>
      <c r="P449" s="106" t="n">
        <v>1205.41</v>
      </c>
      <c r="Q449" s="106" t="n">
        <v>187</v>
      </c>
      <c r="R449" s="0" t="n">
        <v>448</v>
      </c>
    </row>
    <row r="450" customFormat="false" ht="13" hidden="false" customHeight="false" outlineLevel="0" collapsed="false">
      <c r="A450" s="106" t="s">
        <v>1582</v>
      </c>
      <c r="B450" s="106" t="n">
        <v>5</v>
      </c>
      <c r="C450" s="106" t="n">
        <v>91.3214</v>
      </c>
      <c r="D450" s="106" t="n">
        <v>15</v>
      </c>
      <c r="E450" s="106" t="n">
        <v>20.68</v>
      </c>
      <c r="F450" s="106" t="n">
        <v>14389.69</v>
      </c>
      <c r="G450" s="106" t="n">
        <v>444.4</v>
      </c>
      <c r="H450" s="106" t="n">
        <v>2458.46</v>
      </c>
      <c r="I450" s="106" t="n">
        <v>62</v>
      </c>
      <c r="J450" s="106" t="n">
        <v>346.03</v>
      </c>
      <c r="K450" s="106" t="n">
        <v>14.33</v>
      </c>
      <c r="L450" s="106" t="n">
        <v>330879.53</v>
      </c>
      <c r="M450" s="106" t="n">
        <v>41596.6</v>
      </c>
      <c r="N450" s="106" t="n">
        <v>35639.86</v>
      </c>
      <c r="O450" s="106" t="n">
        <v>4046.5</v>
      </c>
      <c r="P450" s="106" t="n">
        <v>3367.9</v>
      </c>
      <c r="Q450" s="106" t="n">
        <v>314</v>
      </c>
      <c r="R450" s="0" t="n">
        <v>449</v>
      </c>
    </row>
    <row r="451" customFormat="false" ht="13" hidden="false" customHeight="false" outlineLevel="0" collapsed="false">
      <c r="A451" s="106" t="s">
        <v>1286</v>
      </c>
      <c r="B451" s="106" t="n">
        <v>5</v>
      </c>
      <c r="C451" s="106" t="n">
        <v>6.36572</v>
      </c>
      <c r="D451" s="106" t="n">
        <v>10</v>
      </c>
      <c r="E451" s="106" t="n">
        <v>25.67</v>
      </c>
      <c r="F451" s="106" t="n">
        <v>12683.38</v>
      </c>
      <c r="G451" s="106" t="n">
        <v>404</v>
      </c>
      <c r="H451" s="106" t="n">
        <v>1009.77</v>
      </c>
      <c r="I451" s="106" t="n">
        <v>49.75</v>
      </c>
      <c r="J451" s="106" t="n">
        <v>302.64</v>
      </c>
      <c r="K451" s="106" t="n">
        <v>12.67</v>
      </c>
      <c r="L451" s="106" t="n">
        <v>290525.92</v>
      </c>
      <c r="M451" s="106" t="n">
        <v>34851.8</v>
      </c>
      <c r="N451" s="106" t="n">
        <v>22175.6</v>
      </c>
      <c r="O451" s="106" t="n">
        <v>1961</v>
      </c>
      <c r="P451" s="106" t="n">
        <v>4128.32</v>
      </c>
      <c r="Q451" s="106" t="n">
        <v>213</v>
      </c>
      <c r="R451" s="0" t="n">
        <v>450</v>
      </c>
    </row>
    <row r="452" customFormat="false" ht="13" hidden="false" customHeight="false" outlineLevel="0" collapsed="false">
      <c r="A452" s="106" t="s">
        <v>674</v>
      </c>
      <c r="B452" s="106" t="n">
        <v>5</v>
      </c>
      <c r="C452" s="106" t="n">
        <v>4.99739</v>
      </c>
      <c r="D452" s="106" t="n">
        <v>2</v>
      </c>
      <c r="E452" s="106" t="n">
        <v>112.17</v>
      </c>
      <c r="F452" s="106" t="n">
        <v>9605.27</v>
      </c>
      <c r="G452" s="106" t="n">
        <v>332.8</v>
      </c>
      <c r="H452" s="106" t="n">
        <v>658.64</v>
      </c>
      <c r="I452" s="106" t="n">
        <v>39.25</v>
      </c>
      <c r="J452" s="106" t="n">
        <v>197.24</v>
      </c>
      <c r="K452" s="106" t="n">
        <v>11</v>
      </c>
      <c r="L452" s="106" t="n">
        <v>230514.18</v>
      </c>
      <c r="M452" s="106" t="n">
        <v>27887.4</v>
      </c>
      <c r="N452" s="106" t="n">
        <v>13773.9</v>
      </c>
      <c r="O452" s="106" t="n">
        <v>1192.25</v>
      </c>
      <c r="P452" s="106" t="n">
        <v>412.4</v>
      </c>
      <c r="Q452" s="106" t="n">
        <v>124.33</v>
      </c>
      <c r="R452" s="0" t="n">
        <v>451</v>
      </c>
    </row>
    <row r="453" customFormat="false" ht="13" hidden="false" customHeight="false" outlineLevel="0" collapsed="false">
      <c r="A453" s="106" t="s">
        <v>1288</v>
      </c>
      <c r="B453" s="106" t="n">
        <v>5</v>
      </c>
      <c r="C453" s="106" t="n">
        <v>14.3378</v>
      </c>
      <c r="D453" s="106" t="n">
        <v>2</v>
      </c>
      <c r="E453" s="106" t="n">
        <v>16.96</v>
      </c>
      <c r="F453" s="106" t="n">
        <v>11765.3</v>
      </c>
      <c r="G453" s="106" t="n">
        <v>310.8</v>
      </c>
      <c r="H453" s="106" t="n">
        <v>2751.08</v>
      </c>
      <c r="I453" s="106" t="n">
        <v>35.75</v>
      </c>
      <c r="J453" s="106" t="n">
        <v>72.6</v>
      </c>
      <c r="K453" s="106" t="n">
        <v>5.67</v>
      </c>
      <c r="L453" s="106" t="n">
        <v>258918.23</v>
      </c>
      <c r="M453" s="106" t="n">
        <v>32791.2</v>
      </c>
      <c r="N453" s="106" t="n">
        <v>37476.82</v>
      </c>
      <c r="O453" s="106" t="n">
        <v>2032.25</v>
      </c>
      <c r="P453" s="106" t="n">
        <v>2838.86</v>
      </c>
      <c r="Q453" s="106" t="n">
        <v>216</v>
      </c>
      <c r="R453" s="0" t="n">
        <v>452</v>
      </c>
    </row>
    <row r="454" customFormat="false" ht="13" hidden="false" customHeight="false" outlineLevel="0" collapsed="false">
      <c r="A454" s="106" t="s">
        <v>1290</v>
      </c>
      <c r="B454" s="106" t="n">
        <v>5</v>
      </c>
      <c r="C454" s="106" t="n">
        <v>29.7464</v>
      </c>
      <c r="D454" s="106" t="n">
        <v>5</v>
      </c>
      <c r="E454" s="106" t="n">
        <v>66.47</v>
      </c>
      <c r="F454" s="106" t="n">
        <v>12588.52</v>
      </c>
      <c r="G454" s="106" t="n">
        <v>340.6</v>
      </c>
      <c r="H454" s="106" t="n">
        <v>3225.99</v>
      </c>
      <c r="I454" s="106" t="n">
        <v>43</v>
      </c>
      <c r="J454" s="106" t="n">
        <v>110.93</v>
      </c>
      <c r="K454" s="106" t="n">
        <v>7.67</v>
      </c>
      <c r="L454" s="106" t="n">
        <v>273959.27</v>
      </c>
      <c r="M454" s="106" t="n">
        <v>37087.4</v>
      </c>
      <c r="N454" s="106" t="n">
        <v>42285.77</v>
      </c>
      <c r="O454" s="106" t="n">
        <v>2774</v>
      </c>
      <c r="P454" s="106" t="n">
        <v>3414.71</v>
      </c>
      <c r="Q454" s="106" t="n">
        <v>393.67</v>
      </c>
      <c r="R454" s="0" t="n">
        <v>453</v>
      </c>
    </row>
    <row r="455" customFormat="false" ht="13" hidden="false" customHeight="false" outlineLevel="0" collapsed="false">
      <c r="A455" s="106" t="s">
        <v>912</v>
      </c>
      <c r="B455" s="106" t="n">
        <v>7</v>
      </c>
      <c r="C455" s="106" t="n">
        <v>1.78478</v>
      </c>
      <c r="D455" s="106" t="n">
        <v>0</v>
      </c>
      <c r="E455" s="106" t="n">
        <v>0</v>
      </c>
      <c r="F455" s="106" t="n">
        <v>5496.14</v>
      </c>
      <c r="G455" s="106" t="n">
        <v>997.29</v>
      </c>
      <c r="H455" s="106" t="n">
        <v>382.94</v>
      </c>
      <c r="I455" s="106" t="n">
        <v>58.83</v>
      </c>
      <c r="J455" s="106" t="n">
        <v>16.1</v>
      </c>
      <c r="K455" s="106" t="n">
        <v>6.4</v>
      </c>
      <c r="L455" s="106" t="n">
        <v>276474.64</v>
      </c>
      <c r="M455" s="106" t="n">
        <v>39504.43</v>
      </c>
      <c r="N455" s="106" t="n">
        <v>14518.49</v>
      </c>
      <c r="O455" s="106" t="n">
        <v>2036.17</v>
      </c>
      <c r="P455" s="106" t="n">
        <v>580.91</v>
      </c>
      <c r="Q455" s="106" t="n">
        <v>187.6</v>
      </c>
      <c r="R455" s="0" t="n">
        <v>454</v>
      </c>
    </row>
    <row r="456" customFormat="false" ht="13" hidden="false" customHeight="false" outlineLevel="0" collapsed="false">
      <c r="A456" s="106" t="s">
        <v>938</v>
      </c>
      <c r="B456" s="106" t="n">
        <v>4</v>
      </c>
      <c r="C456" s="106" t="n">
        <v>45.3335</v>
      </c>
      <c r="D456" s="106" t="n">
        <v>8</v>
      </c>
      <c r="E456" s="106" t="n">
        <v>19.8</v>
      </c>
      <c r="F456" s="106" t="n">
        <v>14198.6</v>
      </c>
      <c r="G456" s="106" t="n">
        <v>143</v>
      </c>
      <c r="H456" s="106" t="n">
        <v>1831.07</v>
      </c>
      <c r="I456" s="106" t="n">
        <v>17.67</v>
      </c>
      <c r="J456" s="106" t="n">
        <v>65.23</v>
      </c>
      <c r="K456" s="106" t="n">
        <v>3</v>
      </c>
      <c r="L456" s="106" t="n">
        <v>223108.37</v>
      </c>
      <c r="M456" s="106" t="n">
        <v>31971</v>
      </c>
      <c r="N456" s="106" t="n">
        <v>15113.08</v>
      </c>
      <c r="O456" s="106" t="n">
        <v>1724</v>
      </c>
      <c r="P456" s="106" t="n">
        <v>985.5</v>
      </c>
      <c r="Q456" s="106" t="n">
        <v>352.5</v>
      </c>
      <c r="R456" s="0" t="n">
        <v>455</v>
      </c>
    </row>
    <row r="457" customFormat="false" ht="13" hidden="false" customHeight="false" outlineLevel="0" collapsed="false">
      <c r="A457" s="106" t="s">
        <v>1587</v>
      </c>
      <c r="B457" s="106" t="n">
        <v>5</v>
      </c>
      <c r="C457" s="106" t="n">
        <v>1.30884</v>
      </c>
      <c r="D457" s="106" t="n">
        <v>7</v>
      </c>
      <c r="E457" s="106" t="n">
        <v>25.22</v>
      </c>
      <c r="F457" s="106" t="n">
        <v>15102.5</v>
      </c>
      <c r="G457" s="106" t="n">
        <v>423.6</v>
      </c>
      <c r="H457" s="106" t="n">
        <v>3338.18</v>
      </c>
      <c r="I457" s="106" t="n">
        <v>51.75</v>
      </c>
      <c r="J457" s="106" t="n">
        <v>133.46</v>
      </c>
      <c r="K457" s="106" t="n">
        <v>8.67</v>
      </c>
      <c r="L457" s="106" t="n">
        <v>315608.66</v>
      </c>
      <c r="M457" s="106" t="n">
        <v>42898</v>
      </c>
      <c r="N457" s="106" t="n">
        <v>27856.99</v>
      </c>
      <c r="O457" s="106" t="n">
        <v>3202.25</v>
      </c>
      <c r="P457" s="106" t="n">
        <v>1209.51</v>
      </c>
      <c r="Q457" s="106" t="n">
        <v>295</v>
      </c>
      <c r="R457" s="0" t="n">
        <v>456</v>
      </c>
    </row>
    <row r="458" customFormat="false" ht="13" hidden="false" customHeight="false" outlineLevel="0" collapsed="false">
      <c r="A458" s="106" t="s">
        <v>1292</v>
      </c>
      <c r="B458" s="106" t="n">
        <v>5</v>
      </c>
      <c r="C458" s="106" t="n">
        <v>47.5347</v>
      </c>
      <c r="D458" s="106" t="n">
        <v>6</v>
      </c>
      <c r="E458" s="106" t="n">
        <v>42.21</v>
      </c>
      <c r="F458" s="106" t="n">
        <v>13546.09</v>
      </c>
      <c r="G458" s="106" t="n">
        <v>376.6</v>
      </c>
      <c r="H458" s="106" t="n">
        <v>2404.22</v>
      </c>
      <c r="I458" s="106" t="n">
        <v>46.25</v>
      </c>
      <c r="J458" s="106" t="n">
        <v>153.49</v>
      </c>
      <c r="K458" s="106" t="n">
        <v>7.67</v>
      </c>
      <c r="L458" s="106" t="n">
        <v>289789.11</v>
      </c>
      <c r="M458" s="106" t="n">
        <v>37847.6</v>
      </c>
      <c r="N458" s="106" t="n">
        <v>16049.87</v>
      </c>
      <c r="O458" s="106" t="n">
        <v>1803.5</v>
      </c>
      <c r="P458" s="106" t="n">
        <v>775.47</v>
      </c>
      <c r="Q458" s="106" t="n">
        <v>233</v>
      </c>
      <c r="R458" s="0" t="n">
        <v>457</v>
      </c>
    </row>
    <row r="459" customFormat="false" ht="13" hidden="false" customHeight="false" outlineLevel="0" collapsed="false">
      <c r="A459" s="106" t="s">
        <v>1295</v>
      </c>
      <c r="B459" s="106" t="n">
        <v>4</v>
      </c>
      <c r="C459" s="106" t="n">
        <v>14.6947</v>
      </c>
      <c r="D459" s="106" t="n">
        <v>6</v>
      </c>
      <c r="E459" s="106" t="n">
        <v>68.29</v>
      </c>
      <c r="F459" s="106" t="n">
        <v>23057.93</v>
      </c>
      <c r="G459" s="106" t="n">
        <v>212.75</v>
      </c>
      <c r="H459" s="106" t="n">
        <v>415.74</v>
      </c>
      <c r="I459" s="106" t="n">
        <v>13.33</v>
      </c>
      <c r="J459" s="106" t="n">
        <v>219.14</v>
      </c>
      <c r="K459" s="106" t="n">
        <v>3.5</v>
      </c>
      <c r="L459" s="106" t="n">
        <v>338210.84</v>
      </c>
      <c r="M459" s="106" t="n">
        <v>40013.25</v>
      </c>
      <c r="N459" s="106" t="n">
        <v>11762.89</v>
      </c>
      <c r="O459" s="106" t="n">
        <v>1501.33</v>
      </c>
      <c r="P459" s="106" t="n">
        <v>1524.2</v>
      </c>
      <c r="Q459" s="106" t="n">
        <v>156</v>
      </c>
      <c r="R459" s="0" t="n">
        <v>458</v>
      </c>
    </row>
    <row r="460" customFormat="false" ht="13" hidden="false" customHeight="false" outlineLevel="0" collapsed="false">
      <c r="A460" s="106" t="s">
        <v>1565</v>
      </c>
      <c r="B460" s="106" t="n">
        <v>5</v>
      </c>
      <c r="C460" s="106" t="n">
        <v>15.7656</v>
      </c>
      <c r="D460" s="106" t="n">
        <v>6</v>
      </c>
      <c r="E460" s="106" t="n">
        <v>34.15</v>
      </c>
      <c r="F460" s="106" t="n">
        <v>14329.38</v>
      </c>
      <c r="G460" s="106" t="n">
        <v>429.4</v>
      </c>
      <c r="H460" s="106" t="n">
        <v>1531.18</v>
      </c>
      <c r="I460" s="106" t="n">
        <v>49.5</v>
      </c>
      <c r="J460" s="106" t="n">
        <v>403.72</v>
      </c>
      <c r="K460" s="106" t="n">
        <v>10.67</v>
      </c>
      <c r="L460" s="106" t="n">
        <v>327912.31</v>
      </c>
      <c r="M460" s="106" t="n">
        <v>39788.6</v>
      </c>
      <c r="N460" s="106" t="n">
        <v>26110.21</v>
      </c>
      <c r="O460" s="106" t="n">
        <v>3843.25</v>
      </c>
      <c r="P460" s="106" t="n">
        <v>3419.5</v>
      </c>
      <c r="Q460" s="106" t="n">
        <v>329.33</v>
      </c>
      <c r="R460" s="0" t="n">
        <v>459</v>
      </c>
    </row>
    <row r="461" customFormat="false" ht="13" hidden="false" customHeight="false" outlineLevel="0" collapsed="false">
      <c r="A461" s="106" t="s">
        <v>1298</v>
      </c>
      <c r="B461" s="106" t="n">
        <v>4</v>
      </c>
      <c r="C461" s="106" t="n">
        <v>84.7772</v>
      </c>
      <c r="D461" s="106" t="n">
        <v>10</v>
      </c>
      <c r="E461" s="106" t="n">
        <v>56.63</v>
      </c>
      <c r="F461" s="106" t="n">
        <v>14683</v>
      </c>
      <c r="G461" s="106" t="n">
        <v>146.5</v>
      </c>
      <c r="H461" s="106" t="n">
        <v>536.01</v>
      </c>
      <c r="I461" s="106" t="n">
        <v>17</v>
      </c>
      <c r="J461" s="106" t="n">
        <v>257.9</v>
      </c>
      <c r="K461" s="106" t="n">
        <v>4.5</v>
      </c>
      <c r="L461" s="106" t="n">
        <v>227533.37</v>
      </c>
      <c r="M461" s="106" t="n">
        <v>28201.5</v>
      </c>
      <c r="N461" s="106" t="n">
        <v>13722.04</v>
      </c>
      <c r="O461" s="106" t="n">
        <v>1843.67</v>
      </c>
      <c r="P461" s="106" t="n">
        <v>1766.94</v>
      </c>
      <c r="Q461" s="106" t="n">
        <v>185.5</v>
      </c>
      <c r="R461" s="0" t="n">
        <v>460</v>
      </c>
    </row>
    <row r="462" customFormat="false" ht="13" hidden="false" customHeight="false" outlineLevel="0" collapsed="false">
      <c r="A462" s="106" t="s">
        <v>389</v>
      </c>
      <c r="B462" s="106" t="n">
        <v>8</v>
      </c>
      <c r="C462" s="106" t="n">
        <v>29.6274</v>
      </c>
      <c r="D462" s="106" t="n">
        <v>5</v>
      </c>
      <c r="E462" s="106" t="n">
        <v>6.63</v>
      </c>
      <c r="F462" s="106" t="n">
        <v>4587.56</v>
      </c>
      <c r="G462" s="106" t="n">
        <v>1158.38</v>
      </c>
      <c r="H462" s="106" t="n">
        <v>1752.57</v>
      </c>
      <c r="I462" s="106" t="n">
        <v>441.29</v>
      </c>
      <c r="J462" s="106" t="n">
        <v>985.9</v>
      </c>
      <c r="K462" s="106" t="n">
        <v>236.33</v>
      </c>
      <c r="L462" s="106" t="n">
        <v>208108.43</v>
      </c>
      <c r="M462" s="106" t="n">
        <v>29125.75</v>
      </c>
      <c r="N462" s="106" t="n">
        <v>23698.97</v>
      </c>
      <c r="O462" s="106" t="n">
        <v>4134.43</v>
      </c>
      <c r="P462" s="106" t="n">
        <v>5933.38</v>
      </c>
      <c r="Q462" s="106" t="n">
        <v>1370.67</v>
      </c>
      <c r="R462" s="0" t="n">
        <v>461</v>
      </c>
    </row>
    <row r="463" customFormat="false" ht="13" hidden="false" customHeight="false" outlineLevel="0" collapsed="false">
      <c r="A463" s="106" t="s">
        <v>1300</v>
      </c>
      <c r="B463" s="106" t="n">
        <v>5</v>
      </c>
      <c r="C463" s="106" t="n">
        <v>24.273</v>
      </c>
      <c r="D463" s="106" t="n">
        <v>13</v>
      </c>
      <c r="E463" s="106" t="n">
        <v>31.14</v>
      </c>
      <c r="F463" s="106" t="n">
        <v>14277.17</v>
      </c>
      <c r="G463" s="106" t="n">
        <v>417.6</v>
      </c>
      <c r="H463" s="106" t="n">
        <v>2343.23</v>
      </c>
      <c r="I463" s="106" t="n">
        <v>50</v>
      </c>
      <c r="J463" s="106" t="n">
        <v>353.84</v>
      </c>
      <c r="K463" s="106" t="n">
        <v>12</v>
      </c>
      <c r="L463" s="106" t="n">
        <v>319148.66</v>
      </c>
      <c r="M463" s="106" t="n">
        <v>39882.4</v>
      </c>
      <c r="N463" s="106" t="n">
        <v>32282.55</v>
      </c>
      <c r="O463" s="106" t="n">
        <v>3889</v>
      </c>
      <c r="P463" s="106" t="n">
        <v>2934.46</v>
      </c>
      <c r="Q463" s="106" t="n">
        <v>339.67</v>
      </c>
      <c r="R463" s="0" t="n">
        <v>462</v>
      </c>
    </row>
    <row r="464" customFormat="false" ht="13" hidden="false" customHeight="false" outlineLevel="0" collapsed="false">
      <c r="A464" s="106" t="s">
        <v>1589</v>
      </c>
      <c r="B464" s="106" t="n">
        <v>5</v>
      </c>
      <c r="C464" s="106" t="n">
        <v>194.363</v>
      </c>
      <c r="D464" s="106" t="n">
        <v>7</v>
      </c>
      <c r="E464" s="106" t="n">
        <v>21.49</v>
      </c>
      <c r="F464" s="106" t="n">
        <v>12720.76</v>
      </c>
      <c r="G464" s="106" t="n">
        <v>370.6</v>
      </c>
      <c r="H464" s="106" t="n">
        <v>1409.26</v>
      </c>
      <c r="I464" s="106" t="n">
        <v>44.5</v>
      </c>
      <c r="J464" s="106" t="n">
        <v>387.81</v>
      </c>
      <c r="K464" s="106" t="n">
        <v>9.67</v>
      </c>
      <c r="L464" s="106" t="n">
        <v>293329.11</v>
      </c>
      <c r="M464" s="106" t="n">
        <v>34832</v>
      </c>
      <c r="N464" s="106" t="n">
        <v>20475.43</v>
      </c>
      <c r="O464" s="106" t="n">
        <v>2490.25</v>
      </c>
      <c r="P464" s="106" t="n">
        <v>2509.92</v>
      </c>
      <c r="Q464" s="106" t="n">
        <v>377</v>
      </c>
      <c r="R464" s="0" t="n">
        <v>463</v>
      </c>
    </row>
    <row r="465" customFormat="false" ht="13" hidden="false" customHeight="false" outlineLevel="0" collapsed="false">
      <c r="A465" s="106" t="s">
        <v>924</v>
      </c>
      <c r="B465" s="106" t="n">
        <v>8</v>
      </c>
      <c r="C465" s="106" t="n">
        <v>17.9668</v>
      </c>
      <c r="D465" s="106" t="n">
        <v>0</v>
      </c>
      <c r="E465" s="106" t="n">
        <v>0</v>
      </c>
      <c r="F465" s="106" t="n">
        <v>3444.74</v>
      </c>
      <c r="G465" s="106" t="n">
        <v>801.88</v>
      </c>
      <c r="H465" s="106" t="n">
        <v>337.34</v>
      </c>
      <c r="I465" s="106" t="n">
        <v>74</v>
      </c>
      <c r="J465" s="106" t="n">
        <v>111.04</v>
      </c>
      <c r="K465" s="106" t="n">
        <v>18.67</v>
      </c>
      <c r="L465" s="106" t="n">
        <v>306715.69</v>
      </c>
      <c r="M465" s="106" t="n">
        <v>37026.25</v>
      </c>
      <c r="N465" s="106" t="n">
        <v>16513.46</v>
      </c>
      <c r="O465" s="106" t="n">
        <v>2339.14</v>
      </c>
      <c r="P465" s="106" t="n">
        <v>2059.16</v>
      </c>
      <c r="Q465" s="106" t="n">
        <v>315.17</v>
      </c>
      <c r="R465" s="0" t="n">
        <v>464</v>
      </c>
    </row>
    <row r="466" customFormat="false" ht="13" hidden="false" customHeight="false" outlineLevel="0" collapsed="false">
      <c r="A466" s="106" t="s">
        <v>1592</v>
      </c>
      <c r="B466" s="106" t="n">
        <v>4</v>
      </c>
      <c r="C466" s="106" t="n">
        <v>89.7151</v>
      </c>
      <c r="D466" s="106" t="n">
        <v>14</v>
      </c>
      <c r="E466" s="106" t="n">
        <v>34.4</v>
      </c>
      <c r="F466" s="106" t="n">
        <v>21116.47</v>
      </c>
      <c r="G466" s="106" t="n">
        <v>184.25</v>
      </c>
      <c r="H466" s="106" t="n">
        <v>522.56</v>
      </c>
      <c r="I466" s="106" t="n">
        <v>19.33</v>
      </c>
      <c r="J466" s="106" t="n">
        <v>256.65</v>
      </c>
      <c r="K466" s="106" t="n">
        <v>3.5</v>
      </c>
      <c r="L466" s="106" t="n">
        <v>305936.4</v>
      </c>
      <c r="M466" s="106" t="n">
        <v>33700.25</v>
      </c>
      <c r="N466" s="106" t="n">
        <v>16615.38</v>
      </c>
      <c r="O466" s="106" t="n">
        <v>1935.33</v>
      </c>
      <c r="P466" s="106" t="n">
        <v>1728.29</v>
      </c>
      <c r="Q466" s="106" t="n">
        <v>189</v>
      </c>
      <c r="R466" s="0" t="n">
        <v>465</v>
      </c>
    </row>
    <row r="467" customFormat="false" ht="13" hidden="false" customHeight="false" outlineLevel="0" collapsed="false">
      <c r="A467" s="106" t="s">
        <v>817</v>
      </c>
      <c r="B467" s="106" t="n">
        <v>5</v>
      </c>
      <c r="C467" s="106" t="n">
        <v>3.92652</v>
      </c>
      <c r="D467" s="106" t="n">
        <v>2</v>
      </c>
      <c r="E467" s="106" t="n">
        <v>6.72</v>
      </c>
      <c r="F467" s="106" t="n">
        <v>8443.39</v>
      </c>
      <c r="G467" s="106" t="n">
        <v>280.2</v>
      </c>
      <c r="H467" s="106" t="n">
        <v>598.02</v>
      </c>
      <c r="I467" s="106" t="n">
        <v>25.25</v>
      </c>
      <c r="J467" s="106" t="n">
        <v>11.32</v>
      </c>
      <c r="K467" s="106" t="n">
        <v>3</v>
      </c>
      <c r="L467" s="106" t="n">
        <v>187107.91</v>
      </c>
      <c r="M467" s="106" t="n">
        <v>26340.2</v>
      </c>
      <c r="N467" s="106" t="n">
        <v>5684.49</v>
      </c>
      <c r="O467" s="106" t="n">
        <v>1129.5</v>
      </c>
      <c r="P467" s="106" t="n">
        <v>142.43</v>
      </c>
      <c r="Q467" s="106" t="n">
        <v>57</v>
      </c>
      <c r="R467" s="0" t="n">
        <v>466</v>
      </c>
    </row>
    <row r="468" customFormat="false" ht="13" hidden="false" customHeight="false" outlineLevel="0" collapsed="false">
      <c r="A468" s="106" t="s">
        <v>1302</v>
      </c>
      <c r="B468" s="106" t="n">
        <v>4</v>
      </c>
      <c r="C468" s="106" t="n">
        <v>388.904</v>
      </c>
      <c r="D468" s="106" t="n">
        <v>12</v>
      </c>
      <c r="E468" s="106" t="n">
        <v>31.01</v>
      </c>
      <c r="F468" s="106" t="n">
        <v>18233.73</v>
      </c>
      <c r="G468" s="106" t="n">
        <v>249.25</v>
      </c>
      <c r="H468" s="106" t="n">
        <v>1076.18</v>
      </c>
      <c r="I468" s="106" t="n">
        <v>20.33</v>
      </c>
      <c r="J468" s="106" t="n">
        <v>490.34</v>
      </c>
      <c r="K468" s="106" t="n">
        <v>4.5</v>
      </c>
      <c r="L468" s="106" t="n">
        <v>314212.95</v>
      </c>
      <c r="M468" s="106" t="n">
        <v>45979</v>
      </c>
      <c r="N468" s="106" t="n">
        <v>15884.83</v>
      </c>
      <c r="O468" s="106" t="n">
        <v>2754.33</v>
      </c>
      <c r="P468" s="106" t="n">
        <v>3179.47</v>
      </c>
      <c r="Q468" s="106" t="n">
        <v>333.5</v>
      </c>
      <c r="R468" s="0" t="n">
        <v>467</v>
      </c>
    </row>
    <row r="469" customFormat="false" ht="13" hidden="false" customHeight="false" outlineLevel="0" collapsed="false">
      <c r="A469" s="106" t="s">
        <v>1525</v>
      </c>
      <c r="B469" s="106" t="n">
        <v>4</v>
      </c>
      <c r="C469" s="106" t="n">
        <v>26.1173</v>
      </c>
      <c r="D469" s="106" t="n">
        <v>8</v>
      </c>
      <c r="E469" s="106" t="n">
        <v>26.85</v>
      </c>
      <c r="F469" s="106" t="n">
        <v>13301.84</v>
      </c>
      <c r="G469" s="106" t="n">
        <v>224</v>
      </c>
      <c r="H469" s="106" t="n">
        <v>1448.59</v>
      </c>
      <c r="I469" s="106" t="n">
        <v>26</v>
      </c>
      <c r="J469" s="106" t="n">
        <v>83.91</v>
      </c>
      <c r="K469" s="106" t="n">
        <v>3.5</v>
      </c>
      <c r="L469" s="106" t="n">
        <v>192582.16</v>
      </c>
      <c r="M469" s="106" t="n">
        <v>33421.25</v>
      </c>
      <c r="N469" s="106" t="n">
        <v>10393.29</v>
      </c>
      <c r="O469" s="106" t="n">
        <v>1796.67</v>
      </c>
      <c r="P469" s="106" t="n">
        <v>386.05</v>
      </c>
      <c r="Q469" s="106" t="n">
        <v>78.5</v>
      </c>
      <c r="R469" s="0" t="n">
        <v>468</v>
      </c>
    </row>
    <row r="470" customFormat="false" ht="13" hidden="false" customHeight="false" outlineLevel="0" collapsed="false">
      <c r="A470" s="106" t="s">
        <v>1304</v>
      </c>
      <c r="B470" s="106" t="n">
        <v>4</v>
      </c>
      <c r="C470" s="106" t="n">
        <v>27.3072</v>
      </c>
      <c r="D470" s="106" t="n">
        <v>15</v>
      </c>
      <c r="E470" s="106" t="n">
        <v>16.32</v>
      </c>
      <c r="F470" s="106" t="n">
        <v>12673.45</v>
      </c>
      <c r="G470" s="106" t="n">
        <v>230.75</v>
      </c>
      <c r="H470" s="106" t="n">
        <v>1237.41</v>
      </c>
      <c r="I470" s="106" t="n">
        <v>36.33</v>
      </c>
      <c r="J470" s="106" t="n">
        <v>88.61</v>
      </c>
      <c r="K470" s="106" t="n">
        <v>6.5</v>
      </c>
      <c r="L470" s="106" t="n">
        <v>221751.84</v>
      </c>
      <c r="M470" s="106" t="n">
        <v>35806.75</v>
      </c>
      <c r="N470" s="106" t="n">
        <v>32574.28</v>
      </c>
      <c r="O470" s="106" t="n">
        <v>5377.67</v>
      </c>
      <c r="P470" s="106" t="n">
        <v>2096.14</v>
      </c>
      <c r="Q470" s="106" t="n">
        <v>359.5</v>
      </c>
      <c r="R470" s="0" t="n">
        <v>469</v>
      </c>
    </row>
    <row r="471" customFormat="false" ht="13" hidden="false" customHeight="false" outlineLevel="0" collapsed="false">
      <c r="A471" s="106" t="s">
        <v>1429</v>
      </c>
      <c r="B471" s="106" t="n">
        <v>6</v>
      </c>
      <c r="C471" s="106" t="n">
        <v>1.96326</v>
      </c>
      <c r="D471" s="106" t="n">
        <v>6</v>
      </c>
      <c r="E471" s="106" t="n">
        <v>18.97</v>
      </c>
      <c r="F471" s="106" t="n">
        <v>9700.75</v>
      </c>
      <c r="G471" s="106" t="n">
        <v>1001</v>
      </c>
      <c r="H471" s="106" t="n">
        <v>2112.73</v>
      </c>
      <c r="I471" s="106" t="n">
        <v>202.6</v>
      </c>
      <c r="J471" s="106" t="n">
        <v>235.64</v>
      </c>
      <c r="K471" s="106" t="n">
        <v>24</v>
      </c>
      <c r="L471" s="106" t="n">
        <v>317795.89</v>
      </c>
      <c r="M471" s="106" t="n">
        <v>46645.5</v>
      </c>
      <c r="N471" s="106" t="n">
        <v>37174.99</v>
      </c>
      <c r="O471" s="106" t="n">
        <v>6309.8</v>
      </c>
      <c r="P471" s="106" t="n">
        <v>1511.34</v>
      </c>
      <c r="Q471" s="106" t="n">
        <v>329.25</v>
      </c>
      <c r="R471" s="0" t="n">
        <v>470</v>
      </c>
    </row>
    <row r="472" customFormat="false" ht="13" hidden="false" customHeight="false" outlineLevel="0" collapsed="false">
      <c r="A472" s="106" t="s">
        <v>1598</v>
      </c>
      <c r="B472" s="106" t="n">
        <v>4</v>
      </c>
      <c r="C472" s="106" t="n">
        <v>0.594928</v>
      </c>
      <c r="D472" s="106" t="n">
        <v>14</v>
      </c>
      <c r="E472" s="106" t="n">
        <v>77.15</v>
      </c>
      <c r="F472" s="106" t="n">
        <v>21221.15</v>
      </c>
      <c r="G472" s="106" t="n">
        <v>283.5</v>
      </c>
      <c r="H472" s="106" t="n">
        <v>3137.11</v>
      </c>
      <c r="I472" s="106" t="n">
        <v>29</v>
      </c>
      <c r="J472" s="106" t="n">
        <v>110.54</v>
      </c>
      <c r="K472" s="106" t="n">
        <v>4.5</v>
      </c>
      <c r="L472" s="106" t="n">
        <v>333334.73</v>
      </c>
      <c r="M472" s="106" t="n">
        <v>50523.25</v>
      </c>
      <c r="N472" s="106" t="n">
        <v>27875.31</v>
      </c>
      <c r="O472" s="106" t="n">
        <v>3744.33</v>
      </c>
      <c r="P472" s="106" t="n">
        <v>1053.85</v>
      </c>
      <c r="Q472" s="106" t="n">
        <v>158.5</v>
      </c>
      <c r="R472" s="0" t="n">
        <v>471</v>
      </c>
    </row>
    <row r="473" customFormat="false" ht="13" hidden="false" customHeight="false" outlineLevel="0" collapsed="false">
      <c r="A473" s="106" t="s">
        <v>1013</v>
      </c>
      <c r="B473" s="106" t="n">
        <v>3</v>
      </c>
      <c r="C473" s="106" t="n">
        <v>4.75942</v>
      </c>
      <c r="D473" s="106" t="n">
        <v>2</v>
      </c>
      <c r="E473" s="106" t="n">
        <v>42.86</v>
      </c>
      <c r="F473" s="106" t="n">
        <v>2862.55</v>
      </c>
      <c r="G473" s="106" t="n">
        <v>21</v>
      </c>
      <c r="H473" s="106" t="n">
        <v>45.01</v>
      </c>
      <c r="I473" s="106" t="n">
        <v>1.5</v>
      </c>
      <c r="J473" s="106" t="n">
        <v>4.76</v>
      </c>
      <c r="K473" s="106" t="n">
        <v>1</v>
      </c>
      <c r="L473" s="106" t="n">
        <v>200096.39</v>
      </c>
      <c r="M473" s="106" t="n">
        <v>34779</v>
      </c>
      <c r="N473" s="106" t="n">
        <v>3084.31</v>
      </c>
      <c r="O473" s="106" t="n">
        <v>674.5</v>
      </c>
      <c r="P473" s="106" t="n">
        <v>433.11</v>
      </c>
      <c r="Q473" s="106" t="n">
        <v>166</v>
      </c>
      <c r="R473" s="0" t="n">
        <v>472</v>
      </c>
    </row>
    <row r="474" customFormat="false" ht="13" hidden="false" customHeight="false" outlineLevel="0" collapsed="false">
      <c r="A474" s="106" t="s">
        <v>87</v>
      </c>
      <c r="B474" s="106" t="n">
        <v>5</v>
      </c>
      <c r="C474" s="106" t="n">
        <v>17.7883</v>
      </c>
      <c r="D474" s="106" t="n">
        <v>3</v>
      </c>
      <c r="E474" s="106" t="n">
        <v>13.09</v>
      </c>
      <c r="F474" s="106" t="n">
        <v>7613.93</v>
      </c>
      <c r="G474" s="106" t="n">
        <v>285.2</v>
      </c>
      <c r="H474" s="106" t="n">
        <v>1769.72</v>
      </c>
      <c r="I474" s="106" t="n">
        <v>19.5</v>
      </c>
      <c r="J474" s="106" t="n">
        <v>18.03</v>
      </c>
      <c r="K474" s="106" t="n">
        <v>2.67</v>
      </c>
      <c r="L474" s="106" t="n">
        <v>150569.42</v>
      </c>
      <c r="M474" s="106" t="n">
        <v>26624.8</v>
      </c>
      <c r="N474" s="106" t="n">
        <v>8778.26</v>
      </c>
      <c r="O474" s="106" t="n">
        <v>1374</v>
      </c>
      <c r="P474" s="106" t="n">
        <v>386.23</v>
      </c>
      <c r="Q474" s="106" t="n">
        <v>108.67</v>
      </c>
      <c r="R474" s="0" t="n">
        <v>473</v>
      </c>
    </row>
    <row r="475" customFormat="false" ht="13" hidden="false" customHeight="false" outlineLevel="0" collapsed="false">
      <c r="A475" s="106" t="s">
        <v>1055</v>
      </c>
      <c r="B475" s="106" t="n">
        <v>4</v>
      </c>
      <c r="C475" s="106" t="n">
        <v>7.13913</v>
      </c>
      <c r="D475" s="106" t="n">
        <v>14</v>
      </c>
      <c r="E475" s="106" t="n">
        <v>5.96</v>
      </c>
      <c r="F475" s="106" t="n">
        <v>9759.47</v>
      </c>
      <c r="G475" s="106" t="n">
        <v>171.25</v>
      </c>
      <c r="H475" s="106" t="n">
        <v>322.53</v>
      </c>
      <c r="I475" s="106" t="n">
        <v>23</v>
      </c>
      <c r="J475" s="106" t="n">
        <v>17.49</v>
      </c>
      <c r="K475" s="106" t="n">
        <v>5.5</v>
      </c>
      <c r="L475" s="106" t="n">
        <v>223530.74</v>
      </c>
      <c r="M475" s="106" t="n">
        <v>34582</v>
      </c>
      <c r="N475" s="106" t="n">
        <v>7541.88</v>
      </c>
      <c r="O475" s="106" t="n">
        <v>2003.67</v>
      </c>
      <c r="P475" s="106" t="n">
        <v>280.51</v>
      </c>
      <c r="Q475" s="106" t="n">
        <v>124</v>
      </c>
      <c r="R475" s="0" t="n">
        <v>474</v>
      </c>
    </row>
    <row r="476" customFormat="false" ht="13" hidden="false" customHeight="false" outlineLevel="0" collapsed="false">
      <c r="A476" s="106" t="s">
        <v>1607</v>
      </c>
      <c r="B476" s="106" t="n">
        <v>5</v>
      </c>
      <c r="C476" s="106" t="n">
        <v>2.85565</v>
      </c>
      <c r="D476" s="106" t="n">
        <v>8</v>
      </c>
      <c r="E476" s="106" t="n">
        <v>5.41</v>
      </c>
      <c r="F476" s="106" t="n">
        <v>8384.9</v>
      </c>
      <c r="G476" s="106" t="n">
        <v>378</v>
      </c>
      <c r="H476" s="106" t="n">
        <v>920.56</v>
      </c>
      <c r="I476" s="106" t="n">
        <v>53.25</v>
      </c>
      <c r="J476" s="106" t="n">
        <v>168.66</v>
      </c>
      <c r="K476" s="106" t="n">
        <v>14</v>
      </c>
      <c r="L476" s="106" t="n">
        <v>264795.56</v>
      </c>
      <c r="M476" s="106" t="n">
        <v>37073.6</v>
      </c>
      <c r="N476" s="106" t="n">
        <v>15722.71</v>
      </c>
      <c r="O476" s="106" t="n">
        <v>2366</v>
      </c>
      <c r="P476" s="106" t="n">
        <v>885.05</v>
      </c>
      <c r="Q476" s="106" t="n">
        <v>247.67</v>
      </c>
      <c r="R476" s="0" t="n">
        <v>475</v>
      </c>
    </row>
    <row r="477" customFormat="false" ht="13" hidden="false" customHeight="false" outlineLevel="0" collapsed="false">
      <c r="A477" s="106" t="s">
        <v>1306</v>
      </c>
      <c r="B477" s="106" t="n">
        <v>5</v>
      </c>
      <c r="C477" s="106" t="n">
        <v>125.173</v>
      </c>
      <c r="D477" s="106" t="n">
        <v>6</v>
      </c>
      <c r="E477" s="106" t="n">
        <v>13.93</v>
      </c>
      <c r="F477" s="106" t="n">
        <v>10109.78</v>
      </c>
      <c r="G477" s="106" t="n">
        <v>462.6</v>
      </c>
      <c r="H477" s="106" t="n">
        <v>567.81</v>
      </c>
      <c r="I477" s="106" t="n">
        <v>36.75</v>
      </c>
      <c r="J477" s="106" t="n">
        <v>176.46</v>
      </c>
      <c r="K477" s="106" t="n">
        <v>7</v>
      </c>
      <c r="L477" s="106" t="n">
        <v>310983</v>
      </c>
      <c r="M477" s="106" t="n">
        <v>44678.6</v>
      </c>
      <c r="N477" s="106" t="n">
        <v>12387.72</v>
      </c>
      <c r="O477" s="106" t="n">
        <v>2278</v>
      </c>
      <c r="P477" s="106" t="n">
        <v>641.37</v>
      </c>
      <c r="Q477" s="106" t="n">
        <v>134</v>
      </c>
      <c r="R477" s="0" t="n">
        <v>476</v>
      </c>
    </row>
    <row r="478" customFormat="false" ht="13" hidden="false" customHeight="false" outlineLevel="0" collapsed="false">
      <c r="A478" s="106" t="s">
        <v>1594</v>
      </c>
      <c r="B478" s="106" t="n">
        <v>4</v>
      </c>
      <c r="C478" s="106" t="n">
        <v>1.48732</v>
      </c>
      <c r="D478" s="106" t="n">
        <v>12</v>
      </c>
      <c r="E478" s="106" t="n">
        <v>32.2</v>
      </c>
      <c r="F478" s="106" t="n">
        <v>7114.5</v>
      </c>
      <c r="G478" s="106" t="n">
        <v>154</v>
      </c>
      <c r="H478" s="106" t="n">
        <v>266.53</v>
      </c>
      <c r="I478" s="106" t="n">
        <v>21.67</v>
      </c>
      <c r="J478" s="106" t="n">
        <v>47.92</v>
      </c>
      <c r="K478" s="106" t="n">
        <v>5</v>
      </c>
      <c r="L478" s="106" t="n">
        <v>208867.15</v>
      </c>
      <c r="M478" s="106" t="n">
        <v>32439.25</v>
      </c>
      <c r="N478" s="106" t="n">
        <v>7461.42</v>
      </c>
      <c r="O478" s="106" t="n">
        <v>1591</v>
      </c>
      <c r="P478" s="106" t="n">
        <v>473.15</v>
      </c>
      <c r="Q478" s="106" t="n">
        <v>115.5</v>
      </c>
      <c r="R478" s="0" t="n">
        <v>477</v>
      </c>
    </row>
    <row r="479" customFormat="false" ht="13" hidden="false" customHeight="false" outlineLevel="0" collapsed="false">
      <c r="A479" s="106" t="s">
        <v>1449</v>
      </c>
      <c r="B479" s="106" t="n">
        <v>6</v>
      </c>
      <c r="C479" s="106" t="n">
        <v>10.6492</v>
      </c>
      <c r="D479" s="106" t="n">
        <v>5</v>
      </c>
      <c r="E479" s="106" t="n">
        <v>11.51</v>
      </c>
      <c r="F479" s="106" t="n">
        <v>8887.42</v>
      </c>
      <c r="G479" s="106" t="n">
        <v>868.33</v>
      </c>
      <c r="H479" s="106" t="n">
        <v>1724.22</v>
      </c>
      <c r="I479" s="106" t="n">
        <v>164.6</v>
      </c>
      <c r="J479" s="106" t="n">
        <v>206.41</v>
      </c>
      <c r="K479" s="106" t="n">
        <v>12.25</v>
      </c>
      <c r="L479" s="106" t="n">
        <v>268899.72</v>
      </c>
      <c r="M479" s="106" t="n">
        <v>36883.67</v>
      </c>
      <c r="N479" s="106" t="n">
        <v>21791.69</v>
      </c>
      <c r="O479" s="106" t="n">
        <v>3276</v>
      </c>
      <c r="P479" s="106" t="n">
        <v>2305.4</v>
      </c>
      <c r="Q479" s="106" t="n">
        <v>188.75</v>
      </c>
      <c r="R479" s="0" t="n">
        <v>478</v>
      </c>
    </row>
    <row r="480" customFormat="false" ht="13" hidden="false" customHeight="false" outlineLevel="0" collapsed="false">
      <c r="A480" s="106" t="s">
        <v>1603</v>
      </c>
      <c r="B480" s="106" t="n">
        <v>5</v>
      </c>
      <c r="C480" s="106" t="n">
        <v>531.627</v>
      </c>
      <c r="D480" s="106" t="n">
        <v>3</v>
      </c>
      <c r="E480" s="106" t="n">
        <v>98.4</v>
      </c>
      <c r="F480" s="106" t="n">
        <v>8193.35</v>
      </c>
      <c r="G480" s="106" t="n">
        <v>346.6</v>
      </c>
      <c r="H480" s="106" t="n">
        <v>1108.23</v>
      </c>
      <c r="I480" s="106" t="n">
        <v>23.5</v>
      </c>
      <c r="J480" s="106" t="n">
        <v>620.37</v>
      </c>
      <c r="K480" s="106" t="n">
        <v>2.67</v>
      </c>
      <c r="L480" s="106" t="n">
        <v>217661.05</v>
      </c>
      <c r="M480" s="106" t="n">
        <v>33239</v>
      </c>
      <c r="N480" s="106" t="n">
        <v>17754.2</v>
      </c>
      <c r="O480" s="106" t="n">
        <v>2866.5</v>
      </c>
      <c r="P480" s="106" t="n">
        <v>4163.46</v>
      </c>
      <c r="Q480" s="106" t="n">
        <v>557.67</v>
      </c>
      <c r="R480" s="0" t="n">
        <v>479</v>
      </c>
    </row>
    <row r="481" customFormat="false" ht="13" hidden="false" customHeight="false" outlineLevel="0" collapsed="false">
      <c r="A481" s="106" t="s">
        <v>1308</v>
      </c>
      <c r="B481" s="106" t="n">
        <v>5</v>
      </c>
      <c r="C481" s="106" t="n">
        <v>63.5383</v>
      </c>
      <c r="D481" s="106" t="n">
        <v>5</v>
      </c>
      <c r="E481" s="106" t="n">
        <v>119.83</v>
      </c>
      <c r="F481" s="106" t="n">
        <v>8901.15</v>
      </c>
      <c r="G481" s="106" t="n">
        <v>305</v>
      </c>
      <c r="H481" s="106" t="n">
        <v>811.7</v>
      </c>
      <c r="I481" s="106" t="n">
        <v>20.75</v>
      </c>
      <c r="J481" s="106" t="n">
        <v>91.86</v>
      </c>
      <c r="K481" s="106" t="n">
        <v>4</v>
      </c>
      <c r="L481" s="106" t="n">
        <v>245562.22</v>
      </c>
      <c r="M481" s="106" t="n">
        <v>37557.2</v>
      </c>
      <c r="N481" s="106" t="n">
        <v>16998.7</v>
      </c>
      <c r="O481" s="106" t="n">
        <v>2390.25</v>
      </c>
      <c r="P481" s="106" t="n">
        <v>1300.35</v>
      </c>
      <c r="Q481" s="106" t="n">
        <v>268.67</v>
      </c>
      <c r="R481" s="0" t="n">
        <v>480</v>
      </c>
    </row>
    <row r="482" customFormat="false" ht="13" hidden="false" customHeight="false" outlineLevel="0" collapsed="false">
      <c r="A482" s="106" t="s">
        <v>530</v>
      </c>
      <c r="B482" s="106" t="n">
        <v>8</v>
      </c>
      <c r="C482" s="106" t="n">
        <v>0.416449</v>
      </c>
      <c r="D482" s="106" t="n">
        <v>2</v>
      </c>
      <c r="E482" s="106" t="n">
        <v>6.1</v>
      </c>
      <c r="F482" s="106" t="n">
        <v>4118.6</v>
      </c>
      <c r="G482" s="106" t="n">
        <v>1024</v>
      </c>
      <c r="H482" s="106" t="n">
        <v>578.75</v>
      </c>
      <c r="I482" s="106" t="n">
        <v>151.43</v>
      </c>
      <c r="J482" s="106" t="n">
        <v>144.46</v>
      </c>
      <c r="K482" s="106" t="n">
        <v>31.5</v>
      </c>
      <c r="L482" s="106" t="n">
        <v>306242.94</v>
      </c>
      <c r="M482" s="106" t="n">
        <v>38465.5</v>
      </c>
      <c r="N482" s="106" t="n">
        <v>36443.17</v>
      </c>
      <c r="O482" s="106" t="n">
        <v>3882</v>
      </c>
      <c r="P482" s="106" t="n">
        <v>3965.45</v>
      </c>
      <c r="Q482" s="106" t="n">
        <v>449</v>
      </c>
      <c r="R482" s="0" t="n">
        <v>481</v>
      </c>
    </row>
    <row r="483" customFormat="false" ht="13" hidden="false" customHeight="false" outlineLevel="0" collapsed="false">
      <c r="A483" s="106" t="s">
        <v>487</v>
      </c>
      <c r="B483" s="106" t="n">
        <v>6</v>
      </c>
      <c r="C483" s="106" t="n">
        <v>1.36833</v>
      </c>
      <c r="D483" s="106" t="n">
        <v>0</v>
      </c>
      <c r="E483" s="106" t="n">
        <v>0</v>
      </c>
      <c r="F483" s="106" t="n">
        <v>6402.61</v>
      </c>
      <c r="G483" s="106" t="n">
        <v>532</v>
      </c>
      <c r="H483" s="106" t="n">
        <v>136.32</v>
      </c>
      <c r="I483" s="106" t="n">
        <v>25.8</v>
      </c>
      <c r="J483" s="106" t="n">
        <v>13.64</v>
      </c>
      <c r="K483" s="106" t="n">
        <v>4.5</v>
      </c>
      <c r="L483" s="106" t="n">
        <v>352864.66</v>
      </c>
      <c r="M483" s="106" t="n">
        <v>47050</v>
      </c>
      <c r="N483" s="106" t="n">
        <v>8114.99</v>
      </c>
      <c r="O483" s="106" t="n">
        <v>1490.4</v>
      </c>
      <c r="P483" s="106" t="n">
        <v>328.95</v>
      </c>
      <c r="Q483" s="106" t="n">
        <v>113</v>
      </c>
      <c r="R483" s="0" t="n">
        <v>482</v>
      </c>
    </row>
    <row r="484" customFormat="false" ht="13" hidden="false" customHeight="false" outlineLevel="0" collapsed="false">
      <c r="A484" s="106" t="s">
        <v>490</v>
      </c>
      <c r="B484" s="106" t="n">
        <v>5</v>
      </c>
      <c r="C484" s="106" t="n">
        <v>3.15312</v>
      </c>
      <c r="D484" s="106" t="n">
        <v>3</v>
      </c>
      <c r="E484" s="106" t="n">
        <v>9.6</v>
      </c>
      <c r="F484" s="106" t="n">
        <v>5930.03</v>
      </c>
      <c r="G484" s="106" t="n">
        <v>265.2</v>
      </c>
      <c r="H484" s="106" t="n">
        <v>196.85</v>
      </c>
      <c r="I484" s="106" t="n">
        <v>18.75</v>
      </c>
      <c r="J484" s="106" t="n">
        <v>32.42</v>
      </c>
      <c r="K484" s="106" t="n">
        <v>4.67</v>
      </c>
      <c r="L484" s="106" t="n">
        <v>209107.92</v>
      </c>
      <c r="M484" s="106" t="n">
        <v>30776.8</v>
      </c>
      <c r="N484" s="106" t="n">
        <v>5250.67</v>
      </c>
      <c r="O484" s="106" t="n">
        <v>1210.5</v>
      </c>
      <c r="P484" s="106" t="n">
        <v>464.82</v>
      </c>
      <c r="Q484" s="106" t="n">
        <v>100.33</v>
      </c>
      <c r="R484" s="0" t="n">
        <v>483</v>
      </c>
    </row>
    <row r="485" customFormat="false" ht="13" hidden="false" customHeight="false" outlineLevel="0" collapsed="false">
      <c r="A485" s="106" t="s">
        <v>1611</v>
      </c>
      <c r="B485" s="106" t="n">
        <v>5</v>
      </c>
      <c r="C485" s="106" t="n">
        <v>1.01138</v>
      </c>
      <c r="D485" s="106" t="n">
        <v>7</v>
      </c>
      <c r="E485" s="106" t="n">
        <v>16.49</v>
      </c>
      <c r="F485" s="106" t="n">
        <v>10832.3</v>
      </c>
      <c r="G485" s="106" t="n">
        <v>395.8</v>
      </c>
      <c r="H485" s="106" t="n">
        <v>1475.94</v>
      </c>
      <c r="I485" s="106" t="n">
        <v>31.75</v>
      </c>
      <c r="J485" s="106" t="n">
        <v>47.71</v>
      </c>
      <c r="K485" s="106" t="n">
        <v>8</v>
      </c>
      <c r="L485" s="106" t="n">
        <v>327551.43</v>
      </c>
      <c r="M485" s="106" t="n">
        <v>45181</v>
      </c>
      <c r="N485" s="106" t="n">
        <v>28096.18</v>
      </c>
      <c r="O485" s="106" t="n">
        <v>3297</v>
      </c>
      <c r="P485" s="106" t="n">
        <v>1959.83</v>
      </c>
      <c r="Q485" s="106" t="n">
        <v>224.33</v>
      </c>
      <c r="R485" s="0" t="n">
        <v>484</v>
      </c>
    </row>
    <row r="486" customFormat="false" ht="13" hidden="false" customHeight="false" outlineLevel="0" collapsed="false">
      <c r="A486" s="106" t="s">
        <v>725</v>
      </c>
      <c r="B486" s="106" t="n">
        <v>7</v>
      </c>
      <c r="C486" s="106" t="n">
        <v>0.416449</v>
      </c>
      <c r="D486" s="106" t="n">
        <v>2</v>
      </c>
      <c r="E486" s="106" t="n">
        <v>0.3</v>
      </c>
      <c r="F486" s="106" t="n">
        <v>3714</v>
      </c>
      <c r="G486" s="106" t="n">
        <v>518.71</v>
      </c>
      <c r="H486" s="106" t="n">
        <v>283.05</v>
      </c>
      <c r="I486" s="106" t="n">
        <v>48</v>
      </c>
      <c r="J486" s="106" t="n">
        <v>25.95</v>
      </c>
      <c r="K486" s="106" t="n">
        <v>12</v>
      </c>
      <c r="L486" s="106" t="n">
        <v>248158.37</v>
      </c>
      <c r="M486" s="106" t="n">
        <v>31932.86</v>
      </c>
      <c r="N486" s="106" t="n">
        <v>18598.85</v>
      </c>
      <c r="O486" s="106" t="n">
        <v>1888.5</v>
      </c>
      <c r="P486" s="106" t="n">
        <v>1689.72</v>
      </c>
      <c r="Q486" s="106" t="n">
        <v>170.2</v>
      </c>
      <c r="R486" s="0" t="n">
        <v>485</v>
      </c>
    </row>
    <row r="487" customFormat="false" ht="13" hidden="false" customHeight="false" outlineLevel="0" collapsed="false">
      <c r="A487" s="106" t="s">
        <v>1004</v>
      </c>
      <c r="B487" s="106" t="n">
        <v>5</v>
      </c>
      <c r="C487" s="106" t="n">
        <v>0.475942</v>
      </c>
      <c r="D487" s="106" t="n">
        <v>6</v>
      </c>
      <c r="E487" s="106" t="n">
        <v>1.14</v>
      </c>
      <c r="F487" s="106" t="n">
        <v>11356.01</v>
      </c>
      <c r="G487" s="106" t="n">
        <v>723.2</v>
      </c>
      <c r="H487" s="106" t="n">
        <v>415.45</v>
      </c>
      <c r="I487" s="106" t="n">
        <v>48.25</v>
      </c>
      <c r="J487" s="106" t="n">
        <v>11.7</v>
      </c>
      <c r="K487" s="106" t="n">
        <v>7</v>
      </c>
      <c r="L487" s="106" t="n">
        <v>262187.25</v>
      </c>
      <c r="M487" s="106" t="n">
        <v>38632.4</v>
      </c>
      <c r="N487" s="106" t="n">
        <v>5851.47</v>
      </c>
      <c r="O487" s="106" t="n">
        <v>1008</v>
      </c>
      <c r="P487" s="106" t="n">
        <v>230.06</v>
      </c>
      <c r="Q487" s="106" t="n">
        <v>52</v>
      </c>
      <c r="R487" s="0" t="n">
        <v>486</v>
      </c>
    </row>
    <row r="488" customFormat="false" ht="13" hidden="false" customHeight="false" outlineLevel="0" collapsed="false">
      <c r="A488" s="106" t="s">
        <v>1509</v>
      </c>
      <c r="B488" s="106" t="n">
        <v>4</v>
      </c>
      <c r="C488" s="106" t="n">
        <v>3.03413</v>
      </c>
      <c r="D488" s="106" t="n">
        <v>12</v>
      </c>
      <c r="E488" s="106" t="n">
        <v>19.64</v>
      </c>
      <c r="F488" s="106" t="n">
        <v>12782.8</v>
      </c>
      <c r="G488" s="106" t="n">
        <v>238.5</v>
      </c>
      <c r="H488" s="106" t="n">
        <v>1645.23</v>
      </c>
      <c r="I488" s="106" t="n">
        <v>30</v>
      </c>
      <c r="J488" s="106" t="n">
        <v>70.11</v>
      </c>
      <c r="K488" s="106" t="n">
        <v>5</v>
      </c>
      <c r="L488" s="106" t="n">
        <v>183657.1</v>
      </c>
      <c r="M488" s="106" t="n">
        <v>27972</v>
      </c>
      <c r="N488" s="106" t="n">
        <v>7907.83</v>
      </c>
      <c r="O488" s="106" t="n">
        <v>1338.67</v>
      </c>
      <c r="P488" s="106" t="n">
        <v>1044.93</v>
      </c>
      <c r="Q488" s="106" t="n">
        <v>234.5</v>
      </c>
      <c r="R488" s="0" t="n">
        <v>487</v>
      </c>
    </row>
    <row r="489" customFormat="false" ht="13" hidden="false" customHeight="false" outlineLevel="0" collapsed="false">
      <c r="A489" s="106" t="s">
        <v>1043</v>
      </c>
      <c r="B489" s="106" t="n">
        <v>4</v>
      </c>
      <c r="C489" s="106" t="n">
        <v>8.80493</v>
      </c>
      <c r="D489" s="106" t="n">
        <v>4</v>
      </c>
      <c r="E489" s="106" t="n">
        <v>7.26</v>
      </c>
      <c r="F489" s="106" t="n">
        <v>10328.68</v>
      </c>
      <c r="G489" s="106" t="n">
        <v>212</v>
      </c>
      <c r="H489" s="106" t="n">
        <v>1089.05</v>
      </c>
      <c r="I489" s="106" t="n">
        <v>17.33</v>
      </c>
      <c r="J489" s="106" t="n">
        <v>9.55</v>
      </c>
      <c r="K489" s="106" t="n">
        <v>2</v>
      </c>
      <c r="L489" s="106" t="n">
        <v>283761.49</v>
      </c>
      <c r="M489" s="106" t="n">
        <v>36811.75</v>
      </c>
      <c r="N489" s="106" t="n">
        <v>7986.25</v>
      </c>
      <c r="O489" s="106" t="n">
        <v>992.33</v>
      </c>
      <c r="P489" s="106" t="n">
        <v>162.15</v>
      </c>
      <c r="Q489" s="106" t="n">
        <v>25</v>
      </c>
      <c r="R489" s="0" t="n">
        <v>488</v>
      </c>
    </row>
    <row r="490" customFormat="false" ht="13" hidden="false" customHeight="false" outlineLevel="0" collapsed="false">
      <c r="A490" s="106" t="s">
        <v>881</v>
      </c>
      <c r="B490" s="106" t="n">
        <v>4</v>
      </c>
      <c r="C490" s="106" t="n">
        <v>21.3579</v>
      </c>
      <c r="D490" s="106" t="n">
        <v>3</v>
      </c>
      <c r="E490" s="106" t="n">
        <v>32.03</v>
      </c>
      <c r="F490" s="106" t="n">
        <v>10192.91</v>
      </c>
      <c r="G490" s="106" t="n">
        <v>204.5</v>
      </c>
      <c r="H490" s="106" t="n">
        <v>989.03</v>
      </c>
      <c r="I490" s="106" t="n">
        <v>12.67</v>
      </c>
      <c r="J490" s="106" t="n">
        <v>61.9</v>
      </c>
      <c r="K490" s="106" t="n">
        <v>1.5</v>
      </c>
      <c r="L490" s="106" t="n">
        <v>265866.86</v>
      </c>
      <c r="M490" s="106" t="n">
        <v>33483</v>
      </c>
      <c r="N490" s="106" t="n">
        <v>17505.2</v>
      </c>
      <c r="O490" s="106" t="n">
        <v>743.67</v>
      </c>
      <c r="P490" s="106" t="n">
        <v>91.95</v>
      </c>
      <c r="Q490" s="106" t="n">
        <v>20</v>
      </c>
      <c r="R490" s="0" t="n">
        <v>489</v>
      </c>
    </row>
    <row r="491" customFormat="false" ht="13" hidden="false" customHeight="false" outlineLevel="0" collapsed="false">
      <c r="A491" s="106" t="s">
        <v>922</v>
      </c>
      <c r="B491" s="106" t="n">
        <v>5</v>
      </c>
      <c r="C491" s="106" t="n">
        <v>167.234</v>
      </c>
      <c r="D491" s="106" t="n">
        <v>7</v>
      </c>
      <c r="E491" s="106" t="n">
        <v>134.94</v>
      </c>
      <c r="F491" s="106" t="n">
        <v>12455.32</v>
      </c>
      <c r="G491" s="106" t="n">
        <v>465.8</v>
      </c>
      <c r="H491" s="106" t="n">
        <v>3086.93</v>
      </c>
      <c r="I491" s="106" t="n">
        <v>44.75</v>
      </c>
      <c r="J491" s="106" t="n">
        <v>1051.79</v>
      </c>
      <c r="K491" s="106" t="n">
        <v>9</v>
      </c>
      <c r="L491" s="106" t="n">
        <v>231577.76</v>
      </c>
      <c r="M491" s="106" t="n">
        <v>32547</v>
      </c>
      <c r="N491" s="106" t="n">
        <v>28459.08</v>
      </c>
      <c r="O491" s="106" t="n">
        <v>2416</v>
      </c>
      <c r="P491" s="106" t="n">
        <v>3524.75</v>
      </c>
      <c r="Q491" s="106" t="n">
        <v>417</v>
      </c>
      <c r="R491" s="0" t="n">
        <v>490</v>
      </c>
    </row>
    <row r="492" customFormat="false" ht="13" hidden="false" customHeight="false" outlineLevel="0" collapsed="false">
      <c r="A492" s="106" t="s">
        <v>1310</v>
      </c>
      <c r="B492" s="106" t="n">
        <v>4</v>
      </c>
      <c r="C492" s="106" t="n">
        <v>11.8986</v>
      </c>
      <c r="D492" s="106" t="n">
        <v>12</v>
      </c>
      <c r="E492" s="106" t="n">
        <v>183.22</v>
      </c>
      <c r="F492" s="106" t="n">
        <v>11970.46</v>
      </c>
      <c r="G492" s="106" t="n">
        <v>220</v>
      </c>
      <c r="H492" s="106" t="n">
        <v>2421.27</v>
      </c>
      <c r="I492" s="106" t="n">
        <v>22</v>
      </c>
      <c r="J492" s="106" t="n">
        <v>1107.28</v>
      </c>
      <c r="K492" s="106" t="n">
        <v>5.5</v>
      </c>
      <c r="L492" s="106" t="n">
        <v>236914.42</v>
      </c>
      <c r="M492" s="106" t="n">
        <v>35505.5</v>
      </c>
      <c r="N492" s="106" t="n">
        <v>23969.71</v>
      </c>
      <c r="O492" s="106" t="n">
        <v>2274</v>
      </c>
      <c r="P492" s="106" t="n">
        <v>3902.84</v>
      </c>
      <c r="Q492" s="106" t="n">
        <v>262.5</v>
      </c>
      <c r="R492" s="0" t="n">
        <v>491</v>
      </c>
    </row>
    <row r="493" customFormat="false" ht="13" hidden="false" customHeight="false" outlineLevel="0" collapsed="false">
      <c r="A493" s="106" t="s">
        <v>1585</v>
      </c>
      <c r="B493" s="106" t="n">
        <v>5</v>
      </c>
      <c r="C493" s="106" t="n">
        <v>20.763</v>
      </c>
      <c r="D493" s="106" t="n">
        <v>5</v>
      </c>
      <c r="E493" s="106" t="n">
        <v>22.08</v>
      </c>
      <c r="F493" s="106" t="n">
        <v>8911.75</v>
      </c>
      <c r="G493" s="106" t="n">
        <v>314</v>
      </c>
      <c r="H493" s="106" t="n">
        <v>964.56</v>
      </c>
      <c r="I493" s="106" t="n">
        <v>35</v>
      </c>
      <c r="J493" s="106" t="n">
        <v>206.54</v>
      </c>
      <c r="K493" s="106" t="n">
        <v>6.67</v>
      </c>
      <c r="L493" s="106" t="n">
        <v>240733.66</v>
      </c>
      <c r="M493" s="106" t="n">
        <v>37853.4</v>
      </c>
      <c r="N493" s="106" t="n">
        <v>14696.35</v>
      </c>
      <c r="O493" s="106" t="n">
        <v>2540.75</v>
      </c>
      <c r="P493" s="106" t="n">
        <v>1966.87</v>
      </c>
      <c r="Q493" s="106" t="n">
        <v>339.33</v>
      </c>
      <c r="R493" s="0" t="n">
        <v>492</v>
      </c>
    </row>
    <row r="494" customFormat="false" ht="13" hidden="false" customHeight="false" outlineLevel="0" collapsed="false">
      <c r="A494" s="106" t="s">
        <v>1312</v>
      </c>
      <c r="B494" s="106" t="n">
        <v>6</v>
      </c>
      <c r="C494" s="106" t="n">
        <v>5.83029</v>
      </c>
      <c r="D494" s="106" t="n">
        <v>0</v>
      </c>
      <c r="E494" s="106" t="n">
        <v>0</v>
      </c>
      <c r="F494" s="106" t="n">
        <v>4215.07</v>
      </c>
      <c r="G494" s="106" t="n">
        <v>418</v>
      </c>
      <c r="H494" s="106" t="n">
        <v>264.74</v>
      </c>
      <c r="I494" s="106" t="n">
        <v>43.6</v>
      </c>
      <c r="J494" s="106" t="n">
        <v>11.14</v>
      </c>
      <c r="K494" s="106" t="n">
        <v>3.75</v>
      </c>
      <c r="L494" s="106" t="n">
        <v>233759.02</v>
      </c>
      <c r="M494" s="106" t="n">
        <v>33599.17</v>
      </c>
      <c r="N494" s="106" t="n">
        <v>14916.56</v>
      </c>
      <c r="O494" s="106" t="n">
        <v>2216.4</v>
      </c>
      <c r="P494" s="106" t="n">
        <v>1380.6</v>
      </c>
      <c r="Q494" s="106" t="n">
        <v>277.5</v>
      </c>
      <c r="R494" s="0" t="n">
        <v>493</v>
      </c>
    </row>
    <row r="495" customFormat="false" ht="13" hidden="false" customHeight="false" outlineLevel="0" collapsed="false">
      <c r="A495" s="106" t="s">
        <v>77</v>
      </c>
      <c r="B495" s="106" t="n">
        <v>6</v>
      </c>
      <c r="C495" s="106" t="n">
        <v>73.1761</v>
      </c>
      <c r="D495" s="106" t="n">
        <v>6</v>
      </c>
      <c r="E495" s="106" t="n">
        <v>7.91</v>
      </c>
      <c r="F495" s="106" t="n">
        <v>7036.85</v>
      </c>
      <c r="G495" s="106" t="n">
        <v>608.33</v>
      </c>
      <c r="H495" s="106" t="n">
        <v>2115.84</v>
      </c>
      <c r="I495" s="106" t="n">
        <v>166.2</v>
      </c>
      <c r="J495" s="106" t="n">
        <v>1152.6</v>
      </c>
      <c r="K495" s="106" t="n">
        <v>77.5</v>
      </c>
      <c r="L495" s="106" t="n">
        <v>210226.79</v>
      </c>
      <c r="M495" s="106" t="n">
        <v>35071.5</v>
      </c>
      <c r="N495" s="106" t="n">
        <v>30583.7</v>
      </c>
      <c r="O495" s="106" t="n">
        <v>5952.2</v>
      </c>
      <c r="P495" s="106" t="n">
        <v>8862.2</v>
      </c>
      <c r="Q495" s="106" t="n">
        <v>2138.25</v>
      </c>
      <c r="R495" s="0" t="n">
        <v>494</v>
      </c>
    </row>
    <row r="496" customFormat="false" ht="13" hidden="false" customHeight="false" outlineLevel="0" collapsed="false">
      <c r="A496" s="106" t="s">
        <v>855</v>
      </c>
      <c r="B496" s="106" t="n">
        <v>7</v>
      </c>
      <c r="C496" s="106" t="n">
        <v>3.68855</v>
      </c>
      <c r="D496" s="106" t="n">
        <v>0</v>
      </c>
      <c r="E496" s="106" t="n">
        <v>0</v>
      </c>
      <c r="F496" s="106" t="n">
        <v>5259.69</v>
      </c>
      <c r="G496" s="106" t="n">
        <v>822.71</v>
      </c>
      <c r="H496" s="106" t="n">
        <v>628.32</v>
      </c>
      <c r="I496" s="106" t="n">
        <v>88.83</v>
      </c>
      <c r="J496" s="106" t="n">
        <v>175.85</v>
      </c>
      <c r="K496" s="106" t="n">
        <v>18.8</v>
      </c>
      <c r="L496" s="106" t="n">
        <v>247165.5</v>
      </c>
      <c r="M496" s="106" t="n">
        <v>33396.29</v>
      </c>
      <c r="N496" s="106" t="n">
        <v>13369.26</v>
      </c>
      <c r="O496" s="106" t="n">
        <v>2669.67</v>
      </c>
      <c r="P496" s="106" t="n">
        <v>1243.54</v>
      </c>
      <c r="Q496" s="106" t="n">
        <v>232.8</v>
      </c>
      <c r="R496" s="0" t="n">
        <v>495</v>
      </c>
    </row>
    <row r="497" customFormat="false" ht="13" hidden="false" customHeight="false" outlineLevel="0" collapsed="false">
      <c r="A497" s="106" t="s">
        <v>584</v>
      </c>
      <c r="B497" s="106" t="n">
        <v>6</v>
      </c>
      <c r="C497" s="106" t="n">
        <v>5.53283</v>
      </c>
      <c r="D497" s="106" t="n">
        <v>2</v>
      </c>
      <c r="E497" s="106" t="n">
        <v>29.54</v>
      </c>
      <c r="F497" s="106" t="n">
        <v>4718.94</v>
      </c>
      <c r="G497" s="106" t="n">
        <v>427.67</v>
      </c>
      <c r="H497" s="106" t="n">
        <v>886.85</v>
      </c>
      <c r="I497" s="106" t="n">
        <v>69.6</v>
      </c>
      <c r="J497" s="106" t="n">
        <v>282.01</v>
      </c>
      <c r="K497" s="106" t="n">
        <v>13</v>
      </c>
      <c r="L497" s="106" t="n">
        <v>273656.52</v>
      </c>
      <c r="M497" s="106" t="n">
        <v>34226.67</v>
      </c>
      <c r="N497" s="106" t="n">
        <v>20447.83</v>
      </c>
      <c r="O497" s="106" t="n">
        <v>3586</v>
      </c>
      <c r="P497" s="106" t="n">
        <v>2022.5</v>
      </c>
      <c r="Q497" s="106" t="n">
        <v>400.25</v>
      </c>
      <c r="R497" s="0" t="n">
        <v>496</v>
      </c>
    </row>
    <row r="498" customFormat="false" ht="13" hidden="false" customHeight="false" outlineLevel="0" collapsed="false">
      <c r="A498" s="106" t="s">
        <v>653</v>
      </c>
      <c r="B498" s="106" t="n">
        <v>5</v>
      </c>
      <c r="C498" s="106" t="n">
        <v>53.127</v>
      </c>
      <c r="D498" s="106" t="n">
        <v>11</v>
      </c>
      <c r="E498" s="106" t="n">
        <v>22.62</v>
      </c>
      <c r="F498" s="106" t="n">
        <v>10341.27</v>
      </c>
      <c r="G498" s="106" t="n">
        <v>619.2</v>
      </c>
      <c r="H498" s="106" t="n">
        <v>2173.3</v>
      </c>
      <c r="I498" s="106" t="n">
        <v>63.75</v>
      </c>
      <c r="J498" s="106" t="n">
        <v>814.22</v>
      </c>
      <c r="K498" s="106" t="n">
        <v>16.67</v>
      </c>
      <c r="L498" s="106" t="n">
        <v>308864.47</v>
      </c>
      <c r="M498" s="106" t="n">
        <v>44240.8</v>
      </c>
      <c r="N498" s="106" t="n">
        <v>23686.44</v>
      </c>
      <c r="O498" s="106" t="n">
        <v>4484</v>
      </c>
      <c r="P498" s="106" t="n">
        <v>2721.28</v>
      </c>
      <c r="Q498" s="106" t="n">
        <v>455.67</v>
      </c>
      <c r="R498" s="0" t="n">
        <v>497</v>
      </c>
    </row>
    <row r="499" customFormat="false" ht="13" hidden="false" customHeight="false" outlineLevel="0" collapsed="false">
      <c r="A499" s="106" t="s">
        <v>107</v>
      </c>
      <c r="B499" s="106" t="n">
        <v>7</v>
      </c>
      <c r="C499" s="106" t="n">
        <v>95.3074</v>
      </c>
      <c r="D499" s="106" t="n">
        <v>0</v>
      </c>
      <c r="E499" s="106" t="n">
        <v>0</v>
      </c>
      <c r="F499" s="106" t="n">
        <v>6693.96</v>
      </c>
      <c r="G499" s="106" t="n">
        <v>943.86</v>
      </c>
      <c r="H499" s="106" t="n">
        <v>1202.85</v>
      </c>
      <c r="I499" s="106" t="n">
        <v>140.17</v>
      </c>
      <c r="J499" s="106" t="n">
        <v>418.22</v>
      </c>
      <c r="K499" s="106" t="n">
        <v>32</v>
      </c>
      <c r="L499" s="106" t="n">
        <v>335022.03</v>
      </c>
      <c r="M499" s="106" t="n">
        <v>41398.43</v>
      </c>
      <c r="N499" s="106" t="n">
        <v>31667.59</v>
      </c>
      <c r="O499" s="106" t="n">
        <v>5987.17</v>
      </c>
      <c r="P499" s="106" t="n">
        <v>8195.96</v>
      </c>
      <c r="Q499" s="106" t="n">
        <v>1925.8</v>
      </c>
      <c r="R499" s="0" t="n">
        <v>498</v>
      </c>
    </row>
    <row r="500" customFormat="false" ht="13" hidden="false" customHeight="false" outlineLevel="0" collapsed="false">
      <c r="A500" s="106" t="s">
        <v>1609</v>
      </c>
      <c r="B500" s="106" t="n">
        <v>5</v>
      </c>
      <c r="C500" s="106" t="n">
        <v>10.6492</v>
      </c>
      <c r="D500" s="106" t="n">
        <v>7</v>
      </c>
      <c r="E500" s="106" t="n">
        <v>8.09</v>
      </c>
      <c r="F500" s="106" t="n">
        <v>8408.6</v>
      </c>
      <c r="G500" s="106" t="n">
        <v>572.2</v>
      </c>
      <c r="H500" s="106" t="n">
        <v>1171.56</v>
      </c>
      <c r="I500" s="106" t="n">
        <v>38.25</v>
      </c>
      <c r="J500" s="106" t="n">
        <v>376.75</v>
      </c>
      <c r="K500" s="106" t="n">
        <v>13</v>
      </c>
      <c r="L500" s="106" t="n">
        <v>276234.18</v>
      </c>
      <c r="M500" s="106" t="n">
        <v>38182.2</v>
      </c>
      <c r="N500" s="106" t="n">
        <v>15374.28</v>
      </c>
      <c r="O500" s="106" t="n">
        <v>2701.25</v>
      </c>
      <c r="P500" s="106" t="n">
        <v>2373.5</v>
      </c>
      <c r="Q500" s="106" t="n">
        <v>315.33</v>
      </c>
      <c r="R500" s="0" t="n">
        <v>499</v>
      </c>
    </row>
    <row r="501" customFormat="false" ht="13" hidden="false" customHeight="false" outlineLevel="0" collapsed="false">
      <c r="A501" s="106" t="s">
        <v>879</v>
      </c>
      <c r="B501" s="106" t="n">
        <v>4</v>
      </c>
      <c r="C501" s="106" t="n">
        <v>4.34297</v>
      </c>
      <c r="D501" s="106" t="n">
        <v>8</v>
      </c>
      <c r="E501" s="106" t="n">
        <v>12.04</v>
      </c>
      <c r="F501" s="106" t="n">
        <v>10097.42</v>
      </c>
      <c r="G501" s="106" t="n">
        <v>132.25</v>
      </c>
      <c r="H501" s="106" t="n">
        <v>513.72</v>
      </c>
      <c r="I501" s="106" t="n">
        <v>12.67</v>
      </c>
      <c r="J501" s="106" t="n">
        <v>50.96</v>
      </c>
      <c r="K501" s="106" t="n">
        <v>2.5</v>
      </c>
      <c r="L501" s="106" t="n">
        <v>317380.34</v>
      </c>
      <c r="M501" s="106" t="n">
        <v>39376.25</v>
      </c>
      <c r="N501" s="106" t="n">
        <v>23690.11</v>
      </c>
      <c r="O501" s="106" t="n">
        <v>4877.67</v>
      </c>
      <c r="P501" s="106" t="n">
        <v>1865.01</v>
      </c>
      <c r="Q501" s="106" t="n">
        <v>478.5</v>
      </c>
      <c r="R501" s="0" t="n">
        <v>500</v>
      </c>
    </row>
    <row r="502" customFormat="false" ht="13" hidden="false" customHeight="false" outlineLevel="0" collapsed="false">
      <c r="A502" s="106" t="s">
        <v>1615</v>
      </c>
      <c r="B502" s="106" t="n">
        <v>5</v>
      </c>
      <c r="C502" s="106" t="n">
        <v>6.96065</v>
      </c>
      <c r="D502" s="106" t="n">
        <v>2</v>
      </c>
      <c r="E502" s="106" t="n">
        <v>126.51</v>
      </c>
      <c r="F502" s="106" t="n">
        <v>8553.27</v>
      </c>
      <c r="G502" s="106" t="n">
        <v>399.8</v>
      </c>
      <c r="H502" s="106" t="n">
        <v>1494.37</v>
      </c>
      <c r="I502" s="106" t="n">
        <v>48.5</v>
      </c>
      <c r="J502" s="106" t="n">
        <v>281.9</v>
      </c>
      <c r="K502" s="106" t="n">
        <v>10.67</v>
      </c>
      <c r="L502" s="106" t="n">
        <v>269101.59</v>
      </c>
      <c r="M502" s="106" t="n">
        <v>34072</v>
      </c>
      <c r="N502" s="106" t="n">
        <v>30941.92</v>
      </c>
      <c r="O502" s="106" t="n">
        <v>3967.75</v>
      </c>
      <c r="P502" s="106" t="n">
        <v>994.56</v>
      </c>
      <c r="Q502" s="106" t="n">
        <v>255.67</v>
      </c>
      <c r="R502" s="0" t="n">
        <v>501</v>
      </c>
    </row>
    <row r="503" customFormat="false" ht="13" hidden="false" customHeight="false" outlineLevel="0" collapsed="false">
      <c r="A503" s="106" t="s">
        <v>982</v>
      </c>
      <c r="B503" s="106" t="n">
        <v>5</v>
      </c>
      <c r="C503" s="106" t="n">
        <v>9.34036</v>
      </c>
      <c r="D503" s="106" t="n">
        <v>3</v>
      </c>
      <c r="E503" s="106" t="n">
        <v>76.96</v>
      </c>
      <c r="F503" s="106" t="n">
        <v>6764.35</v>
      </c>
      <c r="G503" s="106" t="n">
        <v>309.4</v>
      </c>
      <c r="H503" s="106" t="n">
        <v>1249.27</v>
      </c>
      <c r="I503" s="106" t="n">
        <v>40.5</v>
      </c>
      <c r="J503" s="106" t="n">
        <v>320.79</v>
      </c>
      <c r="K503" s="106" t="n">
        <v>9</v>
      </c>
      <c r="L503" s="106" t="n">
        <v>294441.34</v>
      </c>
      <c r="M503" s="106" t="n">
        <v>37012.8</v>
      </c>
      <c r="N503" s="106" t="n">
        <v>23376.92</v>
      </c>
      <c r="O503" s="106" t="n">
        <v>3133.75</v>
      </c>
      <c r="P503" s="106" t="n">
        <v>1660.21</v>
      </c>
      <c r="Q503" s="106" t="n">
        <v>215</v>
      </c>
      <c r="R503" s="0" t="n">
        <v>502</v>
      </c>
    </row>
    <row r="504" customFormat="false" ht="13" hidden="false" customHeight="false" outlineLevel="0" collapsed="false">
      <c r="A504" s="106" t="s">
        <v>1315</v>
      </c>
      <c r="B504" s="106" t="n">
        <v>5</v>
      </c>
      <c r="C504" s="106" t="n">
        <v>57.589</v>
      </c>
      <c r="D504" s="106" t="n">
        <v>13</v>
      </c>
      <c r="E504" s="106" t="n">
        <v>29.8</v>
      </c>
      <c r="F504" s="106" t="n">
        <v>11355.18</v>
      </c>
      <c r="G504" s="106" t="n">
        <v>393.8</v>
      </c>
      <c r="H504" s="106" t="n">
        <v>2403.17</v>
      </c>
      <c r="I504" s="106" t="n">
        <v>48.75</v>
      </c>
      <c r="J504" s="106" t="n">
        <v>363.28</v>
      </c>
      <c r="K504" s="106" t="n">
        <v>12</v>
      </c>
      <c r="L504" s="106" t="n">
        <v>348645.47</v>
      </c>
      <c r="M504" s="106" t="n">
        <v>45047.4</v>
      </c>
      <c r="N504" s="106" t="n">
        <v>41890.99</v>
      </c>
      <c r="O504" s="106" t="n">
        <v>5041.25</v>
      </c>
      <c r="P504" s="106" t="n">
        <v>3235.51</v>
      </c>
      <c r="Q504" s="106" t="n">
        <v>561.33</v>
      </c>
      <c r="R504" s="0" t="n">
        <v>503</v>
      </c>
    </row>
    <row r="505" customFormat="false" ht="13" hidden="false" customHeight="false" outlineLevel="0" collapsed="false">
      <c r="A505" s="106" t="s">
        <v>1317</v>
      </c>
      <c r="B505" s="106" t="n">
        <v>5</v>
      </c>
      <c r="C505" s="106" t="n">
        <v>29.3299</v>
      </c>
      <c r="D505" s="106" t="n">
        <v>3</v>
      </c>
      <c r="E505" s="106" t="n">
        <v>74.17</v>
      </c>
      <c r="F505" s="106" t="n">
        <v>7464.82</v>
      </c>
      <c r="G505" s="106" t="n">
        <v>298.4</v>
      </c>
      <c r="H505" s="106" t="n">
        <v>1247.34</v>
      </c>
      <c r="I505" s="106" t="n">
        <v>40.25</v>
      </c>
      <c r="J505" s="106" t="n">
        <v>331.08</v>
      </c>
      <c r="K505" s="106" t="n">
        <v>8.67</v>
      </c>
      <c r="L505" s="106" t="n">
        <v>264932.07</v>
      </c>
      <c r="M505" s="106" t="n">
        <v>35301.8</v>
      </c>
      <c r="N505" s="106" t="n">
        <v>28584.06</v>
      </c>
      <c r="O505" s="106" t="n">
        <v>3474.75</v>
      </c>
      <c r="P505" s="106" t="n">
        <v>2212.06</v>
      </c>
      <c r="Q505" s="106" t="n">
        <v>509</v>
      </c>
      <c r="R505" s="0" t="n">
        <v>504</v>
      </c>
    </row>
    <row r="506" customFormat="false" ht="13" hidden="false" customHeight="false" outlineLevel="0" collapsed="false">
      <c r="A506" s="106" t="s">
        <v>1319</v>
      </c>
      <c r="B506" s="106" t="n">
        <v>5</v>
      </c>
      <c r="C506" s="106" t="n">
        <v>164.141</v>
      </c>
      <c r="D506" s="106" t="n">
        <v>4</v>
      </c>
      <c r="E506" s="106" t="n">
        <v>23.66</v>
      </c>
      <c r="F506" s="106" t="n">
        <v>8501.06</v>
      </c>
      <c r="G506" s="106" t="n">
        <v>388</v>
      </c>
      <c r="H506" s="106" t="n">
        <v>1566.79</v>
      </c>
      <c r="I506" s="106" t="n">
        <v>48.75</v>
      </c>
      <c r="J506" s="106" t="n">
        <v>387.36</v>
      </c>
      <c r="K506" s="106" t="n">
        <v>9.33</v>
      </c>
      <c r="L506" s="106" t="n">
        <v>260337.94</v>
      </c>
      <c r="M506" s="106" t="n">
        <v>34165.8</v>
      </c>
      <c r="N506" s="106" t="n">
        <v>29529.69</v>
      </c>
      <c r="O506" s="106" t="n">
        <v>3455.25</v>
      </c>
      <c r="P506" s="106" t="n">
        <v>1940.16</v>
      </c>
      <c r="Q506" s="106" t="n">
        <v>465.67</v>
      </c>
      <c r="R506" s="0" t="n">
        <v>505</v>
      </c>
    </row>
    <row r="507" customFormat="false" ht="13" hidden="false" customHeight="false" outlineLevel="0" collapsed="false">
      <c r="A507" s="106" t="s">
        <v>473</v>
      </c>
      <c r="B507" s="106" t="n">
        <v>6</v>
      </c>
      <c r="C507" s="106" t="n">
        <v>34.5653</v>
      </c>
      <c r="D507" s="106" t="n">
        <v>2</v>
      </c>
      <c r="E507" s="106" t="n">
        <v>1.1</v>
      </c>
      <c r="F507" s="106" t="n">
        <v>5383.84</v>
      </c>
      <c r="G507" s="106" t="n">
        <v>522.33</v>
      </c>
      <c r="H507" s="106" t="n">
        <v>838.93</v>
      </c>
      <c r="I507" s="106" t="n">
        <v>69.4</v>
      </c>
      <c r="J507" s="106" t="n">
        <v>306.85</v>
      </c>
      <c r="K507" s="106" t="n">
        <v>14.75</v>
      </c>
      <c r="L507" s="106" t="n">
        <v>312123.29</v>
      </c>
      <c r="M507" s="106" t="n">
        <v>42935.67</v>
      </c>
      <c r="N507" s="106" t="n">
        <v>31123.16</v>
      </c>
      <c r="O507" s="106" t="n">
        <v>5793</v>
      </c>
      <c r="P507" s="106" t="n">
        <v>3669.74</v>
      </c>
      <c r="Q507" s="106" t="n">
        <v>668.75</v>
      </c>
      <c r="R507" s="0" t="n">
        <v>506</v>
      </c>
    </row>
    <row r="508" customFormat="false" ht="13" hidden="false" customHeight="false" outlineLevel="0" collapsed="false">
      <c r="A508" s="106" t="s">
        <v>976</v>
      </c>
      <c r="B508" s="106" t="n">
        <v>8</v>
      </c>
      <c r="C508" s="106" t="n">
        <v>25.4034</v>
      </c>
      <c r="D508" s="106" t="n">
        <v>1</v>
      </c>
      <c r="E508" s="106" t="n">
        <v>32.54</v>
      </c>
      <c r="F508" s="106" t="n">
        <v>4060.9</v>
      </c>
      <c r="G508" s="106" t="n">
        <v>1006</v>
      </c>
      <c r="H508" s="106" t="n">
        <v>811.83</v>
      </c>
      <c r="I508" s="106" t="n">
        <v>171.57</v>
      </c>
      <c r="J508" s="106" t="n">
        <v>199.2</v>
      </c>
      <c r="K508" s="106" t="n">
        <v>20.67</v>
      </c>
      <c r="L508" s="106" t="n">
        <v>301939.16</v>
      </c>
      <c r="M508" s="106" t="n">
        <v>41093.75</v>
      </c>
      <c r="N508" s="106" t="n">
        <v>34453.62</v>
      </c>
      <c r="O508" s="106" t="n">
        <v>5905.57</v>
      </c>
      <c r="P508" s="106" t="n">
        <v>2781.71</v>
      </c>
      <c r="Q508" s="106" t="n">
        <v>647.83</v>
      </c>
      <c r="R508" s="0" t="n">
        <v>507</v>
      </c>
    </row>
    <row r="509" customFormat="false" ht="13" hidden="false" customHeight="false" outlineLevel="0" collapsed="false">
      <c r="A509" s="106" t="s">
        <v>1619</v>
      </c>
      <c r="B509" s="106" t="n">
        <v>7</v>
      </c>
      <c r="C509" s="106" t="n">
        <v>28.1996</v>
      </c>
      <c r="D509" s="106" t="n">
        <v>6</v>
      </c>
      <c r="E509" s="106" t="n">
        <v>3.18</v>
      </c>
      <c r="F509" s="106" t="n">
        <v>7610.44</v>
      </c>
      <c r="G509" s="106" t="n">
        <v>1398.43</v>
      </c>
      <c r="H509" s="106" t="n">
        <v>1034.93</v>
      </c>
      <c r="I509" s="106" t="n">
        <v>243.33</v>
      </c>
      <c r="J509" s="106" t="n">
        <v>96.27</v>
      </c>
      <c r="K509" s="106" t="n">
        <v>12.2</v>
      </c>
      <c r="L509" s="106" t="n">
        <v>288627.22</v>
      </c>
      <c r="M509" s="106" t="n">
        <v>42323.14</v>
      </c>
      <c r="N509" s="106" t="n">
        <v>19271.98</v>
      </c>
      <c r="O509" s="106" t="n">
        <v>4697.17</v>
      </c>
      <c r="P509" s="106" t="n">
        <v>1925.15</v>
      </c>
      <c r="Q509" s="106" t="n">
        <v>364</v>
      </c>
      <c r="R509" s="0" t="n">
        <v>508</v>
      </c>
    </row>
    <row r="510" customFormat="false" ht="13" hidden="false" customHeight="false" outlineLevel="0" collapsed="false">
      <c r="A510" s="106" t="s">
        <v>1322</v>
      </c>
      <c r="B510" s="106" t="n">
        <v>6</v>
      </c>
      <c r="C510" s="106" t="n">
        <v>22.9047</v>
      </c>
      <c r="D510" s="106" t="n">
        <v>4</v>
      </c>
      <c r="E510" s="106" t="n">
        <v>61.74</v>
      </c>
      <c r="F510" s="106" t="n">
        <v>7317.04</v>
      </c>
      <c r="G510" s="106" t="n">
        <v>613.33</v>
      </c>
      <c r="H510" s="106" t="n">
        <v>2493.92</v>
      </c>
      <c r="I510" s="106" t="n">
        <v>180</v>
      </c>
      <c r="J510" s="106" t="n">
        <v>1326.58</v>
      </c>
      <c r="K510" s="106" t="n">
        <v>82.5</v>
      </c>
      <c r="L510" s="106" t="n">
        <v>262495.47</v>
      </c>
      <c r="M510" s="106" t="n">
        <v>38737.33</v>
      </c>
      <c r="N510" s="106" t="n">
        <v>36409.66</v>
      </c>
      <c r="O510" s="106" t="n">
        <v>7121.4</v>
      </c>
      <c r="P510" s="106" t="n">
        <v>9878.21</v>
      </c>
      <c r="Q510" s="106" t="n">
        <v>2406.25</v>
      </c>
      <c r="R510" s="0" t="n">
        <v>509</v>
      </c>
    </row>
    <row r="511" customFormat="false" ht="13" hidden="false" customHeight="false" outlineLevel="0" collapsed="false">
      <c r="A511" s="106" t="s">
        <v>1324</v>
      </c>
      <c r="B511" s="106" t="n">
        <v>7</v>
      </c>
      <c r="C511" s="106" t="n">
        <v>5.35435</v>
      </c>
      <c r="D511" s="106" t="n">
        <v>4</v>
      </c>
      <c r="E511" s="106" t="n">
        <v>10.34</v>
      </c>
      <c r="F511" s="106" t="n">
        <v>7667.09</v>
      </c>
      <c r="G511" s="106" t="n">
        <v>1399.43</v>
      </c>
      <c r="H511" s="106" t="n">
        <v>1076.01</v>
      </c>
      <c r="I511" s="106" t="n">
        <v>242</v>
      </c>
      <c r="J511" s="106" t="n">
        <v>88.31</v>
      </c>
      <c r="K511" s="106" t="n">
        <v>11.6</v>
      </c>
      <c r="L511" s="106" t="n">
        <v>295404.36</v>
      </c>
      <c r="M511" s="106" t="n">
        <v>43916</v>
      </c>
      <c r="N511" s="106" t="n">
        <v>19810.96</v>
      </c>
      <c r="O511" s="106" t="n">
        <v>5041.67</v>
      </c>
      <c r="P511" s="106" t="n">
        <v>1428.65</v>
      </c>
      <c r="Q511" s="106" t="n">
        <v>398.4</v>
      </c>
      <c r="R511" s="0" t="n">
        <v>510</v>
      </c>
    </row>
    <row r="512" customFormat="false" ht="13" hidden="false" customHeight="false" outlineLevel="0" collapsed="false">
      <c r="A512" s="106" t="s">
        <v>1617</v>
      </c>
      <c r="B512" s="106" t="n">
        <v>6</v>
      </c>
      <c r="C512" s="106" t="n">
        <v>167.948</v>
      </c>
      <c r="D512" s="106" t="n">
        <v>3</v>
      </c>
      <c r="E512" s="106" t="n">
        <v>9.8</v>
      </c>
      <c r="F512" s="106" t="n">
        <v>6617.06</v>
      </c>
      <c r="G512" s="106" t="n">
        <v>525.17</v>
      </c>
      <c r="H512" s="106" t="n">
        <v>1725.78</v>
      </c>
      <c r="I512" s="106" t="n">
        <v>111.8</v>
      </c>
      <c r="J512" s="106" t="n">
        <v>354.68</v>
      </c>
      <c r="K512" s="106" t="n">
        <v>14.25</v>
      </c>
      <c r="L512" s="106" t="n">
        <v>265445.47</v>
      </c>
      <c r="M512" s="106" t="n">
        <v>36224.33</v>
      </c>
      <c r="N512" s="106" t="n">
        <v>30270.55</v>
      </c>
      <c r="O512" s="106" t="n">
        <v>5579</v>
      </c>
      <c r="P512" s="106" t="n">
        <v>2397.72</v>
      </c>
      <c r="Q512" s="106" t="n">
        <v>470.25</v>
      </c>
      <c r="R512" s="0" t="n">
        <v>511</v>
      </c>
    </row>
    <row r="513" customFormat="false" ht="13" hidden="false" customHeight="false" outlineLevel="0" collapsed="false">
      <c r="A513" s="106" t="s">
        <v>946</v>
      </c>
      <c r="B513" s="106" t="n">
        <v>5</v>
      </c>
      <c r="C513" s="106" t="n">
        <v>4.64044</v>
      </c>
      <c r="D513" s="106" t="n">
        <v>3</v>
      </c>
      <c r="E513" s="106" t="n">
        <v>6.88</v>
      </c>
      <c r="F513" s="106" t="n">
        <v>5649.66</v>
      </c>
      <c r="G513" s="106" t="n">
        <v>247.4</v>
      </c>
      <c r="H513" s="106" t="n">
        <v>969.02</v>
      </c>
      <c r="I513" s="106" t="n">
        <v>36.25</v>
      </c>
      <c r="J513" s="106" t="n">
        <v>100.03</v>
      </c>
      <c r="K513" s="106" t="n">
        <v>6.33</v>
      </c>
      <c r="L513" s="106" t="n">
        <v>191023.14</v>
      </c>
      <c r="M513" s="106" t="n">
        <v>27709.2</v>
      </c>
      <c r="N513" s="106" t="n">
        <v>12499.5</v>
      </c>
      <c r="O513" s="106" t="n">
        <v>2625.5</v>
      </c>
      <c r="P513" s="106" t="n">
        <v>579.95</v>
      </c>
      <c r="Q513" s="106" t="n">
        <v>155.33</v>
      </c>
      <c r="R513" s="0" t="n">
        <v>512</v>
      </c>
    </row>
    <row r="514" customFormat="false" ht="13" hidden="false" customHeight="false" outlineLevel="0" collapsed="false">
      <c r="A514" s="106" t="s">
        <v>1033</v>
      </c>
      <c r="B514" s="106" t="n">
        <v>5</v>
      </c>
      <c r="C514" s="106" t="n">
        <v>55.9232</v>
      </c>
      <c r="D514" s="106" t="n">
        <v>0</v>
      </c>
      <c r="E514" s="106" t="n">
        <v>0</v>
      </c>
      <c r="F514" s="106" t="n">
        <v>7004.54</v>
      </c>
      <c r="G514" s="106" t="n">
        <v>340.4</v>
      </c>
      <c r="H514" s="106" t="n">
        <v>320.15</v>
      </c>
      <c r="I514" s="106" t="n">
        <v>19.25</v>
      </c>
      <c r="J514" s="106" t="n">
        <v>60.48</v>
      </c>
      <c r="K514" s="106" t="n">
        <v>1.33</v>
      </c>
      <c r="L514" s="106" t="n">
        <v>218065.1</v>
      </c>
      <c r="M514" s="106" t="n">
        <v>33457.2</v>
      </c>
      <c r="N514" s="106" t="n">
        <v>13026.27</v>
      </c>
      <c r="O514" s="106" t="n">
        <v>1961.5</v>
      </c>
      <c r="P514" s="106" t="n">
        <v>350.47</v>
      </c>
      <c r="Q514" s="106" t="n">
        <v>81.33</v>
      </c>
      <c r="R514" s="0" t="n">
        <v>513</v>
      </c>
    </row>
    <row r="515" customFormat="false" ht="13" hidden="false" customHeight="false" outlineLevel="0" collapsed="false">
      <c r="A515" s="106" t="s">
        <v>859</v>
      </c>
      <c r="B515" s="106" t="n">
        <v>6</v>
      </c>
      <c r="C515" s="106" t="n">
        <v>122.496</v>
      </c>
      <c r="D515" s="106" t="n">
        <v>4</v>
      </c>
      <c r="E515" s="106" t="n">
        <v>1.7</v>
      </c>
      <c r="F515" s="106" t="n">
        <v>8662.47</v>
      </c>
      <c r="G515" s="106" t="n">
        <v>904.5</v>
      </c>
      <c r="H515" s="106" t="n">
        <v>1882.64</v>
      </c>
      <c r="I515" s="106" t="n">
        <v>175.8</v>
      </c>
      <c r="J515" s="106" t="n">
        <v>181.54</v>
      </c>
      <c r="K515" s="106" t="n">
        <v>14.75</v>
      </c>
      <c r="L515" s="106" t="n">
        <v>225209.37</v>
      </c>
      <c r="M515" s="106" t="n">
        <v>33612.67</v>
      </c>
      <c r="N515" s="106" t="n">
        <v>21367.63</v>
      </c>
      <c r="O515" s="106" t="n">
        <v>3405.6</v>
      </c>
      <c r="P515" s="106" t="n">
        <v>805.26</v>
      </c>
      <c r="Q515" s="106" t="n">
        <v>204.25</v>
      </c>
      <c r="R515" s="0" t="n">
        <v>514</v>
      </c>
    </row>
    <row r="516" customFormat="false" ht="13" hidden="false" customHeight="false" outlineLevel="0" collapsed="false">
      <c r="A516" s="106" t="s">
        <v>920</v>
      </c>
      <c r="B516" s="106" t="n">
        <v>7</v>
      </c>
      <c r="C516" s="106" t="n">
        <v>2.02275</v>
      </c>
      <c r="D516" s="106" t="n">
        <v>0</v>
      </c>
      <c r="E516" s="106" t="n">
        <v>0</v>
      </c>
      <c r="F516" s="106" t="n">
        <v>4552.05</v>
      </c>
      <c r="G516" s="106" t="n">
        <v>727.43</v>
      </c>
      <c r="H516" s="106" t="n">
        <v>494.48</v>
      </c>
      <c r="I516" s="106" t="n">
        <v>56</v>
      </c>
      <c r="J516" s="106" t="n">
        <v>7.73</v>
      </c>
      <c r="K516" s="106" t="n">
        <v>6.2</v>
      </c>
      <c r="L516" s="106" t="n">
        <v>197453.8</v>
      </c>
      <c r="M516" s="106" t="n">
        <v>30795</v>
      </c>
      <c r="N516" s="106" t="n">
        <v>8606.68</v>
      </c>
      <c r="O516" s="106" t="n">
        <v>1338.67</v>
      </c>
      <c r="P516" s="106" t="n">
        <v>466.64</v>
      </c>
      <c r="Q516" s="106" t="n">
        <v>102.4</v>
      </c>
      <c r="R516" s="0" t="n">
        <v>515</v>
      </c>
    </row>
    <row r="517" customFormat="false" ht="13" hidden="false" customHeight="false" outlineLevel="0" collapsed="false">
      <c r="A517" s="106" t="s">
        <v>1601</v>
      </c>
      <c r="B517" s="106" t="n">
        <v>5</v>
      </c>
      <c r="C517" s="106" t="n">
        <v>15.2301</v>
      </c>
      <c r="D517" s="106" t="n">
        <v>4</v>
      </c>
      <c r="E517" s="106" t="n">
        <v>58.57</v>
      </c>
      <c r="F517" s="106" t="n">
        <v>9256.57</v>
      </c>
      <c r="G517" s="106" t="n">
        <v>415.8</v>
      </c>
      <c r="H517" s="106" t="n">
        <v>434.92</v>
      </c>
      <c r="I517" s="106" t="n">
        <v>28</v>
      </c>
      <c r="J517" s="106" t="n">
        <v>143.2</v>
      </c>
      <c r="K517" s="106" t="n">
        <v>6</v>
      </c>
      <c r="L517" s="106" t="n">
        <v>295439.09</v>
      </c>
      <c r="M517" s="106" t="n">
        <v>39796.8</v>
      </c>
      <c r="N517" s="106" t="n">
        <v>8966.79</v>
      </c>
      <c r="O517" s="106" t="n">
        <v>943.5</v>
      </c>
      <c r="P517" s="106" t="n">
        <v>1055.08</v>
      </c>
      <c r="Q517" s="106" t="n">
        <v>121.67</v>
      </c>
      <c r="R517" s="0" t="n">
        <v>516</v>
      </c>
    </row>
    <row r="518" customFormat="false" ht="13" hidden="false" customHeight="false" outlineLevel="0" collapsed="false">
      <c r="A518" s="106" t="s">
        <v>1326</v>
      </c>
      <c r="B518" s="106" t="n">
        <v>5</v>
      </c>
      <c r="C518" s="106" t="n">
        <v>13.8023</v>
      </c>
      <c r="D518" s="106" t="n">
        <v>3</v>
      </c>
      <c r="E518" s="106" t="n">
        <v>4.5</v>
      </c>
      <c r="F518" s="106" t="n">
        <v>8956.53</v>
      </c>
      <c r="G518" s="106" t="n">
        <v>350.6</v>
      </c>
      <c r="H518" s="106" t="n">
        <v>428.73</v>
      </c>
      <c r="I518" s="106" t="n">
        <v>25</v>
      </c>
      <c r="J518" s="106" t="n">
        <v>24.25</v>
      </c>
      <c r="K518" s="106" t="n">
        <v>4</v>
      </c>
      <c r="L518" s="106" t="n">
        <v>217697.1</v>
      </c>
      <c r="M518" s="106" t="n">
        <v>29932.4</v>
      </c>
      <c r="N518" s="106" t="n">
        <v>13423.08</v>
      </c>
      <c r="O518" s="106" t="n">
        <v>1544.5</v>
      </c>
      <c r="P518" s="106" t="n">
        <v>1839.04</v>
      </c>
      <c r="Q518" s="106" t="n">
        <v>192.67</v>
      </c>
      <c r="R518" s="0" t="n">
        <v>517</v>
      </c>
    </row>
    <row r="519" customFormat="false" ht="13" hidden="false" customHeight="false" outlineLevel="0" collapsed="false">
      <c r="A519" s="106" t="s">
        <v>1621</v>
      </c>
      <c r="B519" s="106" t="n">
        <v>5</v>
      </c>
      <c r="C519" s="106" t="n">
        <v>7.3771</v>
      </c>
      <c r="D519" s="106" t="n">
        <v>7</v>
      </c>
      <c r="E519" s="106" t="n">
        <v>17.8</v>
      </c>
      <c r="F519" s="106" t="n">
        <v>10460.4</v>
      </c>
      <c r="G519" s="106" t="n">
        <v>386</v>
      </c>
      <c r="H519" s="106" t="n">
        <v>1436.91</v>
      </c>
      <c r="I519" s="106" t="n">
        <v>31.25</v>
      </c>
      <c r="J519" s="106" t="n">
        <v>60.74</v>
      </c>
      <c r="K519" s="106" t="n">
        <v>6.67</v>
      </c>
      <c r="L519" s="106" t="n">
        <v>288671.77</v>
      </c>
      <c r="M519" s="106" t="n">
        <v>38390.8</v>
      </c>
      <c r="N519" s="106" t="n">
        <v>26364.91</v>
      </c>
      <c r="O519" s="106" t="n">
        <v>3072</v>
      </c>
      <c r="P519" s="106" t="n">
        <v>2808.87</v>
      </c>
      <c r="Q519" s="106" t="n">
        <v>256.67</v>
      </c>
      <c r="R519" s="0" t="n">
        <v>518</v>
      </c>
    </row>
    <row r="520" customFormat="false" ht="13" hidden="false" customHeight="false" outlineLevel="0" collapsed="false">
      <c r="A520" s="106" t="s">
        <v>312</v>
      </c>
      <c r="B520" s="106" t="n">
        <v>4</v>
      </c>
      <c r="C520" s="106" t="n">
        <v>2.4987</v>
      </c>
      <c r="D520" s="106" t="n">
        <v>15</v>
      </c>
      <c r="E520" s="106" t="n">
        <v>118.61</v>
      </c>
      <c r="F520" s="106" t="n">
        <v>18839.64</v>
      </c>
      <c r="G520" s="106" t="n">
        <v>224</v>
      </c>
      <c r="H520" s="106" t="n">
        <v>2129.07</v>
      </c>
      <c r="I520" s="106" t="n">
        <v>32.67</v>
      </c>
      <c r="J520" s="106" t="n">
        <v>721.08</v>
      </c>
      <c r="K520" s="106" t="n">
        <v>6</v>
      </c>
      <c r="L520" s="106" t="n">
        <v>230436.1</v>
      </c>
      <c r="M520" s="106" t="n">
        <v>26952.75</v>
      </c>
      <c r="N520" s="106" t="n">
        <v>11482.56</v>
      </c>
      <c r="O520" s="106" t="n">
        <v>2407.33</v>
      </c>
      <c r="P520" s="106" t="n">
        <v>1771.4</v>
      </c>
      <c r="Q520" s="106" t="n">
        <v>347</v>
      </c>
      <c r="R520" s="0" t="n">
        <v>519</v>
      </c>
    </row>
    <row r="521" customFormat="false" ht="13" hidden="false" customHeight="false" outlineLevel="0" collapsed="false">
      <c r="A521" s="106" t="s">
        <v>366</v>
      </c>
      <c r="B521" s="106" t="n">
        <v>4</v>
      </c>
      <c r="C521" s="106" t="n">
        <v>33.2565</v>
      </c>
      <c r="D521" s="106" t="n">
        <v>13</v>
      </c>
      <c r="E521" s="106" t="n">
        <v>17.48</v>
      </c>
      <c r="F521" s="106" t="n">
        <v>19953.62</v>
      </c>
      <c r="G521" s="106" t="n">
        <v>234.5</v>
      </c>
      <c r="H521" s="106" t="n">
        <v>1927.61</v>
      </c>
      <c r="I521" s="106" t="n">
        <v>28</v>
      </c>
      <c r="J521" s="106" t="n">
        <v>111.28</v>
      </c>
      <c r="K521" s="106" t="n">
        <v>6.5</v>
      </c>
      <c r="L521" s="106" t="n">
        <v>312358.56</v>
      </c>
      <c r="M521" s="106" t="n">
        <v>39460.75</v>
      </c>
      <c r="N521" s="106" t="n">
        <v>14160.07</v>
      </c>
      <c r="O521" s="106" t="n">
        <v>2351</v>
      </c>
      <c r="P521" s="106" t="n">
        <v>1493.36</v>
      </c>
      <c r="Q521" s="106" t="n">
        <v>246.5</v>
      </c>
      <c r="R521" s="0" t="n">
        <v>520</v>
      </c>
    </row>
    <row r="522" customFormat="false" ht="13" hidden="false" customHeight="false" outlineLevel="0" collapsed="false">
      <c r="A522" s="106" t="s">
        <v>182</v>
      </c>
      <c r="B522" s="106" t="n">
        <v>6</v>
      </c>
      <c r="C522" s="106" t="n">
        <v>6.36572</v>
      </c>
      <c r="D522" s="106" t="n">
        <v>6</v>
      </c>
      <c r="E522" s="106" t="n">
        <v>0.73</v>
      </c>
      <c r="F522" s="106" t="n">
        <v>7614.76</v>
      </c>
      <c r="G522" s="106" t="n">
        <v>670.83</v>
      </c>
      <c r="H522" s="106" t="n">
        <v>1412.48</v>
      </c>
      <c r="I522" s="106" t="n">
        <v>115.4</v>
      </c>
      <c r="J522" s="106" t="n">
        <v>125.75</v>
      </c>
      <c r="K522" s="106" t="n">
        <v>19.25</v>
      </c>
      <c r="L522" s="106" t="n">
        <v>306004.35</v>
      </c>
      <c r="M522" s="106" t="n">
        <v>38085</v>
      </c>
      <c r="N522" s="106" t="n">
        <v>28891.47</v>
      </c>
      <c r="O522" s="106" t="n">
        <v>4632</v>
      </c>
      <c r="P522" s="106" t="n">
        <v>1530.9</v>
      </c>
      <c r="Q522" s="106" t="n">
        <v>387.25</v>
      </c>
      <c r="R522" s="0" t="n">
        <v>521</v>
      </c>
    </row>
    <row r="523" customFormat="false" ht="13" hidden="false" customHeight="false" outlineLevel="0" collapsed="false">
      <c r="A523" s="106" t="s">
        <v>308</v>
      </c>
      <c r="B523" s="106" t="n">
        <v>6</v>
      </c>
      <c r="C523" s="106" t="n">
        <v>34.4463</v>
      </c>
      <c r="D523" s="106" t="n">
        <v>0</v>
      </c>
      <c r="E523" s="106" t="n">
        <v>0</v>
      </c>
      <c r="F523" s="106" t="n">
        <v>9176.2</v>
      </c>
      <c r="G523" s="106" t="n">
        <v>952.17</v>
      </c>
      <c r="H523" s="106" t="n">
        <v>946.82</v>
      </c>
      <c r="I523" s="106" t="n">
        <v>116.6</v>
      </c>
      <c r="J523" s="106" t="n">
        <v>135.3</v>
      </c>
      <c r="K523" s="106" t="n">
        <v>12.5</v>
      </c>
      <c r="L523" s="106" t="n">
        <v>335726.13</v>
      </c>
      <c r="M523" s="106" t="n">
        <v>39642.17</v>
      </c>
      <c r="N523" s="106" t="n">
        <v>15357.67</v>
      </c>
      <c r="O523" s="106" t="n">
        <v>2566.2</v>
      </c>
      <c r="P523" s="106" t="n">
        <v>1539.82</v>
      </c>
      <c r="Q523" s="106" t="n">
        <v>177.75</v>
      </c>
      <c r="R523" s="0" t="n">
        <v>522</v>
      </c>
    </row>
    <row r="524" customFormat="false" ht="13" hidden="false" customHeight="false" outlineLevel="0" collapsed="false">
      <c r="A524" s="106" t="s">
        <v>1328</v>
      </c>
      <c r="B524" s="106" t="n">
        <v>5</v>
      </c>
      <c r="C524" s="106" t="n">
        <v>82.1</v>
      </c>
      <c r="D524" s="106" t="n">
        <v>1</v>
      </c>
      <c r="E524" s="106" t="n">
        <v>10.53</v>
      </c>
      <c r="F524" s="106" t="n">
        <v>10412.3</v>
      </c>
      <c r="G524" s="106" t="n">
        <v>343</v>
      </c>
      <c r="H524" s="106" t="n">
        <v>825.77</v>
      </c>
      <c r="I524" s="106" t="n">
        <v>36.25</v>
      </c>
      <c r="J524" s="106" t="n">
        <v>88.25</v>
      </c>
      <c r="K524" s="106" t="n">
        <v>2.67</v>
      </c>
      <c r="L524" s="106" t="n">
        <v>414330.73</v>
      </c>
      <c r="M524" s="106" t="n">
        <v>43157.8</v>
      </c>
      <c r="N524" s="106" t="n">
        <v>47314.02</v>
      </c>
      <c r="O524" s="106" t="n">
        <v>3366.25</v>
      </c>
      <c r="P524" s="106" t="n">
        <v>1269</v>
      </c>
      <c r="Q524" s="106" t="n">
        <v>161.33</v>
      </c>
      <c r="R524" s="0" t="n">
        <v>523</v>
      </c>
    </row>
    <row r="525" customFormat="false" ht="13" hidden="false" customHeight="false" outlineLevel="0" collapsed="false">
      <c r="A525" s="106" t="s">
        <v>1623</v>
      </c>
      <c r="B525" s="106" t="n">
        <v>5</v>
      </c>
      <c r="C525" s="106" t="n">
        <v>10.5302</v>
      </c>
      <c r="D525" s="106" t="n">
        <v>3</v>
      </c>
      <c r="E525" s="106" t="n">
        <v>30.3</v>
      </c>
      <c r="F525" s="106" t="n">
        <v>8134.32</v>
      </c>
      <c r="G525" s="106" t="n">
        <v>345.6</v>
      </c>
      <c r="H525" s="106" t="n">
        <v>797.9</v>
      </c>
      <c r="I525" s="106" t="n">
        <v>41.25</v>
      </c>
      <c r="J525" s="106" t="n">
        <v>72.54</v>
      </c>
      <c r="K525" s="106" t="n">
        <v>7</v>
      </c>
      <c r="L525" s="106" t="n">
        <v>367417.13</v>
      </c>
      <c r="M525" s="106" t="n">
        <v>38241</v>
      </c>
      <c r="N525" s="106" t="n">
        <v>58480.64</v>
      </c>
      <c r="O525" s="106" t="n">
        <v>5068.25</v>
      </c>
      <c r="P525" s="106" t="n">
        <v>6247.1</v>
      </c>
      <c r="Q525" s="106" t="n">
        <v>949</v>
      </c>
      <c r="R525" s="0" t="n">
        <v>524</v>
      </c>
    </row>
    <row r="526" customFormat="false" ht="13" hidden="false" customHeight="false" outlineLevel="0" collapsed="false">
      <c r="A526" s="106" t="s">
        <v>734</v>
      </c>
      <c r="B526" s="106" t="n">
        <v>8</v>
      </c>
      <c r="C526" s="106" t="n">
        <v>2.4987</v>
      </c>
      <c r="D526" s="106" t="n">
        <v>0</v>
      </c>
      <c r="E526" s="106" t="n">
        <v>0</v>
      </c>
      <c r="F526" s="106" t="n">
        <v>5215.95</v>
      </c>
      <c r="G526" s="106" t="n">
        <v>1453.12</v>
      </c>
      <c r="H526" s="106" t="n">
        <v>777.75</v>
      </c>
      <c r="I526" s="106" t="n">
        <v>264.43</v>
      </c>
      <c r="J526" s="106" t="n">
        <v>45.8</v>
      </c>
      <c r="K526" s="106" t="n">
        <v>26.67</v>
      </c>
      <c r="L526" s="106" t="n">
        <v>342715.15</v>
      </c>
      <c r="M526" s="106" t="n">
        <v>44594.62</v>
      </c>
      <c r="N526" s="106" t="n">
        <v>31504.92</v>
      </c>
      <c r="O526" s="106" t="n">
        <v>6385.43</v>
      </c>
      <c r="P526" s="106" t="n">
        <v>2819.39</v>
      </c>
      <c r="Q526" s="106" t="n">
        <v>733.67</v>
      </c>
      <c r="R526" s="0" t="n">
        <v>525</v>
      </c>
    </row>
    <row r="527" customFormat="false" ht="13" hidden="false" customHeight="false" outlineLevel="0" collapsed="false">
      <c r="A527" s="106" t="s">
        <v>1330</v>
      </c>
      <c r="B527" s="106" t="n">
        <v>5</v>
      </c>
      <c r="C527" s="106" t="n">
        <v>26.8312</v>
      </c>
      <c r="D527" s="106" t="n">
        <v>3</v>
      </c>
      <c r="E527" s="106" t="n">
        <v>1486.19</v>
      </c>
      <c r="F527" s="106" t="n">
        <v>14236.91</v>
      </c>
      <c r="G527" s="106" t="n">
        <v>311.6</v>
      </c>
      <c r="H527" s="106" t="n">
        <v>5074.48</v>
      </c>
      <c r="I527" s="106" t="n">
        <v>24.5</v>
      </c>
      <c r="J527" s="106" t="n">
        <v>2497.17</v>
      </c>
      <c r="K527" s="106" t="n">
        <v>3</v>
      </c>
      <c r="L527" s="106" t="n">
        <v>356436.87</v>
      </c>
      <c r="M527" s="106" t="n">
        <v>38462.6</v>
      </c>
      <c r="N527" s="106" t="n">
        <v>70501.14</v>
      </c>
      <c r="O527" s="106" t="n">
        <v>2306.25</v>
      </c>
      <c r="P527" s="106" t="n">
        <v>30373.1</v>
      </c>
      <c r="Q527" s="106" t="n">
        <v>353</v>
      </c>
      <c r="R527" s="0" t="n">
        <v>526</v>
      </c>
    </row>
    <row r="528" customFormat="false" ht="13" hidden="false" customHeight="false" outlineLevel="0" collapsed="false">
      <c r="A528" s="106" t="s">
        <v>1625</v>
      </c>
      <c r="B528" s="106" t="n">
        <v>5</v>
      </c>
      <c r="C528" s="106" t="n">
        <v>3232.06</v>
      </c>
      <c r="D528" s="106" t="n">
        <v>4</v>
      </c>
      <c r="E528" s="106" t="n">
        <v>571.26</v>
      </c>
      <c r="F528" s="106" t="n">
        <v>15917.27</v>
      </c>
      <c r="G528" s="106" t="n">
        <v>335.4</v>
      </c>
      <c r="H528" s="106" t="n">
        <v>7335.19</v>
      </c>
      <c r="I528" s="106" t="n">
        <v>38.25</v>
      </c>
      <c r="J528" s="106" t="n">
        <v>5323.83</v>
      </c>
      <c r="K528" s="106" t="n">
        <v>4.33</v>
      </c>
      <c r="L528" s="106" t="n">
        <v>384473.02</v>
      </c>
      <c r="M528" s="106" t="n">
        <v>43385.2</v>
      </c>
      <c r="N528" s="106" t="n">
        <v>91548.81</v>
      </c>
      <c r="O528" s="106" t="n">
        <v>5752.5</v>
      </c>
      <c r="P528" s="106" t="n">
        <v>38392.16</v>
      </c>
      <c r="Q528" s="106" t="n">
        <v>688.33</v>
      </c>
      <c r="R528" s="0" t="n">
        <v>527</v>
      </c>
    </row>
    <row r="529" customFormat="false" ht="13" hidden="false" customHeight="false" outlineLevel="0" collapsed="false">
      <c r="A529" s="106" t="s">
        <v>701</v>
      </c>
      <c r="B529" s="106" t="n">
        <v>6</v>
      </c>
      <c r="C529" s="106" t="n">
        <v>6.24674</v>
      </c>
      <c r="D529" s="106" t="n">
        <v>0</v>
      </c>
      <c r="E529" s="106" t="n">
        <v>0</v>
      </c>
      <c r="F529" s="106" t="n">
        <v>4457.58</v>
      </c>
      <c r="G529" s="106" t="n">
        <v>401.67</v>
      </c>
      <c r="H529" s="106" t="n">
        <v>968.8</v>
      </c>
      <c r="I529" s="106" t="n">
        <v>52.8</v>
      </c>
      <c r="J529" s="106" t="n">
        <v>203.26</v>
      </c>
      <c r="K529" s="106" t="n">
        <v>5.5</v>
      </c>
      <c r="L529" s="106" t="n">
        <v>306855.67</v>
      </c>
      <c r="M529" s="106" t="n">
        <v>37910</v>
      </c>
      <c r="N529" s="106" t="n">
        <v>42726.97</v>
      </c>
      <c r="O529" s="106" t="n">
        <v>3068.2</v>
      </c>
      <c r="P529" s="106" t="n">
        <v>3302.49</v>
      </c>
      <c r="Q529" s="106" t="n">
        <v>141.75</v>
      </c>
      <c r="R529" s="0" t="n">
        <v>528</v>
      </c>
    </row>
    <row r="530" customFormat="false" ht="13" hidden="false" customHeight="false" outlineLevel="0" collapsed="false">
      <c r="A530" s="106" t="s">
        <v>1332</v>
      </c>
      <c r="B530" s="106" t="n">
        <v>6</v>
      </c>
      <c r="C530" s="106" t="n">
        <v>11.1846</v>
      </c>
      <c r="D530" s="106" t="n">
        <v>1</v>
      </c>
      <c r="E530" s="106" t="n">
        <v>64.31</v>
      </c>
      <c r="F530" s="106" t="n">
        <v>6786.45</v>
      </c>
      <c r="G530" s="106" t="n">
        <v>604.67</v>
      </c>
      <c r="H530" s="106" t="n">
        <v>866.33</v>
      </c>
      <c r="I530" s="106" t="n">
        <v>42.8</v>
      </c>
      <c r="J530" s="106" t="n">
        <v>171.37</v>
      </c>
      <c r="K530" s="106" t="n">
        <v>10.25</v>
      </c>
      <c r="L530" s="106" t="n">
        <v>324878.68</v>
      </c>
      <c r="M530" s="106" t="n">
        <v>36086.17</v>
      </c>
      <c r="N530" s="106" t="n">
        <v>45587.64</v>
      </c>
      <c r="O530" s="106" t="n">
        <v>2788.8</v>
      </c>
      <c r="P530" s="106" t="n">
        <v>3374.82</v>
      </c>
      <c r="Q530" s="106" t="n">
        <v>321.75</v>
      </c>
      <c r="R530" s="0" t="n">
        <v>529</v>
      </c>
    </row>
    <row r="531" customFormat="false" ht="13" hidden="false" customHeight="false" outlineLevel="0" collapsed="false">
      <c r="A531" s="106" t="s">
        <v>1627</v>
      </c>
      <c r="B531" s="106" t="n">
        <v>6</v>
      </c>
      <c r="C531" s="106" t="n">
        <v>64.3117</v>
      </c>
      <c r="D531" s="106" t="n">
        <v>2</v>
      </c>
      <c r="E531" s="106" t="n">
        <v>28.17</v>
      </c>
      <c r="F531" s="106" t="n">
        <v>5670.97</v>
      </c>
      <c r="G531" s="106" t="n">
        <v>506.33</v>
      </c>
      <c r="H531" s="106" t="n">
        <v>872.1</v>
      </c>
      <c r="I531" s="106" t="n">
        <v>44</v>
      </c>
      <c r="J531" s="106" t="n">
        <v>175.95</v>
      </c>
      <c r="K531" s="106" t="n">
        <v>11.25</v>
      </c>
      <c r="L531" s="106" t="n">
        <v>362507.95</v>
      </c>
      <c r="M531" s="106" t="n">
        <v>38926.17</v>
      </c>
      <c r="N531" s="106" t="n">
        <v>51465.71</v>
      </c>
      <c r="O531" s="106" t="n">
        <v>3924.6</v>
      </c>
      <c r="P531" s="106" t="n">
        <v>3454.63</v>
      </c>
      <c r="Q531" s="106" t="n">
        <v>325.25</v>
      </c>
      <c r="R531" s="0" t="n">
        <v>530</v>
      </c>
    </row>
    <row r="532" customFormat="false" ht="13" hidden="false" customHeight="false" outlineLevel="0" collapsed="false">
      <c r="A532" s="106" t="s">
        <v>998</v>
      </c>
      <c r="B532" s="106" t="n">
        <v>4</v>
      </c>
      <c r="C532" s="106" t="n">
        <v>25.5224</v>
      </c>
      <c r="D532" s="106" t="n">
        <v>12</v>
      </c>
      <c r="E532" s="106" t="n">
        <v>196.51</v>
      </c>
      <c r="F532" s="106" t="n">
        <v>23496.67</v>
      </c>
      <c r="G532" s="106" t="n">
        <v>230.5</v>
      </c>
      <c r="H532" s="106" t="n">
        <v>1481.03</v>
      </c>
      <c r="I532" s="106" t="n">
        <v>20.33</v>
      </c>
      <c r="J532" s="106" t="n">
        <v>314.51</v>
      </c>
      <c r="K532" s="106" t="n">
        <v>5</v>
      </c>
      <c r="L532" s="106" t="n">
        <v>346328.36</v>
      </c>
      <c r="M532" s="106" t="n">
        <v>42817</v>
      </c>
      <c r="N532" s="106" t="n">
        <v>21335.57</v>
      </c>
      <c r="O532" s="106" t="n">
        <v>4615.33</v>
      </c>
      <c r="P532" s="106" t="n">
        <v>2243.62</v>
      </c>
      <c r="Q532" s="106" t="n">
        <v>274.5</v>
      </c>
      <c r="R532" s="0" t="n">
        <v>531</v>
      </c>
    </row>
    <row r="533" customFormat="false" ht="13" hidden="false" customHeight="false" outlineLevel="0" collapsed="false">
      <c r="A533" s="106" t="s">
        <v>1334</v>
      </c>
      <c r="B533" s="106" t="n">
        <v>3</v>
      </c>
      <c r="C533" s="106" t="n">
        <v>36.6475</v>
      </c>
      <c r="D533" s="106" t="n">
        <v>15</v>
      </c>
      <c r="E533" s="106" t="n">
        <v>4118.07</v>
      </c>
      <c r="F533" s="106" t="n">
        <v>51041.51</v>
      </c>
      <c r="G533" s="106" t="n">
        <v>64.33</v>
      </c>
      <c r="H533" s="106" t="n">
        <v>192.34</v>
      </c>
      <c r="I533" s="106" t="n">
        <v>7</v>
      </c>
      <c r="J533" s="106" t="n">
        <v>36.65</v>
      </c>
      <c r="K533" s="106" t="n">
        <v>1</v>
      </c>
      <c r="L533" s="106" t="n">
        <v>406300.21</v>
      </c>
      <c r="M533" s="106" t="n">
        <v>50028.67</v>
      </c>
      <c r="N533" s="106" t="n">
        <v>21268.49</v>
      </c>
      <c r="O533" s="106" t="n">
        <v>5955</v>
      </c>
      <c r="P533" s="106" t="n">
        <v>1353.46</v>
      </c>
      <c r="Q533" s="106" t="n">
        <v>540</v>
      </c>
      <c r="R533" s="0" t="n">
        <v>532</v>
      </c>
    </row>
    <row r="534" customFormat="false" ht="13" hidden="false" customHeight="false" outlineLevel="0" collapsed="false">
      <c r="A534" s="106" t="s">
        <v>1550</v>
      </c>
      <c r="B534" s="106" t="n">
        <v>5</v>
      </c>
      <c r="C534" s="106" t="n">
        <v>45.4525</v>
      </c>
      <c r="D534" s="106" t="n">
        <v>9</v>
      </c>
      <c r="E534" s="106" t="n">
        <v>280.08</v>
      </c>
      <c r="F534" s="106" t="n">
        <v>8643.99</v>
      </c>
      <c r="G534" s="106" t="n">
        <v>259</v>
      </c>
      <c r="H534" s="106" t="n">
        <v>2146.66</v>
      </c>
      <c r="I534" s="106" t="n">
        <v>20.5</v>
      </c>
      <c r="J534" s="106" t="n">
        <v>1760.51</v>
      </c>
      <c r="K534" s="106" t="n">
        <v>8.67</v>
      </c>
      <c r="L534" s="106" t="n">
        <v>283704.14</v>
      </c>
      <c r="M534" s="106" t="n">
        <v>30784.8</v>
      </c>
      <c r="N534" s="106" t="n">
        <v>14097.12</v>
      </c>
      <c r="O534" s="106" t="n">
        <v>2759</v>
      </c>
      <c r="P534" s="106" t="n">
        <v>3873.45</v>
      </c>
      <c r="Q534" s="106" t="n">
        <v>374.67</v>
      </c>
      <c r="R534" s="0" t="n">
        <v>533</v>
      </c>
    </row>
    <row r="535" customFormat="false" ht="13" hidden="false" customHeight="false" outlineLevel="0" collapsed="false">
      <c r="A535" s="106" t="s">
        <v>195</v>
      </c>
      <c r="B535" s="106" t="n">
        <v>4</v>
      </c>
      <c r="C535" s="106" t="n">
        <v>1770.21</v>
      </c>
      <c r="D535" s="106" t="n">
        <v>10</v>
      </c>
      <c r="E535" s="106" t="n">
        <v>5.6</v>
      </c>
      <c r="F535" s="106" t="n">
        <v>24790.78</v>
      </c>
      <c r="G535" s="106" t="n">
        <v>235.75</v>
      </c>
      <c r="H535" s="106" t="n">
        <v>3582</v>
      </c>
      <c r="I535" s="106" t="n">
        <v>18.33</v>
      </c>
      <c r="J535" s="106" t="n">
        <v>1777.91</v>
      </c>
      <c r="K535" s="106" t="n">
        <v>3</v>
      </c>
      <c r="L535" s="106" t="n">
        <v>330404.94</v>
      </c>
      <c r="M535" s="106" t="n">
        <v>41208</v>
      </c>
      <c r="N535" s="106" t="n">
        <v>23338.23</v>
      </c>
      <c r="O535" s="106" t="n">
        <v>4191</v>
      </c>
      <c r="P535" s="106" t="n">
        <v>3055.73</v>
      </c>
      <c r="Q535" s="106" t="n">
        <v>222.5</v>
      </c>
      <c r="R535" s="0" t="n">
        <v>534</v>
      </c>
    </row>
    <row r="536" customFormat="false" ht="13" hidden="false" customHeight="false" outlineLevel="0" collapsed="false">
      <c r="A536" s="106" t="s">
        <v>1633</v>
      </c>
      <c r="B536" s="106" t="n">
        <v>3</v>
      </c>
      <c r="C536" s="106" t="n">
        <v>29.9843</v>
      </c>
      <c r="D536" s="106" t="n">
        <v>20</v>
      </c>
      <c r="E536" s="106" t="n">
        <v>25.58</v>
      </c>
      <c r="F536" s="106" t="n">
        <v>27820.08</v>
      </c>
      <c r="G536" s="106" t="n">
        <v>64</v>
      </c>
      <c r="H536" s="106" t="n">
        <v>165.72</v>
      </c>
      <c r="I536" s="106" t="n">
        <v>9</v>
      </c>
      <c r="J536" s="106" t="n">
        <v>29.98</v>
      </c>
      <c r="K536" s="106" t="n">
        <v>1</v>
      </c>
      <c r="L536" s="106" t="n">
        <v>328110.88</v>
      </c>
      <c r="M536" s="106" t="n">
        <v>41834</v>
      </c>
      <c r="N536" s="106" t="n">
        <v>55758.03</v>
      </c>
      <c r="O536" s="106" t="n">
        <v>10583.5</v>
      </c>
      <c r="P536" s="106" t="n">
        <v>4811.54</v>
      </c>
      <c r="Q536" s="106" t="n">
        <v>1851</v>
      </c>
      <c r="R536" s="0" t="n">
        <v>535</v>
      </c>
    </row>
    <row r="537" customFormat="false" ht="13" hidden="false" customHeight="false" outlineLevel="0" collapsed="false">
      <c r="A537" s="106" t="s">
        <v>257</v>
      </c>
      <c r="B537" s="106" t="n">
        <v>4</v>
      </c>
      <c r="C537" s="106" t="n">
        <v>2.73667</v>
      </c>
      <c r="D537" s="106" t="n">
        <v>21</v>
      </c>
      <c r="E537" s="106" t="n">
        <v>122.88</v>
      </c>
      <c r="F537" s="106" t="n">
        <v>25252.04</v>
      </c>
      <c r="G537" s="106" t="n">
        <v>266.75</v>
      </c>
      <c r="H537" s="106" t="n">
        <v>2077.47</v>
      </c>
      <c r="I537" s="106" t="n">
        <v>39.67</v>
      </c>
      <c r="J537" s="106" t="n">
        <v>361.3</v>
      </c>
      <c r="K537" s="106" t="n">
        <v>8.5</v>
      </c>
      <c r="L537" s="106" t="n">
        <v>376404.7</v>
      </c>
      <c r="M537" s="106" t="n">
        <v>47244</v>
      </c>
      <c r="N537" s="106" t="n">
        <v>44861.87</v>
      </c>
      <c r="O537" s="106" t="n">
        <v>8491</v>
      </c>
      <c r="P537" s="106" t="n">
        <v>4425.31</v>
      </c>
      <c r="Q537" s="106" t="n">
        <v>1533</v>
      </c>
      <c r="R537" s="0" t="n">
        <v>536</v>
      </c>
    </row>
    <row r="538" customFormat="false" ht="13" hidden="false" customHeight="false" outlineLevel="0" collapsed="false">
      <c r="A538" s="106" t="s">
        <v>1337</v>
      </c>
      <c r="B538" s="106" t="n">
        <v>3</v>
      </c>
      <c r="C538" s="106" t="n">
        <v>25.1059</v>
      </c>
      <c r="D538" s="106" t="n">
        <v>20</v>
      </c>
      <c r="E538" s="106" t="n">
        <v>22.95</v>
      </c>
      <c r="F538" s="106" t="n">
        <v>25981.05</v>
      </c>
      <c r="G538" s="106" t="n">
        <v>61.33</v>
      </c>
      <c r="H538" s="106" t="n">
        <v>126.54</v>
      </c>
      <c r="I538" s="106" t="n">
        <v>9</v>
      </c>
      <c r="J538" s="106" t="n">
        <v>25.11</v>
      </c>
      <c r="K538" s="106" t="n">
        <v>1</v>
      </c>
      <c r="L538" s="106" t="n">
        <v>258730.25</v>
      </c>
      <c r="M538" s="106" t="n">
        <v>34279.67</v>
      </c>
      <c r="N538" s="106" t="n">
        <v>16944.73</v>
      </c>
      <c r="O538" s="106" t="n">
        <v>4589.5</v>
      </c>
      <c r="P538" s="106" t="n">
        <v>100.96</v>
      </c>
      <c r="Q538" s="106" t="n">
        <v>70</v>
      </c>
      <c r="R538" s="0" t="n">
        <v>537</v>
      </c>
    </row>
    <row r="539" customFormat="false" ht="13" hidden="false" customHeight="false" outlineLevel="0" collapsed="false">
      <c r="A539" s="106" t="s">
        <v>1339</v>
      </c>
      <c r="B539" s="106" t="n">
        <v>4</v>
      </c>
      <c r="C539" s="106" t="n">
        <v>3.80754</v>
      </c>
      <c r="D539" s="106" t="n">
        <v>14</v>
      </c>
      <c r="E539" s="106" t="n">
        <v>145.68</v>
      </c>
      <c r="F539" s="106" t="n">
        <v>26484.1</v>
      </c>
      <c r="G539" s="106" t="n">
        <v>264.75</v>
      </c>
      <c r="H539" s="106" t="n">
        <v>3541.96</v>
      </c>
      <c r="I539" s="106" t="n">
        <v>29</v>
      </c>
      <c r="J539" s="106" t="n">
        <v>112.14</v>
      </c>
      <c r="K539" s="106" t="n">
        <v>4.5</v>
      </c>
      <c r="L539" s="106" t="n">
        <v>365450.14</v>
      </c>
      <c r="M539" s="106" t="n">
        <v>47361.25</v>
      </c>
      <c r="N539" s="106" t="n">
        <v>33326.06</v>
      </c>
      <c r="O539" s="106" t="n">
        <v>5605.33</v>
      </c>
      <c r="P539" s="106" t="n">
        <v>1105.14</v>
      </c>
      <c r="Q539" s="106" t="n">
        <v>177.5</v>
      </c>
      <c r="R539" s="0" t="n">
        <v>538</v>
      </c>
    </row>
    <row r="540" customFormat="false" ht="13" hidden="false" customHeight="false" outlineLevel="0" collapsed="false">
      <c r="A540" s="106" t="s">
        <v>1417</v>
      </c>
      <c r="B540" s="106" t="n">
        <v>6</v>
      </c>
      <c r="C540" s="106" t="n">
        <v>1.36833</v>
      </c>
      <c r="D540" s="106" t="n">
        <v>1</v>
      </c>
      <c r="E540" s="106" t="n">
        <v>91.38</v>
      </c>
      <c r="F540" s="106" t="n">
        <v>8972.61</v>
      </c>
      <c r="G540" s="106" t="n">
        <v>848.17</v>
      </c>
      <c r="H540" s="106" t="n">
        <v>194.99</v>
      </c>
      <c r="I540" s="106" t="n">
        <v>38</v>
      </c>
      <c r="J540" s="106" t="n">
        <v>89.28</v>
      </c>
      <c r="K540" s="106" t="n">
        <v>8</v>
      </c>
      <c r="L540" s="106" t="n">
        <v>324592.56</v>
      </c>
      <c r="M540" s="106" t="n">
        <v>35702.67</v>
      </c>
      <c r="N540" s="106" t="n">
        <v>19970.87</v>
      </c>
      <c r="O540" s="106" t="n">
        <v>1149.4</v>
      </c>
      <c r="P540" s="106" t="n">
        <v>1198.97</v>
      </c>
      <c r="Q540" s="106" t="n">
        <v>93.5</v>
      </c>
      <c r="R540" s="0" t="n">
        <v>539</v>
      </c>
    </row>
    <row r="541" customFormat="false" ht="13" hidden="false" customHeight="false" outlineLevel="0" collapsed="false">
      <c r="A541" s="106" t="s">
        <v>58</v>
      </c>
      <c r="B541" s="106" t="n">
        <v>4</v>
      </c>
      <c r="C541" s="106" t="n">
        <v>45.512</v>
      </c>
      <c r="D541" s="106" t="n">
        <v>17</v>
      </c>
      <c r="E541" s="106" t="n">
        <v>50.78</v>
      </c>
      <c r="F541" s="106" t="n">
        <v>26038.71</v>
      </c>
      <c r="G541" s="106" t="n">
        <v>305.25</v>
      </c>
      <c r="H541" s="106" t="n">
        <v>1652.09</v>
      </c>
      <c r="I541" s="106" t="n">
        <v>36.67</v>
      </c>
      <c r="J541" s="106" t="n">
        <v>457.71</v>
      </c>
      <c r="K541" s="106" t="n">
        <v>6.5</v>
      </c>
      <c r="L541" s="106" t="n">
        <v>380829.7</v>
      </c>
      <c r="M541" s="106" t="n">
        <v>43474.5</v>
      </c>
      <c r="N541" s="106" t="n">
        <v>36418.28</v>
      </c>
      <c r="O541" s="106" t="n">
        <v>4464</v>
      </c>
      <c r="P541" s="106" t="n">
        <v>3749.65</v>
      </c>
      <c r="Q541" s="106" t="n">
        <v>408.5</v>
      </c>
      <c r="R541" s="0" t="n">
        <v>540</v>
      </c>
    </row>
    <row r="542" customFormat="false" ht="13" hidden="false" customHeight="false" outlineLevel="0" collapsed="false">
      <c r="A542" s="106" t="s">
        <v>777</v>
      </c>
      <c r="B542" s="106" t="n">
        <v>7</v>
      </c>
      <c r="C542" s="106" t="n">
        <v>2.02275</v>
      </c>
      <c r="D542" s="106" t="n">
        <v>0</v>
      </c>
      <c r="E542" s="106" t="n">
        <v>0</v>
      </c>
      <c r="F542" s="106" t="n">
        <v>4781.09</v>
      </c>
      <c r="G542" s="106" t="n">
        <v>662.29</v>
      </c>
      <c r="H542" s="106" t="n">
        <v>539.75</v>
      </c>
      <c r="I542" s="106" t="n">
        <v>63.67</v>
      </c>
      <c r="J542" s="106" t="n">
        <v>77.59</v>
      </c>
      <c r="K542" s="106" t="n">
        <v>6.8</v>
      </c>
      <c r="L542" s="106" t="n">
        <v>302321.67</v>
      </c>
      <c r="M542" s="106" t="n">
        <v>35165.71</v>
      </c>
      <c r="N542" s="106" t="n">
        <v>18780.4</v>
      </c>
      <c r="O542" s="106" t="n">
        <v>2012.67</v>
      </c>
      <c r="P542" s="106" t="n">
        <v>889.24</v>
      </c>
      <c r="Q542" s="106" t="n">
        <v>266.8</v>
      </c>
      <c r="R542" s="0" t="n">
        <v>541</v>
      </c>
    </row>
    <row r="543" customFormat="false" ht="13" hidden="false" customHeight="false" outlineLevel="0" collapsed="false">
      <c r="A543" s="106" t="s">
        <v>316</v>
      </c>
      <c r="B543" s="106" t="n">
        <v>5</v>
      </c>
      <c r="C543" s="106" t="n">
        <v>97.8656</v>
      </c>
      <c r="D543" s="106" t="n">
        <v>4</v>
      </c>
      <c r="E543" s="106" t="n">
        <v>14.4</v>
      </c>
      <c r="F543" s="106" t="n">
        <v>11707.02</v>
      </c>
      <c r="G543" s="106" t="n">
        <v>334.2</v>
      </c>
      <c r="H543" s="106" t="n">
        <v>3404.8</v>
      </c>
      <c r="I543" s="106" t="n">
        <v>51.5</v>
      </c>
      <c r="J543" s="106" t="n">
        <v>120.22</v>
      </c>
      <c r="K543" s="106" t="n">
        <v>3.33</v>
      </c>
      <c r="L543" s="106" t="n">
        <v>238912.6</v>
      </c>
      <c r="M543" s="106" t="n">
        <v>25008.2</v>
      </c>
      <c r="N543" s="106" t="n">
        <v>25899.9</v>
      </c>
      <c r="O543" s="106" t="n">
        <v>2227.25</v>
      </c>
      <c r="P543" s="106" t="n">
        <v>993.73</v>
      </c>
      <c r="Q543" s="106" t="n">
        <v>104.67</v>
      </c>
      <c r="R543" s="0" t="n">
        <v>542</v>
      </c>
    </row>
    <row r="544" customFormat="false" ht="13" hidden="false" customHeight="false" outlineLevel="0" collapsed="false">
      <c r="A544" s="106" t="s">
        <v>561</v>
      </c>
      <c r="B544" s="106" t="n">
        <v>4</v>
      </c>
      <c r="C544" s="106" t="n">
        <v>76.2697</v>
      </c>
      <c r="D544" s="106" t="n">
        <v>5</v>
      </c>
      <c r="E544" s="106" t="n">
        <v>93.71</v>
      </c>
      <c r="F544" s="106" t="n">
        <v>24985.21</v>
      </c>
      <c r="G544" s="106" t="n">
        <v>218.5</v>
      </c>
      <c r="H544" s="106" t="n">
        <v>518.78</v>
      </c>
      <c r="I544" s="106" t="n">
        <v>14</v>
      </c>
      <c r="J544" s="106" t="n">
        <v>182.26</v>
      </c>
      <c r="K544" s="106" t="n">
        <v>2</v>
      </c>
      <c r="L544" s="106" t="n">
        <v>419415.19</v>
      </c>
      <c r="M544" s="106" t="n">
        <v>51132.25</v>
      </c>
      <c r="N544" s="106" t="n">
        <v>28396.11</v>
      </c>
      <c r="O544" s="106" t="n">
        <v>3850.33</v>
      </c>
      <c r="P544" s="106" t="n">
        <v>2358.77</v>
      </c>
      <c r="Q544" s="106" t="n">
        <v>348</v>
      </c>
      <c r="R544" s="0" t="n">
        <v>543</v>
      </c>
    </row>
    <row r="545" customFormat="false" ht="13" hidden="false" customHeight="false" outlineLevel="0" collapsed="false">
      <c r="A545" s="106" t="s">
        <v>875</v>
      </c>
      <c r="B545" s="106" t="n">
        <v>6</v>
      </c>
      <c r="C545" s="106" t="n">
        <v>10.7087</v>
      </c>
      <c r="D545" s="106" t="n">
        <v>6</v>
      </c>
      <c r="E545" s="106" t="n">
        <v>8.78</v>
      </c>
      <c r="F545" s="106" t="n">
        <v>4412.96</v>
      </c>
      <c r="G545" s="106" t="n">
        <v>653.33</v>
      </c>
      <c r="H545" s="106" t="n">
        <v>537.79</v>
      </c>
      <c r="I545" s="106" t="n">
        <v>76.6</v>
      </c>
      <c r="J545" s="106" t="n">
        <v>112.4</v>
      </c>
      <c r="K545" s="106" t="n">
        <v>20</v>
      </c>
      <c r="L545" s="106" t="n">
        <v>225336.13</v>
      </c>
      <c r="M545" s="106" t="n">
        <v>34091.17</v>
      </c>
      <c r="N545" s="106" t="n">
        <v>11583.41</v>
      </c>
      <c r="O545" s="106" t="n">
        <v>2840.4</v>
      </c>
      <c r="P545" s="106" t="n">
        <v>1445.78</v>
      </c>
      <c r="Q545" s="106" t="n">
        <v>474.25</v>
      </c>
      <c r="R545" s="0" t="n">
        <v>544</v>
      </c>
    </row>
    <row r="546" customFormat="false" ht="13" hidden="false" customHeight="false" outlineLevel="0" collapsed="false">
      <c r="A546" s="106" t="s">
        <v>535</v>
      </c>
      <c r="B546" s="106" t="n">
        <v>7</v>
      </c>
      <c r="C546" s="106" t="n">
        <v>4.99739</v>
      </c>
      <c r="D546" s="106" t="n">
        <v>0</v>
      </c>
      <c r="E546" s="106" t="n">
        <v>0</v>
      </c>
      <c r="F546" s="106" t="n">
        <v>6986.58</v>
      </c>
      <c r="G546" s="106" t="n">
        <v>1177.57</v>
      </c>
      <c r="H546" s="106" t="n">
        <v>659.13</v>
      </c>
      <c r="I546" s="106" t="n">
        <v>93.67</v>
      </c>
      <c r="J546" s="106" t="n">
        <v>83.58</v>
      </c>
      <c r="K546" s="106" t="n">
        <v>14.2</v>
      </c>
      <c r="L546" s="106" t="n">
        <v>246083.25</v>
      </c>
      <c r="M546" s="106" t="n">
        <v>35572.71</v>
      </c>
      <c r="N546" s="106" t="n">
        <v>10580.17</v>
      </c>
      <c r="O546" s="106" t="n">
        <v>2224.67</v>
      </c>
      <c r="P546" s="106" t="n">
        <v>864.83</v>
      </c>
      <c r="Q546" s="106" t="n">
        <v>249.2</v>
      </c>
      <c r="R546" s="0" t="n">
        <v>545</v>
      </c>
    </row>
    <row r="547" customFormat="false" ht="13" hidden="false" customHeight="false" outlineLevel="0" collapsed="false">
      <c r="A547" s="106" t="s">
        <v>821</v>
      </c>
      <c r="B547" s="106" t="n">
        <v>4</v>
      </c>
      <c r="C547" s="106" t="n">
        <v>14.8732</v>
      </c>
      <c r="D547" s="106" t="n">
        <v>8</v>
      </c>
      <c r="E547" s="106" t="n">
        <v>15.78</v>
      </c>
      <c r="F547" s="106" t="n">
        <v>21346.46</v>
      </c>
      <c r="G547" s="106" t="n">
        <v>253</v>
      </c>
      <c r="H547" s="106" t="n">
        <v>774.56</v>
      </c>
      <c r="I547" s="106" t="n">
        <v>31.33</v>
      </c>
      <c r="J547" s="106" t="n">
        <v>46.29</v>
      </c>
      <c r="K547" s="106" t="n">
        <v>3.5</v>
      </c>
      <c r="L547" s="106" t="n">
        <v>329524.45</v>
      </c>
      <c r="M547" s="106" t="n">
        <v>39766.75</v>
      </c>
      <c r="N547" s="106" t="n">
        <v>14357.8</v>
      </c>
      <c r="O547" s="106" t="n">
        <v>2705.67</v>
      </c>
      <c r="P547" s="106" t="n">
        <v>360.79</v>
      </c>
      <c r="Q547" s="106" t="n">
        <v>93.5</v>
      </c>
      <c r="R547" s="0" t="n">
        <v>546</v>
      </c>
    </row>
    <row r="548" customFormat="false" ht="13" hidden="false" customHeight="false" outlineLevel="0" collapsed="false">
      <c r="A548" s="106" t="s">
        <v>295</v>
      </c>
      <c r="B548" s="106" t="n">
        <v>6</v>
      </c>
      <c r="C548" s="106" t="n">
        <v>0.535435</v>
      </c>
      <c r="D548" s="106" t="n">
        <v>0</v>
      </c>
      <c r="E548" s="106" t="n">
        <v>0</v>
      </c>
      <c r="F548" s="106" t="n">
        <v>3037.48</v>
      </c>
      <c r="G548" s="106" t="n">
        <v>339.17</v>
      </c>
      <c r="H548" s="106" t="n">
        <v>110.44</v>
      </c>
      <c r="I548" s="106" t="n">
        <v>14.4</v>
      </c>
      <c r="J548" s="106" t="n">
        <v>0.55</v>
      </c>
      <c r="K548" s="106" t="n">
        <v>1.25</v>
      </c>
      <c r="L548" s="106" t="n">
        <v>254687.43</v>
      </c>
      <c r="M548" s="106" t="n">
        <v>29359.67</v>
      </c>
      <c r="N548" s="106" t="n">
        <v>11029.63</v>
      </c>
      <c r="O548" s="106" t="n">
        <v>1963.4</v>
      </c>
      <c r="P548" s="106" t="n">
        <v>80.18</v>
      </c>
      <c r="Q548" s="106" t="n">
        <v>33.5</v>
      </c>
      <c r="R548" s="0" t="n">
        <v>547</v>
      </c>
    </row>
    <row r="549" customFormat="false" ht="13" hidden="false" customHeight="false" outlineLevel="0" collapsed="false">
      <c r="A549" s="106" t="s">
        <v>478</v>
      </c>
      <c r="B549" s="106" t="n">
        <v>4</v>
      </c>
      <c r="C549" s="106" t="n">
        <v>2.79616</v>
      </c>
      <c r="D549" s="106" t="n">
        <v>3</v>
      </c>
      <c r="E549" s="106" t="n">
        <v>6.29</v>
      </c>
      <c r="F549" s="106" t="n">
        <v>11310.8</v>
      </c>
      <c r="G549" s="106" t="n">
        <v>102.5</v>
      </c>
      <c r="H549" s="106" t="n">
        <v>25.26</v>
      </c>
      <c r="I549" s="106" t="n">
        <v>5.67</v>
      </c>
      <c r="J549" s="106" t="n">
        <v>12.23</v>
      </c>
      <c r="K549" s="106" t="n">
        <v>2.5</v>
      </c>
      <c r="L549" s="106" t="n">
        <v>218486.95</v>
      </c>
      <c r="M549" s="106" t="n">
        <v>27061</v>
      </c>
      <c r="N549" s="106" t="n">
        <v>8280.68</v>
      </c>
      <c r="O549" s="106" t="n">
        <v>797.67</v>
      </c>
      <c r="P549" s="106" t="n">
        <v>129.46</v>
      </c>
      <c r="Q549" s="106" t="n">
        <v>58.5</v>
      </c>
      <c r="R549" s="0" t="n">
        <v>548</v>
      </c>
    </row>
    <row r="550" customFormat="false" ht="13" hidden="false" customHeight="false" outlineLevel="0" collapsed="false">
      <c r="A550" s="106" t="s">
        <v>1342</v>
      </c>
      <c r="B550" s="106" t="n">
        <v>4</v>
      </c>
      <c r="C550" s="106" t="n">
        <v>15.9441</v>
      </c>
      <c r="D550" s="106" t="n">
        <v>3</v>
      </c>
      <c r="E550" s="106" t="n">
        <v>27.51</v>
      </c>
      <c r="F550" s="106" t="n">
        <v>14785.08</v>
      </c>
      <c r="G550" s="106" t="n">
        <v>118.75</v>
      </c>
      <c r="H550" s="106" t="n">
        <v>273.81</v>
      </c>
      <c r="I550" s="106" t="n">
        <v>12.33</v>
      </c>
      <c r="J550" s="106" t="n">
        <v>17.82</v>
      </c>
      <c r="K550" s="106" t="n">
        <v>2</v>
      </c>
      <c r="L550" s="106" t="n">
        <v>269163.14</v>
      </c>
      <c r="M550" s="106" t="n">
        <v>32610.25</v>
      </c>
      <c r="N550" s="106" t="n">
        <v>32063.85</v>
      </c>
      <c r="O550" s="106" t="n">
        <v>4624.33</v>
      </c>
      <c r="P550" s="106" t="n">
        <v>887.81</v>
      </c>
      <c r="Q550" s="106" t="n">
        <v>195.5</v>
      </c>
      <c r="R550" s="0" t="n">
        <v>549</v>
      </c>
    </row>
    <row r="551" customFormat="false" ht="13" hidden="false" customHeight="false" outlineLevel="0" collapsed="false">
      <c r="A551" s="106" t="s">
        <v>849</v>
      </c>
      <c r="B551" s="106" t="n">
        <v>5</v>
      </c>
      <c r="C551" s="106" t="n">
        <v>61.575</v>
      </c>
      <c r="D551" s="106" t="n">
        <v>0</v>
      </c>
      <c r="E551" s="106" t="n">
        <v>0</v>
      </c>
      <c r="F551" s="106" t="n">
        <v>7529.62</v>
      </c>
      <c r="G551" s="106" t="n">
        <v>228.2</v>
      </c>
      <c r="H551" s="106" t="n">
        <v>842.71</v>
      </c>
      <c r="I551" s="106" t="n">
        <v>17.5</v>
      </c>
      <c r="J551" s="106" t="n">
        <v>70.94</v>
      </c>
      <c r="K551" s="106" t="n">
        <v>1.67</v>
      </c>
      <c r="L551" s="106" t="n">
        <v>242517.61</v>
      </c>
      <c r="M551" s="106" t="n">
        <v>34564.4</v>
      </c>
      <c r="N551" s="106" t="n">
        <v>13831.26</v>
      </c>
      <c r="O551" s="106" t="n">
        <v>2781.5</v>
      </c>
      <c r="P551" s="106" t="n">
        <v>980.92</v>
      </c>
      <c r="Q551" s="106" t="n">
        <v>200.67</v>
      </c>
      <c r="R551" s="0" t="n">
        <v>550</v>
      </c>
    </row>
    <row r="552" customFormat="false" ht="13" hidden="false" customHeight="false" outlineLevel="0" collapsed="false">
      <c r="A552" s="106" t="s">
        <v>1548</v>
      </c>
      <c r="B552" s="106" t="n">
        <v>4</v>
      </c>
      <c r="C552" s="106" t="n">
        <v>5.05688</v>
      </c>
      <c r="D552" s="106" t="n">
        <v>11</v>
      </c>
      <c r="E552" s="106" t="n">
        <v>84.43</v>
      </c>
      <c r="F552" s="106" t="n">
        <v>15930.88</v>
      </c>
      <c r="G552" s="106" t="n">
        <v>189.5</v>
      </c>
      <c r="H552" s="106" t="n">
        <v>2998.38</v>
      </c>
      <c r="I552" s="106" t="n">
        <v>24.33</v>
      </c>
      <c r="J552" s="106" t="n">
        <v>434.3</v>
      </c>
      <c r="K552" s="106" t="n">
        <v>5.5</v>
      </c>
      <c r="L552" s="106" t="n">
        <v>304583.33</v>
      </c>
      <c r="M552" s="106" t="n">
        <v>39550.25</v>
      </c>
      <c r="N552" s="106" t="n">
        <v>32866.83</v>
      </c>
      <c r="O552" s="106" t="n">
        <v>7141.67</v>
      </c>
      <c r="P552" s="106" t="n">
        <v>3475</v>
      </c>
      <c r="Q552" s="106" t="n">
        <v>1026.5</v>
      </c>
      <c r="R552" s="0" t="n">
        <v>551</v>
      </c>
    </row>
    <row r="553" customFormat="false" ht="13" hidden="false" customHeight="false" outlineLevel="0" collapsed="false">
      <c r="A553" s="106" t="s">
        <v>273</v>
      </c>
      <c r="B553" s="106" t="n">
        <v>4</v>
      </c>
      <c r="C553" s="106" t="n">
        <v>205.369</v>
      </c>
      <c r="D553" s="106" t="n">
        <v>2</v>
      </c>
      <c r="E553" s="106" t="n">
        <v>0.71</v>
      </c>
      <c r="F553" s="106" t="n">
        <v>13062.63</v>
      </c>
      <c r="G553" s="106" t="n">
        <v>156.25</v>
      </c>
      <c r="H553" s="106" t="n">
        <v>563.83</v>
      </c>
      <c r="I553" s="106" t="n">
        <v>17.33</v>
      </c>
      <c r="J553" s="106" t="n">
        <v>206.08</v>
      </c>
      <c r="K553" s="106" t="n">
        <v>2</v>
      </c>
      <c r="L553" s="106" t="n">
        <v>240040.99</v>
      </c>
      <c r="M553" s="106" t="n">
        <v>30609.5</v>
      </c>
      <c r="N553" s="106" t="n">
        <v>7341.8</v>
      </c>
      <c r="O553" s="106" t="n">
        <v>1792</v>
      </c>
      <c r="P553" s="106" t="n">
        <v>532.79</v>
      </c>
      <c r="Q553" s="106" t="n">
        <v>56</v>
      </c>
      <c r="R553" s="0" t="n">
        <v>552</v>
      </c>
    </row>
    <row r="554" customFormat="false" ht="13" hidden="false" customHeight="false" outlineLevel="0" collapsed="false">
      <c r="A554" s="106" t="s">
        <v>253</v>
      </c>
      <c r="B554" s="106" t="n">
        <v>10</v>
      </c>
      <c r="C554" s="106" t="n">
        <v>3.15312</v>
      </c>
      <c r="D554" s="106" t="n">
        <v>1</v>
      </c>
      <c r="E554" s="106" t="n">
        <v>0</v>
      </c>
      <c r="F554" s="106" t="n">
        <v>1887.35</v>
      </c>
      <c r="G554" s="106" t="n">
        <v>699.7</v>
      </c>
      <c r="H554" s="106" t="n">
        <v>243.92</v>
      </c>
      <c r="I554" s="106" t="n">
        <v>95.11</v>
      </c>
      <c r="J554" s="106" t="n">
        <v>70.22</v>
      </c>
      <c r="K554" s="106" t="n">
        <v>26.88</v>
      </c>
      <c r="L554" s="106" t="n">
        <v>223484.25</v>
      </c>
      <c r="M554" s="106" t="n">
        <v>33729.5</v>
      </c>
      <c r="N554" s="106" t="n">
        <v>15671.8</v>
      </c>
      <c r="O554" s="106" t="n">
        <v>2492.56</v>
      </c>
      <c r="P554" s="106" t="n">
        <v>1495.63</v>
      </c>
      <c r="Q554" s="106" t="n">
        <v>345.88</v>
      </c>
      <c r="R554" s="0" t="n">
        <v>553</v>
      </c>
    </row>
    <row r="555" customFormat="false" ht="13" hidden="false" customHeight="false" outlineLevel="0" collapsed="false">
      <c r="A555" s="106" t="s">
        <v>1063</v>
      </c>
      <c r="B555" s="106" t="n">
        <v>6</v>
      </c>
      <c r="C555" s="106" t="n">
        <v>29.2109</v>
      </c>
      <c r="D555" s="106" t="n">
        <v>1</v>
      </c>
      <c r="E555" s="106" t="n">
        <v>0</v>
      </c>
      <c r="F555" s="106" t="n">
        <v>5906.3</v>
      </c>
      <c r="G555" s="106" t="n">
        <v>473</v>
      </c>
      <c r="H555" s="106" t="n">
        <v>461.78</v>
      </c>
      <c r="I555" s="106" t="n">
        <v>28.6</v>
      </c>
      <c r="J555" s="106" t="n">
        <v>53.48</v>
      </c>
      <c r="K555" s="106" t="n">
        <v>3.75</v>
      </c>
      <c r="L555" s="106" t="n">
        <v>212701.27</v>
      </c>
      <c r="M555" s="106" t="n">
        <v>27499.33</v>
      </c>
      <c r="N555" s="106" t="n">
        <v>9127.53</v>
      </c>
      <c r="O555" s="106" t="n">
        <v>1510.6</v>
      </c>
      <c r="P555" s="106" t="n">
        <v>519.59</v>
      </c>
      <c r="Q555" s="106" t="n">
        <v>120.25</v>
      </c>
      <c r="R555" s="0" t="n">
        <v>554</v>
      </c>
    </row>
    <row r="556" customFormat="false" ht="13" hidden="false" customHeight="false" outlineLevel="0" collapsed="false">
      <c r="A556" s="106" t="s">
        <v>1344</v>
      </c>
      <c r="B556" s="106" t="n">
        <v>4</v>
      </c>
      <c r="C556" s="106" t="n">
        <v>137.19</v>
      </c>
      <c r="D556" s="106" t="n">
        <v>13</v>
      </c>
      <c r="E556" s="106" t="n">
        <v>301.94</v>
      </c>
      <c r="F556" s="106" t="n">
        <v>18181.33</v>
      </c>
      <c r="G556" s="106" t="n">
        <v>234</v>
      </c>
      <c r="H556" s="106" t="n">
        <v>2953.03</v>
      </c>
      <c r="I556" s="106" t="n">
        <v>41</v>
      </c>
      <c r="J556" s="106" t="n">
        <v>517.74</v>
      </c>
      <c r="K556" s="106" t="n">
        <v>6</v>
      </c>
      <c r="L556" s="106" t="n">
        <v>203544.8</v>
      </c>
      <c r="M556" s="106" t="n">
        <v>26379.5</v>
      </c>
      <c r="N556" s="106" t="n">
        <v>24161.15</v>
      </c>
      <c r="O556" s="106" t="n">
        <v>3013.67</v>
      </c>
      <c r="P556" s="106" t="n">
        <v>5465.3</v>
      </c>
      <c r="Q556" s="106" t="n">
        <v>698.5</v>
      </c>
      <c r="R556" s="0" t="n">
        <v>555</v>
      </c>
    </row>
    <row r="557" customFormat="false" ht="13" hidden="false" customHeight="false" outlineLevel="0" collapsed="false">
      <c r="A557" s="106" t="s">
        <v>436</v>
      </c>
      <c r="B557" s="106" t="n">
        <v>6</v>
      </c>
      <c r="C557" s="106" t="n">
        <v>7.25812</v>
      </c>
      <c r="D557" s="106" t="n">
        <v>4</v>
      </c>
      <c r="E557" s="106" t="n">
        <v>5.09</v>
      </c>
      <c r="F557" s="106" t="n">
        <v>8371.59</v>
      </c>
      <c r="G557" s="106" t="n">
        <v>889.5</v>
      </c>
      <c r="H557" s="106" t="n">
        <v>1250.2</v>
      </c>
      <c r="I557" s="106" t="n">
        <v>123.4</v>
      </c>
      <c r="J557" s="106" t="n">
        <v>464.34</v>
      </c>
      <c r="K557" s="106" t="n">
        <v>32.5</v>
      </c>
      <c r="L557" s="106" t="n">
        <v>287942.31</v>
      </c>
      <c r="M557" s="106" t="n">
        <v>34535.67</v>
      </c>
      <c r="N557" s="106" t="n">
        <v>22678.52</v>
      </c>
      <c r="O557" s="106" t="n">
        <v>3393.2</v>
      </c>
      <c r="P557" s="106" t="n">
        <v>3627.42</v>
      </c>
      <c r="Q557" s="106" t="n">
        <v>545.75</v>
      </c>
      <c r="R557" s="0" t="n">
        <v>556</v>
      </c>
    </row>
    <row r="558" customFormat="false" ht="13" hidden="false" customHeight="false" outlineLevel="0" collapsed="false">
      <c r="A558" s="106" t="s">
        <v>835</v>
      </c>
      <c r="B558" s="106" t="n">
        <v>6</v>
      </c>
      <c r="C558" s="106" t="n">
        <v>4.16449</v>
      </c>
      <c r="D558" s="106" t="n">
        <v>0</v>
      </c>
      <c r="E558" s="106" t="n">
        <v>0</v>
      </c>
      <c r="F558" s="106" t="n">
        <v>5044.95</v>
      </c>
      <c r="G558" s="106" t="n">
        <v>510.33</v>
      </c>
      <c r="H558" s="106" t="n">
        <v>424.91</v>
      </c>
      <c r="I558" s="106" t="n">
        <v>40.4</v>
      </c>
      <c r="J558" s="106" t="n">
        <v>51.97</v>
      </c>
      <c r="K558" s="106" t="n">
        <v>3.5</v>
      </c>
      <c r="L558" s="106" t="n">
        <v>240158.56</v>
      </c>
      <c r="M558" s="106" t="n">
        <v>28627.17</v>
      </c>
      <c r="N558" s="106" t="n">
        <v>14078.05</v>
      </c>
      <c r="O558" s="106" t="n">
        <v>1624</v>
      </c>
      <c r="P558" s="106" t="n">
        <v>299.87</v>
      </c>
      <c r="Q558" s="106" t="n">
        <v>45.25</v>
      </c>
      <c r="R558" s="0" t="n">
        <v>557</v>
      </c>
    </row>
    <row r="559" customFormat="false" ht="13" hidden="false" customHeight="false" outlineLevel="0" collapsed="false">
      <c r="A559" s="106" t="s">
        <v>1454</v>
      </c>
      <c r="B559" s="106" t="n">
        <v>3</v>
      </c>
      <c r="C559" s="106" t="n">
        <v>11050.2</v>
      </c>
      <c r="D559" s="106" t="n">
        <v>10</v>
      </c>
      <c r="E559" s="106" t="n">
        <v>366.17</v>
      </c>
      <c r="F559" s="106" t="n">
        <v>23318.62</v>
      </c>
      <c r="G559" s="106" t="n">
        <v>63.67</v>
      </c>
      <c r="H559" s="106" t="n">
        <v>12881.06</v>
      </c>
      <c r="I559" s="106" t="n">
        <v>6</v>
      </c>
      <c r="J559" s="106" t="n">
        <v>11050.2</v>
      </c>
      <c r="K559" s="106" t="n">
        <v>1</v>
      </c>
      <c r="L559" s="106" t="n">
        <v>245942.36</v>
      </c>
      <c r="M559" s="106" t="n">
        <v>32564</v>
      </c>
      <c r="N559" s="106" t="n">
        <v>26239.59</v>
      </c>
      <c r="O559" s="106" t="n">
        <v>1827</v>
      </c>
      <c r="P559" s="106" t="n">
        <v>11314.88</v>
      </c>
      <c r="Q559" s="106" t="n">
        <v>84</v>
      </c>
      <c r="R559" s="0" t="n">
        <v>558</v>
      </c>
    </row>
    <row r="560" customFormat="false" ht="13" hidden="false" customHeight="false" outlineLevel="0" collapsed="false">
      <c r="A560" s="106" t="s">
        <v>677</v>
      </c>
      <c r="B560" s="106" t="n">
        <v>5</v>
      </c>
      <c r="C560" s="106" t="n">
        <v>110.597</v>
      </c>
      <c r="D560" s="106" t="n">
        <v>8</v>
      </c>
      <c r="E560" s="106" t="n">
        <v>22.42</v>
      </c>
      <c r="F560" s="106" t="n">
        <v>8513.32</v>
      </c>
      <c r="G560" s="106" t="n">
        <v>311</v>
      </c>
      <c r="H560" s="106" t="n">
        <v>1819.15</v>
      </c>
      <c r="I560" s="106" t="n">
        <v>52</v>
      </c>
      <c r="J560" s="106" t="n">
        <v>403.74</v>
      </c>
      <c r="K560" s="106" t="n">
        <v>11.33</v>
      </c>
      <c r="L560" s="106" t="n">
        <v>245526.46</v>
      </c>
      <c r="M560" s="106" t="n">
        <v>24014</v>
      </c>
      <c r="N560" s="106" t="n">
        <v>21160.59</v>
      </c>
      <c r="O560" s="106" t="n">
        <v>2890.25</v>
      </c>
      <c r="P560" s="106" t="n">
        <v>945.26</v>
      </c>
      <c r="Q560" s="106" t="n">
        <v>232.33</v>
      </c>
      <c r="R560" s="0" t="n">
        <v>559</v>
      </c>
    </row>
    <row r="561" customFormat="false" ht="13" hidden="false" customHeight="false" outlineLevel="0" collapsed="false">
      <c r="A561" s="106" t="s">
        <v>1346</v>
      </c>
      <c r="B561" s="106" t="n">
        <v>5</v>
      </c>
      <c r="C561" s="106" t="n">
        <v>447.861</v>
      </c>
      <c r="D561" s="106" t="n">
        <v>8</v>
      </c>
      <c r="E561" s="106" t="n">
        <v>55.15</v>
      </c>
      <c r="F561" s="106" t="n">
        <v>11659.74</v>
      </c>
      <c r="G561" s="106" t="n">
        <v>480.6</v>
      </c>
      <c r="H561" s="106" t="n">
        <v>3313.48</v>
      </c>
      <c r="I561" s="106" t="n">
        <v>93</v>
      </c>
      <c r="J561" s="106" t="n">
        <v>1312.63</v>
      </c>
      <c r="K561" s="106" t="n">
        <v>16</v>
      </c>
      <c r="L561" s="106" t="n">
        <v>326094.96</v>
      </c>
      <c r="M561" s="106" t="n">
        <v>37575.4</v>
      </c>
      <c r="N561" s="106" t="n">
        <v>40984.59</v>
      </c>
      <c r="O561" s="106" t="n">
        <v>6740.75</v>
      </c>
      <c r="P561" s="106" t="n">
        <v>6161.11</v>
      </c>
      <c r="Q561" s="106" t="n">
        <v>1587.33</v>
      </c>
      <c r="R561" s="0" t="n">
        <v>560</v>
      </c>
    </row>
    <row r="562" customFormat="false" ht="13" hidden="false" customHeight="false" outlineLevel="0" collapsed="false">
      <c r="A562" s="106" t="s">
        <v>1348</v>
      </c>
      <c r="B562" s="106" t="n">
        <v>4</v>
      </c>
      <c r="C562" s="106" t="n">
        <v>44.2626</v>
      </c>
      <c r="D562" s="106" t="n">
        <v>16</v>
      </c>
      <c r="E562" s="106" t="n">
        <v>312.18</v>
      </c>
      <c r="F562" s="106" t="n">
        <v>23810.18</v>
      </c>
      <c r="G562" s="106" t="n">
        <v>252.25</v>
      </c>
      <c r="H562" s="106" t="n">
        <v>4326.23</v>
      </c>
      <c r="I562" s="106" t="n">
        <v>25.33</v>
      </c>
      <c r="J562" s="106" t="n">
        <v>2509.05</v>
      </c>
      <c r="K562" s="106" t="n">
        <v>5.5</v>
      </c>
      <c r="L562" s="106" t="n">
        <v>259129.58</v>
      </c>
      <c r="M562" s="106" t="n">
        <v>28982.75</v>
      </c>
      <c r="N562" s="106" t="n">
        <v>18830.02</v>
      </c>
      <c r="O562" s="106" t="n">
        <v>1563</v>
      </c>
      <c r="P562" s="106" t="n">
        <v>3166.47</v>
      </c>
      <c r="Q562" s="106" t="n">
        <v>168.5</v>
      </c>
      <c r="R562" s="0" t="n">
        <v>561</v>
      </c>
    </row>
    <row r="563" customFormat="false" ht="13" hidden="false" customHeight="false" outlineLevel="0" collapsed="false">
      <c r="A563" s="106" t="s">
        <v>865</v>
      </c>
      <c r="B563" s="106" t="n">
        <v>7</v>
      </c>
      <c r="C563" s="106" t="n">
        <v>67.1078</v>
      </c>
      <c r="D563" s="106" t="n">
        <v>3</v>
      </c>
      <c r="E563" s="106" t="n">
        <v>16.08</v>
      </c>
      <c r="F563" s="106" t="n">
        <v>8274.83</v>
      </c>
      <c r="G563" s="106" t="n">
        <v>1173.29</v>
      </c>
      <c r="H563" s="106" t="n">
        <v>1944.17</v>
      </c>
      <c r="I563" s="106" t="n">
        <v>236.83</v>
      </c>
      <c r="J563" s="106" t="n">
        <v>808.28</v>
      </c>
      <c r="K563" s="106" t="n">
        <v>26.4</v>
      </c>
      <c r="L563" s="106" t="n">
        <v>342352.2</v>
      </c>
      <c r="M563" s="106" t="n">
        <v>37678.29</v>
      </c>
      <c r="N563" s="106" t="n">
        <v>65624.7</v>
      </c>
      <c r="O563" s="106" t="n">
        <v>4452.33</v>
      </c>
      <c r="P563" s="106" t="n">
        <v>21795.1</v>
      </c>
      <c r="Q563" s="106" t="n">
        <v>422.6</v>
      </c>
      <c r="R563" s="0" t="n">
        <v>562</v>
      </c>
    </row>
    <row r="564" customFormat="false" ht="13" hidden="false" customHeight="false" outlineLevel="0" collapsed="false">
      <c r="A564" s="106" t="s">
        <v>1350</v>
      </c>
      <c r="B564" s="106" t="n">
        <v>3</v>
      </c>
      <c r="C564" s="106" t="n">
        <v>6.00877</v>
      </c>
      <c r="D564" s="106" t="n">
        <v>5</v>
      </c>
      <c r="E564" s="106" t="n">
        <v>14.31</v>
      </c>
      <c r="F564" s="106" t="n">
        <v>10341.71</v>
      </c>
      <c r="G564" s="106" t="n">
        <v>53.67</v>
      </c>
      <c r="H564" s="106" t="n">
        <v>41.79</v>
      </c>
      <c r="I564" s="106" t="n">
        <v>3.5</v>
      </c>
      <c r="J564" s="106" t="n">
        <v>6.01</v>
      </c>
      <c r="K564" s="106" t="n">
        <v>1</v>
      </c>
      <c r="L564" s="106" t="n">
        <v>226636.53</v>
      </c>
      <c r="M564" s="106" t="n">
        <v>26335.67</v>
      </c>
      <c r="N564" s="106" t="n">
        <v>7525.09</v>
      </c>
      <c r="O564" s="106" t="n">
        <v>627.5</v>
      </c>
      <c r="P564" s="106" t="n">
        <v>10.89</v>
      </c>
      <c r="Q564" s="106" t="n">
        <v>6</v>
      </c>
      <c r="R564" s="0" t="n">
        <v>563</v>
      </c>
    </row>
    <row r="565" customFormat="false" ht="13" hidden="false" customHeight="false" outlineLevel="0" collapsed="false">
      <c r="A565" s="106" t="s">
        <v>1644</v>
      </c>
      <c r="B565" s="106" t="n">
        <v>3</v>
      </c>
      <c r="C565" s="106" t="n">
        <v>63.9547</v>
      </c>
      <c r="D565" s="106" t="n">
        <v>16</v>
      </c>
      <c r="E565" s="106" t="n">
        <v>160.54</v>
      </c>
      <c r="F565" s="106" t="n">
        <v>16568.26</v>
      </c>
      <c r="G565" s="106" t="n">
        <v>63.67</v>
      </c>
      <c r="H565" s="106" t="n">
        <v>1342.81</v>
      </c>
      <c r="I565" s="106" t="n">
        <v>8.5</v>
      </c>
      <c r="J565" s="106" t="n">
        <v>63.95</v>
      </c>
      <c r="K565" s="106" t="n">
        <v>1</v>
      </c>
      <c r="L565" s="106" t="n">
        <v>335264.85</v>
      </c>
      <c r="M565" s="106" t="n">
        <v>35545</v>
      </c>
      <c r="N565" s="106" t="n">
        <v>14207.02</v>
      </c>
      <c r="O565" s="106" t="n">
        <v>1618</v>
      </c>
      <c r="P565" s="106" t="n">
        <v>72.4</v>
      </c>
      <c r="Q565" s="106" t="n">
        <v>11</v>
      </c>
      <c r="R565" s="0" t="n">
        <v>564</v>
      </c>
    </row>
    <row r="566" customFormat="false" ht="13" hidden="false" customHeight="false" outlineLevel="0" collapsed="false">
      <c r="A566" s="106" t="s">
        <v>1649</v>
      </c>
      <c r="B566" s="106" t="n">
        <v>4</v>
      </c>
      <c r="C566" s="106" t="n">
        <v>99.5909</v>
      </c>
      <c r="D566" s="106" t="n">
        <v>14</v>
      </c>
      <c r="E566" s="106" t="n">
        <v>62.03</v>
      </c>
      <c r="F566" s="106" t="n">
        <v>21185.49</v>
      </c>
      <c r="G566" s="106" t="n">
        <v>219</v>
      </c>
      <c r="H566" s="106" t="n">
        <v>4136.79</v>
      </c>
      <c r="I566" s="106" t="n">
        <v>21</v>
      </c>
      <c r="J566" s="106" t="n">
        <v>345.68</v>
      </c>
      <c r="K566" s="106" t="n">
        <v>4.5</v>
      </c>
      <c r="L566" s="106" t="n">
        <v>271361.23</v>
      </c>
      <c r="M566" s="106" t="n">
        <v>34496.25</v>
      </c>
      <c r="N566" s="106" t="n">
        <v>15339.48</v>
      </c>
      <c r="O566" s="106" t="n">
        <v>2110.33</v>
      </c>
      <c r="P566" s="106" t="n">
        <v>2337.83</v>
      </c>
      <c r="Q566" s="106" t="n">
        <v>259</v>
      </c>
      <c r="R566" s="0" t="n">
        <v>565</v>
      </c>
    </row>
    <row r="567" customFormat="false" ht="13" hidden="false" customHeight="false" outlineLevel="0" collapsed="false">
      <c r="A567" s="106" t="s">
        <v>1352</v>
      </c>
      <c r="B567" s="106" t="n">
        <v>4</v>
      </c>
      <c r="C567" s="106" t="n">
        <v>215.602</v>
      </c>
      <c r="D567" s="106" t="n">
        <v>9</v>
      </c>
      <c r="E567" s="106" t="n">
        <v>111.15</v>
      </c>
      <c r="F567" s="106" t="n">
        <v>21049.71</v>
      </c>
      <c r="G567" s="106" t="n">
        <v>211.5</v>
      </c>
      <c r="H567" s="106" t="n">
        <v>4049.02</v>
      </c>
      <c r="I567" s="106" t="n">
        <v>13.67</v>
      </c>
      <c r="J567" s="106" t="n">
        <v>587.19</v>
      </c>
      <c r="K567" s="106" t="n">
        <v>2.5</v>
      </c>
      <c r="L567" s="106" t="n">
        <v>253466.6</v>
      </c>
      <c r="M567" s="106" t="n">
        <v>31167.5</v>
      </c>
      <c r="N567" s="106" t="n">
        <v>9388.85</v>
      </c>
      <c r="O567" s="106" t="n">
        <v>865</v>
      </c>
      <c r="P567" s="106" t="n">
        <v>703.17</v>
      </c>
      <c r="Q567" s="106" t="n">
        <v>49</v>
      </c>
      <c r="R567" s="0" t="n">
        <v>566</v>
      </c>
    </row>
    <row r="568" customFormat="false" ht="13" hidden="false" customHeight="false" outlineLevel="0" collapsed="false">
      <c r="A568" s="106" t="s">
        <v>769</v>
      </c>
      <c r="B568" s="106" t="n">
        <v>3</v>
      </c>
      <c r="C568" s="106" t="n">
        <v>7.07964</v>
      </c>
      <c r="D568" s="106" t="n">
        <v>12</v>
      </c>
      <c r="E568" s="106" t="n">
        <v>35.84</v>
      </c>
      <c r="F568" s="106" t="n">
        <v>10363.43</v>
      </c>
      <c r="G568" s="106" t="n">
        <v>56.33</v>
      </c>
      <c r="H568" s="106" t="n">
        <v>221.4</v>
      </c>
      <c r="I568" s="106" t="n">
        <v>6</v>
      </c>
      <c r="J568" s="106" t="n">
        <v>7.08</v>
      </c>
      <c r="K568" s="106" t="n">
        <v>1</v>
      </c>
      <c r="L568" s="106" t="n">
        <v>160586.46</v>
      </c>
      <c r="M568" s="106" t="n">
        <v>23340.67</v>
      </c>
      <c r="N568" s="106" t="n">
        <v>11089.12</v>
      </c>
      <c r="O568" s="106" t="n">
        <v>1086</v>
      </c>
      <c r="P568" s="106" t="n">
        <v>33.38</v>
      </c>
      <c r="Q568" s="106" t="n">
        <v>32</v>
      </c>
      <c r="R568" s="0" t="n">
        <v>567</v>
      </c>
    </row>
    <row r="569" customFormat="false" ht="13" hidden="false" customHeight="false" outlineLevel="0" collapsed="false">
      <c r="A569" s="106" t="s">
        <v>1355</v>
      </c>
      <c r="B569" s="106" t="n">
        <v>4</v>
      </c>
      <c r="C569" s="106" t="n">
        <v>75.5558</v>
      </c>
      <c r="D569" s="106" t="n">
        <v>22</v>
      </c>
      <c r="E569" s="106" t="n">
        <v>50.11</v>
      </c>
      <c r="F569" s="106" t="n">
        <v>22940.86</v>
      </c>
      <c r="G569" s="106" t="n">
        <v>255.25</v>
      </c>
      <c r="H569" s="106" t="n">
        <v>4733.23</v>
      </c>
      <c r="I569" s="106" t="n">
        <v>40.33</v>
      </c>
      <c r="J569" s="106" t="n">
        <v>427.37</v>
      </c>
      <c r="K569" s="106" t="n">
        <v>8.5</v>
      </c>
      <c r="L569" s="106" t="n">
        <v>301437.57</v>
      </c>
      <c r="M569" s="106" t="n">
        <v>38923.25</v>
      </c>
      <c r="N569" s="106" t="n">
        <v>38865.78</v>
      </c>
      <c r="O569" s="106" t="n">
        <v>5986</v>
      </c>
      <c r="P569" s="106" t="n">
        <v>2794.58</v>
      </c>
      <c r="Q569" s="106" t="n">
        <v>760.5</v>
      </c>
      <c r="R569" s="0" t="n">
        <v>568</v>
      </c>
    </row>
    <row r="570" customFormat="false" ht="13" hidden="false" customHeight="false" outlineLevel="0" collapsed="false">
      <c r="A570" s="106" t="s">
        <v>1651</v>
      </c>
      <c r="B570" s="106" t="n">
        <v>6</v>
      </c>
      <c r="C570" s="106" t="n">
        <v>10.5302</v>
      </c>
      <c r="D570" s="106" t="n">
        <v>5</v>
      </c>
      <c r="E570" s="106" t="n">
        <v>35.8</v>
      </c>
      <c r="F570" s="106" t="n">
        <v>8338.3</v>
      </c>
      <c r="G570" s="106" t="n">
        <v>876.5</v>
      </c>
      <c r="H570" s="106" t="n">
        <v>2087.46</v>
      </c>
      <c r="I570" s="106" t="n">
        <v>200.4</v>
      </c>
      <c r="J570" s="106" t="n">
        <v>256.19</v>
      </c>
      <c r="K570" s="106" t="n">
        <v>24.5</v>
      </c>
      <c r="L570" s="106" t="n">
        <v>289228.07</v>
      </c>
      <c r="M570" s="106" t="n">
        <v>38990.33</v>
      </c>
      <c r="N570" s="106" t="n">
        <v>36847.78</v>
      </c>
      <c r="O570" s="106" t="n">
        <v>5923.4</v>
      </c>
      <c r="P570" s="106" t="n">
        <v>1244.78</v>
      </c>
      <c r="Q570" s="106" t="n">
        <v>276.25</v>
      </c>
      <c r="R570" s="0" t="n">
        <v>569</v>
      </c>
    </row>
    <row r="571" customFormat="false" ht="13" hidden="false" customHeight="false" outlineLevel="0" collapsed="false">
      <c r="A571" s="106" t="s">
        <v>1357</v>
      </c>
      <c r="B571" s="106" t="n">
        <v>6</v>
      </c>
      <c r="C571" s="106" t="n">
        <v>81.981</v>
      </c>
      <c r="D571" s="106" t="n">
        <v>3</v>
      </c>
      <c r="E571" s="106" t="n">
        <v>3.73</v>
      </c>
      <c r="F571" s="106" t="n">
        <v>8651.08</v>
      </c>
      <c r="G571" s="106" t="n">
        <v>900.17</v>
      </c>
      <c r="H571" s="106" t="n">
        <v>2562.65</v>
      </c>
      <c r="I571" s="106" t="n">
        <v>228.8</v>
      </c>
      <c r="J571" s="106" t="n">
        <v>561.95</v>
      </c>
      <c r="K571" s="106" t="n">
        <v>35.75</v>
      </c>
      <c r="L571" s="106" t="n">
        <v>306806.45</v>
      </c>
      <c r="M571" s="106" t="n">
        <v>38879</v>
      </c>
      <c r="N571" s="106" t="n">
        <v>44301.52</v>
      </c>
      <c r="O571" s="106" t="n">
        <v>7379.6</v>
      </c>
      <c r="P571" s="106" t="n">
        <v>5188.78</v>
      </c>
      <c r="Q571" s="106" t="n">
        <v>1060.75</v>
      </c>
      <c r="R571" s="0" t="n">
        <v>570</v>
      </c>
    </row>
    <row r="572" customFormat="false" ht="13" hidden="false" customHeight="false" outlineLevel="0" collapsed="false">
      <c r="A572" s="106" t="s">
        <v>1647</v>
      </c>
      <c r="B572" s="106" t="n">
        <v>4</v>
      </c>
      <c r="C572" s="106" t="n">
        <v>10.9467</v>
      </c>
      <c r="D572" s="106" t="n">
        <v>8</v>
      </c>
      <c r="E572" s="106" t="n">
        <v>61.77</v>
      </c>
      <c r="F572" s="106" t="n">
        <v>20816.52</v>
      </c>
      <c r="G572" s="106" t="n">
        <v>218</v>
      </c>
      <c r="H572" s="106" t="n">
        <v>3548.98</v>
      </c>
      <c r="I572" s="106" t="n">
        <v>18.33</v>
      </c>
      <c r="J572" s="106" t="n">
        <v>27.1</v>
      </c>
      <c r="K572" s="106" t="n">
        <v>2</v>
      </c>
      <c r="L572" s="106" t="n">
        <v>249402.1</v>
      </c>
      <c r="M572" s="106" t="n">
        <v>33257.5</v>
      </c>
      <c r="N572" s="106" t="n">
        <v>10140.4</v>
      </c>
      <c r="O572" s="106" t="n">
        <v>1487</v>
      </c>
      <c r="P572" s="106" t="n">
        <v>90.49</v>
      </c>
      <c r="Q572" s="106" t="n">
        <v>56.5</v>
      </c>
      <c r="R572" s="0" t="n">
        <v>571</v>
      </c>
    </row>
    <row r="573" customFormat="false" ht="13" hidden="false" customHeight="false" outlineLevel="0" collapsed="false">
      <c r="A573" s="106" t="s">
        <v>186</v>
      </c>
      <c r="B573" s="106" t="n">
        <v>4</v>
      </c>
      <c r="C573" s="106" t="n">
        <v>36.7665</v>
      </c>
      <c r="D573" s="106" t="n">
        <v>17</v>
      </c>
      <c r="E573" s="106" t="n">
        <v>251.57</v>
      </c>
      <c r="F573" s="106" t="n">
        <v>24172.92</v>
      </c>
      <c r="G573" s="106" t="n">
        <v>253.25</v>
      </c>
      <c r="H573" s="106" t="n">
        <v>6197.72</v>
      </c>
      <c r="I573" s="106" t="n">
        <v>29.67</v>
      </c>
      <c r="J573" s="106" t="n">
        <v>130.23</v>
      </c>
      <c r="K573" s="106" t="n">
        <v>5</v>
      </c>
      <c r="L573" s="106" t="n">
        <v>290483.01</v>
      </c>
      <c r="M573" s="106" t="n">
        <v>39040.5</v>
      </c>
      <c r="N573" s="106" t="n">
        <v>27329.96</v>
      </c>
      <c r="O573" s="106" t="n">
        <v>3100.33</v>
      </c>
      <c r="P573" s="106" t="n">
        <v>943.32</v>
      </c>
      <c r="Q573" s="106" t="n">
        <v>164</v>
      </c>
      <c r="R573" s="0" t="n">
        <v>572</v>
      </c>
    </row>
    <row r="574" customFormat="false" ht="13" hidden="false" customHeight="false" outlineLevel="0" collapsed="false">
      <c r="A574" s="106" t="s">
        <v>1447</v>
      </c>
      <c r="B574" s="106" t="n">
        <v>4</v>
      </c>
      <c r="C574" s="106" t="n">
        <v>125.47</v>
      </c>
      <c r="D574" s="106" t="n">
        <v>7</v>
      </c>
      <c r="E574" s="106" t="n">
        <v>1049.23</v>
      </c>
      <c r="F574" s="106" t="n">
        <v>17272.94</v>
      </c>
      <c r="G574" s="106" t="n">
        <v>162.75</v>
      </c>
      <c r="H574" s="106" t="n">
        <v>3853.6</v>
      </c>
      <c r="I574" s="106" t="n">
        <v>24</v>
      </c>
      <c r="J574" s="106" t="n">
        <v>243.8</v>
      </c>
      <c r="K574" s="106" t="n">
        <v>3.5</v>
      </c>
      <c r="L574" s="106" t="n">
        <v>226544.27</v>
      </c>
      <c r="M574" s="106" t="n">
        <v>29149</v>
      </c>
      <c r="N574" s="106" t="n">
        <v>20518.4</v>
      </c>
      <c r="O574" s="106" t="n">
        <v>2598.67</v>
      </c>
      <c r="P574" s="106" t="n">
        <v>1485.59</v>
      </c>
      <c r="Q574" s="106" t="n">
        <v>367.5</v>
      </c>
      <c r="R574" s="0" t="n">
        <v>573</v>
      </c>
    </row>
    <row r="575" customFormat="false" ht="13" hidden="false" customHeight="false" outlineLevel="0" collapsed="false">
      <c r="A575" s="106" t="s">
        <v>353</v>
      </c>
      <c r="B575" s="106" t="n">
        <v>3</v>
      </c>
      <c r="C575" s="106" t="n">
        <v>11.0062</v>
      </c>
      <c r="D575" s="106" t="n">
        <v>12</v>
      </c>
      <c r="E575" s="106" t="n">
        <v>59.21</v>
      </c>
      <c r="F575" s="106" t="n">
        <v>16478.67</v>
      </c>
      <c r="G575" s="106" t="n">
        <v>62.67</v>
      </c>
      <c r="H575" s="106" t="n">
        <v>334.26</v>
      </c>
      <c r="I575" s="106" t="n">
        <v>6.5</v>
      </c>
      <c r="J575" s="106" t="n">
        <v>11.01</v>
      </c>
      <c r="K575" s="106" t="n">
        <v>1</v>
      </c>
      <c r="L575" s="106" t="n">
        <v>263311.45</v>
      </c>
      <c r="M575" s="106" t="n">
        <v>30517</v>
      </c>
      <c r="N575" s="106" t="n">
        <v>26083.33</v>
      </c>
      <c r="O575" s="106" t="n">
        <v>2159.5</v>
      </c>
      <c r="P575" s="106" t="n">
        <v>8277.58</v>
      </c>
      <c r="Q575" s="106" t="n">
        <v>114</v>
      </c>
      <c r="R575" s="0" t="n">
        <v>574</v>
      </c>
    </row>
    <row r="576" customFormat="false" ht="13" hidden="false" customHeight="false" outlineLevel="0" collapsed="false">
      <c r="A576" s="106" t="s">
        <v>793</v>
      </c>
      <c r="B576" s="106" t="n">
        <v>5</v>
      </c>
      <c r="C576" s="106" t="n">
        <v>16.182</v>
      </c>
      <c r="D576" s="106" t="n">
        <v>7</v>
      </c>
      <c r="E576" s="106" t="n">
        <v>22.59</v>
      </c>
      <c r="F576" s="106" t="n">
        <v>8443.17</v>
      </c>
      <c r="G576" s="106" t="n">
        <v>253.2</v>
      </c>
      <c r="H576" s="106" t="n">
        <v>1305.32</v>
      </c>
      <c r="I576" s="106" t="n">
        <v>41.5</v>
      </c>
      <c r="J576" s="106" t="n">
        <v>153.61</v>
      </c>
      <c r="K576" s="106" t="n">
        <v>11</v>
      </c>
      <c r="L576" s="106" t="n">
        <v>230255.59</v>
      </c>
      <c r="M576" s="106" t="n">
        <v>25315.4</v>
      </c>
      <c r="N576" s="106" t="n">
        <v>17911.18</v>
      </c>
      <c r="O576" s="106" t="n">
        <v>1868.5</v>
      </c>
      <c r="P576" s="106" t="n">
        <v>3310.14</v>
      </c>
      <c r="Q576" s="106" t="n">
        <v>204</v>
      </c>
      <c r="R576" s="0" t="n">
        <v>575</v>
      </c>
    </row>
    <row r="577" customFormat="false" ht="13" hidden="false" customHeight="false" outlineLevel="0" collapsed="false">
      <c r="A577" s="106" t="s">
        <v>1489</v>
      </c>
      <c r="B577" s="106" t="n">
        <v>4</v>
      </c>
      <c r="C577" s="106" t="n">
        <v>24.749</v>
      </c>
      <c r="D577" s="106" t="n">
        <v>8</v>
      </c>
      <c r="E577" s="106" t="n">
        <v>17.94</v>
      </c>
      <c r="F577" s="106" t="n">
        <v>22340.75</v>
      </c>
      <c r="G577" s="106" t="n">
        <v>248</v>
      </c>
      <c r="H577" s="106" t="n">
        <v>1713.53</v>
      </c>
      <c r="I577" s="106" t="n">
        <v>18</v>
      </c>
      <c r="J577" s="106" t="n">
        <v>47.86</v>
      </c>
      <c r="K577" s="106" t="n">
        <v>3.5</v>
      </c>
      <c r="L577" s="106" t="n">
        <v>241967.11</v>
      </c>
      <c r="M577" s="106" t="n">
        <v>26700.5</v>
      </c>
      <c r="N577" s="106" t="n">
        <v>7974.43</v>
      </c>
      <c r="O577" s="106" t="n">
        <v>807.67</v>
      </c>
      <c r="P577" s="106" t="n">
        <v>664.36</v>
      </c>
      <c r="Q577" s="106" t="n">
        <v>80</v>
      </c>
      <c r="R577" s="0" t="n">
        <v>576</v>
      </c>
    </row>
    <row r="578" customFormat="false" ht="13" hidden="false" customHeight="false" outlineLevel="0" collapsed="false">
      <c r="A578" s="106" t="s">
        <v>1359</v>
      </c>
      <c r="B578" s="106" t="n">
        <v>5</v>
      </c>
      <c r="C578" s="106" t="n">
        <v>347.259</v>
      </c>
      <c r="D578" s="106" t="n">
        <v>2</v>
      </c>
      <c r="E578" s="106" t="n">
        <v>280.63</v>
      </c>
      <c r="F578" s="106" t="n">
        <v>9247.45</v>
      </c>
      <c r="G578" s="106" t="n">
        <v>304.6</v>
      </c>
      <c r="H578" s="106" t="n">
        <v>2131.51</v>
      </c>
      <c r="I578" s="106" t="n">
        <v>25.25</v>
      </c>
      <c r="J578" s="106" t="n">
        <v>651.25</v>
      </c>
      <c r="K578" s="106" t="n">
        <v>4.33</v>
      </c>
      <c r="L578" s="106" t="n">
        <v>237332.72</v>
      </c>
      <c r="M578" s="106" t="n">
        <v>26754</v>
      </c>
      <c r="N578" s="106" t="n">
        <v>27155.26</v>
      </c>
      <c r="O578" s="106" t="n">
        <v>2701.25</v>
      </c>
      <c r="P578" s="106" t="n">
        <v>2108.21</v>
      </c>
      <c r="Q578" s="106" t="n">
        <v>319.33</v>
      </c>
      <c r="R578" s="0" t="n">
        <v>577</v>
      </c>
    </row>
    <row r="579" customFormat="false" ht="13" hidden="false" customHeight="false" outlineLevel="0" collapsed="false">
      <c r="A579" s="106" t="s">
        <v>97</v>
      </c>
      <c r="B579" s="106" t="n">
        <v>4</v>
      </c>
      <c r="C579" s="106" t="n">
        <v>66.8104</v>
      </c>
      <c r="D579" s="106" t="n">
        <v>11</v>
      </c>
      <c r="E579" s="106" t="n">
        <v>131.96</v>
      </c>
      <c r="F579" s="106" t="n">
        <v>18422.01</v>
      </c>
      <c r="G579" s="106" t="n">
        <v>228.5</v>
      </c>
      <c r="H579" s="106" t="n">
        <v>2354.92</v>
      </c>
      <c r="I579" s="106" t="n">
        <v>30.67</v>
      </c>
      <c r="J579" s="106" t="n">
        <v>687.32</v>
      </c>
      <c r="K579" s="106" t="n">
        <v>5</v>
      </c>
      <c r="L579" s="106" t="n">
        <v>226246.18</v>
      </c>
      <c r="M579" s="106" t="n">
        <v>23186.25</v>
      </c>
      <c r="N579" s="106" t="n">
        <v>8607.57</v>
      </c>
      <c r="O579" s="106" t="n">
        <v>1021.33</v>
      </c>
      <c r="P579" s="106" t="n">
        <v>1296.61</v>
      </c>
      <c r="Q579" s="106" t="n">
        <v>169</v>
      </c>
      <c r="R579" s="0" t="n">
        <v>578</v>
      </c>
    </row>
    <row r="580" customFormat="false" ht="13" hidden="false" customHeight="false" outlineLevel="0" collapsed="false">
      <c r="A580" s="106" t="s">
        <v>1655</v>
      </c>
      <c r="B580" s="106" t="n">
        <v>4</v>
      </c>
      <c r="C580" s="106" t="n">
        <v>22.5478</v>
      </c>
      <c r="D580" s="106" t="n">
        <v>7</v>
      </c>
      <c r="E580" s="106" t="n">
        <v>30.76</v>
      </c>
      <c r="F580" s="106" t="n">
        <v>17332.95</v>
      </c>
      <c r="G580" s="106" t="n">
        <v>222.25</v>
      </c>
      <c r="H580" s="106" t="n">
        <v>1983.15</v>
      </c>
      <c r="I580" s="106" t="n">
        <v>29.33</v>
      </c>
      <c r="J580" s="106" t="n">
        <v>130.2</v>
      </c>
      <c r="K580" s="106" t="n">
        <v>4.5</v>
      </c>
      <c r="L580" s="106" t="n">
        <v>227152.84</v>
      </c>
      <c r="M580" s="106" t="n">
        <v>25227.75</v>
      </c>
      <c r="N580" s="106" t="n">
        <v>10101.53</v>
      </c>
      <c r="O580" s="106" t="n">
        <v>1426.67</v>
      </c>
      <c r="P580" s="106" t="n">
        <v>550.84</v>
      </c>
      <c r="Q580" s="106" t="n">
        <v>110</v>
      </c>
      <c r="R580" s="0" t="n">
        <v>579</v>
      </c>
    </row>
    <row r="581" customFormat="false" ht="13" hidden="false" customHeight="false" outlineLevel="0" collapsed="false">
      <c r="A581" s="106" t="s">
        <v>411</v>
      </c>
      <c r="B581" s="106" t="n">
        <v>5</v>
      </c>
      <c r="C581" s="106" t="n">
        <v>739.197</v>
      </c>
      <c r="D581" s="106" t="n">
        <v>1</v>
      </c>
      <c r="E581" s="106" t="n">
        <v>2913.48</v>
      </c>
      <c r="F581" s="106" t="n">
        <v>13029.95</v>
      </c>
      <c r="G581" s="106" t="n">
        <v>397.2</v>
      </c>
      <c r="H581" s="106" t="n">
        <v>3796.43</v>
      </c>
      <c r="I581" s="106" t="n">
        <v>31.5</v>
      </c>
      <c r="J581" s="106" t="n">
        <v>969.47</v>
      </c>
      <c r="K581" s="106" t="n">
        <v>4</v>
      </c>
      <c r="L581" s="106" t="n">
        <v>198959.63</v>
      </c>
      <c r="M581" s="106" t="n">
        <v>25628</v>
      </c>
      <c r="N581" s="106" t="n">
        <v>15394.26</v>
      </c>
      <c r="O581" s="106" t="n">
        <v>1421.5</v>
      </c>
      <c r="P581" s="106" t="n">
        <v>1709.94</v>
      </c>
      <c r="Q581" s="106" t="n">
        <v>106</v>
      </c>
      <c r="R581" s="0" t="n">
        <v>580</v>
      </c>
    </row>
    <row r="582" customFormat="false" ht="13" hidden="false" customHeight="false" outlineLevel="0" collapsed="false">
      <c r="A582" s="106" t="s">
        <v>299</v>
      </c>
      <c r="B582" s="106" t="n">
        <v>5</v>
      </c>
      <c r="C582" s="106" t="n">
        <v>10.4112</v>
      </c>
      <c r="D582" s="106" t="n">
        <v>8</v>
      </c>
      <c r="E582" s="106" t="n">
        <v>56.14</v>
      </c>
      <c r="F582" s="106" t="n">
        <v>11190.71</v>
      </c>
      <c r="G582" s="106" t="n">
        <v>598.8</v>
      </c>
      <c r="H582" s="106" t="n">
        <v>2207.43</v>
      </c>
      <c r="I582" s="106" t="n">
        <v>45</v>
      </c>
      <c r="J582" s="106" t="n">
        <v>618.29</v>
      </c>
      <c r="K582" s="106" t="n">
        <v>9.33</v>
      </c>
      <c r="L582" s="106" t="n">
        <v>204958.36</v>
      </c>
      <c r="M582" s="106" t="n">
        <v>28645.2</v>
      </c>
      <c r="N582" s="106" t="n">
        <v>13471.82</v>
      </c>
      <c r="O582" s="106" t="n">
        <v>1555.75</v>
      </c>
      <c r="P582" s="106" t="n">
        <v>1942.68</v>
      </c>
      <c r="Q582" s="106" t="n">
        <v>202.67</v>
      </c>
      <c r="R582" s="0" t="n">
        <v>581</v>
      </c>
    </row>
    <row r="583" customFormat="false" ht="13" hidden="false" customHeight="false" outlineLevel="0" collapsed="false">
      <c r="A583" s="106" t="s">
        <v>1484</v>
      </c>
      <c r="B583" s="106" t="n">
        <v>5</v>
      </c>
      <c r="C583" s="106" t="n">
        <v>94.2365</v>
      </c>
      <c r="D583" s="106" t="n">
        <v>6</v>
      </c>
      <c r="E583" s="106" t="n">
        <v>25.26</v>
      </c>
      <c r="F583" s="106" t="n">
        <v>13590.11</v>
      </c>
      <c r="G583" s="106" t="n">
        <v>415</v>
      </c>
      <c r="H583" s="106" t="n">
        <v>3378.01</v>
      </c>
      <c r="I583" s="106" t="n">
        <v>49.25</v>
      </c>
      <c r="J583" s="106" t="n">
        <v>643.51</v>
      </c>
      <c r="K583" s="106" t="n">
        <v>10.33</v>
      </c>
      <c r="L583" s="106" t="n">
        <v>288671.77</v>
      </c>
      <c r="M583" s="106" t="n">
        <v>38390.8</v>
      </c>
      <c r="N583" s="106" t="n">
        <v>22037.1</v>
      </c>
      <c r="O583" s="106" t="n">
        <v>2906.5</v>
      </c>
      <c r="P583" s="106" t="n">
        <v>2184.26</v>
      </c>
      <c r="Q583" s="106" t="n">
        <v>328.67</v>
      </c>
      <c r="R583" s="0" t="n">
        <v>582</v>
      </c>
    </row>
    <row r="584" customFormat="false" ht="13" hidden="false" customHeight="false" outlineLevel="0" collapsed="false">
      <c r="A584" s="106" t="s">
        <v>613</v>
      </c>
      <c r="B584" s="106" t="n">
        <v>5</v>
      </c>
      <c r="C584" s="106" t="n">
        <v>0.832899</v>
      </c>
      <c r="D584" s="106" t="n">
        <v>6</v>
      </c>
      <c r="E584" s="106" t="n">
        <v>1.6</v>
      </c>
      <c r="F584" s="106" t="n">
        <v>7232.84</v>
      </c>
      <c r="G584" s="106" t="n">
        <v>552.6</v>
      </c>
      <c r="H584" s="106" t="n">
        <v>227.04</v>
      </c>
      <c r="I584" s="106" t="n">
        <v>33.5</v>
      </c>
      <c r="J584" s="106" t="n">
        <v>23.12</v>
      </c>
      <c r="K584" s="106" t="n">
        <v>5.67</v>
      </c>
      <c r="L584" s="106" t="n">
        <v>220858.75</v>
      </c>
      <c r="M584" s="106" t="n">
        <v>29129.6</v>
      </c>
      <c r="N584" s="106" t="n">
        <v>4619.08</v>
      </c>
      <c r="O584" s="106" t="n">
        <v>1119.25</v>
      </c>
      <c r="P584" s="106" t="n">
        <v>104.17</v>
      </c>
      <c r="Q584" s="106" t="n">
        <v>39.67</v>
      </c>
      <c r="R584" s="0" t="n">
        <v>583</v>
      </c>
    </row>
    <row r="585" customFormat="false" ht="13" hidden="false" customHeight="false" outlineLevel="0" collapsed="false">
      <c r="A585" s="106" t="s">
        <v>1441</v>
      </c>
      <c r="B585" s="106" t="n">
        <v>5</v>
      </c>
      <c r="C585" s="106" t="n">
        <v>16.658</v>
      </c>
      <c r="D585" s="106" t="n">
        <v>2</v>
      </c>
      <c r="E585" s="106" t="n">
        <v>65.95</v>
      </c>
      <c r="F585" s="106" t="n">
        <v>10170.19</v>
      </c>
      <c r="G585" s="106" t="n">
        <v>309</v>
      </c>
      <c r="H585" s="106" t="n">
        <v>1750.29</v>
      </c>
      <c r="I585" s="106" t="n">
        <v>15.5</v>
      </c>
      <c r="J585" s="106" t="n">
        <v>104.59</v>
      </c>
      <c r="K585" s="106" t="n">
        <v>2.33</v>
      </c>
      <c r="L585" s="106" t="n">
        <v>248582.59</v>
      </c>
      <c r="M585" s="106" t="n">
        <v>34292</v>
      </c>
      <c r="N585" s="106" t="n">
        <v>10235.27</v>
      </c>
      <c r="O585" s="106" t="n">
        <v>1822.25</v>
      </c>
      <c r="P585" s="106" t="n">
        <v>338.45</v>
      </c>
      <c r="Q585" s="106" t="n">
        <v>58.33</v>
      </c>
      <c r="R585" s="0" t="n">
        <v>584</v>
      </c>
    </row>
    <row r="586" customFormat="false" ht="13" hidden="false" customHeight="false" outlineLevel="0" collapsed="false">
      <c r="A586" s="106" t="s">
        <v>739</v>
      </c>
      <c r="B586" s="106" t="n">
        <v>5</v>
      </c>
      <c r="C586" s="106" t="n">
        <v>1.30884</v>
      </c>
      <c r="D586" s="106" t="n">
        <v>0</v>
      </c>
      <c r="E586" s="106" t="n">
        <v>0</v>
      </c>
      <c r="F586" s="106" t="n">
        <v>4104.57</v>
      </c>
      <c r="G586" s="106" t="n">
        <v>203.2</v>
      </c>
      <c r="H586" s="106" t="n">
        <v>43.77</v>
      </c>
      <c r="I586" s="106" t="n">
        <v>8.75</v>
      </c>
      <c r="J586" s="106" t="n">
        <v>2.64</v>
      </c>
      <c r="K586" s="106" t="n">
        <v>2.33</v>
      </c>
      <c r="L586" s="106" t="n">
        <v>243030.87</v>
      </c>
      <c r="M586" s="106" t="n">
        <v>31485.6</v>
      </c>
      <c r="N586" s="106" t="n">
        <v>5754.69</v>
      </c>
      <c r="O586" s="106" t="n">
        <v>1904.5</v>
      </c>
      <c r="P586" s="106" t="n">
        <v>245.51</v>
      </c>
      <c r="Q586" s="106" t="n">
        <v>121.33</v>
      </c>
      <c r="R586" s="0" t="n">
        <v>585</v>
      </c>
    </row>
    <row r="587" customFormat="false" ht="13" hidden="false" customHeight="false" outlineLevel="0" collapsed="false">
      <c r="A587" s="106" t="s">
        <v>525</v>
      </c>
      <c r="B587" s="106" t="n">
        <v>6</v>
      </c>
      <c r="C587" s="106" t="n">
        <v>1.42783</v>
      </c>
      <c r="D587" s="106" t="n">
        <v>5</v>
      </c>
      <c r="E587" s="106" t="n">
        <v>0.52</v>
      </c>
      <c r="F587" s="106" t="n">
        <v>7065.21</v>
      </c>
      <c r="G587" s="106" t="n">
        <v>761.33</v>
      </c>
      <c r="H587" s="106" t="n">
        <v>1576.68</v>
      </c>
      <c r="I587" s="106" t="n">
        <v>174.6</v>
      </c>
      <c r="J587" s="106" t="n">
        <v>128.95</v>
      </c>
      <c r="K587" s="106" t="n">
        <v>28.25</v>
      </c>
      <c r="L587" s="106" t="n">
        <v>204941.52</v>
      </c>
      <c r="M587" s="106" t="n">
        <v>30965.83</v>
      </c>
      <c r="N587" s="106" t="n">
        <v>17393.44</v>
      </c>
      <c r="O587" s="106" t="n">
        <v>3205.8</v>
      </c>
      <c r="P587" s="106" t="n">
        <v>1728.53</v>
      </c>
      <c r="Q587" s="106" t="n">
        <v>389.75</v>
      </c>
      <c r="R587" s="0" t="n">
        <v>586</v>
      </c>
    </row>
    <row r="588" customFormat="false" ht="13" hidden="false" customHeight="false" outlineLevel="0" collapsed="false">
      <c r="A588" s="106" t="s">
        <v>1362</v>
      </c>
      <c r="B588" s="106" t="n">
        <v>3</v>
      </c>
      <c r="C588" s="106" t="n">
        <v>9.22138</v>
      </c>
      <c r="D588" s="106" t="n">
        <v>7</v>
      </c>
      <c r="E588" s="106" t="n">
        <v>152.23</v>
      </c>
      <c r="F588" s="106" t="n">
        <v>11509.49</v>
      </c>
      <c r="G588" s="106" t="n">
        <v>51.67</v>
      </c>
      <c r="H588" s="106" t="n">
        <v>542.01</v>
      </c>
      <c r="I588" s="106" t="n">
        <v>4.5</v>
      </c>
      <c r="J588" s="106" t="n">
        <v>9.22</v>
      </c>
      <c r="K588" s="106" t="n">
        <v>1</v>
      </c>
      <c r="L588" s="106" t="n">
        <v>216378.79</v>
      </c>
      <c r="M588" s="106" t="n">
        <v>22914</v>
      </c>
      <c r="N588" s="106" t="n">
        <v>5363.48</v>
      </c>
      <c r="O588" s="106" t="n">
        <v>851.5</v>
      </c>
      <c r="P588" s="106" t="n">
        <v>17.31</v>
      </c>
      <c r="Q588" s="106" t="n">
        <v>18</v>
      </c>
      <c r="R588" s="0" t="n">
        <v>587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6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I1" activeCellId="0" sqref="I1"/>
    </sheetView>
  </sheetViews>
  <sheetFormatPr defaultRowHeight="12"/>
  <cols>
    <col collapsed="false" hidden="false" max="1" min="1" style="0" width="40.765306122449"/>
    <col collapsed="false" hidden="false" max="8" min="2" style="0" width="10.530612244898"/>
    <col collapsed="false" hidden="false" max="9" min="9" style="0" width="88.8265306122449"/>
    <col collapsed="false" hidden="false" max="1025" min="10" style="0" width="10.530612244898"/>
  </cols>
  <sheetData>
    <row r="1" customFormat="false" ht="12" hidden="false" customHeight="false" outlineLevel="0" collapsed="false">
      <c r="A1" s="0" t="s">
        <v>1706</v>
      </c>
      <c r="B1" s="0" t="s">
        <v>1707</v>
      </c>
      <c r="C1" s="0" t="s">
        <v>1708</v>
      </c>
      <c r="D1" s="0" t="s">
        <v>1709</v>
      </c>
      <c r="E1" s="0" t="s">
        <v>1710</v>
      </c>
      <c r="F1" s="0" t="s">
        <v>1711</v>
      </c>
      <c r="G1" s="0" t="s">
        <v>1712</v>
      </c>
      <c r="H1" s="0" t="s">
        <v>1713</v>
      </c>
      <c r="I1" s="0" t="s">
        <v>1714</v>
      </c>
      <c r="J1" s="0" t="s">
        <v>7</v>
      </c>
      <c r="K1" s="0" t="s">
        <v>1715</v>
      </c>
      <c r="L1" s="0" t="s">
        <v>1716</v>
      </c>
      <c r="M1" s="0" t="s">
        <v>1717</v>
      </c>
      <c r="N1" s="0" t="s">
        <v>1718</v>
      </c>
      <c r="O1" s="0" t="s">
        <v>1719</v>
      </c>
      <c r="P1" s="0" t="s">
        <v>1720</v>
      </c>
      <c r="Q1" s="0" t="s">
        <v>14</v>
      </c>
      <c r="R1" s="0" t="s">
        <v>1721</v>
      </c>
      <c r="S1" s="0" t="s">
        <v>19</v>
      </c>
      <c r="T1" s="0" t="s">
        <v>20</v>
      </c>
      <c r="U1" s="0" t="s">
        <v>1722</v>
      </c>
      <c r="V1" s="0" t="s">
        <v>1723</v>
      </c>
      <c r="W1" s="0" t="s">
        <v>23</v>
      </c>
      <c r="X1" s="0" t="s">
        <v>24</v>
      </c>
      <c r="Y1" s="0" t="s">
        <v>25</v>
      </c>
      <c r="Z1" s="0" t="s">
        <v>1724</v>
      </c>
      <c r="AA1" s="0" t="s">
        <v>1725</v>
      </c>
      <c r="AB1" s="0" t="s">
        <v>28</v>
      </c>
      <c r="AC1" s="0" t="s">
        <v>29</v>
      </c>
      <c r="AD1" s="0" t="s">
        <v>1726</v>
      </c>
      <c r="AE1" s="0" t="s">
        <v>1727</v>
      </c>
      <c r="AF1" s="0" t="s">
        <v>1728</v>
      </c>
      <c r="AG1" s="0" t="s">
        <v>1729</v>
      </c>
      <c r="AH1" s="0" t="s">
        <v>1730</v>
      </c>
      <c r="AI1" s="0" t="s">
        <v>1731</v>
      </c>
      <c r="AJ1" s="0" t="s">
        <v>1732</v>
      </c>
      <c r="AK1" s="0" t="s">
        <v>1733</v>
      </c>
      <c r="AL1" s="0" t="s">
        <v>1734</v>
      </c>
      <c r="AM1" s="0" t="s">
        <v>1735</v>
      </c>
      <c r="AN1" s="0" t="s">
        <v>1736</v>
      </c>
      <c r="AO1" s="0" t="s">
        <v>1737</v>
      </c>
      <c r="AP1" s="0" t="s">
        <v>1738</v>
      </c>
      <c r="AQ1" s="0" t="s">
        <v>1739</v>
      </c>
      <c r="AR1" s="0" t="s">
        <v>1740</v>
      </c>
      <c r="AS1" s="0" t="s">
        <v>45</v>
      </c>
    </row>
    <row r="2" customFormat="false" ht="12" hidden="false" customHeight="false" outlineLevel="0" collapsed="false">
      <c r="A2" s="0" t="str">
        <f aca="false">CONCATENATE("Item/",ASC(C2),"/cond_",ASC(L2),"/list_",ASC(E2),"/context_",ASC(F2),"/CW_",ASC(AS2))</f>
        <v>Item/13001/cond_AR/list_CORGA/context_1/CW_152</v>
      </c>
      <c r="B2" s="0" t="str">
        <f aca="false">CONCATENATE("(#",ASC(C2),")")</f>
        <v>(#13001)</v>
      </c>
      <c r="C2" s="0" t="n">
        <v>13001</v>
      </c>
      <c r="D2" s="0" t="n">
        <v>3001</v>
      </c>
      <c r="E2" s="0" t="s">
        <v>46</v>
      </c>
      <c r="F2" s="0" t="n">
        <v>1</v>
      </c>
      <c r="G2" s="0" t="n">
        <v>1</v>
      </c>
      <c r="H2" s="0" t="n">
        <v>36</v>
      </c>
      <c r="I2" s="0" t="s">
        <v>47</v>
      </c>
      <c r="J2" s="0" t="s">
        <v>48</v>
      </c>
      <c r="K2" s="0" t="s">
        <v>49</v>
      </c>
      <c r="L2" s="0" t="s">
        <v>50</v>
      </c>
      <c r="M2" s="0" t="n">
        <v>3</v>
      </c>
      <c r="N2" s="0" t="s">
        <v>51</v>
      </c>
      <c r="O2" s="0" t="n">
        <v>15</v>
      </c>
      <c r="P2" s="0" t="n">
        <v>13</v>
      </c>
      <c r="Q2" s="0" t="s">
        <v>52</v>
      </c>
      <c r="R2" s="0" t="s">
        <v>53</v>
      </c>
      <c r="S2" s="0" t="s">
        <v>1741</v>
      </c>
      <c r="T2" s="0" t="s">
        <v>55</v>
      </c>
      <c r="U2" s="0" t="n">
        <v>9</v>
      </c>
      <c r="V2" s="0" t="n">
        <v>2.94</v>
      </c>
      <c r="W2" s="0" t="n">
        <v>0</v>
      </c>
      <c r="X2" s="0" t="n">
        <v>492</v>
      </c>
      <c r="Y2" s="0" t="n">
        <v>499</v>
      </c>
      <c r="Z2" s="0" t="n">
        <v>516</v>
      </c>
      <c r="AA2" s="0" t="s">
        <v>55</v>
      </c>
      <c r="AB2" s="0" t="s">
        <v>55</v>
      </c>
      <c r="AC2" s="0" t="s">
        <v>55</v>
      </c>
      <c r="AD2" s="0" t="n">
        <v>7.3771</v>
      </c>
      <c r="AE2" s="0" t="n">
        <v>0</v>
      </c>
      <c r="AF2" s="0" t="n">
        <v>0</v>
      </c>
      <c r="AG2" s="0" t="n">
        <v>3246.89</v>
      </c>
      <c r="AH2" s="0" t="n">
        <v>964.33</v>
      </c>
      <c r="AI2" s="0" t="n">
        <v>320.87</v>
      </c>
      <c r="AJ2" s="0" t="n">
        <v>126.25</v>
      </c>
      <c r="AK2" s="0" t="n">
        <v>44.08</v>
      </c>
      <c r="AL2" s="0" t="n">
        <v>20</v>
      </c>
      <c r="AM2" s="0" t="n">
        <v>291387.8</v>
      </c>
      <c r="AN2" s="0" t="n">
        <v>38979.78</v>
      </c>
      <c r="AO2" s="0" t="n">
        <v>26817.37</v>
      </c>
      <c r="AP2" s="0" t="n">
        <v>3743.75</v>
      </c>
      <c r="AQ2" s="0" t="n">
        <v>3171.84</v>
      </c>
      <c r="AR2" s="0" t="n">
        <v>273.29</v>
      </c>
      <c r="AS2" s="0" t="n">
        <v>152</v>
      </c>
    </row>
    <row r="3" customFormat="false" ht="12" hidden="false" customHeight="false" outlineLevel="0" collapsed="false">
      <c r="A3" s="0" t="str">
        <f aca="false">CONCATENATE("Item/",ASC(C3),"/cond_",ASC(L3),"/list_",ASC(E3),"/context_",ASC(F3),"/CW_",ASC(AS3))</f>
        <v>Item/13002/cond_AR/list_CORGB/context_2/CW_540</v>
      </c>
      <c r="B3" s="0" t="str">
        <f aca="false">CONCATENATE("(#",ASC(C3),")")</f>
        <v>(#13002)</v>
      </c>
      <c r="C3" s="0" t="n">
        <v>13002</v>
      </c>
      <c r="D3" s="0" t="n">
        <v>3002</v>
      </c>
      <c r="E3" s="0" t="s">
        <v>56</v>
      </c>
      <c r="F3" s="0" t="n">
        <v>2</v>
      </c>
      <c r="G3" s="0" t="n">
        <v>5</v>
      </c>
      <c r="H3" s="0" t="n">
        <v>42</v>
      </c>
      <c r="I3" s="0" t="s">
        <v>57</v>
      </c>
      <c r="J3" s="0" t="s">
        <v>58</v>
      </c>
      <c r="K3" s="0" t="s">
        <v>59</v>
      </c>
      <c r="L3" s="0" t="s">
        <v>50</v>
      </c>
      <c r="M3" s="0" t="n">
        <v>3</v>
      </c>
      <c r="N3" s="0" t="s">
        <v>60</v>
      </c>
      <c r="O3" s="0" t="n">
        <v>14</v>
      </c>
      <c r="P3" s="0" t="n">
        <v>12</v>
      </c>
      <c r="Q3" s="0" t="s">
        <v>52</v>
      </c>
      <c r="R3" s="0" t="s">
        <v>53</v>
      </c>
      <c r="S3" s="0" t="s">
        <v>1742</v>
      </c>
      <c r="T3" s="0" t="s">
        <v>55</v>
      </c>
      <c r="U3" s="0" t="n">
        <v>4</v>
      </c>
      <c r="V3" s="0" t="n">
        <v>16.86</v>
      </c>
      <c r="W3" s="0" t="n">
        <v>15</v>
      </c>
      <c r="X3" s="0" t="s">
        <v>55</v>
      </c>
      <c r="Y3" s="0" t="s">
        <v>55</v>
      </c>
      <c r="Z3" s="0" t="s">
        <v>55</v>
      </c>
      <c r="AA3" s="0" t="s">
        <v>55</v>
      </c>
      <c r="AB3" s="0" t="s">
        <v>55</v>
      </c>
      <c r="AC3" s="0" t="s">
        <v>55</v>
      </c>
      <c r="AD3" s="0" t="n">
        <v>45.512</v>
      </c>
      <c r="AE3" s="0" t="n">
        <v>17</v>
      </c>
      <c r="AF3" s="0" t="n">
        <v>50.78</v>
      </c>
      <c r="AG3" s="0" t="n">
        <v>26038.71</v>
      </c>
      <c r="AH3" s="0" t="n">
        <v>305.25</v>
      </c>
      <c r="AI3" s="0" t="n">
        <v>1652.09</v>
      </c>
      <c r="AJ3" s="0" t="n">
        <v>36.67</v>
      </c>
      <c r="AK3" s="0" t="n">
        <v>457.71</v>
      </c>
      <c r="AL3" s="0" t="n">
        <v>6.5</v>
      </c>
      <c r="AM3" s="0" t="n">
        <v>380829.7</v>
      </c>
      <c r="AN3" s="0" t="n">
        <v>43474.5</v>
      </c>
      <c r="AO3" s="0" t="n">
        <v>36418.28</v>
      </c>
      <c r="AP3" s="0" t="n">
        <v>4464</v>
      </c>
      <c r="AQ3" s="0" t="n">
        <v>3749.65</v>
      </c>
      <c r="AR3" s="0" t="n">
        <v>408.5</v>
      </c>
      <c r="AS3" s="0" t="n">
        <v>540</v>
      </c>
    </row>
    <row r="4" customFormat="false" ht="12" hidden="false" customHeight="false" outlineLevel="0" collapsed="false">
      <c r="A4" s="0" t="str">
        <f aca="false">CONCATENATE("Item/",ASC(C4),"/cond_",ASC(L4),"/list_",ASC(E4),"/context_",ASC(F4),"/CW_",ASC(AS4))</f>
        <v>Item/13003/cond_AR/list_CORGA/context_3/CW_24</v>
      </c>
      <c r="B4" s="0" t="str">
        <f aca="false">CONCATENATE("(#",ASC(C4),")")</f>
        <v>(#13003)</v>
      </c>
      <c r="C4" s="0" t="n">
        <v>13003</v>
      </c>
      <c r="D4" s="0" t="n">
        <v>3003</v>
      </c>
      <c r="E4" s="0" t="s">
        <v>46</v>
      </c>
      <c r="F4" s="0" t="n">
        <v>3</v>
      </c>
      <c r="G4" s="0" t="n">
        <v>8</v>
      </c>
      <c r="H4" s="0" t="s">
        <v>61</v>
      </c>
      <c r="I4" s="0" t="s">
        <v>62</v>
      </c>
      <c r="J4" s="0" t="s">
        <v>63</v>
      </c>
      <c r="K4" s="0" t="s">
        <v>64</v>
      </c>
      <c r="L4" s="0" t="s">
        <v>50</v>
      </c>
      <c r="M4" s="0" t="n">
        <v>3</v>
      </c>
      <c r="N4" s="0" t="s">
        <v>65</v>
      </c>
      <c r="O4" s="0" t="n">
        <v>11</v>
      </c>
      <c r="P4" s="0" t="n">
        <v>8</v>
      </c>
      <c r="Q4" s="0" t="s">
        <v>52</v>
      </c>
      <c r="R4" s="0" t="s">
        <v>53</v>
      </c>
      <c r="S4" s="0" t="s">
        <v>1741</v>
      </c>
      <c r="T4" s="0" t="n">
        <v>0</v>
      </c>
      <c r="U4" s="0" t="n">
        <v>5</v>
      </c>
      <c r="V4" s="0" t="n">
        <v>186.12</v>
      </c>
      <c r="W4" s="0" t="n">
        <v>4</v>
      </c>
      <c r="X4" s="0" t="n">
        <v>613</v>
      </c>
      <c r="Y4" s="0" t="n">
        <v>571</v>
      </c>
      <c r="Z4" s="0" t="n">
        <v>620</v>
      </c>
      <c r="AA4" s="0" t="n">
        <v>467</v>
      </c>
      <c r="AB4" s="0" t="n">
        <v>20</v>
      </c>
      <c r="AC4" s="0" t="s">
        <v>55</v>
      </c>
      <c r="AD4" s="0" t="n">
        <v>148.315</v>
      </c>
      <c r="AE4" s="0" t="n">
        <v>4</v>
      </c>
      <c r="AF4" s="0" t="n">
        <v>9.71</v>
      </c>
      <c r="AG4" s="0" t="n">
        <v>7121.43</v>
      </c>
      <c r="AH4" s="0" t="n">
        <v>325.4</v>
      </c>
      <c r="AI4" s="0" t="n">
        <v>868.33</v>
      </c>
      <c r="AJ4" s="0" t="n">
        <v>39.25</v>
      </c>
      <c r="AK4" s="0" t="n">
        <v>331.37</v>
      </c>
      <c r="AL4" s="0" t="n">
        <v>8</v>
      </c>
      <c r="AM4" s="0" t="n">
        <v>209801.55</v>
      </c>
      <c r="AN4" s="0" t="n">
        <v>25549.6</v>
      </c>
      <c r="AO4" s="0" t="n">
        <v>9323.81</v>
      </c>
      <c r="AP4" s="0" t="n">
        <v>1706.75</v>
      </c>
      <c r="AQ4" s="0" t="n">
        <v>1671.39</v>
      </c>
      <c r="AR4" s="0" t="n">
        <v>182.67</v>
      </c>
      <c r="AS4" s="0" t="n">
        <v>24</v>
      </c>
    </row>
    <row r="5" customFormat="false" ht="12" hidden="false" customHeight="false" outlineLevel="0" collapsed="false">
      <c r="A5" s="0" t="str">
        <f aca="false">CONCATENATE("Item/",ASC(C5),"/cond_",ASC(L5),"/list_",ASC(E5),"/context_",ASC(F5),"/CW_",ASC(AS5))</f>
        <v>Item/13004/cond_AR/list_CORGC/context_4/CW_23</v>
      </c>
      <c r="B5" s="0" t="str">
        <f aca="false">CONCATENATE("(#",ASC(C5),")")</f>
        <v>(#13004)</v>
      </c>
      <c r="C5" s="0" t="n">
        <v>13004</v>
      </c>
      <c r="D5" s="0" t="n">
        <v>3004</v>
      </c>
      <c r="E5" s="0" t="s">
        <v>66</v>
      </c>
      <c r="F5" s="0" t="n">
        <v>4</v>
      </c>
      <c r="G5" s="0" t="n">
        <v>9</v>
      </c>
      <c r="I5" s="0" t="s">
        <v>67</v>
      </c>
      <c r="J5" s="0" t="s">
        <v>68</v>
      </c>
      <c r="K5" s="0" t="s">
        <v>69</v>
      </c>
      <c r="L5" s="0" t="s">
        <v>50</v>
      </c>
      <c r="M5" s="0" t="n">
        <v>3</v>
      </c>
      <c r="N5" s="0" t="s">
        <v>70</v>
      </c>
      <c r="O5" s="0" t="n">
        <v>12</v>
      </c>
      <c r="P5" s="0" t="n">
        <v>9</v>
      </c>
      <c r="Q5" s="0" t="s">
        <v>52</v>
      </c>
      <c r="R5" s="0" t="s">
        <v>53</v>
      </c>
      <c r="S5" s="0" t="s">
        <v>1743</v>
      </c>
      <c r="T5" s="0" t="s">
        <v>55</v>
      </c>
      <c r="U5" s="0" t="n">
        <v>7</v>
      </c>
      <c r="V5" s="0" t="n">
        <v>12.98</v>
      </c>
      <c r="W5" s="0" t="n">
        <v>0</v>
      </c>
      <c r="X5" s="0" t="n">
        <v>622</v>
      </c>
      <c r="Y5" s="0" t="n">
        <v>563</v>
      </c>
      <c r="Z5" s="0" t="n">
        <v>582</v>
      </c>
      <c r="AA5" s="0" t="n">
        <v>449</v>
      </c>
      <c r="AB5" s="0" t="n">
        <v>9</v>
      </c>
      <c r="AC5" s="0" t="s">
        <v>55</v>
      </c>
      <c r="AD5" s="0" t="n">
        <v>17.7883</v>
      </c>
      <c r="AE5" s="0" t="n">
        <v>1</v>
      </c>
      <c r="AF5" s="0" t="n">
        <v>0.18</v>
      </c>
      <c r="AG5" s="0" t="n">
        <v>6081.93</v>
      </c>
      <c r="AH5" s="0" t="n">
        <v>978.86</v>
      </c>
      <c r="AI5" s="0" t="n">
        <v>439.29</v>
      </c>
      <c r="AJ5" s="0" t="n">
        <v>96.83</v>
      </c>
      <c r="AK5" s="0" t="n">
        <v>77.32</v>
      </c>
      <c r="AL5" s="0" t="n">
        <v>18.6</v>
      </c>
      <c r="AM5" s="0" t="n">
        <v>264207.5</v>
      </c>
      <c r="AN5" s="0" t="n">
        <v>32498.29</v>
      </c>
      <c r="AO5" s="0" t="n">
        <v>18941.97</v>
      </c>
      <c r="AP5" s="0" t="n">
        <v>2600.17</v>
      </c>
      <c r="AQ5" s="0" t="n">
        <v>850.34</v>
      </c>
      <c r="AR5" s="0" t="n">
        <v>233.2</v>
      </c>
      <c r="AS5" s="0" t="n">
        <v>23</v>
      </c>
    </row>
    <row r="6" customFormat="false" ht="12" hidden="false" customHeight="false" outlineLevel="0" collapsed="false">
      <c r="A6" s="0" t="str">
        <f aca="false">CONCATENATE("Item/",ASC(C6),"/cond_",ASC(L6),"/list_",ASC(E6),"/context_",ASC(F6),"/CW_",ASC(AS6))</f>
        <v>Item/13005/cond_AR/list_CORGA/context_5/CW_42</v>
      </c>
      <c r="B6" s="0" t="str">
        <f aca="false">CONCATENATE("(#",ASC(C6),")")</f>
        <v>(#13005)</v>
      </c>
      <c r="C6" s="0" t="n">
        <v>13005</v>
      </c>
      <c r="D6" s="0" t="n">
        <v>3005</v>
      </c>
      <c r="E6" s="0" t="s">
        <v>46</v>
      </c>
      <c r="F6" s="0" t="n">
        <v>5</v>
      </c>
      <c r="G6" s="0" t="n">
        <v>10</v>
      </c>
      <c r="H6" s="0" t="s">
        <v>71</v>
      </c>
      <c r="I6" s="0" t="s">
        <v>72</v>
      </c>
      <c r="J6" s="0" t="s">
        <v>73</v>
      </c>
      <c r="K6" s="0" t="s">
        <v>74</v>
      </c>
      <c r="L6" s="0" t="s">
        <v>50</v>
      </c>
      <c r="M6" s="0" t="n">
        <v>3</v>
      </c>
      <c r="N6" s="0" t="s">
        <v>75</v>
      </c>
      <c r="O6" s="0" t="n">
        <v>10</v>
      </c>
      <c r="P6" s="0" t="n">
        <v>8</v>
      </c>
      <c r="Q6" s="0" t="s">
        <v>52</v>
      </c>
      <c r="R6" s="0" t="s">
        <v>53</v>
      </c>
      <c r="S6" s="0" t="s">
        <v>1743</v>
      </c>
      <c r="T6" s="0" t="s">
        <v>55</v>
      </c>
      <c r="U6" s="0" t="n">
        <v>3</v>
      </c>
      <c r="V6" s="0" t="n">
        <v>15.43</v>
      </c>
      <c r="W6" s="0" t="n">
        <v>11</v>
      </c>
      <c r="X6" s="0" t="s">
        <v>55</v>
      </c>
      <c r="Y6" s="0" t="s">
        <v>55</v>
      </c>
      <c r="Z6" s="0" t="s">
        <v>55</v>
      </c>
      <c r="AA6" s="0" t="s">
        <v>55</v>
      </c>
      <c r="AB6" s="0" t="n">
        <v>21</v>
      </c>
      <c r="AC6" s="0" t="s">
        <v>55</v>
      </c>
      <c r="AD6" s="0" t="n">
        <v>3.80754</v>
      </c>
      <c r="AE6" s="0" t="n">
        <v>11</v>
      </c>
      <c r="AF6" s="0" t="n">
        <v>499.77</v>
      </c>
      <c r="AG6" s="0" t="n">
        <v>7091.75</v>
      </c>
      <c r="AH6" s="0" t="n">
        <v>50.33</v>
      </c>
      <c r="AI6" s="0" t="n">
        <v>2752.52</v>
      </c>
      <c r="AJ6" s="0" t="n">
        <v>6.5</v>
      </c>
      <c r="AK6" s="0" t="n">
        <v>3.81</v>
      </c>
      <c r="AL6" s="0" t="n">
        <v>1</v>
      </c>
      <c r="AM6" s="0" t="n">
        <v>95642.53</v>
      </c>
      <c r="AN6" s="0" t="n">
        <v>14607</v>
      </c>
      <c r="AO6" s="0" t="n">
        <v>5584.47</v>
      </c>
      <c r="AP6" s="0" t="n">
        <v>1052</v>
      </c>
      <c r="AQ6" s="0" t="n">
        <v>34.98</v>
      </c>
      <c r="AR6" s="0" t="n">
        <v>34</v>
      </c>
      <c r="AS6" s="0" t="n">
        <v>42</v>
      </c>
    </row>
    <row r="7" customFormat="false" ht="12" hidden="false" customHeight="false" outlineLevel="0" collapsed="false">
      <c r="A7" s="0" t="str">
        <f aca="false">CONCATENATE("Item/",ASC(C7),"/cond_",ASC(L7),"/list_",ASC(E7),"/context_",ASC(F7),"/CW_",ASC(AS7))</f>
        <v>Item/13006/cond_AR/list_CORGC/context_6/CW_494</v>
      </c>
      <c r="B7" s="0" t="str">
        <f aca="false">CONCATENATE("(#",ASC(C7),")")</f>
        <v>(#13006)</v>
      </c>
      <c r="C7" s="0" t="n">
        <v>13006</v>
      </c>
      <c r="D7" s="0" t="n">
        <v>3006</v>
      </c>
      <c r="E7" s="0" t="s">
        <v>66</v>
      </c>
      <c r="F7" s="0" t="n">
        <v>6</v>
      </c>
      <c r="G7" s="0" t="n">
        <v>11</v>
      </c>
      <c r="I7" s="0" t="s">
        <v>76</v>
      </c>
      <c r="J7" s="0" t="s">
        <v>77</v>
      </c>
      <c r="K7" s="0" t="s">
        <v>78</v>
      </c>
      <c r="L7" s="0" t="s">
        <v>50</v>
      </c>
      <c r="M7" s="0" t="n">
        <v>3</v>
      </c>
      <c r="N7" s="0" t="s">
        <v>79</v>
      </c>
      <c r="O7" s="0" t="n">
        <v>18</v>
      </c>
      <c r="P7" s="0" t="n">
        <v>15</v>
      </c>
      <c r="Q7" s="0" t="s">
        <v>52</v>
      </c>
      <c r="R7" s="0" t="s">
        <v>53</v>
      </c>
      <c r="S7" s="0" t="s">
        <v>1744</v>
      </c>
      <c r="T7" s="0" t="s">
        <v>55</v>
      </c>
      <c r="U7" s="0" t="n">
        <v>6</v>
      </c>
      <c r="V7" s="0" t="n">
        <v>31.31</v>
      </c>
      <c r="W7" s="0" t="n">
        <v>5</v>
      </c>
      <c r="X7" s="0" t="n">
        <v>524</v>
      </c>
      <c r="Y7" s="0" t="n">
        <v>588</v>
      </c>
      <c r="Z7" s="0" t="n">
        <v>585</v>
      </c>
      <c r="AA7" s="0" t="n">
        <v>545</v>
      </c>
      <c r="AB7" s="0" t="s">
        <v>55</v>
      </c>
      <c r="AC7" s="0" t="s">
        <v>55</v>
      </c>
      <c r="AD7" s="0" t="n">
        <v>73.1761</v>
      </c>
      <c r="AE7" s="0" t="n">
        <v>6</v>
      </c>
      <c r="AF7" s="0" t="n">
        <v>7.91</v>
      </c>
      <c r="AG7" s="0" t="n">
        <v>7036.85</v>
      </c>
      <c r="AH7" s="0" t="n">
        <v>608.33</v>
      </c>
      <c r="AI7" s="0" t="n">
        <v>2115.84</v>
      </c>
      <c r="AJ7" s="0" t="n">
        <v>166.2</v>
      </c>
      <c r="AK7" s="0" t="n">
        <v>1152.6</v>
      </c>
      <c r="AL7" s="0" t="n">
        <v>77.5</v>
      </c>
      <c r="AM7" s="0" t="n">
        <v>210226.79</v>
      </c>
      <c r="AN7" s="0" t="n">
        <v>35071.5</v>
      </c>
      <c r="AO7" s="0" t="n">
        <v>30583.7</v>
      </c>
      <c r="AP7" s="0" t="n">
        <v>5952.2</v>
      </c>
      <c r="AQ7" s="0" t="n">
        <v>8862.2</v>
      </c>
      <c r="AR7" s="0" t="n">
        <v>2138.25</v>
      </c>
      <c r="AS7" s="0" t="n">
        <v>494</v>
      </c>
    </row>
    <row r="8" customFormat="false" ht="12" hidden="false" customHeight="false" outlineLevel="0" collapsed="false">
      <c r="A8" s="0" t="str">
        <f aca="false">CONCATENATE("Item/",ASC(C8),"/cond_",ASC(L8),"/list_",ASC(E8),"/context_",ASC(F8),"/CW_",ASC(AS8))</f>
        <v>Item/13007/cond_AR/list_CORGD/context_7/CW_170</v>
      </c>
      <c r="B8" s="0" t="str">
        <f aca="false">CONCATENATE("(#",ASC(C8),")")</f>
        <v>(#13007)</v>
      </c>
      <c r="C8" s="0" t="n">
        <v>13007</v>
      </c>
      <c r="D8" s="0" t="n">
        <v>3007</v>
      </c>
      <c r="E8" s="0" t="s">
        <v>80</v>
      </c>
      <c r="F8" s="0" t="n">
        <v>7</v>
      </c>
      <c r="G8" s="0" t="n">
        <v>12</v>
      </c>
      <c r="H8" s="0" t="s">
        <v>81</v>
      </c>
      <c r="I8" s="0" t="s">
        <v>82</v>
      </c>
      <c r="J8" s="0" t="s">
        <v>83</v>
      </c>
      <c r="K8" s="0" t="s">
        <v>84</v>
      </c>
      <c r="L8" s="0" t="s">
        <v>50</v>
      </c>
      <c r="M8" s="0" t="n">
        <v>3</v>
      </c>
      <c r="N8" s="0" t="s">
        <v>85</v>
      </c>
      <c r="O8" s="0" t="n">
        <v>12</v>
      </c>
      <c r="P8" s="0" t="n">
        <v>8</v>
      </c>
      <c r="Q8" s="0" t="s">
        <v>52</v>
      </c>
      <c r="R8" s="0" t="s">
        <v>53</v>
      </c>
      <c r="S8" s="0" t="s">
        <v>1745</v>
      </c>
      <c r="T8" s="0" t="s">
        <v>55</v>
      </c>
      <c r="U8" s="0" t="n">
        <v>4</v>
      </c>
      <c r="V8" s="0" t="n">
        <v>16</v>
      </c>
      <c r="W8" s="0" t="n">
        <v>11</v>
      </c>
      <c r="X8" s="0" t="s">
        <v>55</v>
      </c>
      <c r="Y8" s="0" t="n">
        <v>437</v>
      </c>
      <c r="Z8" s="0" t="s">
        <v>55</v>
      </c>
      <c r="AA8" s="0" t="s">
        <v>55</v>
      </c>
      <c r="AB8" s="0" t="s">
        <v>55</v>
      </c>
      <c r="AC8" s="0" t="s">
        <v>55</v>
      </c>
      <c r="AD8" s="0" t="n">
        <v>23.3807</v>
      </c>
      <c r="AE8" s="0" t="n">
        <v>11</v>
      </c>
      <c r="AF8" s="0" t="n">
        <v>119.22</v>
      </c>
      <c r="AG8" s="0" t="n">
        <v>14028.01</v>
      </c>
      <c r="AH8" s="0" t="n">
        <v>187.5</v>
      </c>
      <c r="AI8" s="0" t="n">
        <v>1840.53</v>
      </c>
      <c r="AJ8" s="0" t="n">
        <v>33.33</v>
      </c>
      <c r="AK8" s="0" t="n">
        <v>679.11</v>
      </c>
      <c r="AL8" s="0" t="n">
        <v>6.5</v>
      </c>
      <c r="AM8" s="0" t="n">
        <v>307494.98</v>
      </c>
      <c r="AN8" s="0" t="n">
        <v>40352.25</v>
      </c>
      <c r="AO8" s="0" t="n">
        <v>23522.22</v>
      </c>
      <c r="AP8" s="0" t="n">
        <v>3176</v>
      </c>
      <c r="AQ8" s="0" t="n">
        <v>3107.93</v>
      </c>
      <c r="AR8" s="0" t="n">
        <v>260.5</v>
      </c>
      <c r="AS8" s="0" t="n">
        <v>170</v>
      </c>
    </row>
    <row r="9" customFormat="false" ht="12" hidden="false" customHeight="false" outlineLevel="0" collapsed="false">
      <c r="A9" s="0" t="str">
        <f aca="false">CONCATENATE("Item/",ASC(C9),"/cond_",ASC(L9),"/list_",ASC(E9),"/context_",ASC(F9),"/CW_",ASC(AS9))</f>
        <v>Item/13008/cond_AR/list_CORGA/context_8/CW_473</v>
      </c>
      <c r="B9" s="0" t="str">
        <f aca="false">CONCATENATE("(#",ASC(C9),")")</f>
        <v>(#13008)</v>
      </c>
      <c r="C9" s="0" t="n">
        <v>13008</v>
      </c>
      <c r="D9" s="0" t="n">
        <v>3008</v>
      </c>
      <c r="E9" s="0" t="s">
        <v>46</v>
      </c>
      <c r="F9" s="0" t="n">
        <v>8</v>
      </c>
      <c r="G9" s="0" t="n">
        <v>13</v>
      </c>
      <c r="I9" s="0" t="s">
        <v>86</v>
      </c>
      <c r="J9" s="0" t="s">
        <v>87</v>
      </c>
      <c r="K9" s="0" t="s">
        <v>88</v>
      </c>
      <c r="L9" s="0" t="s">
        <v>50</v>
      </c>
      <c r="M9" s="0" t="n">
        <v>3</v>
      </c>
      <c r="N9" s="0" t="s">
        <v>89</v>
      </c>
      <c r="O9" s="0" t="n">
        <v>16</v>
      </c>
      <c r="P9" s="0" t="n">
        <v>13</v>
      </c>
      <c r="Q9" s="0" t="s">
        <v>52</v>
      </c>
      <c r="R9" s="0" t="s">
        <v>53</v>
      </c>
      <c r="S9" s="0" t="s">
        <v>1743</v>
      </c>
      <c r="T9" s="0" t="s">
        <v>55</v>
      </c>
      <c r="U9" s="0" t="n">
        <v>5</v>
      </c>
      <c r="V9" s="0" t="n">
        <v>14.71</v>
      </c>
      <c r="W9" s="0" t="n">
        <v>3</v>
      </c>
      <c r="X9" s="0" t="n">
        <v>570</v>
      </c>
      <c r="Y9" s="0" t="n">
        <v>503</v>
      </c>
      <c r="Z9" s="0" t="n">
        <v>609</v>
      </c>
      <c r="AA9" s="0" t="n">
        <v>400</v>
      </c>
      <c r="AB9" s="0" t="s">
        <v>55</v>
      </c>
      <c r="AC9" s="0" t="s">
        <v>55</v>
      </c>
      <c r="AD9" s="0" t="n">
        <v>17.7883</v>
      </c>
      <c r="AE9" s="0" t="n">
        <v>3</v>
      </c>
      <c r="AF9" s="0" t="n">
        <v>13.09</v>
      </c>
      <c r="AG9" s="0" t="n">
        <v>7613.93</v>
      </c>
      <c r="AH9" s="0" t="n">
        <v>285.2</v>
      </c>
      <c r="AI9" s="0" t="n">
        <v>1769.72</v>
      </c>
      <c r="AJ9" s="0" t="n">
        <v>19.5</v>
      </c>
      <c r="AK9" s="0" t="n">
        <v>18.03</v>
      </c>
      <c r="AL9" s="0" t="n">
        <v>2.67</v>
      </c>
      <c r="AM9" s="0" t="n">
        <v>150569.42</v>
      </c>
      <c r="AN9" s="0" t="n">
        <v>26624.8</v>
      </c>
      <c r="AO9" s="0" t="n">
        <v>8778.26</v>
      </c>
      <c r="AP9" s="0" t="n">
        <v>1374</v>
      </c>
      <c r="AQ9" s="0" t="n">
        <v>386.23</v>
      </c>
      <c r="AR9" s="0" t="n">
        <v>108.67</v>
      </c>
      <c r="AS9" s="0" t="n">
        <v>473</v>
      </c>
    </row>
    <row r="10" customFormat="false" ht="12" hidden="false" customHeight="false" outlineLevel="0" collapsed="false">
      <c r="A10" s="0" t="str">
        <f aca="false">CONCATENATE("Item/",ASC(C10),"/cond_",ASC(L10),"/list_",ASC(E10),"/context_",ASC(F10),"/CW_",ASC(AS10))</f>
        <v>Item/13009/cond_AR/list_CORGA/context_9/CW_396</v>
      </c>
      <c r="B10" s="0" t="str">
        <f aca="false">CONCATENATE("(#",ASC(C10),")")</f>
        <v>(#13009)</v>
      </c>
      <c r="C10" s="0" t="n">
        <v>13009</v>
      </c>
      <c r="D10" s="0" t="n">
        <v>3009</v>
      </c>
      <c r="E10" s="0" t="s">
        <v>46</v>
      </c>
      <c r="F10" s="0" t="n">
        <v>9</v>
      </c>
      <c r="G10" s="0" t="n">
        <v>14</v>
      </c>
      <c r="H10" s="0" t="s">
        <v>90</v>
      </c>
      <c r="I10" s="0" t="s">
        <v>91</v>
      </c>
      <c r="J10" s="0" t="s">
        <v>92</v>
      </c>
      <c r="K10" s="0" t="s">
        <v>93</v>
      </c>
      <c r="L10" s="0" t="s">
        <v>50</v>
      </c>
      <c r="M10" s="0" t="n">
        <v>3</v>
      </c>
      <c r="N10" s="0" t="s">
        <v>94</v>
      </c>
      <c r="O10" s="0" t="n">
        <v>16</v>
      </c>
      <c r="P10" s="0" t="n">
        <v>14</v>
      </c>
      <c r="Q10" s="0" t="s">
        <v>52</v>
      </c>
      <c r="R10" s="0" t="s">
        <v>53</v>
      </c>
      <c r="S10" s="0" t="s">
        <v>1746</v>
      </c>
      <c r="T10" s="0" t="s">
        <v>55</v>
      </c>
      <c r="U10" s="0" t="n">
        <v>9</v>
      </c>
      <c r="V10" s="0" t="n">
        <v>10.92</v>
      </c>
      <c r="W10" s="0" t="n">
        <v>0</v>
      </c>
      <c r="X10" s="0" t="n">
        <v>368</v>
      </c>
      <c r="Y10" s="0" t="n">
        <v>532</v>
      </c>
      <c r="Z10" s="0" t="n">
        <v>367</v>
      </c>
      <c r="AA10" s="0" t="s">
        <v>55</v>
      </c>
      <c r="AB10" s="0" t="s">
        <v>55</v>
      </c>
      <c r="AC10" s="0" t="s">
        <v>55</v>
      </c>
      <c r="AD10" s="0" t="n">
        <v>15.5276</v>
      </c>
      <c r="AE10" s="0" t="n">
        <v>0</v>
      </c>
      <c r="AF10" s="0" t="n">
        <v>0</v>
      </c>
      <c r="AG10" s="0" t="n">
        <v>3195.47</v>
      </c>
      <c r="AH10" s="0" t="n">
        <v>838.78</v>
      </c>
      <c r="AI10" s="0" t="n">
        <v>1095.92</v>
      </c>
      <c r="AJ10" s="0" t="n">
        <v>176.62</v>
      </c>
      <c r="AK10" s="0" t="n">
        <v>571.97</v>
      </c>
      <c r="AL10" s="0" t="n">
        <v>62.29</v>
      </c>
      <c r="AM10" s="0" t="n">
        <v>264211.78</v>
      </c>
      <c r="AN10" s="0" t="n">
        <v>32863.33</v>
      </c>
      <c r="AO10" s="0" t="n">
        <v>21901.97</v>
      </c>
      <c r="AP10" s="0" t="n">
        <v>3712.5</v>
      </c>
      <c r="AQ10" s="0" t="n">
        <v>5422.99</v>
      </c>
      <c r="AR10" s="0" t="n">
        <v>983.86</v>
      </c>
      <c r="AS10" s="0" t="n">
        <v>396</v>
      </c>
    </row>
    <row r="11" customFormat="false" ht="12" hidden="false" customHeight="false" outlineLevel="0" collapsed="false">
      <c r="A11" s="0" t="str">
        <f aca="false">CONCATENATE("Item/",ASC(C11),"/cond_",ASC(L11),"/list_",ASC(E11),"/context_",ASC(F11),"/CW_",ASC(AS11))</f>
        <v>Item/13010/cond_AR/list_CORGA/context_10/CW_578</v>
      </c>
      <c r="B11" s="0" t="str">
        <f aca="false">CONCATENATE("(#",ASC(C11),")")</f>
        <v>(#13010)</v>
      </c>
      <c r="C11" s="0" t="n">
        <v>13010</v>
      </c>
      <c r="D11" s="0" t="n">
        <v>3010</v>
      </c>
      <c r="E11" s="0" t="s">
        <v>46</v>
      </c>
      <c r="F11" s="0" t="n">
        <v>10</v>
      </c>
      <c r="G11" s="0" t="n">
        <v>15</v>
      </c>
      <c r="H11" s="0" t="s">
        <v>95</v>
      </c>
      <c r="I11" s="0" t="s">
        <v>96</v>
      </c>
      <c r="J11" s="0" t="s">
        <v>97</v>
      </c>
      <c r="K11" s="0" t="s">
        <v>98</v>
      </c>
      <c r="L11" s="0" t="s">
        <v>50</v>
      </c>
      <c r="M11" s="0" t="n">
        <v>3</v>
      </c>
      <c r="N11" s="0" t="s">
        <v>99</v>
      </c>
      <c r="O11" s="0" t="n">
        <v>10</v>
      </c>
      <c r="P11" s="0" t="n">
        <v>8</v>
      </c>
      <c r="Q11" s="0" t="s">
        <v>52</v>
      </c>
      <c r="R11" s="0" t="s">
        <v>53</v>
      </c>
      <c r="S11" s="0" t="s">
        <v>1743</v>
      </c>
      <c r="T11" s="0" t="n">
        <v>0</v>
      </c>
      <c r="U11" s="0" t="n">
        <v>4</v>
      </c>
      <c r="V11" s="0" t="n">
        <v>27</v>
      </c>
      <c r="W11" s="0" t="n">
        <v>7</v>
      </c>
      <c r="X11" s="0" t="n">
        <v>606</v>
      </c>
      <c r="Y11" s="0" t="n">
        <v>574</v>
      </c>
      <c r="Z11" s="0" t="n">
        <v>577</v>
      </c>
      <c r="AA11" s="0" t="n">
        <v>505</v>
      </c>
      <c r="AB11" s="0" t="s">
        <v>55</v>
      </c>
      <c r="AC11" s="0" t="s">
        <v>55</v>
      </c>
      <c r="AD11" s="0" t="n">
        <v>66.8104</v>
      </c>
      <c r="AE11" s="0" t="n">
        <v>11</v>
      </c>
      <c r="AF11" s="0" t="n">
        <v>131.96</v>
      </c>
      <c r="AG11" s="0" t="n">
        <v>18422.01</v>
      </c>
      <c r="AH11" s="0" t="n">
        <v>228.5</v>
      </c>
      <c r="AI11" s="0" t="n">
        <v>2354.92</v>
      </c>
      <c r="AJ11" s="0" t="n">
        <v>30.67</v>
      </c>
      <c r="AK11" s="0" t="n">
        <v>687.32</v>
      </c>
      <c r="AL11" s="0" t="n">
        <v>5</v>
      </c>
      <c r="AM11" s="0" t="n">
        <v>226246.18</v>
      </c>
      <c r="AN11" s="0" t="n">
        <v>23186.25</v>
      </c>
      <c r="AO11" s="0" t="n">
        <v>8607.57</v>
      </c>
      <c r="AP11" s="0" t="n">
        <v>1021.33</v>
      </c>
      <c r="AQ11" s="0" t="n">
        <v>1296.61</v>
      </c>
      <c r="AR11" s="0" t="n">
        <v>169</v>
      </c>
      <c r="AS11" s="0" t="n">
        <v>578</v>
      </c>
    </row>
    <row r="12" customFormat="false" ht="12" hidden="false" customHeight="false" outlineLevel="0" collapsed="false">
      <c r="A12" s="0" t="str">
        <f aca="false">CONCATENATE("Item/",ASC(C12),"/cond_",ASC(L12),"/list_",ASC(E12),"/context_",ASC(F12),"/CW_",ASC(AS12))</f>
        <v>Item/13011/cond_AR/list_CORGA/context_11/CW_160</v>
      </c>
      <c r="B12" s="0" t="str">
        <f aca="false">CONCATENATE("(#",ASC(C12),")")</f>
        <v>(#13011)</v>
      </c>
      <c r="C12" s="0" t="n">
        <v>13011</v>
      </c>
      <c r="D12" s="0" t="n">
        <v>3011</v>
      </c>
      <c r="E12" s="0" t="s">
        <v>46</v>
      </c>
      <c r="F12" s="0" t="n">
        <v>11</v>
      </c>
      <c r="G12" s="0" t="n">
        <v>16</v>
      </c>
      <c r="H12" s="0" t="s">
        <v>100</v>
      </c>
      <c r="I12" s="0" t="s">
        <v>101</v>
      </c>
      <c r="J12" s="0" t="s">
        <v>102</v>
      </c>
      <c r="K12" s="0" t="s">
        <v>103</v>
      </c>
      <c r="L12" s="0" t="s">
        <v>50</v>
      </c>
      <c r="M12" s="0" t="n">
        <v>3</v>
      </c>
      <c r="N12" s="0" t="s">
        <v>104</v>
      </c>
      <c r="O12" s="0" t="n">
        <v>10</v>
      </c>
      <c r="P12" s="0" t="n">
        <v>8</v>
      </c>
      <c r="Q12" s="0" t="s">
        <v>52</v>
      </c>
      <c r="R12" s="0" t="s">
        <v>53</v>
      </c>
      <c r="S12" s="0" t="s">
        <v>1743</v>
      </c>
      <c r="T12" s="0" t="s">
        <v>55</v>
      </c>
      <c r="U12" s="0" t="n">
        <v>4</v>
      </c>
      <c r="V12" s="0" t="n">
        <v>11.82</v>
      </c>
      <c r="W12" s="0" t="n">
        <v>2</v>
      </c>
      <c r="X12" s="0" t="n">
        <v>619</v>
      </c>
      <c r="Y12" s="0" t="n">
        <v>507</v>
      </c>
      <c r="Z12" s="0" t="n">
        <v>617</v>
      </c>
      <c r="AA12" s="0" t="n">
        <v>466</v>
      </c>
      <c r="AB12" s="0" t="s">
        <v>55</v>
      </c>
      <c r="AC12" s="0" t="s">
        <v>55</v>
      </c>
      <c r="AD12" s="0" t="n">
        <v>3.62906</v>
      </c>
      <c r="AE12" s="0" t="n">
        <v>3</v>
      </c>
      <c r="AF12" s="0" t="n">
        <v>1410.26</v>
      </c>
      <c r="AG12" s="0" t="n">
        <v>7480.08</v>
      </c>
      <c r="AH12" s="0" t="n">
        <v>118.25</v>
      </c>
      <c r="AI12" s="0" t="n">
        <v>2995.72</v>
      </c>
      <c r="AJ12" s="0" t="n">
        <v>11.67</v>
      </c>
      <c r="AK12" s="0" t="n">
        <v>2118.66</v>
      </c>
      <c r="AL12" s="0" t="n">
        <v>2</v>
      </c>
      <c r="AM12" s="0" t="n">
        <v>186218.42</v>
      </c>
      <c r="AN12" s="0" t="n">
        <v>24307.75</v>
      </c>
      <c r="AO12" s="0" t="n">
        <v>10393.58</v>
      </c>
      <c r="AP12" s="0" t="n">
        <v>1744</v>
      </c>
      <c r="AQ12" s="0" t="n">
        <v>2537.4</v>
      </c>
      <c r="AR12" s="0" t="n">
        <v>134.5</v>
      </c>
      <c r="AS12" s="0" t="n">
        <v>160</v>
      </c>
    </row>
    <row r="13" customFormat="false" ht="12" hidden="false" customHeight="false" outlineLevel="0" collapsed="false">
      <c r="A13" s="0" t="str">
        <f aca="false">CONCATENATE("Item/",ASC(C13),"/cond_",ASC(L13),"/list_",ASC(E13),"/context_",ASC(F13),"/CW_",ASC(AS13))</f>
        <v>Item/13012/cond_AR/list_CORGC/context_12/CW_498</v>
      </c>
      <c r="B13" s="0" t="str">
        <f aca="false">CONCATENATE("(#",ASC(C13),")")</f>
        <v>(#13012)</v>
      </c>
      <c r="C13" s="0" t="n">
        <v>13012</v>
      </c>
      <c r="D13" s="0" t="n">
        <v>3012</v>
      </c>
      <c r="E13" s="0" t="s">
        <v>66</v>
      </c>
      <c r="F13" s="0" t="n">
        <v>12</v>
      </c>
      <c r="G13" s="0" t="n">
        <v>17</v>
      </c>
      <c r="H13" s="0" t="s">
        <v>105</v>
      </c>
      <c r="I13" s="0" t="s">
        <v>106</v>
      </c>
      <c r="J13" s="0" t="s">
        <v>107</v>
      </c>
      <c r="K13" s="0" t="s">
        <v>108</v>
      </c>
      <c r="L13" s="0" t="s">
        <v>50</v>
      </c>
      <c r="M13" s="0" t="n">
        <v>3</v>
      </c>
      <c r="N13" s="0" t="s">
        <v>109</v>
      </c>
      <c r="O13" s="0" t="n">
        <v>10</v>
      </c>
      <c r="P13" s="0" t="n">
        <v>8</v>
      </c>
      <c r="Q13" s="0" t="s">
        <v>52</v>
      </c>
      <c r="R13" s="0" t="s">
        <v>53</v>
      </c>
      <c r="S13" s="0" t="s">
        <v>1743</v>
      </c>
      <c r="T13" s="0" t="s">
        <v>55</v>
      </c>
      <c r="U13" s="0" t="n">
        <v>7</v>
      </c>
      <c r="V13" s="0" t="n">
        <v>79.08</v>
      </c>
      <c r="W13" s="0" t="n">
        <v>0</v>
      </c>
      <c r="X13" s="0" t="n">
        <v>572</v>
      </c>
      <c r="Y13" s="0" t="n">
        <v>548</v>
      </c>
      <c r="Z13" s="0" t="n">
        <v>554</v>
      </c>
      <c r="AA13" s="0" t="n">
        <v>485</v>
      </c>
      <c r="AB13" s="0" t="s">
        <v>55</v>
      </c>
      <c r="AC13" s="0" t="s">
        <v>55</v>
      </c>
      <c r="AD13" s="0" t="n">
        <v>95.3074</v>
      </c>
      <c r="AE13" s="0" t="n">
        <v>0</v>
      </c>
      <c r="AF13" s="0" t="n">
        <v>0</v>
      </c>
      <c r="AG13" s="0" t="n">
        <v>6693.96</v>
      </c>
      <c r="AH13" s="0" t="n">
        <v>943.86</v>
      </c>
      <c r="AI13" s="0" t="n">
        <v>1202.85</v>
      </c>
      <c r="AJ13" s="0" t="n">
        <v>140.17</v>
      </c>
      <c r="AK13" s="0" t="n">
        <v>418.22</v>
      </c>
      <c r="AL13" s="0" t="n">
        <v>32</v>
      </c>
      <c r="AM13" s="0" t="n">
        <v>335022.03</v>
      </c>
      <c r="AN13" s="0" t="n">
        <v>41398.43</v>
      </c>
      <c r="AO13" s="0" t="n">
        <v>31667.59</v>
      </c>
      <c r="AP13" s="0" t="n">
        <v>5987.17</v>
      </c>
      <c r="AQ13" s="0" t="n">
        <v>8195.96</v>
      </c>
      <c r="AR13" s="0" t="n">
        <v>1925.8</v>
      </c>
      <c r="AS13" s="0" t="n">
        <v>498</v>
      </c>
    </row>
    <row r="14" customFormat="false" ht="12" hidden="false" customHeight="false" outlineLevel="0" collapsed="false">
      <c r="A14" s="0" t="str">
        <f aca="false">CONCATENATE("Item/",ASC(C14),"/cond_",ASC(L14),"/list_",ASC(E14),"/context_",ASC(F14),"/CW_",ASC(AS14))</f>
        <v>Item/13013/cond_AR/list_CORGD/context_13/CW_138</v>
      </c>
      <c r="B14" s="0" t="str">
        <f aca="false">CONCATENATE("(#",ASC(C14),")")</f>
        <v>(#13013)</v>
      </c>
      <c r="C14" s="0" t="n">
        <v>13013</v>
      </c>
      <c r="D14" s="0" t="n">
        <v>3013</v>
      </c>
      <c r="E14" s="0" t="s">
        <v>80</v>
      </c>
      <c r="F14" s="0" t="n">
        <v>13</v>
      </c>
      <c r="G14" s="0" t="n">
        <v>18</v>
      </c>
      <c r="I14" s="0" t="s">
        <v>110</v>
      </c>
      <c r="J14" s="0" t="s">
        <v>111</v>
      </c>
      <c r="K14" s="0" t="s">
        <v>112</v>
      </c>
      <c r="L14" s="0" t="s">
        <v>50</v>
      </c>
      <c r="M14" s="0" t="n">
        <v>3</v>
      </c>
      <c r="N14" s="0" t="s">
        <v>113</v>
      </c>
      <c r="O14" s="0" t="n">
        <v>21</v>
      </c>
      <c r="P14" s="0" t="n">
        <v>18</v>
      </c>
      <c r="Q14" s="0" t="s">
        <v>52</v>
      </c>
      <c r="R14" s="0" t="s">
        <v>53</v>
      </c>
      <c r="S14" s="0" t="s">
        <v>1747</v>
      </c>
      <c r="T14" s="0" t="s">
        <v>55</v>
      </c>
      <c r="U14" s="0" t="n">
        <v>4</v>
      </c>
      <c r="V14" s="0" t="n">
        <v>6.16</v>
      </c>
      <c r="W14" s="0" t="n">
        <v>19</v>
      </c>
      <c r="X14" s="0" t="n">
        <v>413</v>
      </c>
      <c r="Y14" s="0" t="n">
        <v>482</v>
      </c>
      <c r="Z14" s="0" t="n">
        <v>384</v>
      </c>
      <c r="AA14" s="0" t="n">
        <v>361</v>
      </c>
      <c r="AB14" s="0" t="s">
        <v>55</v>
      </c>
      <c r="AC14" s="0" t="s">
        <v>55</v>
      </c>
      <c r="AD14" s="0" t="n">
        <v>9.0429</v>
      </c>
      <c r="AE14" s="0" t="n">
        <v>19</v>
      </c>
      <c r="AF14" s="0" t="n">
        <v>56.17</v>
      </c>
      <c r="AG14" s="0" t="n">
        <v>22363.34</v>
      </c>
      <c r="AH14" s="0" t="n">
        <v>296.5</v>
      </c>
      <c r="AI14" s="0" t="n">
        <v>3809.56</v>
      </c>
      <c r="AJ14" s="0" t="n">
        <v>44.67</v>
      </c>
      <c r="AK14" s="0" t="n">
        <v>198.91</v>
      </c>
      <c r="AL14" s="0" t="n">
        <v>6.5</v>
      </c>
      <c r="AM14" s="0" t="n">
        <v>310200.19</v>
      </c>
      <c r="AN14" s="0" t="n">
        <v>38145.75</v>
      </c>
      <c r="AO14" s="0" t="n">
        <v>32075.1</v>
      </c>
      <c r="AP14" s="0" t="n">
        <v>4234</v>
      </c>
      <c r="AQ14" s="0" t="n">
        <v>4114.55</v>
      </c>
      <c r="AR14" s="0" t="n">
        <v>179.5</v>
      </c>
      <c r="AS14" s="0" t="n">
        <v>138</v>
      </c>
    </row>
    <row r="15" customFormat="false" ht="12" hidden="false" customHeight="false" outlineLevel="0" collapsed="false">
      <c r="A15" s="0" t="str">
        <f aca="false">CONCATENATE("Item/",ASC(C15),"/cond_",ASC(L15),"/list_",ASC(E15),"/context_",ASC(F15),"/CW_",ASC(AS15))</f>
        <v>Item/13014/cond_AR/list_CORGA/context_14/CW_315</v>
      </c>
      <c r="B15" s="0" t="str">
        <f aca="false">CONCATENATE("(#",ASC(C15),")")</f>
        <v>(#13014)</v>
      </c>
      <c r="C15" s="0" t="n">
        <v>13014</v>
      </c>
      <c r="D15" s="0" t="n">
        <v>3014</v>
      </c>
      <c r="E15" s="0" t="s">
        <v>46</v>
      </c>
      <c r="F15" s="0" t="n">
        <v>14</v>
      </c>
      <c r="G15" s="0" t="n">
        <v>19</v>
      </c>
      <c r="I15" s="0" t="s">
        <v>114</v>
      </c>
      <c r="J15" s="0" t="s">
        <v>115</v>
      </c>
      <c r="K15" s="0" t="s">
        <v>116</v>
      </c>
      <c r="L15" s="0" t="s">
        <v>50</v>
      </c>
      <c r="M15" s="0" t="n">
        <v>3</v>
      </c>
      <c r="N15" s="0" t="s">
        <v>117</v>
      </c>
      <c r="O15" s="0" t="n">
        <v>20</v>
      </c>
      <c r="P15" s="0" t="n">
        <v>18</v>
      </c>
      <c r="Q15" s="0" t="s">
        <v>52</v>
      </c>
      <c r="R15" s="0" t="s">
        <v>53</v>
      </c>
      <c r="S15" s="0" t="s">
        <v>1748</v>
      </c>
      <c r="T15" s="0" t="s">
        <v>55</v>
      </c>
      <c r="U15" s="0" t="n">
        <v>3</v>
      </c>
      <c r="V15" s="0" t="n">
        <v>16.35</v>
      </c>
      <c r="W15" s="0" t="n">
        <v>4</v>
      </c>
      <c r="X15" s="0" t="s">
        <v>55</v>
      </c>
      <c r="Y15" s="0" t="s">
        <v>55</v>
      </c>
      <c r="Z15" s="0" t="s">
        <v>55</v>
      </c>
      <c r="AA15" s="0" t="s">
        <v>55</v>
      </c>
      <c r="AB15" s="0" t="s">
        <v>55</v>
      </c>
      <c r="AC15" s="0" t="s">
        <v>55</v>
      </c>
      <c r="AD15" s="0" t="n">
        <v>24.392</v>
      </c>
      <c r="AE15" s="0" t="n">
        <v>5</v>
      </c>
      <c r="AF15" s="0" t="n">
        <v>45.81</v>
      </c>
      <c r="AG15" s="0" t="n">
        <v>5425.62</v>
      </c>
      <c r="AH15" s="0" t="n">
        <v>48.67</v>
      </c>
      <c r="AI15" s="0" t="n">
        <v>138.92</v>
      </c>
      <c r="AJ15" s="0" t="n">
        <v>3.5</v>
      </c>
      <c r="AK15" s="0" t="n">
        <v>24.39</v>
      </c>
      <c r="AL15" s="0" t="n">
        <v>1</v>
      </c>
      <c r="AM15" s="0" t="n">
        <v>138450.44</v>
      </c>
      <c r="AN15" s="0" t="n">
        <v>21541</v>
      </c>
      <c r="AO15" s="0" t="n">
        <v>4983.5</v>
      </c>
      <c r="AP15" s="0" t="n">
        <v>1206</v>
      </c>
      <c r="AQ15" s="0" t="n">
        <v>133.44</v>
      </c>
      <c r="AR15" s="0" t="n">
        <v>18</v>
      </c>
      <c r="AS15" s="0" t="n">
        <v>315</v>
      </c>
    </row>
    <row r="16" customFormat="false" ht="12" hidden="false" customHeight="false" outlineLevel="0" collapsed="false">
      <c r="A16" s="0" t="str">
        <f aca="false">CONCATENATE("Item/",ASC(C16),"/cond_",ASC(L16),"/list_",ASC(E16),"/context_",ASC(F16),"/CW_",ASC(AS16))</f>
        <v>Item/13015/cond_AR/list_CORGC/context_15/CW_35</v>
      </c>
      <c r="B16" s="0" t="str">
        <f aca="false">CONCATENATE("(#",ASC(C16),")")</f>
        <v>(#13015)</v>
      </c>
      <c r="C16" s="0" t="n">
        <v>13015</v>
      </c>
      <c r="D16" s="0" t="n">
        <v>3015</v>
      </c>
      <c r="E16" s="0" t="s">
        <v>66</v>
      </c>
      <c r="F16" s="0" t="n">
        <v>15</v>
      </c>
      <c r="G16" s="0" t="n">
        <v>20</v>
      </c>
      <c r="H16" s="0" t="s">
        <v>118</v>
      </c>
      <c r="I16" s="0" t="s">
        <v>119</v>
      </c>
      <c r="J16" s="0" t="s">
        <v>120</v>
      </c>
      <c r="K16" s="0" t="s">
        <v>121</v>
      </c>
      <c r="L16" s="0" t="s">
        <v>50</v>
      </c>
      <c r="M16" s="0" t="n">
        <v>3</v>
      </c>
      <c r="N16" s="0" t="s">
        <v>122</v>
      </c>
      <c r="O16" s="0" t="n">
        <v>10</v>
      </c>
      <c r="P16" s="0" t="n">
        <v>8</v>
      </c>
      <c r="Q16" s="0" t="s">
        <v>52</v>
      </c>
      <c r="R16" s="0" t="s">
        <v>53</v>
      </c>
      <c r="S16" s="0" t="s">
        <v>1749</v>
      </c>
      <c r="T16" s="0" t="s">
        <v>55</v>
      </c>
      <c r="U16" s="0" t="n">
        <v>6</v>
      </c>
      <c r="V16" s="0" t="n">
        <v>6.65</v>
      </c>
      <c r="W16" s="0" t="n">
        <v>2</v>
      </c>
      <c r="X16" s="0" t="s">
        <v>55</v>
      </c>
      <c r="Y16" s="0" t="s">
        <v>55</v>
      </c>
      <c r="Z16" s="0" t="s">
        <v>55</v>
      </c>
      <c r="AA16" s="0" t="s">
        <v>55</v>
      </c>
      <c r="AB16" s="0" t="n">
        <v>10</v>
      </c>
      <c r="AC16" s="0" t="s">
        <v>55</v>
      </c>
      <c r="AD16" s="0" t="n">
        <v>4.22399</v>
      </c>
      <c r="AE16" s="0" t="n">
        <v>6</v>
      </c>
      <c r="AF16" s="0" t="n">
        <v>0.64</v>
      </c>
      <c r="AG16" s="0" t="n">
        <v>8640.12</v>
      </c>
      <c r="AH16" s="0" t="n">
        <v>1100</v>
      </c>
      <c r="AI16" s="0" t="n">
        <v>1351.69</v>
      </c>
      <c r="AJ16" s="0" t="n">
        <v>203.2</v>
      </c>
      <c r="AK16" s="0" t="n">
        <v>67.91</v>
      </c>
      <c r="AL16" s="0" t="n">
        <v>18.75</v>
      </c>
      <c r="AM16" s="0" t="n">
        <v>251188.86</v>
      </c>
      <c r="AN16" s="0" t="n">
        <v>35209.5</v>
      </c>
      <c r="AO16" s="0" t="n">
        <v>14471.59</v>
      </c>
      <c r="AP16" s="0" t="n">
        <v>3999.4</v>
      </c>
      <c r="AQ16" s="0" t="n">
        <v>1048.49</v>
      </c>
      <c r="AR16" s="0" t="n">
        <v>186</v>
      </c>
      <c r="AS16" s="0" t="n">
        <v>35</v>
      </c>
    </row>
    <row r="17" customFormat="false" ht="12" hidden="false" customHeight="false" outlineLevel="0" collapsed="false">
      <c r="A17" s="0" t="str">
        <f aca="false">CONCATENATE("Item/",ASC(C17),"/cond_",ASC(L17),"/list_",ASC(E17),"/context_",ASC(F17),"/CW_",ASC(AS17))</f>
        <v>Item/13016/cond_AR/list_CORGD/context_16/CW_269</v>
      </c>
      <c r="B17" s="0" t="str">
        <f aca="false">CONCATENATE("(#",ASC(C17),")")</f>
        <v>(#13016)</v>
      </c>
      <c r="C17" s="0" t="n">
        <v>13016</v>
      </c>
      <c r="D17" s="0" t="n">
        <v>3016</v>
      </c>
      <c r="E17" s="0" t="s">
        <v>80</v>
      </c>
      <c r="F17" s="0" t="n">
        <v>16</v>
      </c>
      <c r="G17" s="0" t="n">
        <v>21</v>
      </c>
      <c r="I17" s="0" t="s">
        <v>123</v>
      </c>
      <c r="J17" s="0" t="s">
        <v>124</v>
      </c>
      <c r="K17" s="0" t="s">
        <v>125</v>
      </c>
      <c r="L17" s="0" t="s">
        <v>50</v>
      </c>
      <c r="M17" s="0" t="n">
        <v>3</v>
      </c>
      <c r="N17" s="0" t="s">
        <v>126</v>
      </c>
      <c r="O17" s="0" t="n">
        <v>19</v>
      </c>
      <c r="P17" s="0" t="n">
        <v>17</v>
      </c>
      <c r="Q17" s="0" t="s">
        <v>52</v>
      </c>
      <c r="R17" s="0" t="s">
        <v>53</v>
      </c>
      <c r="S17" s="0" t="s">
        <v>1743</v>
      </c>
      <c r="T17" s="0" t="s">
        <v>55</v>
      </c>
      <c r="U17" s="0" t="n">
        <v>7</v>
      </c>
      <c r="V17" s="0" t="n">
        <v>32.06</v>
      </c>
      <c r="W17" s="0" t="n">
        <v>0</v>
      </c>
      <c r="X17" s="0" t="s">
        <v>55</v>
      </c>
      <c r="Y17" s="0" t="s">
        <v>55</v>
      </c>
      <c r="Z17" s="0" t="s">
        <v>55</v>
      </c>
      <c r="AA17" s="0" t="s">
        <v>55</v>
      </c>
      <c r="AB17" s="0" t="s">
        <v>55</v>
      </c>
      <c r="AC17" s="0" t="s">
        <v>55</v>
      </c>
      <c r="AD17" s="0" t="n">
        <v>0.237971</v>
      </c>
      <c r="AE17" s="0" t="n">
        <v>1</v>
      </c>
      <c r="AF17" s="0" t="n">
        <v>19.34</v>
      </c>
      <c r="AG17" s="0" t="n">
        <v>4962.28</v>
      </c>
      <c r="AH17" s="0" t="n">
        <v>622.43</v>
      </c>
      <c r="AI17" s="0" t="n">
        <v>771.34</v>
      </c>
      <c r="AJ17" s="0" t="n">
        <v>59</v>
      </c>
      <c r="AK17" s="0" t="n">
        <v>54.76</v>
      </c>
      <c r="AL17" s="0" t="n">
        <v>5.2</v>
      </c>
      <c r="AM17" s="0" t="n">
        <v>312160.3</v>
      </c>
      <c r="AN17" s="0" t="n">
        <v>45296.43</v>
      </c>
      <c r="AO17" s="0" t="n">
        <v>23509.11</v>
      </c>
      <c r="AP17" s="0" t="n">
        <v>4029.67</v>
      </c>
      <c r="AQ17" s="0" t="n">
        <v>1863.27</v>
      </c>
      <c r="AR17" s="0" t="n">
        <v>344.2</v>
      </c>
      <c r="AS17" s="0" t="n">
        <v>269</v>
      </c>
    </row>
    <row r="18" customFormat="false" ht="12" hidden="false" customHeight="false" outlineLevel="0" collapsed="false">
      <c r="A18" s="0" t="str">
        <f aca="false">CONCATENATE("Item/",ASC(C18),"/cond_",ASC(L18),"/list_",ASC(E18),"/context_",ASC(F18),"/CW_",ASC(AS18))</f>
        <v>Item/13017/cond_AR/list_CORGA/context_17/CW_43</v>
      </c>
      <c r="B18" s="0" t="str">
        <f aca="false">CONCATENATE("(#",ASC(C18),")")</f>
        <v>(#13017)</v>
      </c>
      <c r="C18" s="0" t="n">
        <v>13017</v>
      </c>
      <c r="D18" s="0" t="n">
        <v>3017</v>
      </c>
      <c r="E18" s="0" t="s">
        <v>46</v>
      </c>
      <c r="F18" s="0" t="n">
        <v>17</v>
      </c>
      <c r="G18" s="0" t="n">
        <v>22</v>
      </c>
      <c r="H18" s="0" t="n">
        <v>24</v>
      </c>
      <c r="I18" s="0" t="s">
        <v>127</v>
      </c>
      <c r="J18" s="0" t="s">
        <v>128</v>
      </c>
      <c r="K18" s="0" t="s">
        <v>129</v>
      </c>
      <c r="L18" s="0" t="s">
        <v>50</v>
      </c>
      <c r="M18" s="0" t="n">
        <v>3</v>
      </c>
      <c r="N18" s="0" t="s">
        <v>130</v>
      </c>
      <c r="O18" s="0" t="n">
        <v>13</v>
      </c>
      <c r="P18" s="0" t="n">
        <v>11</v>
      </c>
      <c r="Q18" s="0" t="s">
        <v>52</v>
      </c>
      <c r="R18" s="0" t="s">
        <v>53</v>
      </c>
      <c r="S18" s="0" t="s">
        <v>1741</v>
      </c>
      <c r="T18" s="0" t="s">
        <v>55</v>
      </c>
      <c r="U18" s="0" t="n">
        <v>6</v>
      </c>
      <c r="V18" s="0" t="n">
        <v>3.55</v>
      </c>
      <c r="W18" s="0" t="n">
        <v>3</v>
      </c>
      <c r="X18" s="0" t="s">
        <v>55</v>
      </c>
      <c r="Y18" s="0" t="s">
        <v>55</v>
      </c>
      <c r="Z18" s="0" t="s">
        <v>55</v>
      </c>
      <c r="AA18" s="0" t="s">
        <v>55</v>
      </c>
      <c r="AB18" s="0" t="n">
        <v>8</v>
      </c>
      <c r="AC18" s="0" t="s">
        <v>55</v>
      </c>
      <c r="AD18" s="0" t="n">
        <v>2.26072</v>
      </c>
      <c r="AE18" s="0" t="n">
        <v>4</v>
      </c>
      <c r="AF18" s="0" t="n">
        <v>1.86</v>
      </c>
      <c r="AG18" s="0" t="n">
        <v>7956.12</v>
      </c>
      <c r="AH18" s="0" t="n">
        <v>834</v>
      </c>
      <c r="AI18" s="0" t="n">
        <v>1800.93</v>
      </c>
      <c r="AJ18" s="0" t="n">
        <v>191.4</v>
      </c>
      <c r="AK18" s="0" t="n">
        <v>90.89</v>
      </c>
      <c r="AL18" s="0" t="n">
        <v>20.5</v>
      </c>
      <c r="AM18" s="0" t="n">
        <v>188281.67</v>
      </c>
      <c r="AN18" s="0" t="n">
        <v>27146.83</v>
      </c>
      <c r="AO18" s="0" t="n">
        <v>19449.26</v>
      </c>
      <c r="AP18" s="0" t="n">
        <v>3469</v>
      </c>
      <c r="AQ18" s="0" t="n">
        <v>1458.49</v>
      </c>
      <c r="AR18" s="0" t="n">
        <v>387.75</v>
      </c>
      <c r="AS18" s="0" t="n">
        <v>43</v>
      </c>
    </row>
    <row r="19" customFormat="false" ht="12" hidden="false" customHeight="false" outlineLevel="0" collapsed="false">
      <c r="A19" s="0" t="str">
        <f aca="false">CONCATENATE("Item/",ASC(C19),"/cond_",ASC(L19),"/list_",ASC(E19),"/context_",ASC(F19),"/CW_",ASC(AS19))</f>
        <v>Item/13018/cond_AR/list_CORGA/context_18/CW_435</v>
      </c>
      <c r="B19" s="0" t="str">
        <f aca="false">CONCATENATE("(#",ASC(C19),")")</f>
        <v>(#13018)</v>
      </c>
      <c r="C19" s="0" t="n">
        <v>13018</v>
      </c>
      <c r="D19" s="0" t="n">
        <v>3018</v>
      </c>
      <c r="E19" s="0" t="s">
        <v>46</v>
      </c>
      <c r="F19" s="0" t="n">
        <v>18</v>
      </c>
      <c r="G19" s="0" t="n">
        <v>23</v>
      </c>
      <c r="H19" s="0" t="s">
        <v>131</v>
      </c>
      <c r="I19" s="0" t="s">
        <v>132</v>
      </c>
      <c r="J19" s="0" t="s">
        <v>133</v>
      </c>
      <c r="K19" s="0" t="s">
        <v>134</v>
      </c>
      <c r="L19" s="0" t="s">
        <v>50</v>
      </c>
      <c r="M19" s="0" t="n">
        <v>3</v>
      </c>
      <c r="N19" s="0" t="s">
        <v>135</v>
      </c>
      <c r="O19" s="0" t="n">
        <v>22</v>
      </c>
      <c r="P19" s="0" t="n">
        <v>19</v>
      </c>
      <c r="Q19" s="0" t="s">
        <v>52</v>
      </c>
      <c r="R19" s="0" t="s">
        <v>53</v>
      </c>
      <c r="S19" s="0" t="s">
        <v>1745</v>
      </c>
      <c r="T19" s="0" t="s">
        <v>55</v>
      </c>
      <c r="U19" s="0" t="n">
        <v>5</v>
      </c>
      <c r="V19" s="0" t="n">
        <v>17.02</v>
      </c>
      <c r="W19" s="0" t="n">
        <v>0</v>
      </c>
      <c r="X19" s="0" t="n">
        <v>595</v>
      </c>
      <c r="Y19" s="0" t="n">
        <v>554</v>
      </c>
      <c r="Z19" s="0" t="n">
        <v>623</v>
      </c>
      <c r="AA19" s="0" t="s">
        <v>55</v>
      </c>
      <c r="AB19" s="0" t="s">
        <v>55</v>
      </c>
      <c r="AC19" s="0" t="s">
        <v>55</v>
      </c>
      <c r="AD19" s="0" t="n">
        <v>16.658</v>
      </c>
      <c r="AE19" s="0" t="n">
        <v>0</v>
      </c>
      <c r="AF19" s="0" t="n">
        <v>0</v>
      </c>
      <c r="AG19" s="0" t="n">
        <v>8109.14</v>
      </c>
      <c r="AH19" s="0" t="n">
        <v>476</v>
      </c>
      <c r="AI19" s="0" t="n">
        <v>337.38</v>
      </c>
      <c r="AJ19" s="0" t="n">
        <v>40</v>
      </c>
      <c r="AK19" s="0" t="n">
        <v>39.19</v>
      </c>
      <c r="AL19" s="0" t="n">
        <v>4</v>
      </c>
      <c r="AM19" s="0" t="n">
        <v>272747.96</v>
      </c>
      <c r="AN19" s="0" t="n">
        <v>37033.2</v>
      </c>
      <c r="AO19" s="0" t="n">
        <v>17571.57</v>
      </c>
      <c r="AP19" s="0" t="n">
        <v>2852.25</v>
      </c>
      <c r="AQ19" s="0" t="n">
        <v>415.28</v>
      </c>
      <c r="AR19" s="0" t="n">
        <v>165.33</v>
      </c>
      <c r="AS19" s="0" t="n">
        <v>435</v>
      </c>
    </row>
    <row r="20" customFormat="false" ht="12" hidden="false" customHeight="false" outlineLevel="0" collapsed="false">
      <c r="A20" s="0" t="str">
        <f aca="false">CONCATENATE("Item/",ASC(C20),"/cond_",ASC(L20),"/list_",ASC(E20),"/context_",ASC(F20),"/CW_",ASC(AS20))</f>
        <v>Item/13019/cond_AR/list_CORGA/context_19/CW_276</v>
      </c>
      <c r="B20" s="0" t="str">
        <f aca="false">CONCATENATE("(#",ASC(C20),")")</f>
        <v>(#13019)</v>
      </c>
      <c r="C20" s="0" t="n">
        <v>13019</v>
      </c>
      <c r="D20" s="0" t="n">
        <v>3019</v>
      </c>
      <c r="E20" s="0" t="s">
        <v>46</v>
      </c>
      <c r="F20" s="0" t="n">
        <v>19</v>
      </c>
      <c r="G20" s="0" t="n">
        <v>24</v>
      </c>
      <c r="I20" s="0" t="s">
        <v>136</v>
      </c>
      <c r="J20" s="0" t="s">
        <v>137</v>
      </c>
      <c r="K20" s="0" t="s">
        <v>138</v>
      </c>
      <c r="L20" s="0" t="s">
        <v>50</v>
      </c>
      <c r="M20" s="0" t="n">
        <v>3</v>
      </c>
      <c r="N20" s="0" t="s">
        <v>139</v>
      </c>
      <c r="O20" s="0" t="n">
        <v>14</v>
      </c>
      <c r="P20" s="0" t="n">
        <v>12</v>
      </c>
      <c r="Q20" s="0" t="s">
        <v>52</v>
      </c>
      <c r="R20" s="0" t="s">
        <v>53</v>
      </c>
      <c r="S20" s="0" t="s">
        <v>1750</v>
      </c>
      <c r="T20" s="0" t="s">
        <v>55</v>
      </c>
      <c r="U20" s="0" t="n">
        <v>6</v>
      </c>
      <c r="V20" s="0" t="n">
        <v>3.92</v>
      </c>
      <c r="W20" s="0" t="n">
        <v>6</v>
      </c>
      <c r="X20" s="0" t="s">
        <v>55</v>
      </c>
      <c r="Y20" s="0" t="s">
        <v>55</v>
      </c>
      <c r="Z20" s="0" t="s">
        <v>55</v>
      </c>
      <c r="AA20" s="0" t="s">
        <v>55</v>
      </c>
      <c r="AB20" s="0" t="s">
        <v>55</v>
      </c>
      <c r="AC20" s="0" t="s">
        <v>55</v>
      </c>
      <c r="AD20" s="0" t="n">
        <v>8.03152</v>
      </c>
      <c r="AE20" s="0" t="n">
        <v>6</v>
      </c>
      <c r="AF20" s="0" t="n">
        <v>35.89</v>
      </c>
      <c r="AG20" s="0" t="n">
        <v>9405.49</v>
      </c>
      <c r="AH20" s="0" t="n">
        <v>886.5</v>
      </c>
      <c r="AI20" s="0" t="n">
        <v>3209.62</v>
      </c>
      <c r="AJ20" s="0" t="n">
        <v>221.8</v>
      </c>
      <c r="AK20" s="0" t="n">
        <v>1146.1</v>
      </c>
      <c r="AL20" s="0" t="n">
        <v>44.75</v>
      </c>
      <c r="AM20" s="0" t="n">
        <v>337338.08</v>
      </c>
      <c r="AN20" s="0" t="n">
        <v>42835.83</v>
      </c>
      <c r="AO20" s="0" t="n">
        <v>32732.88</v>
      </c>
      <c r="AP20" s="0" t="n">
        <v>5654.8</v>
      </c>
      <c r="AQ20" s="0" t="n">
        <v>4521.98</v>
      </c>
      <c r="AR20" s="0" t="n">
        <v>907.25</v>
      </c>
      <c r="AS20" s="0" t="n">
        <v>276</v>
      </c>
    </row>
    <row r="21" customFormat="false" ht="12" hidden="false" customHeight="false" outlineLevel="0" collapsed="false">
      <c r="A21" s="0" t="str">
        <f aca="false">CONCATENATE("Item/",ASC(C21),"/cond_",ASC(L21),"/list_",ASC(E21),"/context_",ASC(F21),"/CW_",ASC(AS21))</f>
        <v>Item/13020/cond_AR/list_CORGC/context_20/CW_15</v>
      </c>
      <c r="B21" s="0" t="str">
        <f aca="false">CONCATENATE("(#",ASC(C21),")")</f>
        <v>(#13020)</v>
      </c>
      <c r="C21" s="0" t="n">
        <v>13020</v>
      </c>
      <c r="D21" s="0" t="n">
        <v>3020</v>
      </c>
      <c r="E21" s="0" t="s">
        <v>66</v>
      </c>
      <c r="F21" s="0" t="n">
        <v>20</v>
      </c>
      <c r="G21" s="0" t="n">
        <v>25</v>
      </c>
      <c r="H21" s="0" t="s">
        <v>140</v>
      </c>
      <c r="I21" s="0" t="s">
        <v>141</v>
      </c>
      <c r="J21" s="0" t="s">
        <v>142</v>
      </c>
      <c r="K21" s="0" t="s">
        <v>143</v>
      </c>
      <c r="L21" s="0" t="s">
        <v>50</v>
      </c>
      <c r="M21" s="0" t="n">
        <v>3</v>
      </c>
      <c r="N21" s="0" t="s">
        <v>144</v>
      </c>
      <c r="O21" s="0" t="n">
        <v>10</v>
      </c>
      <c r="P21" s="0" t="n">
        <v>8</v>
      </c>
      <c r="Q21" s="0" t="s">
        <v>52</v>
      </c>
      <c r="R21" s="0" t="s">
        <v>53</v>
      </c>
      <c r="S21" s="0" t="s">
        <v>1751</v>
      </c>
      <c r="T21" s="0" t="s">
        <v>55</v>
      </c>
      <c r="U21" s="0" t="n">
        <v>3</v>
      </c>
      <c r="V21" s="0" t="n">
        <v>20.63</v>
      </c>
      <c r="W21" s="0" t="n">
        <v>19</v>
      </c>
      <c r="X21" s="0" t="n">
        <v>564</v>
      </c>
      <c r="Y21" s="0" t="n">
        <v>514</v>
      </c>
      <c r="Z21" s="0" t="n">
        <v>586</v>
      </c>
      <c r="AA21" s="0" t="n">
        <v>412</v>
      </c>
      <c r="AB21" s="0" t="n">
        <v>17</v>
      </c>
      <c r="AC21" s="0" t="s">
        <v>55</v>
      </c>
      <c r="AD21" s="0" t="n">
        <v>10.4707</v>
      </c>
      <c r="AE21" s="0" t="n">
        <v>23</v>
      </c>
      <c r="AF21" s="0" t="n">
        <v>280.33</v>
      </c>
      <c r="AG21" s="0" t="n">
        <v>18847.75</v>
      </c>
      <c r="AH21" s="0" t="n">
        <v>83</v>
      </c>
      <c r="AI21" s="0" t="n">
        <v>502.86</v>
      </c>
      <c r="AJ21" s="0" t="n">
        <v>11</v>
      </c>
      <c r="AK21" s="0" t="n">
        <v>10.47</v>
      </c>
      <c r="AL21" s="0" t="n">
        <v>1</v>
      </c>
      <c r="AM21" s="0" t="n">
        <v>280090.76</v>
      </c>
      <c r="AN21" s="0" t="n">
        <v>30233</v>
      </c>
      <c r="AO21" s="0" t="n">
        <v>25354.41</v>
      </c>
      <c r="AP21" s="0" t="n">
        <v>4399.5</v>
      </c>
      <c r="AQ21" s="0" t="n">
        <v>479.15</v>
      </c>
      <c r="AR21" s="0" t="n">
        <v>177</v>
      </c>
      <c r="AS21" s="0" t="n">
        <v>15</v>
      </c>
    </row>
    <row r="22" customFormat="false" ht="12" hidden="false" customHeight="false" outlineLevel="0" collapsed="false">
      <c r="A22" s="0" t="str">
        <f aca="false">CONCATENATE("Item/",ASC(C22),"/cond_",ASC(L22),"/list_",ASC(E22),"/context_",ASC(F22),"/CW_",ASC(AS22))</f>
        <v>Item/13021/cond_AR/list_CORGA/context_21/CW_382</v>
      </c>
      <c r="B22" s="0" t="str">
        <f aca="false">CONCATENATE("(#",ASC(C22),")")</f>
        <v>(#13021)</v>
      </c>
      <c r="C22" s="0" t="n">
        <v>13021</v>
      </c>
      <c r="D22" s="0" t="n">
        <v>3021</v>
      </c>
      <c r="E22" s="0" t="s">
        <v>46</v>
      </c>
      <c r="F22" s="0" t="n">
        <v>21</v>
      </c>
      <c r="G22" s="0" t="n">
        <v>26</v>
      </c>
      <c r="I22" s="0" t="s">
        <v>145</v>
      </c>
      <c r="J22" s="0" t="s">
        <v>146</v>
      </c>
      <c r="K22" s="0" t="s">
        <v>147</v>
      </c>
      <c r="L22" s="0" t="s">
        <v>50</v>
      </c>
      <c r="M22" s="0" t="n">
        <v>3</v>
      </c>
      <c r="N22" s="0" t="s">
        <v>148</v>
      </c>
      <c r="O22" s="0" t="n">
        <v>12</v>
      </c>
      <c r="P22" s="0" t="n">
        <v>10</v>
      </c>
      <c r="Q22" s="0" t="s">
        <v>52</v>
      </c>
      <c r="R22" s="0" t="s">
        <v>53</v>
      </c>
      <c r="S22" s="0" t="s">
        <v>1752</v>
      </c>
      <c r="T22" s="0" t="s">
        <v>55</v>
      </c>
      <c r="U22" s="0" t="n">
        <v>7</v>
      </c>
      <c r="V22" s="0" t="n">
        <v>2.63</v>
      </c>
      <c r="W22" s="0" t="n">
        <v>2</v>
      </c>
      <c r="X22" s="0" t="s">
        <v>55</v>
      </c>
      <c r="Y22" s="0" t="s">
        <v>55</v>
      </c>
      <c r="Z22" s="0" t="s">
        <v>55</v>
      </c>
      <c r="AA22" s="0" t="s">
        <v>55</v>
      </c>
      <c r="AB22" s="0" t="s">
        <v>55</v>
      </c>
      <c r="AC22" s="0" t="s">
        <v>55</v>
      </c>
      <c r="AD22" s="0" t="n">
        <v>12.434</v>
      </c>
      <c r="AE22" s="0" t="n">
        <v>2</v>
      </c>
      <c r="AF22" s="0" t="n">
        <v>1.43</v>
      </c>
      <c r="AG22" s="0" t="n">
        <v>6356.71</v>
      </c>
      <c r="AH22" s="0" t="n">
        <v>1094.71</v>
      </c>
      <c r="AI22" s="0" t="n">
        <v>1402.54</v>
      </c>
      <c r="AJ22" s="0" t="n">
        <v>261.67</v>
      </c>
      <c r="AK22" s="0" t="n">
        <v>293.79</v>
      </c>
      <c r="AL22" s="0" t="n">
        <v>47.4</v>
      </c>
      <c r="AM22" s="0" t="n">
        <v>292928.22</v>
      </c>
      <c r="AN22" s="0" t="n">
        <v>39911.86</v>
      </c>
      <c r="AO22" s="0" t="n">
        <v>31260.53</v>
      </c>
      <c r="AP22" s="0" t="n">
        <v>5422.83</v>
      </c>
      <c r="AQ22" s="0" t="n">
        <v>4294.15</v>
      </c>
      <c r="AR22" s="0" t="n">
        <v>896.8</v>
      </c>
      <c r="AS22" s="0" t="n">
        <v>382</v>
      </c>
    </row>
    <row r="23" customFormat="false" ht="12" hidden="false" customHeight="false" outlineLevel="0" collapsed="false">
      <c r="A23" s="0" t="str">
        <f aca="false">CONCATENATE("Item/",ASC(C23),"/cond_",ASC(L23),"/list_",ASC(E23),"/context_",ASC(F23),"/CW_",ASC(AS23))</f>
        <v>Item/13022/cond_AR/list_CORGA/context_22/CW_386</v>
      </c>
      <c r="B23" s="0" t="str">
        <f aca="false">CONCATENATE("(#",ASC(C23),")")</f>
        <v>(#13022)</v>
      </c>
      <c r="C23" s="0" t="n">
        <v>13022</v>
      </c>
      <c r="D23" s="0" t="n">
        <v>3022</v>
      </c>
      <c r="E23" s="0" t="s">
        <v>46</v>
      </c>
      <c r="F23" s="0" t="n">
        <v>22</v>
      </c>
      <c r="G23" s="0" t="n">
        <v>27</v>
      </c>
      <c r="I23" s="0" t="s">
        <v>149</v>
      </c>
      <c r="J23" s="0" t="s">
        <v>150</v>
      </c>
      <c r="K23" s="0" t="s">
        <v>151</v>
      </c>
      <c r="L23" s="0" t="s">
        <v>50</v>
      </c>
      <c r="M23" s="0" t="n">
        <v>3</v>
      </c>
      <c r="N23" s="0" t="s">
        <v>152</v>
      </c>
      <c r="O23" s="0" t="n">
        <v>10</v>
      </c>
      <c r="P23" s="0" t="n">
        <v>8</v>
      </c>
      <c r="Q23" s="0" t="s">
        <v>52</v>
      </c>
      <c r="R23" s="0" t="s">
        <v>53</v>
      </c>
      <c r="S23" s="0" t="s">
        <v>1753</v>
      </c>
      <c r="T23" s="0" t="n">
        <v>0</v>
      </c>
      <c r="U23" s="0" t="n">
        <v>7</v>
      </c>
      <c r="V23" s="0" t="n">
        <v>35.71</v>
      </c>
      <c r="W23" s="0" t="n">
        <v>6</v>
      </c>
      <c r="X23" s="0" t="n">
        <v>578</v>
      </c>
      <c r="Y23" s="0" t="n">
        <v>590</v>
      </c>
      <c r="Z23" s="0" t="n">
        <v>558</v>
      </c>
      <c r="AA23" s="0" t="n">
        <v>413</v>
      </c>
      <c r="AB23" s="0" t="s">
        <v>55</v>
      </c>
      <c r="AC23" s="0" t="s">
        <v>55</v>
      </c>
      <c r="AD23" s="0" t="n">
        <v>19.7516</v>
      </c>
      <c r="AE23" s="0" t="n">
        <v>6</v>
      </c>
      <c r="AF23" s="0" t="n">
        <v>2.87</v>
      </c>
      <c r="AG23" s="0" t="n">
        <v>6428.32</v>
      </c>
      <c r="AH23" s="0" t="n">
        <v>1164.43</v>
      </c>
      <c r="AI23" s="0" t="n">
        <v>639.21</v>
      </c>
      <c r="AJ23" s="0" t="n">
        <v>147.33</v>
      </c>
      <c r="AK23" s="0" t="n">
        <v>121.53</v>
      </c>
      <c r="AL23" s="0" t="n">
        <v>40</v>
      </c>
      <c r="AM23" s="0" t="n">
        <v>246668.48</v>
      </c>
      <c r="AN23" s="0" t="n">
        <v>32830.14</v>
      </c>
      <c r="AO23" s="0" t="n">
        <v>9064.88</v>
      </c>
      <c r="AP23" s="0" t="n">
        <v>1858.33</v>
      </c>
      <c r="AQ23" s="0" t="n">
        <v>685.77</v>
      </c>
      <c r="AR23" s="0" t="n">
        <v>260</v>
      </c>
      <c r="AS23" s="0" t="n">
        <v>386</v>
      </c>
    </row>
    <row r="24" customFormat="false" ht="12" hidden="false" customHeight="false" outlineLevel="0" collapsed="false">
      <c r="A24" s="0" t="str">
        <f aca="false">CONCATENATE("Item/",ASC(C24),"/cond_",ASC(L24),"/list_",ASC(E24),"/context_",ASC(F24),"/CW_",ASC(AS24))</f>
        <v>Item/13023/cond_AR/list_CORGA/context_23/CW_355</v>
      </c>
      <c r="B24" s="0" t="str">
        <f aca="false">CONCATENATE("(#",ASC(C24),")")</f>
        <v>(#13023)</v>
      </c>
      <c r="C24" s="0" t="n">
        <v>13023</v>
      </c>
      <c r="D24" s="0" t="n">
        <v>3023</v>
      </c>
      <c r="E24" s="0" t="s">
        <v>46</v>
      </c>
      <c r="F24" s="0" t="n">
        <v>23</v>
      </c>
      <c r="G24" s="0" t="n">
        <v>29</v>
      </c>
      <c r="H24" s="0" t="s">
        <v>153</v>
      </c>
      <c r="I24" s="0" t="s">
        <v>154</v>
      </c>
      <c r="J24" s="0" t="s">
        <v>155</v>
      </c>
      <c r="K24" s="0" t="s">
        <v>156</v>
      </c>
      <c r="L24" s="0" t="s">
        <v>50</v>
      </c>
      <c r="M24" s="0" t="n">
        <v>3</v>
      </c>
      <c r="N24" s="0" t="s">
        <v>157</v>
      </c>
      <c r="O24" s="0" t="n">
        <v>12</v>
      </c>
      <c r="P24" s="0" t="n">
        <v>9</v>
      </c>
      <c r="Q24" s="0" t="s">
        <v>52</v>
      </c>
      <c r="R24" s="0" t="s">
        <v>53</v>
      </c>
      <c r="S24" s="0" t="s">
        <v>1754</v>
      </c>
      <c r="T24" s="0" t="s">
        <v>55</v>
      </c>
      <c r="U24" s="0" t="n">
        <v>5</v>
      </c>
      <c r="V24" s="0" t="n">
        <v>156.57</v>
      </c>
      <c r="W24" s="0" t="n">
        <v>1</v>
      </c>
      <c r="X24" s="0" t="n">
        <v>344</v>
      </c>
      <c r="Y24" s="0" t="n">
        <v>570</v>
      </c>
      <c r="Z24" s="0" t="n">
        <v>352</v>
      </c>
      <c r="AA24" s="0" t="n">
        <v>397</v>
      </c>
      <c r="AB24" s="0" t="s">
        <v>55</v>
      </c>
      <c r="AC24" s="0" t="s">
        <v>55</v>
      </c>
      <c r="AD24" s="0" t="n">
        <v>269.978</v>
      </c>
      <c r="AE24" s="0" t="n">
        <v>2</v>
      </c>
      <c r="AF24" s="0" t="n">
        <v>51.7</v>
      </c>
      <c r="AG24" s="0" t="n">
        <v>8576.84</v>
      </c>
      <c r="AH24" s="0" t="n">
        <v>368.6</v>
      </c>
      <c r="AI24" s="0" t="n">
        <v>2336.04</v>
      </c>
      <c r="AJ24" s="0" t="n">
        <v>63.25</v>
      </c>
      <c r="AK24" s="0" t="n">
        <v>514.75</v>
      </c>
      <c r="AL24" s="0" t="n">
        <v>5.33</v>
      </c>
      <c r="AM24" s="0" t="n">
        <v>299324.97</v>
      </c>
      <c r="AN24" s="0" t="n">
        <v>39337.2</v>
      </c>
      <c r="AO24" s="0" t="n">
        <v>32387.84</v>
      </c>
      <c r="AP24" s="0" t="n">
        <v>5116</v>
      </c>
      <c r="AQ24" s="0" t="n">
        <v>2342.25</v>
      </c>
      <c r="AR24" s="0" t="n">
        <v>452.67</v>
      </c>
      <c r="AS24" s="0" t="n">
        <v>355</v>
      </c>
    </row>
    <row r="25" customFormat="false" ht="12" hidden="false" customHeight="false" outlineLevel="0" collapsed="false">
      <c r="A25" s="0" t="str">
        <f aca="false">CONCATENATE("Item/",ASC(C25),"/cond_",ASC(L25),"/list_",ASC(E25),"/context_",ASC(F25),"/CW_",ASC(AS25))</f>
        <v>Item/13024/cond_AR/list_CORGA/context_24/CW_299</v>
      </c>
      <c r="B25" s="0" t="str">
        <f aca="false">CONCATENATE("(#",ASC(C25),")")</f>
        <v>(#13024)</v>
      </c>
      <c r="C25" s="0" t="n">
        <v>13024</v>
      </c>
      <c r="D25" s="0" t="n">
        <v>3024</v>
      </c>
      <c r="E25" s="0" t="s">
        <v>46</v>
      </c>
      <c r="F25" s="0" t="n">
        <v>24</v>
      </c>
      <c r="G25" s="0" t="n">
        <v>30</v>
      </c>
      <c r="H25" s="0" t="s">
        <v>158</v>
      </c>
      <c r="I25" s="0" t="s">
        <v>159</v>
      </c>
      <c r="J25" s="0" t="s">
        <v>160</v>
      </c>
      <c r="K25" s="0" t="s">
        <v>161</v>
      </c>
      <c r="L25" s="0" t="s">
        <v>50</v>
      </c>
      <c r="M25" s="0" t="n">
        <v>3</v>
      </c>
      <c r="N25" s="0" t="s">
        <v>162</v>
      </c>
      <c r="O25" s="0" t="n">
        <v>18</v>
      </c>
      <c r="P25" s="0" t="n">
        <v>15</v>
      </c>
      <c r="Q25" s="0" t="s">
        <v>52</v>
      </c>
      <c r="R25" s="0" t="s">
        <v>53</v>
      </c>
      <c r="S25" s="0" t="s">
        <v>1745</v>
      </c>
      <c r="T25" s="0" t="n">
        <v>0</v>
      </c>
      <c r="U25" s="0" t="n">
        <v>4</v>
      </c>
      <c r="V25" s="0" t="n">
        <v>29.24</v>
      </c>
      <c r="W25" s="0" t="n">
        <v>22</v>
      </c>
      <c r="X25" s="0" t="n">
        <v>507</v>
      </c>
      <c r="Y25" s="0" t="n">
        <v>553</v>
      </c>
      <c r="Z25" s="0" t="n">
        <v>506</v>
      </c>
      <c r="AA25" s="0" t="n">
        <v>502</v>
      </c>
      <c r="AB25" s="0" t="s">
        <v>55</v>
      </c>
      <c r="AC25" s="0" t="s">
        <v>55</v>
      </c>
      <c r="AD25" s="0" t="n">
        <v>14.7542</v>
      </c>
      <c r="AE25" s="0" t="n">
        <v>21</v>
      </c>
      <c r="AF25" s="0" t="n">
        <v>120.78</v>
      </c>
      <c r="AG25" s="0" t="n">
        <v>21890.73</v>
      </c>
      <c r="AH25" s="0" t="n">
        <v>275.5</v>
      </c>
      <c r="AI25" s="0" t="n">
        <v>1738.04</v>
      </c>
      <c r="AJ25" s="0" t="n">
        <v>34</v>
      </c>
      <c r="AK25" s="0" t="n">
        <v>290.98</v>
      </c>
      <c r="AL25" s="0" t="n">
        <v>6.5</v>
      </c>
      <c r="AM25" s="0" t="n">
        <v>349493.53</v>
      </c>
      <c r="AN25" s="0" t="n">
        <v>39581.25</v>
      </c>
      <c r="AO25" s="0" t="n">
        <v>31602.71</v>
      </c>
      <c r="AP25" s="0" t="n">
        <v>5852.67</v>
      </c>
      <c r="AQ25" s="0" t="n">
        <v>4670.54</v>
      </c>
      <c r="AR25" s="0" t="n">
        <v>1479.5</v>
      </c>
      <c r="AS25" s="0" t="n">
        <v>299</v>
      </c>
    </row>
    <row r="26" customFormat="false" ht="12" hidden="false" customHeight="false" outlineLevel="0" collapsed="false">
      <c r="A26" s="0" t="str">
        <f aca="false">CONCATENATE("Item/",ASC(C26),"/cond_",ASC(L26),"/list_",ASC(E26),"/context_",ASC(F26),"/CW_",ASC(AS26))</f>
        <v>Item/13025/cond_AR/list_CORGB/context_25/CW_10</v>
      </c>
      <c r="B26" s="0" t="str">
        <f aca="false">CONCATENATE("(#",ASC(C26),")")</f>
        <v>(#13025)</v>
      </c>
      <c r="C26" s="0" t="n">
        <v>13025</v>
      </c>
      <c r="D26" s="0" t="n">
        <v>3025</v>
      </c>
      <c r="E26" s="0" t="s">
        <v>56</v>
      </c>
      <c r="F26" s="0" t="n">
        <v>25</v>
      </c>
      <c r="G26" s="0" t="n">
        <v>33</v>
      </c>
      <c r="H26" s="0" t="s">
        <v>163</v>
      </c>
      <c r="I26" s="0" t="s">
        <v>164</v>
      </c>
      <c r="J26" s="0" t="s">
        <v>165</v>
      </c>
      <c r="K26" s="0" t="s">
        <v>166</v>
      </c>
      <c r="L26" s="0" t="s">
        <v>50</v>
      </c>
      <c r="M26" s="0" t="n">
        <v>3</v>
      </c>
      <c r="N26" s="0" t="s">
        <v>167</v>
      </c>
      <c r="O26" s="0" t="n">
        <v>10</v>
      </c>
      <c r="P26" s="0" t="n">
        <v>8</v>
      </c>
      <c r="Q26" s="0" t="s">
        <v>52</v>
      </c>
      <c r="R26" s="0" t="s">
        <v>53</v>
      </c>
      <c r="S26" s="0" t="s">
        <v>1755</v>
      </c>
      <c r="T26" s="0" t="s">
        <v>55</v>
      </c>
      <c r="U26" s="0" t="n">
        <v>3</v>
      </c>
      <c r="V26" s="0" t="n">
        <v>70.8</v>
      </c>
      <c r="W26" s="0" t="n">
        <v>8</v>
      </c>
      <c r="X26" s="0" t="n">
        <v>440</v>
      </c>
      <c r="Y26" s="0" t="n">
        <v>529</v>
      </c>
      <c r="Z26" s="0" t="n">
        <v>493</v>
      </c>
      <c r="AA26" s="0" t="n">
        <v>565</v>
      </c>
      <c r="AB26" s="0" t="n">
        <v>17</v>
      </c>
      <c r="AC26" s="0" t="s">
        <v>55</v>
      </c>
      <c r="AD26" s="0" t="n">
        <v>164.676</v>
      </c>
      <c r="AE26" s="0" t="n">
        <v>8</v>
      </c>
      <c r="AF26" s="0" t="n">
        <v>573.85</v>
      </c>
      <c r="AG26" s="0" t="n">
        <v>21258</v>
      </c>
      <c r="AH26" s="0" t="n">
        <v>49</v>
      </c>
      <c r="AI26" s="0" t="n">
        <v>2352.88</v>
      </c>
      <c r="AJ26" s="0" t="n">
        <v>3</v>
      </c>
      <c r="AK26" s="0" t="n">
        <v>164.68</v>
      </c>
      <c r="AL26" s="0" t="n">
        <v>1</v>
      </c>
      <c r="AM26" s="0" t="n">
        <v>338956.24</v>
      </c>
      <c r="AN26" s="0" t="n">
        <v>39821.33</v>
      </c>
      <c r="AO26" s="0" t="n">
        <v>21588.17</v>
      </c>
      <c r="AP26" s="0" t="n">
        <v>3198</v>
      </c>
      <c r="AQ26" s="0" t="n">
        <v>3871.43</v>
      </c>
      <c r="AR26" s="0" t="n">
        <v>463</v>
      </c>
      <c r="AS26" s="0" t="n">
        <v>10</v>
      </c>
    </row>
    <row r="27" customFormat="false" ht="12" hidden="false" customHeight="false" outlineLevel="0" collapsed="false">
      <c r="A27" s="0" t="str">
        <f aca="false">CONCATENATE("Item/",ASC(C27),"/cond_",ASC(L27),"/list_",ASC(E27),"/context_",ASC(F27),"/CW_",ASC(AS27))</f>
        <v>Item/13026/cond_AR/list_CORGA/context_26/CW_4</v>
      </c>
      <c r="B27" s="0" t="str">
        <f aca="false">CONCATENATE("(#",ASC(C27),")")</f>
        <v>(#13026)</v>
      </c>
      <c r="C27" s="0" t="n">
        <v>13026</v>
      </c>
      <c r="D27" s="0" t="n">
        <v>3026</v>
      </c>
      <c r="E27" s="0" t="s">
        <v>46</v>
      </c>
      <c r="F27" s="0" t="n">
        <v>26</v>
      </c>
      <c r="G27" s="0" t="n">
        <v>34</v>
      </c>
      <c r="I27" s="0" t="s">
        <v>168</v>
      </c>
      <c r="J27" s="0" t="s">
        <v>169</v>
      </c>
      <c r="K27" s="0" t="s">
        <v>170</v>
      </c>
      <c r="L27" s="0" t="s">
        <v>50</v>
      </c>
      <c r="M27" s="0" t="n">
        <v>3</v>
      </c>
      <c r="N27" s="0" t="s">
        <v>171</v>
      </c>
      <c r="O27" s="0" t="n">
        <v>14</v>
      </c>
      <c r="P27" s="0" t="n">
        <v>11</v>
      </c>
      <c r="Q27" s="0" t="s">
        <v>52</v>
      </c>
      <c r="R27" s="0" t="s">
        <v>53</v>
      </c>
      <c r="S27" s="0" t="s">
        <v>1756</v>
      </c>
      <c r="T27" s="0" t="s">
        <v>55</v>
      </c>
      <c r="U27" s="0" t="n">
        <v>6</v>
      </c>
      <c r="V27" s="0" t="n">
        <v>7.41</v>
      </c>
      <c r="W27" s="0" t="n">
        <v>0</v>
      </c>
      <c r="X27" s="0" t="n">
        <v>595</v>
      </c>
      <c r="Y27" s="0" t="n">
        <v>458</v>
      </c>
      <c r="Z27" s="0" t="n">
        <v>561</v>
      </c>
      <c r="AA27" s="0" t="n">
        <v>390</v>
      </c>
      <c r="AB27" s="0" t="n">
        <v>10</v>
      </c>
      <c r="AC27" s="0" t="s">
        <v>55</v>
      </c>
      <c r="AD27" s="0" t="n">
        <v>6.72268</v>
      </c>
      <c r="AE27" s="0" t="n">
        <v>0</v>
      </c>
      <c r="AF27" s="0" t="n">
        <v>0</v>
      </c>
      <c r="AG27" s="0" t="n">
        <v>4677.28</v>
      </c>
      <c r="AH27" s="0" t="n">
        <v>368.17</v>
      </c>
      <c r="AI27" s="0" t="n">
        <v>337.13</v>
      </c>
      <c r="AJ27" s="0" t="n">
        <v>28.6</v>
      </c>
      <c r="AK27" s="0" t="n">
        <v>23.34</v>
      </c>
      <c r="AL27" s="0" t="n">
        <v>2.25</v>
      </c>
      <c r="AM27" s="0" t="n">
        <v>265978.01</v>
      </c>
      <c r="AN27" s="0" t="n">
        <v>31411.67</v>
      </c>
      <c r="AO27" s="0" t="n">
        <v>30207.04</v>
      </c>
      <c r="AP27" s="0" t="n">
        <v>3338.8</v>
      </c>
      <c r="AQ27" s="0" t="n">
        <v>1448.51</v>
      </c>
      <c r="AR27" s="0" t="n">
        <v>357</v>
      </c>
      <c r="AS27" s="0" t="n">
        <v>4</v>
      </c>
    </row>
    <row r="28" customFormat="false" ht="12" hidden="false" customHeight="false" outlineLevel="0" collapsed="false">
      <c r="A28" s="0" t="str">
        <f aca="false">CONCATENATE("Item/",ASC(C28),"/cond_",ASC(L28),"/list_",ASC(E28),"/context_",ASC(F28),"/CW_",ASC(AS28))</f>
        <v>Item/13027/cond_AR/list_CORGA/context_27/CW_408</v>
      </c>
      <c r="B28" s="0" t="str">
        <f aca="false">CONCATENATE("(#",ASC(C28),")")</f>
        <v>(#13027)</v>
      </c>
      <c r="C28" s="0" t="n">
        <v>13027</v>
      </c>
      <c r="D28" s="0" t="n">
        <v>3027</v>
      </c>
      <c r="E28" s="0" t="s">
        <v>46</v>
      </c>
      <c r="F28" s="0" t="n">
        <v>27</v>
      </c>
      <c r="G28" s="0" t="n">
        <v>35</v>
      </c>
      <c r="H28" s="0" t="n">
        <v>68</v>
      </c>
      <c r="I28" s="0" t="s">
        <v>172</v>
      </c>
      <c r="J28" s="0" t="s">
        <v>173</v>
      </c>
      <c r="K28" s="0" t="s">
        <v>174</v>
      </c>
      <c r="L28" s="0" t="s">
        <v>50</v>
      </c>
      <c r="M28" s="0" t="n">
        <v>3</v>
      </c>
      <c r="N28" s="0" t="s">
        <v>175</v>
      </c>
      <c r="O28" s="0" t="n">
        <v>19</v>
      </c>
      <c r="P28" s="0" t="n">
        <v>17</v>
      </c>
      <c r="Q28" s="0" t="s">
        <v>52</v>
      </c>
      <c r="R28" s="0" t="s">
        <v>53</v>
      </c>
      <c r="S28" s="0" t="s">
        <v>1357</v>
      </c>
      <c r="T28" s="0" t="s">
        <v>55</v>
      </c>
      <c r="U28" s="0" t="n">
        <v>4</v>
      </c>
      <c r="V28" s="0" t="n">
        <v>7.78</v>
      </c>
      <c r="W28" s="0" t="n">
        <v>14</v>
      </c>
      <c r="X28" s="0" t="n">
        <v>535</v>
      </c>
      <c r="Y28" s="0" t="n">
        <v>486</v>
      </c>
      <c r="Z28" s="0" t="n">
        <v>439</v>
      </c>
      <c r="AA28" s="0" t="n">
        <v>337</v>
      </c>
      <c r="AB28" s="0" t="s">
        <v>55</v>
      </c>
      <c r="AC28" s="0" t="s">
        <v>55</v>
      </c>
      <c r="AD28" s="0" t="n">
        <v>8.80493</v>
      </c>
      <c r="AE28" s="0" t="n">
        <v>15</v>
      </c>
      <c r="AF28" s="0" t="n">
        <v>107.59</v>
      </c>
      <c r="AG28" s="0" t="n">
        <v>11347.84</v>
      </c>
      <c r="AH28" s="0" t="n">
        <v>214.5</v>
      </c>
      <c r="AI28" s="0" t="n">
        <v>1888.91</v>
      </c>
      <c r="AJ28" s="0" t="n">
        <v>33.33</v>
      </c>
      <c r="AK28" s="0" t="n">
        <v>761.65</v>
      </c>
      <c r="AL28" s="0" t="n">
        <v>6.5</v>
      </c>
      <c r="AM28" s="0" t="n">
        <v>193113.97</v>
      </c>
      <c r="AN28" s="0" t="n">
        <v>27237</v>
      </c>
      <c r="AO28" s="0" t="n">
        <v>12153.28</v>
      </c>
      <c r="AP28" s="0" t="n">
        <v>3097.33</v>
      </c>
      <c r="AQ28" s="0" t="n">
        <v>2266.08</v>
      </c>
      <c r="AR28" s="0" t="n">
        <v>510.5</v>
      </c>
      <c r="AS28" s="0" t="n">
        <v>408</v>
      </c>
    </row>
    <row r="29" customFormat="false" ht="12" hidden="false" customHeight="false" outlineLevel="0" collapsed="false">
      <c r="A29" s="0" t="str">
        <f aca="false">CONCATENATE("Item/",ASC(C29),"/cond_",ASC(L29),"/list_",ASC(E29),"/context_",ASC(F29),"/CW_",ASC(AS29))</f>
        <v>Item/13028/cond_AR/list_CORGB/context_28/CW_325</v>
      </c>
      <c r="B29" s="0" t="str">
        <f aca="false">CONCATENATE("(#",ASC(C29),")")</f>
        <v>(#13028)</v>
      </c>
      <c r="C29" s="0" t="n">
        <v>13028</v>
      </c>
      <c r="D29" s="0" t="n">
        <v>3028</v>
      </c>
      <c r="E29" s="0" t="s">
        <v>56</v>
      </c>
      <c r="F29" s="0" t="n">
        <v>28</v>
      </c>
      <c r="G29" s="0" t="n">
        <v>36</v>
      </c>
      <c r="H29" s="0" t="n">
        <v>48</v>
      </c>
      <c r="I29" s="0" t="s">
        <v>176</v>
      </c>
      <c r="J29" s="0" t="s">
        <v>177</v>
      </c>
      <c r="K29" s="0" t="s">
        <v>178</v>
      </c>
      <c r="L29" s="0" t="s">
        <v>50</v>
      </c>
      <c r="M29" s="0" t="n">
        <v>3</v>
      </c>
      <c r="N29" s="0" t="s">
        <v>179</v>
      </c>
      <c r="O29" s="0" t="n">
        <v>17</v>
      </c>
      <c r="P29" s="0" t="n">
        <v>15</v>
      </c>
      <c r="Q29" s="0" t="s">
        <v>52</v>
      </c>
      <c r="R29" s="0" t="s">
        <v>53</v>
      </c>
      <c r="S29" s="0" t="s">
        <v>1755</v>
      </c>
      <c r="T29" s="0" t="s">
        <v>55</v>
      </c>
      <c r="U29" s="0" t="n">
        <v>8</v>
      </c>
      <c r="V29" s="0" t="n">
        <v>439</v>
      </c>
      <c r="W29" s="0" t="n">
        <v>1</v>
      </c>
      <c r="X29" s="0" t="n">
        <v>515</v>
      </c>
      <c r="Y29" s="0" t="n">
        <v>605</v>
      </c>
      <c r="Z29" s="0" t="n">
        <v>579</v>
      </c>
      <c r="AA29" s="0" t="n">
        <v>510</v>
      </c>
      <c r="AB29" s="0" t="s">
        <v>55</v>
      </c>
      <c r="AC29" s="0" t="s">
        <v>55</v>
      </c>
      <c r="AD29" s="0" t="n">
        <v>10.8872</v>
      </c>
      <c r="AE29" s="0" t="n">
        <v>0</v>
      </c>
      <c r="AF29" s="0" t="n">
        <v>0</v>
      </c>
      <c r="AG29" s="0" t="n">
        <v>4112.06</v>
      </c>
      <c r="AH29" s="0" t="n">
        <v>1132.88</v>
      </c>
      <c r="AI29" s="0" t="n">
        <v>487.87</v>
      </c>
      <c r="AJ29" s="0" t="n">
        <v>129.57</v>
      </c>
      <c r="AK29" s="0" t="n">
        <v>162.55</v>
      </c>
      <c r="AL29" s="0" t="n">
        <v>45.17</v>
      </c>
      <c r="AM29" s="0" t="n">
        <v>236918.47</v>
      </c>
      <c r="AN29" s="0" t="n">
        <v>35143.75</v>
      </c>
      <c r="AO29" s="0" t="n">
        <v>25908.35</v>
      </c>
      <c r="AP29" s="0" t="n">
        <v>4366</v>
      </c>
      <c r="AQ29" s="0" t="n">
        <v>6514.3</v>
      </c>
      <c r="AR29" s="0" t="n">
        <v>1420.33</v>
      </c>
      <c r="AS29" s="0" t="n">
        <v>325</v>
      </c>
    </row>
    <row r="30" customFormat="false" ht="12" hidden="false" customHeight="false" outlineLevel="0" collapsed="false">
      <c r="A30" s="0" t="str">
        <f aca="false">CONCATENATE("Item/",ASC(C30),"/cond_",ASC(L30),"/list_",ASC(E30),"/context_",ASC(F30),"/CW_",ASC(AS30))</f>
        <v>Item/13029/cond_AR/list_CORGB/context_29/CW_521</v>
      </c>
      <c r="B30" s="0" t="str">
        <f aca="false">CONCATENATE("(#",ASC(C30),")")</f>
        <v>(#13029)</v>
      </c>
      <c r="C30" s="0" t="n">
        <v>13029</v>
      </c>
      <c r="D30" s="0" t="n">
        <v>3029</v>
      </c>
      <c r="E30" s="0" t="s">
        <v>56</v>
      </c>
      <c r="F30" s="0" t="n">
        <v>29</v>
      </c>
      <c r="G30" s="0" t="n">
        <v>38</v>
      </c>
      <c r="H30" s="0" t="s">
        <v>180</v>
      </c>
      <c r="I30" s="0" t="s">
        <v>181</v>
      </c>
      <c r="J30" s="0" t="s">
        <v>182</v>
      </c>
      <c r="K30" s="0" t="s">
        <v>183</v>
      </c>
      <c r="L30" s="0" t="s">
        <v>50</v>
      </c>
      <c r="M30" s="0" t="n">
        <v>3</v>
      </c>
      <c r="N30" s="0" t="s">
        <v>184</v>
      </c>
      <c r="O30" s="0" t="n">
        <v>11</v>
      </c>
      <c r="P30" s="0" t="n">
        <v>8</v>
      </c>
      <c r="Q30" s="0" t="s">
        <v>52</v>
      </c>
      <c r="R30" s="0" t="s">
        <v>53</v>
      </c>
      <c r="S30" s="0" t="s">
        <v>1745</v>
      </c>
      <c r="T30" s="0" t="s">
        <v>55</v>
      </c>
      <c r="U30" s="0" t="n">
        <v>6</v>
      </c>
      <c r="V30" s="0" t="n">
        <v>1.04</v>
      </c>
      <c r="W30" s="0" t="n">
        <v>5</v>
      </c>
      <c r="X30" s="0" t="s">
        <v>55</v>
      </c>
      <c r="Y30" s="0" t="s">
        <v>55</v>
      </c>
      <c r="Z30" s="0" t="s">
        <v>55</v>
      </c>
      <c r="AA30" s="0" t="s">
        <v>55</v>
      </c>
      <c r="AB30" s="0" t="s">
        <v>55</v>
      </c>
      <c r="AC30" s="0" t="s">
        <v>55</v>
      </c>
      <c r="AD30" s="0" t="n">
        <v>6.36572</v>
      </c>
      <c r="AE30" s="0" t="n">
        <v>6</v>
      </c>
      <c r="AF30" s="0" t="n">
        <v>0.73</v>
      </c>
      <c r="AG30" s="0" t="n">
        <v>7614.76</v>
      </c>
      <c r="AH30" s="0" t="n">
        <v>670.83</v>
      </c>
      <c r="AI30" s="0" t="n">
        <v>1412.48</v>
      </c>
      <c r="AJ30" s="0" t="n">
        <v>115.4</v>
      </c>
      <c r="AK30" s="0" t="n">
        <v>125.75</v>
      </c>
      <c r="AL30" s="0" t="n">
        <v>19.25</v>
      </c>
      <c r="AM30" s="0" t="n">
        <v>306004.35</v>
      </c>
      <c r="AN30" s="0" t="n">
        <v>38085</v>
      </c>
      <c r="AO30" s="0" t="n">
        <v>28891.47</v>
      </c>
      <c r="AP30" s="0" t="n">
        <v>4632</v>
      </c>
      <c r="AQ30" s="0" t="n">
        <v>1530.9</v>
      </c>
      <c r="AR30" s="0" t="n">
        <v>387.25</v>
      </c>
      <c r="AS30" s="0" t="n">
        <v>521</v>
      </c>
    </row>
    <row r="31" customFormat="false" ht="12" hidden="false" customHeight="false" outlineLevel="0" collapsed="false">
      <c r="A31" s="0" t="str">
        <f aca="false">CONCATENATE("Item/",ASC(C31),"/cond_",ASC(L31),"/list_",ASC(E31),"/context_",ASC(F31),"/CW_",ASC(AS31))</f>
        <v>Item/13030/cond_AR/list_CORGA/context_30/CW_572</v>
      </c>
      <c r="B31" s="0" t="str">
        <f aca="false">CONCATENATE("(#",ASC(C31),")")</f>
        <v>(#13030)</v>
      </c>
      <c r="C31" s="0" t="n">
        <v>13030</v>
      </c>
      <c r="D31" s="0" t="n">
        <v>3030</v>
      </c>
      <c r="E31" s="0" t="s">
        <v>46</v>
      </c>
      <c r="F31" s="0" t="n">
        <v>30</v>
      </c>
      <c r="G31" s="0" t="n">
        <v>39</v>
      </c>
      <c r="I31" s="0" t="s">
        <v>185</v>
      </c>
      <c r="J31" s="0" t="s">
        <v>186</v>
      </c>
      <c r="K31" s="0" t="s">
        <v>187</v>
      </c>
      <c r="L31" s="0" t="s">
        <v>50</v>
      </c>
      <c r="M31" s="0" t="n">
        <v>3</v>
      </c>
      <c r="N31" s="0" t="s">
        <v>188</v>
      </c>
      <c r="O31" s="0" t="n">
        <v>20</v>
      </c>
      <c r="P31" s="0" t="n">
        <v>18</v>
      </c>
      <c r="Q31" s="0" t="s">
        <v>52</v>
      </c>
      <c r="R31" s="0" t="s">
        <v>53</v>
      </c>
      <c r="S31" s="0" t="s">
        <v>1755</v>
      </c>
      <c r="T31" s="0" t="s">
        <v>55</v>
      </c>
      <c r="U31" s="0" t="n">
        <v>4</v>
      </c>
      <c r="V31" s="0" t="n">
        <v>27.51</v>
      </c>
      <c r="W31" s="0" t="n">
        <v>16</v>
      </c>
      <c r="X31" s="0" t="n">
        <v>585</v>
      </c>
      <c r="Y31" s="0" t="n">
        <v>556</v>
      </c>
      <c r="Z31" s="0" t="n">
        <v>564</v>
      </c>
      <c r="AA31" s="0" t="n">
        <v>378</v>
      </c>
      <c r="AB31" s="0" t="s">
        <v>55</v>
      </c>
      <c r="AC31" s="0" t="s">
        <v>55</v>
      </c>
      <c r="AD31" s="0" t="n">
        <v>36.7665</v>
      </c>
      <c r="AE31" s="0" t="n">
        <v>17</v>
      </c>
      <c r="AF31" s="0" t="n">
        <v>251.57</v>
      </c>
      <c r="AG31" s="0" t="n">
        <v>24172.92</v>
      </c>
      <c r="AH31" s="0" t="n">
        <v>253.25</v>
      </c>
      <c r="AI31" s="0" t="n">
        <v>6197.72</v>
      </c>
      <c r="AJ31" s="0" t="n">
        <v>29.67</v>
      </c>
      <c r="AK31" s="0" t="n">
        <v>130.23</v>
      </c>
      <c r="AL31" s="0" t="n">
        <v>5</v>
      </c>
      <c r="AM31" s="0" t="n">
        <v>290483.01</v>
      </c>
      <c r="AN31" s="0" t="n">
        <v>39040.5</v>
      </c>
      <c r="AO31" s="0" t="n">
        <v>27329.96</v>
      </c>
      <c r="AP31" s="0" t="n">
        <v>3100.33</v>
      </c>
      <c r="AQ31" s="0" t="n">
        <v>943.32</v>
      </c>
      <c r="AR31" s="0" t="n">
        <v>164</v>
      </c>
      <c r="AS31" s="0" t="n">
        <v>572</v>
      </c>
    </row>
    <row r="32" customFormat="false" ht="12" hidden="false" customHeight="false" outlineLevel="0" collapsed="false">
      <c r="A32" s="0" t="str">
        <f aca="false">CONCATENATE("Item/",ASC(C32),"/cond_",ASC(L32),"/list_",ASC(E32),"/context_",ASC(F32),"/CW_",ASC(AS32))</f>
        <v>Item/13031/cond_AR/list_CORGB/context_31/CW_423</v>
      </c>
      <c r="B32" s="0" t="str">
        <f aca="false">CONCATENATE("(#",ASC(C32),")")</f>
        <v>(#13031)</v>
      </c>
      <c r="C32" s="0" t="n">
        <v>13031</v>
      </c>
      <c r="D32" s="0" t="n">
        <v>3031</v>
      </c>
      <c r="E32" s="0" t="s">
        <v>56</v>
      </c>
      <c r="F32" s="0" t="n">
        <v>31</v>
      </c>
      <c r="G32" s="0" t="n">
        <v>40</v>
      </c>
      <c r="I32" s="0" t="s">
        <v>189</v>
      </c>
      <c r="J32" s="0" t="s">
        <v>190</v>
      </c>
      <c r="K32" s="0" t="s">
        <v>191</v>
      </c>
      <c r="L32" s="0" t="s">
        <v>50</v>
      </c>
      <c r="M32" s="0" t="n">
        <v>3</v>
      </c>
      <c r="N32" s="0" t="s">
        <v>192</v>
      </c>
      <c r="O32" s="0" t="n">
        <v>15</v>
      </c>
      <c r="P32" s="0" t="n">
        <v>12</v>
      </c>
      <c r="Q32" s="0" t="s">
        <v>52</v>
      </c>
      <c r="R32" s="0" t="s">
        <v>53</v>
      </c>
      <c r="S32" s="0" t="s">
        <v>1757</v>
      </c>
      <c r="T32" s="0" t="s">
        <v>55</v>
      </c>
      <c r="U32" s="0" t="n">
        <v>4</v>
      </c>
      <c r="V32" s="0" t="n">
        <v>8.49</v>
      </c>
      <c r="W32" s="0" t="n">
        <v>9</v>
      </c>
      <c r="X32" s="0" t="s">
        <v>55</v>
      </c>
      <c r="Y32" s="0" t="s">
        <v>55</v>
      </c>
      <c r="Z32" s="0" t="s">
        <v>55</v>
      </c>
      <c r="AA32" s="0" t="s">
        <v>55</v>
      </c>
      <c r="AB32" s="0" t="s">
        <v>55</v>
      </c>
      <c r="AC32" s="0" t="s">
        <v>55</v>
      </c>
      <c r="AD32" s="0" t="n">
        <v>9.22138</v>
      </c>
      <c r="AE32" s="0" t="n">
        <v>10</v>
      </c>
      <c r="AF32" s="0" t="n">
        <v>28.56</v>
      </c>
      <c r="AG32" s="0" t="n">
        <v>16297.34</v>
      </c>
      <c r="AH32" s="0" t="n">
        <v>254.5</v>
      </c>
      <c r="AI32" s="0" t="n">
        <v>459.78</v>
      </c>
      <c r="AJ32" s="0" t="n">
        <v>19</v>
      </c>
      <c r="AK32" s="0" t="n">
        <v>10.95</v>
      </c>
      <c r="AL32" s="0" t="n">
        <v>2</v>
      </c>
      <c r="AM32" s="0" t="n">
        <v>288403.9</v>
      </c>
      <c r="AN32" s="0" t="n">
        <v>36684.75</v>
      </c>
      <c r="AO32" s="0" t="n">
        <v>15328.9</v>
      </c>
      <c r="AP32" s="0" t="n">
        <v>1908.33</v>
      </c>
      <c r="AQ32" s="0" t="n">
        <v>543.85</v>
      </c>
      <c r="AR32" s="0" t="n">
        <v>86</v>
      </c>
      <c r="AS32" s="0" t="n">
        <v>423</v>
      </c>
    </row>
    <row r="33" customFormat="false" ht="12" hidden="false" customHeight="false" outlineLevel="0" collapsed="false">
      <c r="A33" s="0" t="str">
        <f aca="false">CONCATENATE("Item/",ASC(C33),"/cond_",ASC(L33),"/list_",ASC(E33),"/context_",ASC(F33),"/CW_",ASC(AS33))</f>
        <v>Item/13032/cond_AR/list_CORGA/context_32/CW_534</v>
      </c>
      <c r="B33" s="0" t="str">
        <f aca="false">CONCATENATE("(#",ASC(C33),")")</f>
        <v>(#13032)</v>
      </c>
      <c r="C33" s="0" t="n">
        <v>13032</v>
      </c>
      <c r="D33" s="0" t="n">
        <v>3032</v>
      </c>
      <c r="E33" s="0" t="s">
        <v>46</v>
      </c>
      <c r="F33" s="0" t="n">
        <v>32</v>
      </c>
      <c r="G33" s="0" t="n">
        <v>41</v>
      </c>
      <c r="H33" s="0" t="s">
        <v>193</v>
      </c>
      <c r="I33" s="0" t="s">
        <v>194</v>
      </c>
      <c r="J33" s="0" t="s">
        <v>195</v>
      </c>
      <c r="K33" s="0" t="s">
        <v>196</v>
      </c>
      <c r="L33" s="0" t="s">
        <v>50</v>
      </c>
      <c r="M33" s="0" t="n">
        <v>3</v>
      </c>
      <c r="N33" s="0" t="s">
        <v>197</v>
      </c>
      <c r="O33" s="0" t="n">
        <v>10</v>
      </c>
      <c r="P33" s="0" t="n">
        <v>8</v>
      </c>
      <c r="Q33" s="0" t="s">
        <v>52</v>
      </c>
      <c r="R33" s="0" t="s">
        <v>53</v>
      </c>
      <c r="S33" s="0" t="s">
        <v>1745</v>
      </c>
      <c r="T33" s="0" t="s">
        <v>55</v>
      </c>
      <c r="U33" s="0" t="n">
        <v>4</v>
      </c>
      <c r="V33" s="0" t="n">
        <v>1958.63</v>
      </c>
      <c r="W33" s="0" t="n">
        <v>9</v>
      </c>
      <c r="X33" s="0" t="n">
        <v>343</v>
      </c>
      <c r="Y33" s="0" t="n">
        <v>604</v>
      </c>
      <c r="Z33" s="0" t="n">
        <v>413</v>
      </c>
      <c r="AA33" s="0" t="n">
        <v>453</v>
      </c>
      <c r="AB33" s="0" t="s">
        <v>55</v>
      </c>
      <c r="AC33" s="0" t="s">
        <v>55</v>
      </c>
      <c r="AD33" s="0" t="n">
        <v>1770.21</v>
      </c>
      <c r="AE33" s="0" t="n">
        <v>10</v>
      </c>
      <c r="AF33" s="0" t="n">
        <v>5.6</v>
      </c>
      <c r="AG33" s="0" t="n">
        <v>24790.78</v>
      </c>
      <c r="AH33" s="0" t="n">
        <v>235.75</v>
      </c>
      <c r="AI33" s="0" t="n">
        <v>3582</v>
      </c>
      <c r="AJ33" s="0" t="n">
        <v>18.33</v>
      </c>
      <c r="AK33" s="0" t="n">
        <v>1777.91</v>
      </c>
      <c r="AL33" s="0" t="n">
        <v>3</v>
      </c>
      <c r="AM33" s="0" t="n">
        <v>330404.94</v>
      </c>
      <c r="AN33" s="0" t="n">
        <v>41208</v>
      </c>
      <c r="AO33" s="0" t="n">
        <v>23338.23</v>
      </c>
      <c r="AP33" s="0" t="n">
        <v>4191</v>
      </c>
      <c r="AQ33" s="0" t="n">
        <v>3055.73</v>
      </c>
      <c r="AR33" s="0" t="n">
        <v>222.5</v>
      </c>
      <c r="AS33" s="0" t="n">
        <v>534</v>
      </c>
    </row>
    <row r="34" customFormat="false" ht="12" hidden="false" customHeight="false" outlineLevel="0" collapsed="false">
      <c r="A34" s="0" t="str">
        <f aca="false">CONCATENATE("Item/",ASC(C34),"/cond_",ASC(L34),"/list_",ASC(E34),"/context_",ASC(F34),"/CW_",ASC(AS34))</f>
        <v>Item/13033/cond_AR/list_CORGB/context_33/CW_63</v>
      </c>
      <c r="B34" s="0" t="str">
        <f aca="false">CONCATENATE("(#",ASC(C34),")")</f>
        <v>(#13033)</v>
      </c>
      <c r="C34" s="0" t="n">
        <v>13033</v>
      </c>
      <c r="D34" s="0" t="n">
        <v>3033</v>
      </c>
      <c r="E34" s="0" t="s">
        <v>56</v>
      </c>
      <c r="F34" s="0" t="n">
        <v>33</v>
      </c>
      <c r="G34" s="0" t="n">
        <v>42</v>
      </c>
      <c r="I34" s="0" t="s">
        <v>198</v>
      </c>
      <c r="J34" s="0" t="s">
        <v>199</v>
      </c>
      <c r="K34" s="0" t="s">
        <v>200</v>
      </c>
      <c r="L34" s="0" t="s">
        <v>50</v>
      </c>
      <c r="M34" s="0" t="n">
        <v>3</v>
      </c>
      <c r="N34" s="0" t="s">
        <v>201</v>
      </c>
      <c r="O34" s="0" t="n">
        <v>19</v>
      </c>
      <c r="P34" s="0" t="n">
        <v>17</v>
      </c>
      <c r="Q34" s="0" t="s">
        <v>52</v>
      </c>
      <c r="R34" s="0" t="s">
        <v>53</v>
      </c>
      <c r="S34" s="0" t="s">
        <v>1758</v>
      </c>
      <c r="T34" s="0" t="s">
        <v>55</v>
      </c>
      <c r="U34" s="0" t="n">
        <v>12</v>
      </c>
      <c r="V34" s="0" t="n">
        <v>8.98</v>
      </c>
      <c r="W34" s="0" t="n">
        <v>0</v>
      </c>
      <c r="X34" s="0" t="n">
        <v>517</v>
      </c>
      <c r="Y34" s="0" t="n">
        <v>488</v>
      </c>
      <c r="Z34" s="0" t="n">
        <v>529</v>
      </c>
      <c r="AA34" s="0" t="s">
        <v>55</v>
      </c>
      <c r="AB34" s="0" t="s">
        <v>55</v>
      </c>
      <c r="AC34" s="0" t="s">
        <v>55</v>
      </c>
      <c r="AD34" s="0" t="n">
        <v>4.99739</v>
      </c>
      <c r="AE34" s="0" t="n">
        <v>1</v>
      </c>
      <c r="AF34" s="0" t="n">
        <v>0.06</v>
      </c>
      <c r="AG34" s="0" t="n">
        <v>711.73</v>
      </c>
      <c r="AH34" s="0" t="n">
        <v>461.33</v>
      </c>
      <c r="AI34" s="0" t="n">
        <v>163.97</v>
      </c>
      <c r="AJ34" s="0" t="n">
        <v>115.55</v>
      </c>
      <c r="AK34" s="0" t="n">
        <v>72.49</v>
      </c>
      <c r="AL34" s="0" t="n">
        <v>42.1</v>
      </c>
      <c r="AM34" s="0" t="n">
        <v>304526.76</v>
      </c>
      <c r="AN34" s="0" t="n">
        <v>40450.75</v>
      </c>
      <c r="AO34" s="0" t="n">
        <v>26281.15</v>
      </c>
      <c r="AP34" s="0" t="n">
        <v>5399.73</v>
      </c>
      <c r="AQ34" s="0" t="n">
        <v>2194.3</v>
      </c>
      <c r="AR34" s="0" t="n">
        <v>725.8</v>
      </c>
      <c r="AS34" s="0" t="n">
        <v>63</v>
      </c>
    </row>
    <row r="35" customFormat="false" ht="12" hidden="false" customHeight="false" outlineLevel="0" collapsed="false">
      <c r="A35" s="0" t="str">
        <f aca="false">CONCATENATE("Item/",ASC(C35),"/cond_",ASC(L35),"/list_",ASC(E35),"/context_",ASC(F35),"/CW_",ASC(AS35))</f>
        <v>Item/13034/cond_AR/list_CORGB/context_34/CW_333</v>
      </c>
      <c r="B35" s="0" t="str">
        <f aca="false">CONCATENATE("(#",ASC(C35),")")</f>
        <v>(#13034)</v>
      </c>
      <c r="C35" s="0" t="n">
        <v>13034</v>
      </c>
      <c r="D35" s="0" t="n">
        <v>3034</v>
      </c>
      <c r="E35" s="0" t="s">
        <v>56</v>
      </c>
      <c r="F35" s="0" t="n">
        <v>34</v>
      </c>
      <c r="G35" s="0" t="n">
        <v>44</v>
      </c>
      <c r="H35" s="0" t="s">
        <v>153</v>
      </c>
      <c r="I35" s="0" t="s">
        <v>203</v>
      </c>
      <c r="J35" s="0" t="s">
        <v>204</v>
      </c>
      <c r="K35" s="0" t="s">
        <v>205</v>
      </c>
      <c r="L35" s="0" t="s">
        <v>50</v>
      </c>
      <c r="M35" s="0" t="n">
        <v>3</v>
      </c>
      <c r="N35" s="0" t="s">
        <v>206</v>
      </c>
      <c r="O35" s="0" t="n">
        <v>15</v>
      </c>
      <c r="P35" s="0" t="n">
        <v>12</v>
      </c>
      <c r="Q35" s="0" t="s">
        <v>52</v>
      </c>
      <c r="R35" s="0" t="s">
        <v>53</v>
      </c>
      <c r="S35" s="0" t="s">
        <v>1759</v>
      </c>
      <c r="T35" s="0" t="s">
        <v>55</v>
      </c>
      <c r="U35" s="0" t="n">
        <v>7</v>
      </c>
      <c r="V35" s="0" t="n">
        <v>3.61</v>
      </c>
      <c r="W35" s="0" t="n">
        <v>0</v>
      </c>
      <c r="X35" s="0" t="n">
        <v>585</v>
      </c>
      <c r="Y35" s="0" t="n">
        <v>495</v>
      </c>
      <c r="Z35" s="0" t="n">
        <v>582</v>
      </c>
      <c r="AA35" s="0" t="n">
        <v>357</v>
      </c>
      <c r="AB35" s="0" t="s">
        <v>55</v>
      </c>
      <c r="AC35" s="0" t="s">
        <v>55</v>
      </c>
      <c r="AD35" s="0" t="n">
        <v>2.37971</v>
      </c>
      <c r="AE35" s="0" t="n">
        <v>0</v>
      </c>
      <c r="AF35" s="0" t="n">
        <v>0</v>
      </c>
      <c r="AG35" s="0" t="n">
        <v>7450.22</v>
      </c>
      <c r="AH35" s="0" t="n">
        <v>1369</v>
      </c>
      <c r="AI35" s="0" t="n">
        <v>2015.49</v>
      </c>
      <c r="AJ35" s="0" t="n">
        <v>272.83</v>
      </c>
      <c r="AK35" s="0" t="n">
        <v>272.79</v>
      </c>
      <c r="AL35" s="0" t="n">
        <v>32</v>
      </c>
      <c r="AM35" s="0" t="n">
        <v>233440.32</v>
      </c>
      <c r="AN35" s="0" t="n">
        <v>34318.14</v>
      </c>
      <c r="AO35" s="0" t="n">
        <v>18328.2</v>
      </c>
      <c r="AP35" s="0" t="n">
        <v>3530.83</v>
      </c>
      <c r="AQ35" s="0" t="n">
        <v>1216.92</v>
      </c>
      <c r="AR35" s="0" t="n">
        <v>235.6</v>
      </c>
      <c r="AS35" s="0" t="n">
        <v>333</v>
      </c>
    </row>
    <row r="36" customFormat="false" ht="12" hidden="false" customHeight="false" outlineLevel="0" collapsed="false">
      <c r="A36" s="0" t="str">
        <f aca="false">CONCATENATE("Item/",ASC(C36),"/cond_",ASC(L36),"/list_",ASC(E36),"/context_",ASC(F36),"/CW_",ASC(AS36))</f>
        <v>Item/13035/cond_AR/list_CORGC/context_35/CW_86</v>
      </c>
      <c r="B36" s="0" t="str">
        <f aca="false">CONCATENATE("(#",ASC(C36),")")</f>
        <v>(#13035)</v>
      </c>
      <c r="C36" s="0" t="n">
        <v>13035</v>
      </c>
      <c r="D36" s="0" t="n">
        <v>3035</v>
      </c>
      <c r="E36" s="0" t="s">
        <v>66</v>
      </c>
      <c r="F36" s="0" t="n">
        <v>35</v>
      </c>
      <c r="G36" s="0" t="n">
        <v>45</v>
      </c>
      <c r="H36" s="0" t="n">
        <v>14</v>
      </c>
      <c r="I36" s="0" t="s">
        <v>207</v>
      </c>
      <c r="J36" s="0" t="s">
        <v>208</v>
      </c>
      <c r="K36" s="0" t="s">
        <v>209</v>
      </c>
      <c r="L36" s="0" t="s">
        <v>50</v>
      </c>
      <c r="M36" s="0" t="n">
        <v>3</v>
      </c>
      <c r="N36" s="0" t="s">
        <v>210</v>
      </c>
      <c r="O36" s="0" t="n">
        <v>13</v>
      </c>
      <c r="P36" s="0" t="n">
        <v>10</v>
      </c>
      <c r="Q36" s="0" t="s">
        <v>52</v>
      </c>
      <c r="R36" s="0" t="s">
        <v>53</v>
      </c>
      <c r="S36" s="0" t="s">
        <v>1760</v>
      </c>
      <c r="T36" s="0" t="s">
        <v>55</v>
      </c>
      <c r="U36" s="0" t="n">
        <v>6</v>
      </c>
      <c r="V36" s="0" t="n">
        <v>10.51</v>
      </c>
      <c r="W36" s="0" t="n">
        <v>2</v>
      </c>
      <c r="X36" s="0" t="n">
        <v>622</v>
      </c>
      <c r="Y36" s="0" t="n">
        <v>509</v>
      </c>
      <c r="Z36" s="0" t="n">
        <v>582</v>
      </c>
      <c r="AA36" s="0" t="n">
        <v>400</v>
      </c>
      <c r="AB36" s="0" t="s">
        <v>55</v>
      </c>
      <c r="AC36" s="0" t="s">
        <v>55</v>
      </c>
      <c r="AD36" s="0" t="n">
        <v>19.0972</v>
      </c>
      <c r="AE36" s="0" t="n">
        <v>2</v>
      </c>
      <c r="AF36" s="0" t="n">
        <v>12.52</v>
      </c>
      <c r="AG36" s="0" t="n">
        <v>5889.12</v>
      </c>
      <c r="AH36" s="0" t="n">
        <v>625.33</v>
      </c>
      <c r="AI36" s="0" t="n">
        <v>899.98</v>
      </c>
      <c r="AJ36" s="0" t="n">
        <v>84.6</v>
      </c>
      <c r="AK36" s="0" t="n">
        <v>114.69</v>
      </c>
      <c r="AL36" s="0" t="n">
        <v>11.5</v>
      </c>
      <c r="AM36" s="0" t="n">
        <v>234087.41</v>
      </c>
      <c r="AN36" s="0" t="n">
        <v>32646.5</v>
      </c>
      <c r="AO36" s="0" t="n">
        <v>20073.16</v>
      </c>
      <c r="AP36" s="0" t="n">
        <v>3522.6</v>
      </c>
      <c r="AQ36" s="0" t="n">
        <v>1270.38</v>
      </c>
      <c r="AR36" s="0" t="n">
        <v>304.25</v>
      </c>
      <c r="AS36" s="0" t="n">
        <v>86</v>
      </c>
    </row>
    <row r="37" customFormat="false" ht="12" hidden="false" customHeight="false" outlineLevel="0" collapsed="false">
      <c r="A37" s="0" t="str">
        <f aca="false">CONCATENATE("Item/",ASC(C37),"/cond_",ASC(L37),"/list_",ASC(E37),"/context_",ASC(F37),"/CW_",ASC(AS37))</f>
        <v>Item/13036/cond_AR/list_CORGC/context_36/CW_298</v>
      </c>
      <c r="B37" s="0" t="str">
        <f aca="false">CONCATENATE("(#",ASC(C37),")")</f>
        <v>(#13036)</v>
      </c>
      <c r="C37" s="0" t="n">
        <v>13036</v>
      </c>
      <c r="D37" s="0" t="n">
        <v>3036</v>
      </c>
      <c r="E37" s="0" t="s">
        <v>66</v>
      </c>
      <c r="F37" s="0" t="n">
        <v>36</v>
      </c>
      <c r="G37" s="0" t="n">
        <v>46</v>
      </c>
      <c r="H37" s="0" t="n">
        <v>27</v>
      </c>
      <c r="I37" s="0" t="s">
        <v>211</v>
      </c>
      <c r="J37" s="0" t="s">
        <v>212</v>
      </c>
      <c r="K37" s="0" t="s">
        <v>213</v>
      </c>
      <c r="L37" s="0" t="s">
        <v>50</v>
      </c>
      <c r="M37" s="0" t="n">
        <v>3</v>
      </c>
      <c r="N37" s="0" t="s">
        <v>214</v>
      </c>
      <c r="O37" s="0" t="n">
        <v>10</v>
      </c>
      <c r="P37" s="0" t="n">
        <v>8</v>
      </c>
      <c r="Q37" s="0" t="s">
        <v>52</v>
      </c>
      <c r="R37" s="0" t="s">
        <v>53</v>
      </c>
      <c r="S37" s="0" t="s">
        <v>1743</v>
      </c>
      <c r="T37" s="0" t="s">
        <v>55</v>
      </c>
      <c r="U37" s="0" t="n">
        <v>3</v>
      </c>
      <c r="V37" s="0" t="n">
        <v>3.49</v>
      </c>
      <c r="W37" s="0" t="n">
        <v>18</v>
      </c>
      <c r="X37" s="0" t="n">
        <v>513</v>
      </c>
      <c r="Y37" s="0" t="n">
        <v>490</v>
      </c>
      <c r="Z37" s="0" t="n">
        <v>537</v>
      </c>
      <c r="AA37" s="0" t="n">
        <v>363</v>
      </c>
      <c r="AB37" s="0" t="s">
        <v>55</v>
      </c>
      <c r="AC37" s="0" t="s">
        <v>55</v>
      </c>
      <c r="AD37" s="0" t="n">
        <v>11.4821</v>
      </c>
      <c r="AE37" s="0" t="n">
        <v>24</v>
      </c>
      <c r="AF37" s="0" t="n">
        <v>121.3</v>
      </c>
      <c r="AG37" s="0" t="n">
        <v>17641.89</v>
      </c>
      <c r="AH37" s="0" t="n">
        <v>80.67</v>
      </c>
      <c r="AI37" s="0" t="n">
        <v>1391.95</v>
      </c>
      <c r="AJ37" s="0" t="n">
        <v>12.5</v>
      </c>
      <c r="AK37" s="0" t="n">
        <v>11.48</v>
      </c>
      <c r="AL37" s="0" t="n">
        <v>1</v>
      </c>
      <c r="AM37" s="0" t="n">
        <v>292229.31</v>
      </c>
      <c r="AN37" s="0" t="n">
        <v>31617</v>
      </c>
      <c r="AO37" s="0" t="n">
        <v>30705.96</v>
      </c>
      <c r="AP37" s="0" t="n">
        <v>5014</v>
      </c>
      <c r="AQ37" s="0" t="n">
        <v>1671.57</v>
      </c>
      <c r="AR37" s="0" t="n">
        <v>496</v>
      </c>
      <c r="AS37" s="0" t="n">
        <v>298</v>
      </c>
    </row>
    <row r="38" customFormat="false" ht="12" hidden="false" customHeight="false" outlineLevel="0" collapsed="false">
      <c r="A38" s="0" t="str">
        <f aca="false">CONCATENATE("Item/",ASC(C38),"/cond_",ASC(L38),"/list_",ASC(E38),"/context_",ASC(F38),"/CW_",ASC(AS38))</f>
        <v>Item/13037/cond_AR/list_CORGD/context_37/CW_242</v>
      </c>
      <c r="B38" s="0" t="str">
        <f aca="false">CONCATENATE("(#",ASC(C38),")")</f>
        <v>(#13037)</v>
      </c>
      <c r="C38" s="0" t="n">
        <v>13037</v>
      </c>
      <c r="D38" s="0" t="n">
        <v>3037</v>
      </c>
      <c r="E38" s="0" t="s">
        <v>80</v>
      </c>
      <c r="F38" s="0" t="n">
        <v>37</v>
      </c>
      <c r="G38" s="0" t="n">
        <v>47</v>
      </c>
      <c r="H38" s="0" t="n">
        <v>20</v>
      </c>
      <c r="I38" s="0" t="s">
        <v>215</v>
      </c>
      <c r="J38" s="0" t="s">
        <v>216</v>
      </c>
      <c r="K38" s="0" t="s">
        <v>217</v>
      </c>
      <c r="L38" s="0" t="s">
        <v>50</v>
      </c>
      <c r="M38" s="0" t="n">
        <v>3</v>
      </c>
      <c r="N38" s="0" t="s">
        <v>218</v>
      </c>
      <c r="O38" s="0" t="n">
        <v>14</v>
      </c>
      <c r="P38" s="0" t="n">
        <v>12</v>
      </c>
      <c r="Q38" s="0" t="s">
        <v>52</v>
      </c>
      <c r="R38" s="0" t="s">
        <v>53</v>
      </c>
      <c r="S38" s="0" t="s">
        <v>605</v>
      </c>
      <c r="T38" s="0" t="s">
        <v>55</v>
      </c>
      <c r="U38" s="0" t="n">
        <v>4</v>
      </c>
      <c r="V38" s="0" t="s">
        <v>55</v>
      </c>
      <c r="W38" s="0" t="s">
        <v>55</v>
      </c>
      <c r="X38" s="0" t="n">
        <v>326</v>
      </c>
      <c r="Y38" s="0" t="n">
        <v>243</v>
      </c>
      <c r="Z38" s="0" t="n">
        <v>276</v>
      </c>
      <c r="AA38" s="0" t="n">
        <v>205</v>
      </c>
      <c r="AB38" s="0" t="s">
        <v>55</v>
      </c>
      <c r="AC38" s="0" t="s">
        <v>55</v>
      </c>
      <c r="AD38" s="0" t="n">
        <v>0.297464</v>
      </c>
      <c r="AE38" s="0" t="n">
        <v>3</v>
      </c>
      <c r="AF38" s="0" t="n">
        <v>5.93</v>
      </c>
      <c r="AG38" s="0" t="n">
        <v>9785.84</v>
      </c>
      <c r="AH38" s="0" t="n">
        <v>169.75</v>
      </c>
      <c r="AI38" s="0" t="n">
        <v>752.05</v>
      </c>
      <c r="AJ38" s="0" t="n">
        <v>18</v>
      </c>
      <c r="AK38" s="0" t="n">
        <v>9.19</v>
      </c>
      <c r="AL38" s="0" t="n">
        <v>2.5</v>
      </c>
      <c r="AM38" s="0" t="n">
        <v>139071.2</v>
      </c>
      <c r="AN38" s="0" t="n">
        <v>17073</v>
      </c>
      <c r="AO38" s="0" t="n">
        <v>3808.53</v>
      </c>
      <c r="AP38" s="0" t="n">
        <v>853.33</v>
      </c>
      <c r="AQ38" s="0" t="n">
        <v>189.01</v>
      </c>
      <c r="AR38" s="0" t="n">
        <v>107.5</v>
      </c>
      <c r="AS38" s="0" t="n">
        <v>242</v>
      </c>
    </row>
    <row r="39" customFormat="false" ht="12" hidden="false" customHeight="false" outlineLevel="0" collapsed="false">
      <c r="A39" s="0" t="str">
        <f aca="false">CONCATENATE("Item/",ASC(C39),"/cond_",ASC(L39),"/list_",ASC(E39),"/context_",ASC(F39),"/CW_",ASC(AS39))</f>
        <v>Item/13038/cond_AR/list_CORGB/context_38/CW_206</v>
      </c>
      <c r="B39" s="0" t="str">
        <f aca="false">CONCATENATE("(#",ASC(C39),")")</f>
        <v>(#13038)</v>
      </c>
      <c r="C39" s="0" t="n">
        <v>13038</v>
      </c>
      <c r="D39" s="0" t="n">
        <v>3038</v>
      </c>
      <c r="E39" s="0" t="s">
        <v>56</v>
      </c>
      <c r="F39" s="0" t="n">
        <v>38</v>
      </c>
      <c r="G39" s="0" t="n">
        <v>48</v>
      </c>
      <c r="H39" s="0" t="s">
        <v>153</v>
      </c>
      <c r="I39" s="0" t="s">
        <v>219</v>
      </c>
      <c r="J39" s="0" t="s">
        <v>220</v>
      </c>
      <c r="K39" s="0" t="s">
        <v>221</v>
      </c>
      <c r="L39" s="0" t="s">
        <v>50</v>
      </c>
      <c r="M39" s="0" t="n">
        <v>3</v>
      </c>
      <c r="N39" s="0" t="s">
        <v>222</v>
      </c>
      <c r="O39" s="0" t="n">
        <v>13</v>
      </c>
      <c r="P39" s="0" t="n">
        <v>11</v>
      </c>
      <c r="Q39" s="0" t="s">
        <v>52</v>
      </c>
      <c r="R39" s="0" t="s">
        <v>53</v>
      </c>
      <c r="S39" s="0" t="s">
        <v>1761</v>
      </c>
      <c r="T39" s="0" t="s">
        <v>55</v>
      </c>
      <c r="U39" s="0" t="n">
        <v>4</v>
      </c>
      <c r="V39" s="0" t="n">
        <v>214.59</v>
      </c>
      <c r="W39" s="0" t="n">
        <v>16</v>
      </c>
      <c r="X39" s="0" t="n">
        <v>335</v>
      </c>
      <c r="Y39" s="0" t="n">
        <v>552</v>
      </c>
      <c r="Z39" s="0" t="n">
        <v>462</v>
      </c>
      <c r="AA39" s="0" t="n">
        <v>517</v>
      </c>
      <c r="AB39" s="0" t="s">
        <v>55</v>
      </c>
      <c r="AC39" s="0" t="s">
        <v>55</v>
      </c>
      <c r="AD39" s="0" t="n">
        <v>56.9346</v>
      </c>
      <c r="AE39" s="0" t="n">
        <v>16</v>
      </c>
      <c r="AF39" s="0" t="n">
        <v>316.81</v>
      </c>
      <c r="AG39" s="0" t="n">
        <v>21727.72</v>
      </c>
      <c r="AH39" s="0" t="n">
        <v>273</v>
      </c>
      <c r="AI39" s="0" t="n">
        <v>2603.28</v>
      </c>
      <c r="AJ39" s="0" t="n">
        <v>31</v>
      </c>
      <c r="AK39" s="0" t="n">
        <v>320.31</v>
      </c>
      <c r="AL39" s="0" t="n">
        <v>6.5</v>
      </c>
      <c r="AM39" s="0" t="n">
        <v>384989.83</v>
      </c>
      <c r="AN39" s="0" t="n">
        <v>38994</v>
      </c>
      <c r="AO39" s="0" t="n">
        <v>39017.86</v>
      </c>
      <c r="AP39" s="0" t="n">
        <v>5600</v>
      </c>
      <c r="AQ39" s="0" t="n">
        <v>11121.01</v>
      </c>
      <c r="AR39" s="0" t="n">
        <v>1277.5</v>
      </c>
      <c r="AS39" s="0" t="n">
        <v>206</v>
      </c>
    </row>
    <row r="40" customFormat="false" ht="12" hidden="false" customHeight="false" outlineLevel="0" collapsed="false">
      <c r="A40" s="0" t="str">
        <f aca="false">CONCATENATE("Item/",ASC(C40),"/cond_",ASC(L40),"/list_",ASC(E40),"/context_",ASC(F40),"/CW_",ASC(AS40))</f>
        <v>Item/13039/cond_AR/list_CORGB/context_39/CW_191</v>
      </c>
      <c r="B40" s="0" t="str">
        <f aca="false">CONCATENATE("(#",ASC(C40),")")</f>
        <v>(#13039)</v>
      </c>
      <c r="C40" s="0" t="n">
        <v>13039</v>
      </c>
      <c r="D40" s="0" t="n">
        <v>3039</v>
      </c>
      <c r="E40" s="0" t="s">
        <v>56</v>
      </c>
      <c r="F40" s="0" t="n">
        <v>39</v>
      </c>
      <c r="G40" s="0" t="n">
        <v>52</v>
      </c>
      <c r="I40" s="0" t="s">
        <v>223</v>
      </c>
      <c r="J40" s="0" t="s">
        <v>224</v>
      </c>
      <c r="K40" s="0" t="s">
        <v>225</v>
      </c>
      <c r="L40" s="0" t="s">
        <v>50</v>
      </c>
      <c r="M40" s="0" t="n">
        <v>3</v>
      </c>
      <c r="N40" s="0" t="s">
        <v>226</v>
      </c>
      <c r="O40" s="0" t="n">
        <v>15</v>
      </c>
      <c r="P40" s="0" t="n">
        <v>13</v>
      </c>
      <c r="Q40" s="0" t="s">
        <v>52</v>
      </c>
      <c r="R40" s="0" t="s">
        <v>53</v>
      </c>
      <c r="S40" s="0" t="s">
        <v>1762</v>
      </c>
      <c r="T40" s="0" t="n">
        <v>0</v>
      </c>
      <c r="U40" s="0" t="n">
        <v>5</v>
      </c>
      <c r="V40" s="0" t="n">
        <v>58.2</v>
      </c>
      <c r="W40" s="0" t="n">
        <v>0</v>
      </c>
      <c r="X40" s="0" t="n">
        <v>517</v>
      </c>
      <c r="Y40" s="0" t="n">
        <v>504</v>
      </c>
      <c r="Z40" s="0" t="n">
        <v>530</v>
      </c>
      <c r="AA40" s="0" t="n">
        <v>485</v>
      </c>
      <c r="AB40" s="0" t="s">
        <v>55</v>
      </c>
      <c r="AC40" s="0" t="s">
        <v>55</v>
      </c>
      <c r="AD40" s="0" t="n">
        <v>42.8348</v>
      </c>
      <c r="AE40" s="0" t="n">
        <v>0</v>
      </c>
      <c r="AF40" s="0" t="n">
        <v>0</v>
      </c>
      <c r="AG40" s="0" t="n">
        <v>8160.44</v>
      </c>
      <c r="AH40" s="0" t="n">
        <v>360.4</v>
      </c>
      <c r="AI40" s="0" t="n">
        <v>896.87</v>
      </c>
      <c r="AJ40" s="0" t="n">
        <v>32.75</v>
      </c>
      <c r="AK40" s="0" t="n">
        <v>179.23</v>
      </c>
      <c r="AL40" s="0" t="n">
        <v>5</v>
      </c>
      <c r="AM40" s="0" t="n">
        <v>198602.3</v>
      </c>
      <c r="AN40" s="0" t="n">
        <v>27519.6</v>
      </c>
      <c r="AO40" s="0" t="n">
        <v>11108.77</v>
      </c>
      <c r="AP40" s="0" t="n">
        <v>1821.25</v>
      </c>
      <c r="AQ40" s="0" t="n">
        <v>1307.37</v>
      </c>
      <c r="AR40" s="0" t="n">
        <v>271</v>
      </c>
      <c r="AS40" s="0" t="n">
        <v>191</v>
      </c>
    </row>
    <row r="41" customFormat="false" ht="12" hidden="false" customHeight="false" outlineLevel="0" collapsed="false">
      <c r="A41" s="0" t="str">
        <f aca="false">CONCATENATE("Item/",ASC(C41),"/cond_",ASC(L41),"/list_",ASC(E41),"/context_",ASC(F41),"/CW_",ASC(AS41))</f>
        <v>Item/13040/cond_AR/list_CORGB/context_40/CW_209</v>
      </c>
      <c r="B41" s="0" t="str">
        <f aca="false">CONCATENATE("(#",ASC(C41),")")</f>
        <v>(#13040)</v>
      </c>
      <c r="C41" s="0" t="n">
        <v>13040</v>
      </c>
      <c r="D41" s="0" t="n">
        <v>3040</v>
      </c>
      <c r="E41" s="0" t="s">
        <v>56</v>
      </c>
      <c r="F41" s="0" t="n">
        <v>40</v>
      </c>
      <c r="G41" s="0" t="n">
        <v>55</v>
      </c>
      <c r="H41" s="0" t="s">
        <v>227</v>
      </c>
      <c r="I41" s="0" t="s">
        <v>228</v>
      </c>
      <c r="J41" s="0" t="s">
        <v>229</v>
      </c>
      <c r="K41" s="0" t="s">
        <v>230</v>
      </c>
      <c r="L41" s="0" t="s">
        <v>50</v>
      </c>
      <c r="M41" s="0" t="n">
        <v>3</v>
      </c>
      <c r="N41" s="0" t="s">
        <v>231</v>
      </c>
      <c r="O41" s="0" t="n">
        <v>10</v>
      </c>
      <c r="P41" s="0" t="n">
        <v>8</v>
      </c>
      <c r="Q41" s="0" t="s">
        <v>52</v>
      </c>
      <c r="R41" s="0" t="s">
        <v>53</v>
      </c>
      <c r="S41" s="0" t="s">
        <v>1743</v>
      </c>
      <c r="T41" s="0" t="s">
        <v>55</v>
      </c>
      <c r="U41" s="0" t="n">
        <v>3</v>
      </c>
      <c r="V41" s="0" t="n">
        <v>6.37</v>
      </c>
      <c r="W41" s="0" t="n">
        <v>19</v>
      </c>
      <c r="X41" s="0" t="n">
        <v>623</v>
      </c>
      <c r="Y41" s="0" t="n">
        <v>486</v>
      </c>
      <c r="Z41" s="0" t="n">
        <v>597</v>
      </c>
      <c r="AA41" s="0" t="s">
        <v>55</v>
      </c>
      <c r="AB41" s="0" t="s">
        <v>55</v>
      </c>
      <c r="AC41" s="0" t="s">
        <v>55</v>
      </c>
      <c r="AD41" s="0" t="n">
        <v>15.7061</v>
      </c>
      <c r="AE41" s="0" t="n">
        <v>20</v>
      </c>
      <c r="AF41" s="0" t="n">
        <v>638.79</v>
      </c>
      <c r="AG41" s="0" t="n">
        <v>20041.77</v>
      </c>
      <c r="AH41" s="0" t="n">
        <v>73.67</v>
      </c>
      <c r="AI41" s="0" t="n">
        <v>6394.31</v>
      </c>
      <c r="AJ41" s="0" t="n">
        <v>10.5</v>
      </c>
      <c r="AK41" s="0" t="n">
        <v>15.71</v>
      </c>
      <c r="AL41" s="0" t="n">
        <v>1</v>
      </c>
      <c r="AM41" s="0" t="n">
        <v>235411.06</v>
      </c>
      <c r="AN41" s="0" t="n">
        <v>21115.33</v>
      </c>
      <c r="AO41" s="0" t="n">
        <v>24006.87</v>
      </c>
      <c r="AP41" s="0" t="n">
        <v>1277</v>
      </c>
      <c r="AQ41" s="0" t="n">
        <v>19.22</v>
      </c>
      <c r="AR41" s="0" t="n">
        <v>19</v>
      </c>
      <c r="AS41" s="0" t="n">
        <v>209</v>
      </c>
    </row>
    <row r="42" customFormat="false" ht="12" hidden="false" customHeight="false" outlineLevel="0" collapsed="false">
      <c r="A42" s="0" t="str">
        <f aca="false">CONCATENATE("Item/",ASC(C42),"/cond_",ASC(L42),"/list_",ASC(E42),"/context_",ASC(F42),"/CW_",ASC(AS42))</f>
        <v>Item/13041/cond_AR/list_CORGB/context_41/CW_187</v>
      </c>
      <c r="B42" s="0" t="str">
        <f aca="false">CONCATENATE("(#",ASC(C42),")")</f>
        <v>(#13041)</v>
      </c>
      <c r="C42" s="0" t="n">
        <v>13041</v>
      </c>
      <c r="D42" s="0" t="n">
        <v>3041</v>
      </c>
      <c r="E42" s="0" t="s">
        <v>56</v>
      </c>
      <c r="F42" s="0" t="n">
        <v>41</v>
      </c>
      <c r="G42" s="0" t="n">
        <v>56</v>
      </c>
      <c r="H42" s="0" t="n">
        <v>13</v>
      </c>
      <c r="I42" s="0" t="s">
        <v>232</v>
      </c>
      <c r="J42" s="0" t="s">
        <v>233</v>
      </c>
      <c r="K42" s="0" t="s">
        <v>234</v>
      </c>
      <c r="L42" s="0" t="s">
        <v>50</v>
      </c>
      <c r="M42" s="0" t="n">
        <v>3</v>
      </c>
      <c r="N42" s="0" t="s">
        <v>235</v>
      </c>
      <c r="O42" s="0" t="n">
        <v>15</v>
      </c>
      <c r="P42" s="0" t="n">
        <v>13</v>
      </c>
      <c r="Q42" s="0" t="s">
        <v>52</v>
      </c>
      <c r="R42" s="0" t="s">
        <v>236</v>
      </c>
      <c r="S42" s="0" t="s">
        <v>1749</v>
      </c>
      <c r="T42" s="0" t="s">
        <v>55</v>
      </c>
      <c r="U42" s="0" t="n">
        <v>4</v>
      </c>
      <c r="V42" s="0" t="n">
        <v>9.69</v>
      </c>
      <c r="W42" s="0" t="n">
        <v>6</v>
      </c>
      <c r="X42" s="0" t="n">
        <v>490</v>
      </c>
      <c r="Y42" s="0" t="n">
        <v>523</v>
      </c>
      <c r="Z42" s="0" t="n">
        <v>540</v>
      </c>
      <c r="AA42" s="0" t="s">
        <v>55</v>
      </c>
      <c r="AB42" s="0" t="s">
        <v>55</v>
      </c>
      <c r="AC42" s="0" t="s">
        <v>55</v>
      </c>
      <c r="AD42" s="0" t="n">
        <v>6.72268</v>
      </c>
      <c r="AE42" s="0" t="n">
        <v>6</v>
      </c>
      <c r="AF42" s="0" t="n">
        <v>16.58</v>
      </c>
      <c r="AG42" s="0" t="n">
        <v>5405.5</v>
      </c>
      <c r="AH42" s="0" t="n">
        <v>122</v>
      </c>
      <c r="AI42" s="0" t="n">
        <v>212.29</v>
      </c>
      <c r="AJ42" s="0" t="n">
        <v>16.67</v>
      </c>
      <c r="AK42" s="0" t="n">
        <v>56.46</v>
      </c>
      <c r="AL42" s="0" t="n">
        <v>4</v>
      </c>
      <c r="AM42" s="0" t="n">
        <v>177728.92</v>
      </c>
      <c r="AN42" s="0" t="n">
        <v>30167.25</v>
      </c>
      <c r="AO42" s="0" t="n">
        <v>9246.23</v>
      </c>
      <c r="AP42" s="0" t="n">
        <v>2459.67</v>
      </c>
      <c r="AQ42" s="0" t="n">
        <v>368.11</v>
      </c>
      <c r="AR42" s="0" t="n">
        <v>162</v>
      </c>
      <c r="AS42" s="0" t="n">
        <v>187</v>
      </c>
    </row>
    <row r="43" customFormat="false" ht="12" hidden="false" customHeight="false" outlineLevel="0" collapsed="false">
      <c r="A43" s="0" t="str">
        <f aca="false">CONCATENATE("Item/",ASC(C43),"/cond_",ASC(L43),"/list_",ASC(E43),"/context_",ASC(F43),"/CW_",ASC(AS43))</f>
        <v>Item/13042/cond_AR/list_CORGB/context_42/CW_230</v>
      </c>
      <c r="B43" s="0" t="str">
        <f aca="false">CONCATENATE("(#",ASC(C43),")")</f>
        <v>(#13042)</v>
      </c>
      <c r="C43" s="0" t="n">
        <v>13042</v>
      </c>
      <c r="D43" s="0" t="n">
        <v>3042</v>
      </c>
      <c r="E43" s="0" t="s">
        <v>56</v>
      </c>
      <c r="F43" s="0" t="n">
        <v>42</v>
      </c>
      <c r="G43" s="0" t="n">
        <v>57</v>
      </c>
      <c r="H43" s="0" t="s">
        <v>237</v>
      </c>
      <c r="I43" s="0" t="s">
        <v>238</v>
      </c>
      <c r="J43" s="0" t="s">
        <v>239</v>
      </c>
      <c r="K43" s="0" t="s">
        <v>240</v>
      </c>
      <c r="L43" s="0" t="s">
        <v>50</v>
      </c>
      <c r="M43" s="0" t="n">
        <v>3</v>
      </c>
      <c r="N43" s="0" t="s">
        <v>241</v>
      </c>
      <c r="O43" s="0" t="n">
        <v>22</v>
      </c>
      <c r="P43" s="0" t="n">
        <v>19</v>
      </c>
      <c r="Q43" s="0" t="s">
        <v>52</v>
      </c>
      <c r="R43" s="0" t="s">
        <v>236</v>
      </c>
      <c r="S43" s="0" t="s">
        <v>1745</v>
      </c>
      <c r="T43" s="0" t="s">
        <v>55</v>
      </c>
      <c r="U43" s="0" t="n">
        <v>4</v>
      </c>
      <c r="V43" s="0" t="n">
        <v>8.06</v>
      </c>
      <c r="W43" s="0" t="n">
        <v>11</v>
      </c>
      <c r="X43" s="0" t="n">
        <v>596</v>
      </c>
      <c r="Y43" s="0" t="n">
        <v>449</v>
      </c>
      <c r="Z43" s="0" t="n">
        <v>572</v>
      </c>
      <c r="AA43" s="0" t="s">
        <v>55</v>
      </c>
      <c r="AB43" s="0" t="s">
        <v>55</v>
      </c>
      <c r="AC43" s="0" t="s">
        <v>55</v>
      </c>
      <c r="AD43" s="0" t="n">
        <v>3.86703</v>
      </c>
      <c r="AE43" s="0" t="n">
        <v>11</v>
      </c>
      <c r="AF43" s="0" t="n">
        <v>91.61</v>
      </c>
      <c r="AG43" s="0" t="n">
        <v>20602.2</v>
      </c>
      <c r="AH43" s="0" t="n">
        <v>275.75</v>
      </c>
      <c r="AI43" s="0" t="n">
        <v>1461.44</v>
      </c>
      <c r="AJ43" s="0" t="n">
        <v>26</v>
      </c>
      <c r="AK43" s="0" t="n">
        <v>141.77</v>
      </c>
      <c r="AL43" s="0" t="n">
        <v>4</v>
      </c>
      <c r="AM43" s="0" t="n">
        <v>338210.84</v>
      </c>
      <c r="AN43" s="0" t="n">
        <v>40013.25</v>
      </c>
      <c r="AO43" s="0" t="n">
        <v>19121.65</v>
      </c>
      <c r="AP43" s="0" t="n">
        <v>2341</v>
      </c>
      <c r="AQ43" s="0" t="n">
        <v>2235.59</v>
      </c>
      <c r="AR43" s="0" t="n">
        <v>194.5</v>
      </c>
      <c r="AS43" s="0" t="n">
        <v>230</v>
      </c>
    </row>
    <row r="44" customFormat="false" ht="12" hidden="false" customHeight="false" outlineLevel="0" collapsed="false">
      <c r="A44" s="0" t="str">
        <f aca="false">CONCATENATE("Item/",ASC(C44),"/cond_",ASC(L44),"/list_",ASC(E44),"/context_",ASC(F44),"/CW_",ASC(AS44))</f>
        <v>Item/13043/cond_AR/list_CORGB/context_43/CW_441</v>
      </c>
      <c r="B44" s="0" t="str">
        <f aca="false">CONCATENATE("(#",ASC(C44),")")</f>
        <v>(#13043)</v>
      </c>
      <c r="C44" s="0" t="n">
        <v>13043</v>
      </c>
      <c r="D44" s="0" t="n">
        <v>3043</v>
      </c>
      <c r="E44" s="0" t="s">
        <v>56</v>
      </c>
      <c r="F44" s="0" t="n">
        <v>43</v>
      </c>
      <c r="G44" s="0" t="n">
        <v>58</v>
      </c>
      <c r="H44" s="0" t="s">
        <v>242</v>
      </c>
      <c r="I44" s="0" t="s">
        <v>243</v>
      </c>
      <c r="J44" s="0" t="s">
        <v>244</v>
      </c>
      <c r="K44" s="0" t="s">
        <v>245</v>
      </c>
      <c r="L44" s="0" t="s">
        <v>50</v>
      </c>
      <c r="M44" s="0" t="n">
        <v>3</v>
      </c>
      <c r="N44" s="0" t="s">
        <v>246</v>
      </c>
      <c r="O44" s="0" t="n">
        <v>20</v>
      </c>
      <c r="P44" s="0" t="n">
        <v>18</v>
      </c>
      <c r="Q44" s="0" t="s">
        <v>52</v>
      </c>
      <c r="R44" s="0" t="s">
        <v>236</v>
      </c>
      <c r="S44" s="0" t="s">
        <v>1745</v>
      </c>
      <c r="T44" s="0" t="s">
        <v>55</v>
      </c>
      <c r="U44" s="0" t="n">
        <v>5</v>
      </c>
      <c r="V44" s="0" t="n">
        <v>9.51</v>
      </c>
      <c r="W44" s="0" t="n">
        <v>6</v>
      </c>
      <c r="X44" s="0" t="n">
        <v>475</v>
      </c>
      <c r="Y44" s="0" t="n">
        <v>523</v>
      </c>
      <c r="Z44" s="0" t="n">
        <v>463</v>
      </c>
      <c r="AA44" s="0" t="n">
        <v>405</v>
      </c>
      <c r="AB44" s="0" t="s">
        <v>55</v>
      </c>
      <c r="AC44" s="0" t="s">
        <v>55</v>
      </c>
      <c r="AD44" s="0" t="n">
        <v>70.6774</v>
      </c>
      <c r="AE44" s="0" t="n">
        <v>6</v>
      </c>
      <c r="AF44" s="0" t="n">
        <v>3.42</v>
      </c>
      <c r="AG44" s="0" t="n">
        <v>11070.92</v>
      </c>
      <c r="AH44" s="0" t="n">
        <v>420.2</v>
      </c>
      <c r="AI44" s="0" t="n">
        <v>821.33</v>
      </c>
      <c r="AJ44" s="0" t="n">
        <v>35.75</v>
      </c>
      <c r="AK44" s="0" t="n">
        <v>88.55</v>
      </c>
      <c r="AL44" s="0" t="n">
        <v>7.67</v>
      </c>
      <c r="AM44" s="0" t="n">
        <v>290694.41</v>
      </c>
      <c r="AN44" s="0" t="n">
        <v>41640.8</v>
      </c>
      <c r="AO44" s="0" t="n">
        <v>19436</v>
      </c>
      <c r="AP44" s="0" t="n">
        <v>3829</v>
      </c>
      <c r="AQ44" s="0" t="n">
        <v>1621.14</v>
      </c>
      <c r="AR44" s="0" t="n">
        <v>496.33</v>
      </c>
      <c r="AS44" s="0" t="n">
        <v>441</v>
      </c>
    </row>
    <row r="45" customFormat="false" ht="12" hidden="false" customHeight="false" outlineLevel="0" collapsed="false">
      <c r="A45" s="0" t="str">
        <f aca="false">CONCATENATE("Item/",ASC(C45),"/cond_",ASC(L45),"/list_",ASC(E45),"/context_",ASC(F45),"/CW_",ASC(AS45))</f>
        <v>Item/13044/cond_AR/list_CORGD/context_44/CW_156</v>
      </c>
      <c r="B45" s="0" t="str">
        <f aca="false">CONCATENATE("(#",ASC(C45),")")</f>
        <v>(#13044)</v>
      </c>
      <c r="C45" s="0" t="n">
        <v>13044</v>
      </c>
      <c r="D45" s="0" t="n">
        <v>3044</v>
      </c>
      <c r="E45" s="0" t="s">
        <v>80</v>
      </c>
      <c r="F45" s="0" t="n">
        <v>44</v>
      </c>
      <c r="G45" s="0" t="n">
        <v>59</v>
      </c>
      <c r="H45" s="0" t="s">
        <v>247</v>
      </c>
      <c r="I45" s="0" t="s">
        <v>248</v>
      </c>
      <c r="J45" s="0" t="s">
        <v>249</v>
      </c>
      <c r="K45" s="0" t="s">
        <v>250</v>
      </c>
      <c r="L45" s="0" t="s">
        <v>50</v>
      </c>
      <c r="M45" s="0" t="n">
        <v>3</v>
      </c>
      <c r="N45" s="0" t="s">
        <v>251</v>
      </c>
      <c r="O45" s="0" t="n">
        <v>17</v>
      </c>
      <c r="P45" s="0" t="n">
        <v>15</v>
      </c>
      <c r="Q45" s="0" t="s">
        <v>52</v>
      </c>
      <c r="R45" s="0" t="s">
        <v>236</v>
      </c>
      <c r="S45" s="0" t="s">
        <v>1745</v>
      </c>
      <c r="T45" s="0" t="s">
        <v>55</v>
      </c>
      <c r="U45" s="0" t="n">
        <v>9</v>
      </c>
      <c r="V45" s="0" t="n">
        <v>1.18</v>
      </c>
      <c r="W45" s="0" t="n">
        <v>0</v>
      </c>
      <c r="X45" s="0" t="s">
        <v>55</v>
      </c>
      <c r="Y45" s="0" t="s">
        <v>55</v>
      </c>
      <c r="Z45" s="0" t="s">
        <v>55</v>
      </c>
      <c r="AA45" s="0" t="s">
        <v>55</v>
      </c>
      <c r="AB45" s="0" t="s">
        <v>55</v>
      </c>
      <c r="AC45" s="0" t="s">
        <v>55</v>
      </c>
      <c r="AD45" s="0" t="n">
        <v>2.73667</v>
      </c>
      <c r="AE45" s="0" t="n">
        <v>0</v>
      </c>
      <c r="AF45" s="0" t="n">
        <v>0</v>
      </c>
      <c r="AG45" s="0" t="n">
        <v>2220.2</v>
      </c>
      <c r="AH45" s="0" t="n">
        <v>665.11</v>
      </c>
      <c r="AI45" s="0" t="n">
        <v>403.85</v>
      </c>
      <c r="AJ45" s="0" t="n">
        <v>99.25</v>
      </c>
      <c r="AK45" s="0" t="n">
        <v>164.38</v>
      </c>
      <c r="AL45" s="0" t="n">
        <v>27.43</v>
      </c>
      <c r="AM45" s="0" t="n">
        <v>261427.99</v>
      </c>
      <c r="AN45" s="0" t="n">
        <v>34670.78</v>
      </c>
      <c r="AO45" s="0" t="n">
        <v>18288.38</v>
      </c>
      <c r="AP45" s="0" t="n">
        <v>2980.12</v>
      </c>
      <c r="AQ45" s="0" t="n">
        <v>2166.22</v>
      </c>
      <c r="AR45" s="0" t="n">
        <v>463.43</v>
      </c>
      <c r="AS45" s="0" t="n">
        <v>156</v>
      </c>
    </row>
    <row r="46" customFormat="false" ht="12" hidden="false" customHeight="false" outlineLevel="0" collapsed="false">
      <c r="A46" s="0" t="str">
        <f aca="false">CONCATENATE("Item/",ASC(C46),"/cond_",ASC(L46),"/list_",ASC(E46),"/context_",ASC(F46),"/CW_",ASC(AS46))</f>
        <v>Item/13045/cond_AR/list_CORGC/context_45/CW_553</v>
      </c>
      <c r="B46" s="0" t="str">
        <f aca="false">CONCATENATE("(#",ASC(C46),")")</f>
        <v>(#13045)</v>
      </c>
      <c r="C46" s="0" t="n">
        <v>13045</v>
      </c>
      <c r="D46" s="0" t="n">
        <v>3045</v>
      </c>
      <c r="E46" s="0" t="s">
        <v>66</v>
      </c>
      <c r="F46" s="0" t="n">
        <v>45</v>
      </c>
      <c r="G46" s="0" t="n">
        <v>60</v>
      </c>
      <c r="H46" s="0" t="n">
        <v>66</v>
      </c>
      <c r="I46" s="0" t="s">
        <v>252</v>
      </c>
      <c r="J46" s="0" t="s">
        <v>253</v>
      </c>
      <c r="K46" s="0" t="s">
        <v>254</v>
      </c>
      <c r="L46" s="0" t="s">
        <v>50</v>
      </c>
      <c r="M46" s="0" t="n">
        <v>3</v>
      </c>
      <c r="N46" s="0" t="s">
        <v>255</v>
      </c>
      <c r="O46" s="0" t="n">
        <v>9</v>
      </c>
      <c r="P46" s="0" t="n">
        <v>7</v>
      </c>
      <c r="Q46" s="0" t="s">
        <v>52</v>
      </c>
      <c r="R46" s="0" t="s">
        <v>236</v>
      </c>
      <c r="S46" s="0" t="s">
        <v>1763</v>
      </c>
      <c r="T46" s="0" t="s">
        <v>55</v>
      </c>
      <c r="U46" s="0" t="n">
        <v>10</v>
      </c>
      <c r="V46" s="0" t="n">
        <v>1.2</v>
      </c>
      <c r="W46" s="0" t="n">
        <v>0</v>
      </c>
      <c r="X46" s="0" t="s">
        <v>55</v>
      </c>
      <c r="Y46" s="0" t="s">
        <v>55</v>
      </c>
      <c r="Z46" s="0" t="s">
        <v>55</v>
      </c>
      <c r="AA46" s="0" t="s">
        <v>55</v>
      </c>
      <c r="AB46" s="0" t="s">
        <v>55</v>
      </c>
      <c r="AC46" s="0" t="s">
        <v>55</v>
      </c>
      <c r="AD46" s="0" t="n">
        <v>3.15312</v>
      </c>
      <c r="AE46" s="0" t="n">
        <v>1</v>
      </c>
      <c r="AF46" s="0" t="n">
        <v>0</v>
      </c>
      <c r="AG46" s="0" t="n">
        <v>1887.35</v>
      </c>
      <c r="AH46" s="0" t="n">
        <v>699.7</v>
      </c>
      <c r="AI46" s="0" t="n">
        <v>243.92</v>
      </c>
      <c r="AJ46" s="0" t="n">
        <v>95.11</v>
      </c>
      <c r="AK46" s="0" t="n">
        <v>70.22</v>
      </c>
      <c r="AL46" s="0" t="n">
        <v>26.88</v>
      </c>
      <c r="AM46" s="0" t="n">
        <v>223484.25</v>
      </c>
      <c r="AN46" s="0" t="n">
        <v>33729.5</v>
      </c>
      <c r="AO46" s="0" t="n">
        <v>15671.8</v>
      </c>
      <c r="AP46" s="0" t="n">
        <v>2492.56</v>
      </c>
      <c r="AQ46" s="0" t="n">
        <v>1495.63</v>
      </c>
      <c r="AR46" s="0" t="n">
        <v>345.88</v>
      </c>
      <c r="AS46" s="0" t="n">
        <v>553</v>
      </c>
    </row>
    <row r="47" customFormat="false" ht="12" hidden="false" customHeight="false" outlineLevel="0" collapsed="false">
      <c r="A47" s="0" t="str">
        <f aca="false">CONCATENATE("Item/",ASC(C47),"/cond_",ASC(L47),"/list_",ASC(E47),"/context_",ASC(F47),"/CW_",ASC(AS47))</f>
        <v>Item/13046/cond_AR/list_CORGB/context_46/CW_536</v>
      </c>
      <c r="B47" s="0" t="str">
        <f aca="false">CONCATENATE("(#",ASC(C47),")")</f>
        <v>(#13046)</v>
      </c>
      <c r="C47" s="0" t="n">
        <v>13046</v>
      </c>
      <c r="D47" s="0" t="n">
        <v>3046</v>
      </c>
      <c r="E47" s="0" t="s">
        <v>56</v>
      </c>
      <c r="F47" s="0" t="n">
        <v>46</v>
      </c>
      <c r="G47" s="0" t="n">
        <v>61</v>
      </c>
      <c r="H47" s="0" t="n">
        <v>3</v>
      </c>
      <c r="I47" s="0" t="s">
        <v>256</v>
      </c>
      <c r="J47" s="0" t="s">
        <v>257</v>
      </c>
      <c r="K47" s="0" t="s">
        <v>258</v>
      </c>
      <c r="L47" s="0" t="s">
        <v>50</v>
      </c>
      <c r="M47" s="0" t="n">
        <v>3</v>
      </c>
      <c r="N47" s="0" t="s">
        <v>259</v>
      </c>
      <c r="O47" s="0" t="n">
        <v>19</v>
      </c>
      <c r="P47" s="0" t="n">
        <v>17</v>
      </c>
      <c r="Q47" s="0" t="s">
        <v>52</v>
      </c>
      <c r="R47" s="0" t="s">
        <v>236</v>
      </c>
      <c r="S47" s="0" t="s">
        <v>1745</v>
      </c>
      <c r="T47" s="0" t="n">
        <v>0</v>
      </c>
      <c r="U47" s="0" t="n">
        <v>4</v>
      </c>
      <c r="V47" s="0" t="s">
        <v>55</v>
      </c>
      <c r="W47" s="0" t="s">
        <v>55</v>
      </c>
      <c r="X47" s="0" t="s">
        <v>55</v>
      </c>
      <c r="Y47" s="0" t="s">
        <v>55</v>
      </c>
      <c r="Z47" s="0" t="s">
        <v>55</v>
      </c>
      <c r="AA47" s="0" t="s">
        <v>55</v>
      </c>
      <c r="AB47" s="0" t="s">
        <v>55</v>
      </c>
      <c r="AC47" s="0" t="s">
        <v>55</v>
      </c>
      <c r="AD47" s="0" t="n">
        <v>2.73667</v>
      </c>
      <c r="AE47" s="0" t="n">
        <v>21</v>
      </c>
      <c r="AF47" s="0" t="n">
        <v>122.88</v>
      </c>
      <c r="AG47" s="0" t="n">
        <v>25252.04</v>
      </c>
      <c r="AH47" s="0" t="n">
        <v>266.75</v>
      </c>
      <c r="AI47" s="0" t="n">
        <v>2077.47</v>
      </c>
      <c r="AJ47" s="0" t="n">
        <v>39.67</v>
      </c>
      <c r="AK47" s="0" t="n">
        <v>361.3</v>
      </c>
      <c r="AL47" s="0" t="n">
        <v>8.5</v>
      </c>
      <c r="AM47" s="0" t="n">
        <v>376404.7</v>
      </c>
      <c r="AN47" s="0" t="n">
        <v>47244</v>
      </c>
      <c r="AO47" s="0" t="n">
        <v>44861.87</v>
      </c>
      <c r="AP47" s="0" t="n">
        <v>8491</v>
      </c>
      <c r="AQ47" s="0" t="n">
        <v>4425.31</v>
      </c>
      <c r="AR47" s="0" t="n">
        <v>1533</v>
      </c>
      <c r="AS47" s="0" t="n">
        <v>536</v>
      </c>
    </row>
    <row r="48" customFormat="false" ht="12" hidden="false" customHeight="false" outlineLevel="0" collapsed="false">
      <c r="A48" s="0" t="str">
        <f aca="false">CONCATENATE("Item/",ASC(C48),"/cond_",ASC(L48),"/list_",ASC(E48),"/context_",ASC(F48),"/CW_",ASC(AS48))</f>
        <v>Item/13047/cond_AR/list_CORGB/context_47/CW_414</v>
      </c>
      <c r="B48" s="0" t="str">
        <f aca="false">CONCATENATE("(#",ASC(C48),")")</f>
        <v>(#13047)</v>
      </c>
      <c r="C48" s="0" t="n">
        <v>13047</v>
      </c>
      <c r="D48" s="0" t="n">
        <v>3047</v>
      </c>
      <c r="E48" s="0" t="s">
        <v>56</v>
      </c>
      <c r="F48" s="0" t="n">
        <v>47</v>
      </c>
      <c r="G48" s="0" t="n">
        <v>63</v>
      </c>
      <c r="I48" s="0" t="s">
        <v>260</v>
      </c>
      <c r="J48" s="0" t="s">
        <v>261</v>
      </c>
      <c r="K48" s="0" t="s">
        <v>262</v>
      </c>
      <c r="L48" s="0" t="s">
        <v>50</v>
      </c>
      <c r="M48" s="0" t="n">
        <v>3</v>
      </c>
      <c r="N48" s="0" t="s">
        <v>263</v>
      </c>
      <c r="O48" s="0" t="n">
        <v>12</v>
      </c>
      <c r="P48" s="0" t="n">
        <v>10</v>
      </c>
      <c r="Q48" s="0" t="s">
        <v>52</v>
      </c>
      <c r="R48" s="0" t="s">
        <v>236</v>
      </c>
      <c r="S48" s="0" t="s">
        <v>1764</v>
      </c>
      <c r="T48" s="0" t="s">
        <v>55</v>
      </c>
      <c r="U48" s="0" t="n">
        <v>7</v>
      </c>
      <c r="V48" s="0" t="n">
        <v>3.59</v>
      </c>
      <c r="W48" s="0" t="n">
        <v>0</v>
      </c>
      <c r="X48" s="0" t="n">
        <v>554</v>
      </c>
      <c r="Y48" s="0" t="n">
        <v>534</v>
      </c>
      <c r="Z48" s="0" t="n">
        <v>564</v>
      </c>
      <c r="AA48" s="0" t="n">
        <v>465</v>
      </c>
      <c r="AB48" s="0" t="s">
        <v>55</v>
      </c>
      <c r="AC48" s="0" t="s">
        <v>55</v>
      </c>
      <c r="AD48" s="0" t="n">
        <v>5.05688</v>
      </c>
      <c r="AE48" s="0" t="n">
        <v>0</v>
      </c>
      <c r="AF48" s="0" t="n">
        <v>0</v>
      </c>
      <c r="AG48" s="0" t="n">
        <v>7590.27</v>
      </c>
      <c r="AH48" s="0" t="n">
        <v>1070.29</v>
      </c>
      <c r="AI48" s="0" t="n">
        <v>928.84</v>
      </c>
      <c r="AJ48" s="0" t="n">
        <v>115.83</v>
      </c>
      <c r="AK48" s="0" t="n">
        <v>163.52</v>
      </c>
      <c r="AL48" s="0" t="n">
        <v>17</v>
      </c>
      <c r="AM48" s="0" t="n">
        <v>380825.56</v>
      </c>
      <c r="AN48" s="0" t="n">
        <v>48640.14</v>
      </c>
      <c r="AO48" s="0" t="n">
        <v>34673.57</v>
      </c>
      <c r="AP48" s="0" t="n">
        <v>4765.67</v>
      </c>
      <c r="AQ48" s="0" t="n">
        <v>3683.31</v>
      </c>
      <c r="AR48" s="0" t="n">
        <v>335</v>
      </c>
      <c r="AS48" s="0" t="n">
        <v>414</v>
      </c>
    </row>
    <row r="49" customFormat="false" ht="12" hidden="false" customHeight="false" outlineLevel="0" collapsed="false">
      <c r="A49" s="0" t="str">
        <f aca="false">CONCATENATE("Item/",ASC(C49),"/cond_",ASC(L49),"/list_",ASC(E49),"/context_",ASC(F49),"/CW_",ASC(AS49))</f>
        <v>Item/13048/cond_AR/list_CORGD/context_48/CW_263</v>
      </c>
      <c r="B49" s="0" t="str">
        <f aca="false">CONCATENATE("(#",ASC(C49),")")</f>
        <v>(#13048)</v>
      </c>
      <c r="C49" s="0" t="n">
        <v>13048</v>
      </c>
      <c r="D49" s="0" t="n">
        <v>3048</v>
      </c>
      <c r="E49" s="0" t="s">
        <v>80</v>
      </c>
      <c r="F49" s="0" t="n">
        <v>48</v>
      </c>
      <c r="G49" s="0" t="n">
        <v>64</v>
      </c>
      <c r="I49" s="0" t="s">
        <v>264</v>
      </c>
      <c r="J49" s="0" t="s">
        <v>265</v>
      </c>
      <c r="K49" s="0" t="s">
        <v>266</v>
      </c>
      <c r="L49" s="0" t="s">
        <v>50</v>
      </c>
      <c r="M49" s="0" t="n">
        <v>3</v>
      </c>
      <c r="N49" s="0" t="s">
        <v>267</v>
      </c>
      <c r="O49" s="0" t="n">
        <v>23</v>
      </c>
      <c r="P49" s="0" t="n">
        <v>21</v>
      </c>
      <c r="Q49" s="0" t="s">
        <v>52</v>
      </c>
      <c r="R49" s="0" t="s">
        <v>236</v>
      </c>
      <c r="S49" s="0" t="s">
        <v>1755</v>
      </c>
      <c r="T49" s="0" t="s">
        <v>55</v>
      </c>
      <c r="U49" s="0" t="n">
        <v>5</v>
      </c>
      <c r="V49" s="0" t="n">
        <v>10.14</v>
      </c>
      <c r="W49" s="0" t="n">
        <v>8</v>
      </c>
      <c r="X49" s="0" t="n">
        <v>472</v>
      </c>
      <c r="Y49" s="0" t="n">
        <v>514</v>
      </c>
      <c r="Z49" s="0" t="n">
        <v>545</v>
      </c>
      <c r="AA49" s="0" t="s">
        <v>55</v>
      </c>
      <c r="AB49" s="0" t="s">
        <v>55</v>
      </c>
      <c r="AC49" s="0" t="s">
        <v>55</v>
      </c>
      <c r="AD49" s="0" t="n">
        <v>2.85565</v>
      </c>
      <c r="AE49" s="0" t="n">
        <v>8</v>
      </c>
      <c r="AF49" s="0" t="n">
        <v>6.45</v>
      </c>
      <c r="AG49" s="0" t="n">
        <v>8247.34</v>
      </c>
      <c r="AH49" s="0" t="n">
        <v>606.6</v>
      </c>
      <c r="AI49" s="0" t="n">
        <v>1536.89</v>
      </c>
      <c r="AJ49" s="0" t="n">
        <v>70</v>
      </c>
      <c r="AK49" s="0" t="n">
        <v>271.13</v>
      </c>
      <c r="AL49" s="0" t="n">
        <v>8</v>
      </c>
      <c r="AM49" s="0" t="n">
        <v>273593.84</v>
      </c>
      <c r="AN49" s="0" t="n">
        <v>38130.4</v>
      </c>
      <c r="AO49" s="0" t="n">
        <v>14615.96</v>
      </c>
      <c r="AP49" s="0" t="n">
        <v>2345.75</v>
      </c>
      <c r="AQ49" s="0" t="n">
        <v>1357.55</v>
      </c>
      <c r="AR49" s="0" t="n">
        <v>171.33</v>
      </c>
      <c r="AS49" s="0" t="n">
        <v>263</v>
      </c>
    </row>
    <row r="50" customFormat="false" ht="12" hidden="false" customHeight="false" outlineLevel="0" collapsed="false">
      <c r="A50" s="0" t="str">
        <f aca="false">CONCATENATE("Item/",ASC(C50),"/cond_",ASC(L50),"/list_",ASC(E50),"/context_",ASC(F50),"/CW_",ASC(AS50))</f>
        <v>Item/13049/cond_AR/list_CORGD/context_49/CW_122</v>
      </c>
      <c r="B50" s="0" t="str">
        <f aca="false">CONCATENATE("(#",ASC(C50),")")</f>
        <v>(#13049)</v>
      </c>
      <c r="C50" s="0" t="n">
        <v>13049</v>
      </c>
      <c r="D50" s="0" t="n">
        <v>3049</v>
      </c>
      <c r="E50" s="0" t="s">
        <v>80</v>
      </c>
      <c r="F50" s="0" t="n">
        <v>49</v>
      </c>
      <c r="G50" s="0" t="n">
        <v>65</v>
      </c>
      <c r="H50" s="0" t="n">
        <v>33</v>
      </c>
      <c r="I50" s="0" t="s">
        <v>268</v>
      </c>
      <c r="J50" s="0" t="s">
        <v>269</v>
      </c>
      <c r="K50" s="0" t="s">
        <v>270</v>
      </c>
      <c r="L50" s="0" t="s">
        <v>50</v>
      </c>
      <c r="M50" s="0" t="n">
        <v>3</v>
      </c>
      <c r="N50" s="0" t="s">
        <v>271</v>
      </c>
      <c r="O50" s="0" t="n">
        <v>15</v>
      </c>
      <c r="P50" s="0" t="n">
        <v>13</v>
      </c>
      <c r="Q50" s="0" t="s">
        <v>52</v>
      </c>
      <c r="R50" s="0" t="s">
        <v>236</v>
      </c>
      <c r="S50" s="0" t="s">
        <v>1742</v>
      </c>
      <c r="T50" s="0" t="s">
        <v>55</v>
      </c>
      <c r="U50" s="0" t="n">
        <v>6</v>
      </c>
      <c r="V50" s="0" t="n">
        <v>247.39</v>
      </c>
      <c r="W50" s="0" t="n">
        <v>3</v>
      </c>
      <c r="X50" s="0" t="n">
        <v>549</v>
      </c>
      <c r="Y50" s="0" t="n">
        <v>628</v>
      </c>
      <c r="Z50" s="0" t="n">
        <v>553</v>
      </c>
      <c r="AA50" s="0" t="n">
        <v>488</v>
      </c>
      <c r="AB50" s="0" t="s">
        <v>55</v>
      </c>
      <c r="AC50" s="0" t="s">
        <v>55</v>
      </c>
      <c r="AD50" s="0" t="n">
        <v>31.7096</v>
      </c>
      <c r="AE50" s="0" t="n">
        <v>3</v>
      </c>
      <c r="AF50" s="0" t="n">
        <v>0.93</v>
      </c>
      <c r="AG50" s="0" t="n">
        <v>4730.48</v>
      </c>
      <c r="AH50" s="0" t="n">
        <v>683.17</v>
      </c>
      <c r="AI50" s="0" t="n">
        <v>629.83</v>
      </c>
      <c r="AJ50" s="0" t="n">
        <v>81.8</v>
      </c>
      <c r="AK50" s="0" t="n">
        <v>126.79</v>
      </c>
      <c r="AL50" s="0" t="n">
        <v>14.75</v>
      </c>
      <c r="AM50" s="0" t="n">
        <v>216053.35</v>
      </c>
      <c r="AN50" s="0" t="n">
        <v>33961.33</v>
      </c>
      <c r="AO50" s="0" t="n">
        <v>21551.83</v>
      </c>
      <c r="AP50" s="0" t="n">
        <v>4001.2</v>
      </c>
      <c r="AQ50" s="0" t="n">
        <v>1454.09</v>
      </c>
      <c r="AR50" s="0" t="n">
        <v>354.25</v>
      </c>
      <c r="AS50" s="0" t="n">
        <v>122</v>
      </c>
    </row>
    <row r="51" customFormat="false" ht="12" hidden="false" customHeight="false" outlineLevel="0" collapsed="false">
      <c r="A51" s="0" t="str">
        <f aca="false">CONCATENATE("Item/",ASC(C51),"/cond_",ASC(L51),"/list_",ASC(E51),"/context_",ASC(F51),"/CW_",ASC(AS51))</f>
        <v>Item/13050/cond_AR/list_CORGD/context_50/CW_552</v>
      </c>
      <c r="B51" s="0" t="str">
        <f aca="false">CONCATENATE("(#",ASC(C51),")")</f>
        <v>(#13050)</v>
      </c>
      <c r="C51" s="0" t="n">
        <v>13050</v>
      </c>
      <c r="D51" s="0" t="n">
        <v>3050</v>
      </c>
      <c r="E51" s="0" t="s">
        <v>80</v>
      </c>
      <c r="F51" s="0" t="n">
        <v>50</v>
      </c>
      <c r="G51" s="0" t="n">
        <v>66</v>
      </c>
      <c r="I51" s="0" t="s">
        <v>272</v>
      </c>
      <c r="J51" s="0" t="s">
        <v>273</v>
      </c>
      <c r="K51" s="0" t="s">
        <v>274</v>
      </c>
      <c r="L51" s="0" t="s">
        <v>50</v>
      </c>
      <c r="M51" s="0" t="n">
        <v>3</v>
      </c>
      <c r="N51" s="0" t="s">
        <v>275</v>
      </c>
      <c r="O51" s="0" t="n">
        <v>14</v>
      </c>
      <c r="P51" s="0" t="n">
        <v>12</v>
      </c>
      <c r="Q51" s="0" t="s">
        <v>52</v>
      </c>
      <c r="R51" s="0" t="s">
        <v>236</v>
      </c>
      <c r="S51" s="0" t="s">
        <v>1742</v>
      </c>
      <c r="T51" s="0" t="n">
        <v>0</v>
      </c>
      <c r="U51" s="0" t="n">
        <v>4</v>
      </c>
      <c r="V51" s="0" t="n">
        <v>38.53</v>
      </c>
      <c r="W51" s="0" t="n">
        <v>2</v>
      </c>
      <c r="X51" s="0" t="n">
        <v>379</v>
      </c>
      <c r="Y51" s="0" t="n">
        <v>523</v>
      </c>
      <c r="Z51" s="0" t="n">
        <v>430</v>
      </c>
      <c r="AA51" s="0" t="n">
        <v>417</v>
      </c>
      <c r="AB51" s="0" t="s">
        <v>55</v>
      </c>
      <c r="AC51" s="0" t="s">
        <v>55</v>
      </c>
      <c r="AD51" s="0" t="n">
        <v>205.369</v>
      </c>
      <c r="AE51" s="0" t="n">
        <v>2</v>
      </c>
      <c r="AF51" s="0" t="n">
        <v>0.71</v>
      </c>
      <c r="AG51" s="0" t="n">
        <v>13062.63</v>
      </c>
      <c r="AH51" s="0" t="n">
        <v>156.25</v>
      </c>
      <c r="AI51" s="0" t="n">
        <v>563.83</v>
      </c>
      <c r="AJ51" s="0" t="n">
        <v>17.33</v>
      </c>
      <c r="AK51" s="0" t="n">
        <v>206.08</v>
      </c>
      <c r="AL51" s="0" t="n">
        <v>2</v>
      </c>
      <c r="AM51" s="0" t="n">
        <v>240040.99</v>
      </c>
      <c r="AN51" s="0" t="n">
        <v>30609.5</v>
      </c>
      <c r="AO51" s="0" t="n">
        <v>7341.8</v>
      </c>
      <c r="AP51" s="0" t="n">
        <v>1792</v>
      </c>
      <c r="AQ51" s="0" t="n">
        <v>532.79</v>
      </c>
      <c r="AR51" s="0" t="n">
        <v>56</v>
      </c>
      <c r="AS51" s="0" t="n">
        <v>552</v>
      </c>
    </row>
    <row r="52" customFormat="false" ht="12" hidden="false" customHeight="false" outlineLevel="0" collapsed="false">
      <c r="A52" s="0" t="str">
        <f aca="false">CONCATENATE("Item/",ASC(C52),"/cond_",ASC(L52),"/list_",ASC(E52),"/context_",ASC(F52),"/CW_",ASC(AS52))</f>
        <v>Item/13051/cond_AR/list_CORGC/context_51/CW_340</v>
      </c>
      <c r="B52" s="0" t="str">
        <f aca="false">CONCATENATE("(#",ASC(C52),")")</f>
        <v>(#13051)</v>
      </c>
      <c r="C52" s="0" t="n">
        <v>13051</v>
      </c>
      <c r="D52" s="0" t="n">
        <v>3051</v>
      </c>
      <c r="E52" s="0" t="s">
        <v>66</v>
      </c>
      <c r="F52" s="0" t="n">
        <v>51</v>
      </c>
      <c r="G52" s="0" t="n">
        <v>67</v>
      </c>
      <c r="H52" s="0" t="n">
        <v>52</v>
      </c>
      <c r="I52" s="0" t="s">
        <v>276</v>
      </c>
      <c r="J52" s="0" t="s">
        <v>277</v>
      </c>
      <c r="K52" s="0" t="s">
        <v>278</v>
      </c>
      <c r="L52" s="0" t="s">
        <v>50</v>
      </c>
      <c r="M52" s="0" t="n">
        <v>3</v>
      </c>
      <c r="N52" s="0" t="s">
        <v>279</v>
      </c>
      <c r="O52" s="0" t="n">
        <v>11</v>
      </c>
      <c r="P52" s="0" t="n">
        <v>9</v>
      </c>
      <c r="Q52" s="0" t="s">
        <v>52</v>
      </c>
      <c r="R52" s="0" t="s">
        <v>236</v>
      </c>
      <c r="S52" s="0" t="s">
        <v>1749</v>
      </c>
      <c r="T52" s="0" t="s">
        <v>55</v>
      </c>
      <c r="U52" s="0" t="n">
        <v>4</v>
      </c>
      <c r="V52" s="0" t="s">
        <v>55</v>
      </c>
      <c r="W52" s="0" t="s">
        <v>55</v>
      </c>
      <c r="X52" s="0" t="s">
        <v>55</v>
      </c>
      <c r="Y52" s="0" t="s">
        <v>55</v>
      </c>
      <c r="Z52" s="0" t="s">
        <v>55</v>
      </c>
      <c r="AA52" s="0" t="s">
        <v>55</v>
      </c>
      <c r="AB52" s="0" t="s">
        <v>55</v>
      </c>
      <c r="AC52" s="0" t="s">
        <v>55</v>
      </c>
      <c r="AD52" s="0" t="s">
        <v>55</v>
      </c>
      <c r="AE52" s="0" t="n">
        <v>2</v>
      </c>
      <c r="AF52" s="0" t="n">
        <v>233.72</v>
      </c>
      <c r="AG52" s="0" t="n">
        <v>13085.76</v>
      </c>
      <c r="AH52" s="0" t="n">
        <v>188.25</v>
      </c>
      <c r="AI52" s="0" t="n">
        <v>2731.27</v>
      </c>
      <c r="AJ52" s="0" t="n">
        <v>19.67</v>
      </c>
      <c r="AK52" s="0" t="n">
        <v>5.27</v>
      </c>
      <c r="AL52" s="0" t="n">
        <v>0.5</v>
      </c>
      <c r="AM52" s="0" t="n">
        <v>304329.28</v>
      </c>
      <c r="AN52" s="0" t="n">
        <v>40726.25</v>
      </c>
      <c r="AO52" s="0" t="n">
        <v>31380.82</v>
      </c>
      <c r="AP52" s="0" t="n">
        <v>5464</v>
      </c>
      <c r="AQ52" s="0" t="n">
        <v>1106.45</v>
      </c>
      <c r="AR52" s="0" t="n">
        <v>266</v>
      </c>
      <c r="AS52" s="0" t="n">
        <v>340</v>
      </c>
    </row>
    <row r="53" customFormat="false" ht="12" hidden="false" customHeight="false" outlineLevel="0" collapsed="false">
      <c r="A53" s="0" t="str">
        <f aca="false">CONCATENATE("Item/",ASC(C53),"/cond_",ASC(L53),"/list_",ASC(E53),"/context_",ASC(F53),"/CW_",ASC(AS53))</f>
        <v>Item/13052/cond_AR/list_CORGC/context_52/CW_360</v>
      </c>
      <c r="B53" s="0" t="str">
        <f aca="false">CONCATENATE("(#",ASC(C53),")")</f>
        <v>(#13052)</v>
      </c>
      <c r="C53" s="0" t="n">
        <v>13052</v>
      </c>
      <c r="D53" s="0" t="n">
        <v>3052</v>
      </c>
      <c r="E53" s="0" t="s">
        <v>66</v>
      </c>
      <c r="F53" s="0" t="n">
        <v>52</v>
      </c>
      <c r="G53" s="0" t="n">
        <v>68</v>
      </c>
      <c r="H53" s="0" t="n">
        <v>18</v>
      </c>
      <c r="I53" s="0" t="s">
        <v>280</v>
      </c>
      <c r="J53" s="0" t="s">
        <v>281</v>
      </c>
      <c r="K53" s="0" t="s">
        <v>282</v>
      </c>
      <c r="L53" s="0" t="s">
        <v>50</v>
      </c>
      <c r="M53" s="0" t="n">
        <v>3</v>
      </c>
      <c r="N53" s="0" t="s">
        <v>283</v>
      </c>
      <c r="O53" s="0" t="n">
        <v>16</v>
      </c>
      <c r="P53" s="0" t="n">
        <v>14</v>
      </c>
      <c r="Q53" s="0" t="s">
        <v>52</v>
      </c>
      <c r="R53" s="0" t="s">
        <v>236</v>
      </c>
      <c r="S53" s="0" t="s">
        <v>1765</v>
      </c>
      <c r="T53" s="0" t="s">
        <v>55</v>
      </c>
      <c r="U53" s="0" t="n">
        <v>5</v>
      </c>
      <c r="V53" s="0" t="n">
        <v>103.35</v>
      </c>
      <c r="W53" s="0" t="n">
        <v>4</v>
      </c>
      <c r="X53" s="0" t="n">
        <v>599</v>
      </c>
      <c r="Y53" s="0" t="n">
        <v>635</v>
      </c>
      <c r="Z53" s="0" t="n">
        <v>590</v>
      </c>
      <c r="AA53" s="0" t="n">
        <v>460</v>
      </c>
      <c r="AB53" s="0" t="s">
        <v>55</v>
      </c>
      <c r="AC53" s="0" t="s">
        <v>55</v>
      </c>
      <c r="AD53" s="0" t="n">
        <v>173.421</v>
      </c>
      <c r="AE53" s="0" t="n">
        <v>7</v>
      </c>
      <c r="AF53" s="0" t="n">
        <v>1.19</v>
      </c>
      <c r="AG53" s="0" t="n">
        <v>9030.85</v>
      </c>
      <c r="AH53" s="0" t="n">
        <v>495.2</v>
      </c>
      <c r="AI53" s="0" t="n">
        <v>2322.83</v>
      </c>
      <c r="AJ53" s="0" t="n">
        <v>86.5</v>
      </c>
      <c r="AK53" s="0" t="n">
        <v>206.3</v>
      </c>
      <c r="AL53" s="0" t="n">
        <v>10</v>
      </c>
      <c r="AM53" s="0" t="n">
        <v>260623.81</v>
      </c>
      <c r="AN53" s="0" t="n">
        <v>35434</v>
      </c>
      <c r="AO53" s="0" t="n">
        <v>23768.65</v>
      </c>
      <c r="AP53" s="0" t="n">
        <v>4282.5</v>
      </c>
      <c r="AQ53" s="0" t="n">
        <v>2012.5</v>
      </c>
      <c r="AR53" s="0" t="n">
        <v>429.33</v>
      </c>
      <c r="AS53" s="0" t="n">
        <v>360</v>
      </c>
    </row>
    <row r="54" customFormat="false" ht="12" hidden="false" customHeight="false" outlineLevel="0" collapsed="false">
      <c r="A54" s="0" t="str">
        <f aca="false">CONCATENATE("Item/",ASC(C54),"/cond_",ASC(L54),"/list_",ASC(E54),"/context_",ASC(F54),"/CW_",ASC(AS54))</f>
        <v>Item/13053/cond_AR/list_CORGB/context_53/CW_64</v>
      </c>
      <c r="B54" s="0" t="str">
        <f aca="false">CONCATENATE("(#",ASC(C54),")")</f>
        <v>(#13053)</v>
      </c>
      <c r="C54" s="0" t="n">
        <v>13053</v>
      </c>
      <c r="D54" s="0" t="n">
        <v>3053</v>
      </c>
      <c r="E54" s="0" t="s">
        <v>56</v>
      </c>
      <c r="F54" s="0" t="n">
        <v>53</v>
      </c>
      <c r="G54" s="0" t="n">
        <v>69</v>
      </c>
      <c r="I54" s="0" t="s">
        <v>284</v>
      </c>
      <c r="J54" s="0" t="s">
        <v>285</v>
      </c>
      <c r="K54" s="0" t="s">
        <v>286</v>
      </c>
      <c r="L54" s="0" t="s">
        <v>50</v>
      </c>
      <c r="M54" s="0" t="n">
        <v>3</v>
      </c>
      <c r="N54" s="0" t="s">
        <v>287</v>
      </c>
      <c r="O54" s="0" t="n">
        <v>12</v>
      </c>
      <c r="P54" s="0" t="n">
        <v>10</v>
      </c>
      <c r="Q54" s="0" t="s">
        <v>52</v>
      </c>
      <c r="R54" s="0" t="s">
        <v>236</v>
      </c>
      <c r="S54" s="0" t="s">
        <v>1758</v>
      </c>
      <c r="T54" s="0" t="s">
        <v>55</v>
      </c>
      <c r="U54" s="0" t="n">
        <v>5</v>
      </c>
      <c r="V54" s="0" t="n">
        <v>21.22</v>
      </c>
      <c r="W54" s="0" t="n">
        <v>1</v>
      </c>
      <c r="X54" s="0" t="n">
        <v>595</v>
      </c>
      <c r="Y54" s="0" t="n">
        <v>513</v>
      </c>
      <c r="Z54" s="0" t="n">
        <v>559</v>
      </c>
      <c r="AA54" s="0" t="n">
        <v>461</v>
      </c>
      <c r="AB54" s="0" t="n">
        <v>14</v>
      </c>
      <c r="AC54" s="0" t="s">
        <v>55</v>
      </c>
      <c r="AD54" s="0" t="n">
        <v>33.6729</v>
      </c>
      <c r="AE54" s="0" t="n">
        <v>1</v>
      </c>
      <c r="AF54" s="0" t="n">
        <v>110.66</v>
      </c>
      <c r="AG54" s="0" t="n">
        <v>10175.22</v>
      </c>
      <c r="AH54" s="0" t="n">
        <v>313.6</v>
      </c>
      <c r="AI54" s="0" t="n">
        <v>1189.26</v>
      </c>
      <c r="AJ54" s="0" t="n">
        <v>45.75</v>
      </c>
      <c r="AK54" s="0" t="n">
        <v>486.04</v>
      </c>
      <c r="AL54" s="0" t="n">
        <v>11</v>
      </c>
      <c r="AM54" s="0" t="n">
        <v>267053.63</v>
      </c>
      <c r="AN54" s="0" t="n">
        <v>32837.8</v>
      </c>
      <c r="AO54" s="0" t="n">
        <v>37328.8</v>
      </c>
      <c r="AP54" s="0" t="n">
        <v>4736</v>
      </c>
      <c r="AQ54" s="0" t="n">
        <v>2871.08</v>
      </c>
      <c r="AR54" s="0" t="n">
        <v>368.33</v>
      </c>
      <c r="AS54" s="0" t="n">
        <v>64</v>
      </c>
    </row>
    <row r="55" customFormat="false" ht="12" hidden="false" customHeight="false" outlineLevel="0" collapsed="false">
      <c r="A55" s="0" t="str">
        <f aca="false">CONCATENATE("Item/",ASC(C55),"/cond_",ASC(L55),"/list_",ASC(E55),"/context_",ASC(F55),"/CW_",ASC(AS55))</f>
        <v>Item/13054/cond_AR/list_CORGC/context_54/CW_96</v>
      </c>
      <c r="B55" s="0" t="str">
        <f aca="false">CONCATENATE("(#",ASC(C55),")")</f>
        <v>(#13054)</v>
      </c>
      <c r="C55" s="0" t="n">
        <v>13054</v>
      </c>
      <c r="D55" s="0" t="n">
        <v>3054</v>
      </c>
      <c r="E55" s="0" t="s">
        <v>66</v>
      </c>
      <c r="F55" s="0" t="n">
        <v>54</v>
      </c>
      <c r="G55" s="0" t="n">
        <v>70</v>
      </c>
      <c r="H55" s="0" t="s">
        <v>288</v>
      </c>
      <c r="I55" s="0" t="s">
        <v>289</v>
      </c>
      <c r="J55" s="0" t="s">
        <v>290</v>
      </c>
      <c r="K55" s="0" t="s">
        <v>291</v>
      </c>
      <c r="L55" s="0" t="s">
        <v>50</v>
      </c>
      <c r="M55" s="0" t="n">
        <v>3</v>
      </c>
      <c r="N55" s="0" t="s">
        <v>292</v>
      </c>
      <c r="O55" s="0" t="n">
        <v>10</v>
      </c>
      <c r="P55" s="0" t="n">
        <v>8</v>
      </c>
      <c r="Q55" s="0" t="s">
        <v>52</v>
      </c>
      <c r="R55" s="0" t="s">
        <v>236</v>
      </c>
      <c r="S55" s="0" t="s">
        <v>1743</v>
      </c>
      <c r="T55" s="0" t="s">
        <v>55</v>
      </c>
      <c r="U55" s="0" t="n">
        <v>3</v>
      </c>
      <c r="V55" s="0" t="n">
        <v>507.25</v>
      </c>
      <c r="W55" s="0" t="n">
        <v>15</v>
      </c>
      <c r="X55" s="0" t="n">
        <v>603</v>
      </c>
      <c r="Y55" s="0" t="n">
        <v>646</v>
      </c>
      <c r="Z55" s="0" t="n">
        <v>626</v>
      </c>
      <c r="AA55" s="0" t="s">
        <v>55</v>
      </c>
      <c r="AB55" s="0" t="s">
        <v>55</v>
      </c>
      <c r="AC55" s="0" t="s">
        <v>55</v>
      </c>
      <c r="AD55" s="0" t="n">
        <v>31.4122</v>
      </c>
      <c r="AE55" s="0" t="n">
        <v>15</v>
      </c>
      <c r="AF55" s="0" t="n">
        <v>583.38</v>
      </c>
      <c r="AG55" s="0" t="n">
        <v>23926.89</v>
      </c>
      <c r="AH55" s="0" t="n">
        <v>74</v>
      </c>
      <c r="AI55" s="0" t="n">
        <v>3831.51</v>
      </c>
      <c r="AJ55" s="0" t="n">
        <v>7.5</v>
      </c>
      <c r="AK55" s="0" t="n">
        <v>31.41</v>
      </c>
      <c r="AL55" s="0" t="n">
        <v>1</v>
      </c>
      <c r="AM55" s="0" t="n">
        <v>238201.99</v>
      </c>
      <c r="AN55" s="0" t="n">
        <v>28082.33</v>
      </c>
      <c r="AO55" s="0" t="n">
        <v>10282.81</v>
      </c>
      <c r="AP55" s="0" t="n">
        <v>1299.5</v>
      </c>
      <c r="AQ55" s="0" t="n">
        <v>53.84</v>
      </c>
      <c r="AR55" s="0" t="n">
        <v>15</v>
      </c>
      <c r="AS55" s="0" t="n">
        <v>96</v>
      </c>
    </row>
    <row r="56" customFormat="false" ht="12" hidden="false" customHeight="false" outlineLevel="0" collapsed="false">
      <c r="A56" s="0" t="str">
        <f aca="false">CONCATENATE("Item/",ASC(C56),"/cond_",ASC(L56),"/list_",ASC(E56),"/context_",ASC(F56),"/CW_",ASC(AS56))</f>
        <v>Item/13055/cond_AR/list_CORGB/context_55/CW_547</v>
      </c>
      <c r="B56" s="0" t="str">
        <f aca="false">CONCATENATE("(#",ASC(C56),")")</f>
        <v>(#13055)</v>
      </c>
      <c r="C56" s="0" t="n">
        <v>13055</v>
      </c>
      <c r="D56" s="0" t="n">
        <v>3055</v>
      </c>
      <c r="E56" s="0" t="s">
        <v>56</v>
      </c>
      <c r="F56" s="0" t="n">
        <v>55</v>
      </c>
      <c r="G56" s="0" t="n">
        <v>71</v>
      </c>
      <c r="H56" s="0" t="s">
        <v>293</v>
      </c>
      <c r="I56" s="0" t="s">
        <v>294</v>
      </c>
      <c r="J56" s="0" t="s">
        <v>295</v>
      </c>
      <c r="K56" s="0" t="s">
        <v>296</v>
      </c>
      <c r="L56" s="0" t="s">
        <v>50</v>
      </c>
      <c r="M56" s="0" t="n">
        <v>3</v>
      </c>
      <c r="N56" s="0" t="s">
        <v>297</v>
      </c>
      <c r="O56" s="0" t="n">
        <v>10</v>
      </c>
      <c r="P56" s="0" t="n">
        <v>8</v>
      </c>
      <c r="Q56" s="0" t="s">
        <v>52</v>
      </c>
      <c r="R56" s="0" t="s">
        <v>236</v>
      </c>
      <c r="S56" s="0" t="s">
        <v>1743</v>
      </c>
      <c r="T56" s="0" t="s">
        <v>55</v>
      </c>
      <c r="U56" s="0" t="n">
        <v>6</v>
      </c>
      <c r="V56" s="0" t="n">
        <v>3.1</v>
      </c>
      <c r="W56" s="0" t="n">
        <v>0</v>
      </c>
      <c r="X56" s="0" t="s">
        <v>55</v>
      </c>
      <c r="Y56" s="0" t="s">
        <v>55</v>
      </c>
      <c r="Z56" s="0" t="s">
        <v>55</v>
      </c>
      <c r="AA56" s="0" t="s">
        <v>55</v>
      </c>
      <c r="AB56" s="0" t="s">
        <v>55</v>
      </c>
      <c r="AC56" s="0" t="s">
        <v>55</v>
      </c>
      <c r="AD56" s="0" t="n">
        <v>0.535435</v>
      </c>
      <c r="AE56" s="0" t="n">
        <v>0</v>
      </c>
      <c r="AF56" s="0" t="n">
        <v>0</v>
      </c>
      <c r="AG56" s="0" t="n">
        <v>3037.48</v>
      </c>
      <c r="AH56" s="0" t="n">
        <v>339.17</v>
      </c>
      <c r="AI56" s="0" t="n">
        <v>110.44</v>
      </c>
      <c r="AJ56" s="0" t="n">
        <v>14.4</v>
      </c>
      <c r="AK56" s="0" t="n">
        <v>0.55</v>
      </c>
      <c r="AL56" s="0" t="n">
        <v>1.25</v>
      </c>
      <c r="AM56" s="0" t="n">
        <v>254687.43</v>
      </c>
      <c r="AN56" s="0" t="n">
        <v>29359.67</v>
      </c>
      <c r="AO56" s="0" t="n">
        <v>11029.63</v>
      </c>
      <c r="AP56" s="0" t="n">
        <v>1963.4</v>
      </c>
      <c r="AQ56" s="0" t="n">
        <v>80.18</v>
      </c>
      <c r="AR56" s="0" t="n">
        <v>33.5</v>
      </c>
      <c r="AS56" s="0" t="n">
        <v>547</v>
      </c>
    </row>
    <row r="57" customFormat="false" ht="12" hidden="false" customHeight="false" outlineLevel="0" collapsed="false">
      <c r="A57" s="0" t="str">
        <f aca="false">CONCATENATE("Item/",ASC(C57),"/cond_",ASC(L57),"/list_",ASC(E57),"/context_",ASC(F57),"/CW_",ASC(AS57))</f>
        <v>Item/13056/cond_AR/list_CORGA/context_56/CW_581</v>
      </c>
      <c r="B57" s="0" t="str">
        <f aca="false">CONCATENATE("(#",ASC(C57),")")</f>
        <v>(#13056)</v>
      </c>
      <c r="C57" s="0" t="n">
        <v>13056</v>
      </c>
      <c r="D57" s="0" t="n">
        <v>3056</v>
      </c>
      <c r="E57" s="0" t="s">
        <v>46</v>
      </c>
      <c r="F57" s="0" t="n">
        <v>56</v>
      </c>
      <c r="G57" s="0" t="n">
        <v>72</v>
      </c>
      <c r="I57" s="0" t="s">
        <v>298</v>
      </c>
      <c r="J57" s="0" t="s">
        <v>299</v>
      </c>
      <c r="K57" s="0" t="s">
        <v>300</v>
      </c>
      <c r="L57" s="0" t="s">
        <v>50</v>
      </c>
      <c r="M57" s="0" t="n">
        <v>3</v>
      </c>
      <c r="N57" s="0" t="s">
        <v>301</v>
      </c>
      <c r="O57" s="0" t="n">
        <v>19</v>
      </c>
      <c r="P57" s="0" t="n">
        <v>17</v>
      </c>
      <c r="Q57" s="0" t="s">
        <v>52</v>
      </c>
      <c r="R57" s="0" t="s">
        <v>236</v>
      </c>
      <c r="S57" s="0" t="s">
        <v>1743</v>
      </c>
      <c r="T57" s="0" t="n">
        <v>0</v>
      </c>
      <c r="U57" s="0" t="n">
        <v>5</v>
      </c>
      <c r="V57" s="0" t="n">
        <v>6.29</v>
      </c>
      <c r="W57" s="0" t="n">
        <v>6</v>
      </c>
      <c r="X57" s="0" t="n">
        <v>611</v>
      </c>
      <c r="Y57" s="0" t="n">
        <v>498</v>
      </c>
      <c r="Z57" s="0" t="n">
        <v>578</v>
      </c>
      <c r="AA57" s="0" t="s">
        <v>55</v>
      </c>
      <c r="AB57" s="0" t="s">
        <v>55</v>
      </c>
      <c r="AC57" s="0" t="s">
        <v>55</v>
      </c>
      <c r="AD57" s="0" t="n">
        <v>10.4112</v>
      </c>
      <c r="AE57" s="0" t="n">
        <v>8</v>
      </c>
      <c r="AF57" s="0" t="n">
        <v>56.14</v>
      </c>
      <c r="AG57" s="0" t="n">
        <v>11190.71</v>
      </c>
      <c r="AH57" s="0" t="n">
        <v>598.8</v>
      </c>
      <c r="AI57" s="0" t="n">
        <v>2207.43</v>
      </c>
      <c r="AJ57" s="0" t="n">
        <v>45</v>
      </c>
      <c r="AK57" s="0" t="n">
        <v>618.29</v>
      </c>
      <c r="AL57" s="0" t="n">
        <v>9.33</v>
      </c>
      <c r="AM57" s="0" t="n">
        <v>204958.36</v>
      </c>
      <c r="AN57" s="0" t="n">
        <v>28645.2</v>
      </c>
      <c r="AO57" s="0" t="n">
        <v>13471.82</v>
      </c>
      <c r="AP57" s="0" t="n">
        <v>1555.75</v>
      </c>
      <c r="AQ57" s="0" t="n">
        <v>1942.68</v>
      </c>
      <c r="AR57" s="0" t="n">
        <v>202.67</v>
      </c>
      <c r="AS57" s="0" t="n">
        <v>581</v>
      </c>
    </row>
    <row r="58" customFormat="false" ht="12" hidden="false" customHeight="false" outlineLevel="0" collapsed="false">
      <c r="A58" s="0" t="str">
        <f aca="false">CONCATENATE("Item/",ASC(C58),"/cond_",ASC(L58),"/list_",ASC(E58),"/context_",ASC(F58),"/CW_",ASC(AS58))</f>
        <v>Item/13057/cond_AR/list_CORGC/context_57/CW_436</v>
      </c>
      <c r="B58" s="0" t="str">
        <f aca="false">CONCATENATE("(#",ASC(C58),")")</f>
        <v>(#13057)</v>
      </c>
      <c r="C58" s="0" t="n">
        <v>13057</v>
      </c>
      <c r="D58" s="0" t="n">
        <v>3057</v>
      </c>
      <c r="E58" s="0" t="s">
        <v>66</v>
      </c>
      <c r="F58" s="0" t="n">
        <v>57</v>
      </c>
      <c r="G58" s="0" t="n">
        <v>73</v>
      </c>
      <c r="I58" s="0" t="s">
        <v>302</v>
      </c>
      <c r="J58" s="0" t="s">
        <v>303</v>
      </c>
      <c r="K58" s="0" t="s">
        <v>304</v>
      </c>
      <c r="L58" s="0" t="s">
        <v>50</v>
      </c>
      <c r="M58" s="0" t="n">
        <v>3</v>
      </c>
      <c r="N58" s="0" t="s">
        <v>305</v>
      </c>
      <c r="O58" s="0" t="n">
        <v>17</v>
      </c>
      <c r="P58" s="0" t="n">
        <v>15</v>
      </c>
      <c r="Q58" s="0" t="s">
        <v>52</v>
      </c>
      <c r="R58" s="0" t="s">
        <v>236</v>
      </c>
      <c r="S58" s="0" t="s">
        <v>1766</v>
      </c>
      <c r="T58" s="0" t="s">
        <v>55</v>
      </c>
      <c r="U58" s="0" t="n">
        <v>6</v>
      </c>
      <c r="V58" s="0" t="n">
        <v>2.65</v>
      </c>
      <c r="W58" s="0" t="n">
        <v>0</v>
      </c>
      <c r="X58" s="0" t="s">
        <v>55</v>
      </c>
      <c r="Y58" s="0" t="s">
        <v>55</v>
      </c>
      <c r="Z58" s="0" t="s">
        <v>55</v>
      </c>
      <c r="AA58" s="0" t="s">
        <v>55</v>
      </c>
      <c r="AB58" s="0" t="s">
        <v>55</v>
      </c>
      <c r="AC58" s="0" t="s">
        <v>55</v>
      </c>
      <c r="AD58" s="0" t="n">
        <v>2.97464</v>
      </c>
      <c r="AE58" s="0" t="n">
        <v>0</v>
      </c>
      <c r="AF58" s="0" t="n">
        <v>0</v>
      </c>
      <c r="AG58" s="0" t="n">
        <v>6158.4</v>
      </c>
      <c r="AH58" s="0" t="n">
        <v>629.67</v>
      </c>
      <c r="AI58" s="0" t="n">
        <v>519.44</v>
      </c>
      <c r="AJ58" s="0" t="n">
        <v>55.8</v>
      </c>
      <c r="AK58" s="0" t="n">
        <v>22.32</v>
      </c>
      <c r="AL58" s="0" t="n">
        <v>7.75</v>
      </c>
      <c r="AM58" s="0" t="n">
        <v>257314.14</v>
      </c>
      <c r="AN58" s="0" t="n">
        <v>36334.83</v>
      </c>
      <c r="AO58" s="0" t="n">
        <v>14134.96</v>
      </c>
      <c r="AP58" s="0" t="n">
        <v>2658.4</v>
      </c>
      <c r="AQ58" s="0" t="n">
        <v>1006.97</v>
      </c>
      <c r="AR58" s="0" t="n">
        <v>345.25</v>
      </c>
      <c r="AS58" s="0" t="n">
        <v>436</v>
      </c>
    </row>
    <row r="59" customFormat="false" ht="12" hidden="false" customHeight="false" outlineLevel="0" collapsed="false">
      <c r="A59" s="0" t="str">
        <f aca="false">CONCATENATE("Item/",ASC(C59),"/cond_",ASC(L59),"/list_",ASC(E59),"/context_",ASC(F59),"/CW_",ASC(AS59))</f>
        <v>Item/13058/cond_AR/list_CORGA/context_58/CW_522</v>
      </c>
      <c r="B59" s="0" t="str">
        <f aca="false">CONCATENATE("(#",ASC(C59),")")</f>
        <v>(#13058)</v>
      </c>
      <c r="C59" s="0" t="n">
        <v>13058</v>
      </c>
      <c r="D59" s="0" t="n">
        <v>3058</v>
      </c>
      <c r="E59" s="0" t="s">
        <v>46</v>
      </c>
      <c r="F59" s="0" t="n">
        <v>58</v>
      </c>
      <c r="G59" s="0" t="n">
        <v>74</v>
      </c>
      <c r="H59" s="0" t="s">
        <v>306</v>
      </c>
      <c r="I59" s="0" t="s">
        <v>307</v>
      </c>
      <c r="J59" s="0" t="s">
        <v>308</v>
      </c>
      <c r="K59" s="0" t="s">
        <v>309</v>
      </c>
      <c r="L59" s="0" t="s">
        <v>50</v>
      </c>
      <c r="M59" s="0" t="n">
        <v>3</v>
      </c>
      <c r="N59" s="0" t="s">
        <v>310</v>
      </c>
      <c r="O59" s="0" t="n">
        <v>10</v>
      </c>
      <c r="P59" s="0" t="n">
        <v>8</v>
      </c>
      <c r="Q59" s="0" t="s">
        <v>52</v>
      </c>
      <c r="R59" s="0" t="s">
        <v>236</v>
      </c>
      <c r="S59" s="0" t="s">
        <v>1741</v>
      </c>
      <c r="T59" s="0" t="s">
        <v>55</v>
      </c>
      <c r="U59" s="0" t="n">
        <v>6</v>
      </c>
      <c r="V59" s="0" t="n">
        <v>37.96</v>
      </c>
      <c r="W59" s="0" t="n">
        <v>0</v>
      </c>
      <c r="X59" s="0" t="s">
        <v>55</v>
      </c>
      <c r="Y59" s="0" t="s">
        <v>55</v>
      </c>
      <c r="Z59" s="0" t="s">
        <v>55</v>
      </c>
      <c r="AA59" s="0" t="s">
        <v>55</v>
      </c>
      <c r="AB59" s="0" t="s">
        <v>55</v>
      </c>
      <c r="AC59" s="0" t="s">
        <v>55</v>
      </c>
      <c r="AD59" s="0" t="n">
        <v>34.4463</v>
      </c>
      <c r="AE59" s="0" t="n">
        <v>0</v>
      </c>
      <c r="AF59" s="0" t="n">
        <v>0</v>
      </c>
      <c r="AG59" s="0" t="n">
        <v>9176.2</v>
      </c>
      <c r="AH59" s="0" t="n">
        <v>952.17</v>
      </c>
      <c r="AI59" s="0" t="n">
        <v>946.82</v>
      </c>
      <c r="AJ59" s="0" t="n">
        <v>116.6</v>
      </c>
      <c r="AK59" s="0" t="n">
        <v>135.3</v>
      </c>
      <c r="AL59" s="0" t="n">
        <v>12.5</v>
      </c>
      <c r="AM59" s="0" t="n">
        <v>335726.13</v>
      </c>
      <c r="AN59" s="0" t="n">
        <v>39642.17</v>
      </c>
      <c r="AO59" s="0" t="n">
        <v>15357.67</v>
      </c>
      <c r="AP59" s="0" t="n">
        <v>2566.2</v>
      </c>
      <c r="AQ59" s="0" t="n">
        <v>1539.82</v>
      </c>
      <c r="AR59" s="0" t="n">
        <v>177.75</v>
      </c>
      <c r="AS59" s="0" t="n">
        <v>522</v>
      </c>
    </row>
    <row r="60" customFormat="false" ht="12" hidden="false" customHeight="false" outlineLevel="0" collapsed="false">
      <c r="A60" s="0" t="str">
        <f aca="false">CONCATENATE("Item/",ASC(C60),"/cond_",ASC(L60),"/list_",ASC(E60),"/context_",ASC(F60),"/CW_",ASC(AS60))</f>
        <v>Item/13059/cond_AR/list_CORGA/context_59/CW_519</v>
      </c>
      <c r="B60" s="0" t="str">
        <f aca="false">CONCATENATE("(#",ASC(C60),")")</f>
        <v>(#13059)</v>
      </c>
      <c r="C60" s="0" t="n">
        <v>13059</v>
      </c>
      <c r="D60" s="0" t="n">
        <v>3059</v>
      </c>
      <c r="E60" s="0" t="s">
        <v>46</v>
      </c>
      <c r="F60" s="0" t="n">
        <v>59</v>
      </c>
      <c r="G60" s="0" t="n">
        <v>76</v>
      </c>
      <c r="I60" s="0" t="s">
        <v>311</v>
      </c>
      <c r="J60" s="0" t="s">
        <v>312</v>
      </c>
      <c r="K60" s="0" t="s">
        <v>313</v>
      </c>
      <c r="L60" s="0" t="s">
        <v>50</v>
      </c>
      <c r="M60" s="0" t="n">
        <v>3</v>
      </c>
      <c r="N60" s="0" t="s">
        <v>314</v>
      </c>
      <c r="O60" s="0" t="n">
        <v>11</v>
      </c>
      <c r="P60" s="0" t="n">
        <v>8</v>
      </c>
      <c r="Q60" s="0" t="s">
        <v>52</v>
      </c>
      <c r="R60" s="0" t="s">
        <v>236</v>
      </c>
      <c r="S60" s="0" t="s">
        <v>1745</v>
      </c>
      <c r="T60" s="0" t="s">
        <v>55</v>
      </c>
      <c r="U60" s="0" t="n">
        <v>4</v>
      </c>
      <c r="V60" s="0" t="n">
        <v>2.12</v>
      </c>
      <c r="W60" s="0" t="n">
        <v>15</v>
      </c>
      <c r="X60" s="0" t="n">
        <v>565</v>
      </c>
      <c r="Y60" s="0" t="n">
        <v>463</v>
      </c>
      <c r="Z60" s="0" t="n">
        <v>546</v>
      </c>
      <c r="AA60" s="0" t="n">
        <v>358</v>
      </c>
      <c r="AB60" s="0" t="s">
        <v>55</v>
      </c>
      <c r="AC60" s="0" t="s">
        <v>55</v>
      </c>
      <c r="AD60" s="0" t="n">
        <v>2.4987</v>
      </c>
      <c r="AE60" s="0" t="n">
        <v>15</v>
      </c>
      <c r="AF60" s="0" t="n">
        <v>118.61</v>
      </c>
      <c r="AG60" s="0" t="n">
        <v>18839.64</v>
      </c>
      <c r="AH60" s="0" t="n">
        <v>224</v>
      </c>
      <c r="AI60" s="0" t="n">
        <v>2129.07</v>
      </c>
      <c r="AJ60" s="0" t="n">
        <v>32.67</v>
      </c>
      <c r="AK60" s="0" t="n">
        <v>721.08</v>
      </c>
      <c r="AL60" s="0" t="n">
        <v>6</v>
      </c>
      <c r="AM60" s="0" t="n">
        <v>230436.1</v>
      </c>
      <c r="AN60" s="0" t="n">
        <v>26952.75</v>
      </c>
      <c r="AO60" s="0" t="n">
        <v>11482.56</v>
      </c>
      <c r="AP60" s="0" t="n">
        <v>2407.33</v>
      </c>
      <c r="AQ60" s="0" t="n">
        <v>1771.4</v>
      </c>
      <c r="AR60" s="0" t="n">
        <v>347</v>
      </c>
      <c r="AS60" s="0" t="n">
        <v>519</v>
      </c>
    </row>
    <row r="61" customFormat="false" ht="12" hidden="false" customHeight="false" outlineLevel="0" collapsed="false">
      <c r="A61" s="0" t="str">
        <f aca="false">CONCATENATE("Item/",ASC(C61),"/cond_",ASC(L61),"/list_",ASC(E61),"/context_",ASC(F61),"/CW_",ASC(AS61))</f>
        <v>Item/13060/cond_AR/list_CORGA/context_60/CW_542</v>
      </c>
      <c r="B61" s="0" t="str">
        <f aca="false">CONCATENATE("(#",ASC(C61),")")</f>
        <v>(#13060)</v>
      </c>
      <c r="C61" s="0" t="n">
        <v>13060</v>
      </c>
      <c r="D61" s="0" t="n">
        <v>3060</v>
      </c>
      <c r="E61" s="0" t="s">
        <v>46</v>
      </c>
      <c r="F61" s="0" t="n">
        <v>60</v>
      </c>
      <c r="G61" s="0" t="n">
        <v>77</v>
      </c>
      <c r="H61" s="0" t="n">
        <v>39</v>
      </c>
      <c r="I61" s="0" t="s">
        <v>315</v>
      </c>
      <c r="J61" s="0" t="s">
        <v>316</v>
      </c>
      <c r="K61" s="0" t="s">
        <v>317</v>
      </c>
      <c r="L61" s="0" t="s">
        <v>50</v>
      </c>
      <c r="M61" s="0" t="n">
        <v>3</v>
      </c>
      <c r="N61" s="0" t="s">
        <v>318</v>
      </c>
      <c r="O61" s="0" t="n">
        <v>13</v>
      </c>
      <c r="P61" s="0" t="n">
        <v>11</v>
      </c>
      <c r="Q61" s="0" t="s">
        <v>52</v>
      </c>
      <c r="R61" s="0" t="s">
        <v>236</v>
      </c>
      <c r="S61" s="0" t="s">
        <v>1741</v>
      </c>
      <c r="T61" s="0" t="s">
        <v>55</v>
      </c>
      <c r="U61" s="0" t="n">
        <v>5</v>
      </c>
      <c r="V61" s="0" t="n">
        <v>147.73</v>
      </c>
      <c r="W61" s="0" t="n">
        <v>4</v>
      </c>
      <c r="X61" s="0" t="n">
        <v>417</v>
      </c>
      <c r="Y61" s="0" t="n">
        <v>590</v>
      </c>
      <c r="Z61" s="0" t="n">
        <v>456</v>
      </c>
      <c r="AA61" s="0" t="s">
        <v>55</v>
      </c>
      <c r="AB61" s="0" t="s">
        <v>55</v>
      </c>
      <c r="AC61" s="0" t="s">
        <v>55</v>
      </c>
      <c r="AD61" s="0" t="n">
        <v>97.8656</v>
      </c>
      <c r="AE61" s="0" t="n">
        <v>4</v>
      </c>
      <c r="AF61" s="0" t="n">
        <v>14.4</v>
      </c>
      <c r="AG61" s="0" t="n">
        <v>11707.02</v>
      </c>
      <c r="AH61" s="0" t="n">
        <v>334.2</v>
      </c>
      <c r="AI61" s="0" t="n">
        <v>3404.8</v>
      </c>
      <c r="AJ61" s="0" t="n">
        <v>51.5</v>
      </c>
      <c r="AK61" s="0" t="n">
        <v>120.22</v>
      </c>
      <c r="AL61" s="0" t="n">
        <v>3.33</v>
      </c>
      <c r="AM61" s="0" t="n">
        <v>238912.6</v>
      </c>
      <c r="AN61" s="0" t="n">
        <v>25008.2</v>
      </c>
      <c r="AO61" s="0" t="n">
        <v>25899.9</v>
      </c>
      <c r="AP61" s="0" t="n">
        <v>2227.25</v>
      </c>
      <c r="AQ61" s="0" t="n">
        <v>993.73</v>
      </c>
      <c r="AR61" s="0" t="n">
        <v>104.67</v>
      </c>
      <c r="AS61" s="0" t="n">
        <v>542</v>
      </c>
    </row>
    <row r="62" customFormat="false" ht="12" hidden="false" customHeight="false" outlineLevel="0" collapsed="false">
      <c r="A62" s="0" t="str">
        <f aca="false">CONCATENATE("Item/",ASC(C62),"/cond_",ASC(L62),"/list_",ASC(E62),"/context_",ASC(F62),"/CW_",ASC(AS62))</f>
        <v>Item/13061/cond_AR/list_CORGB/context_61/CW_139</v>
      </c>
      <c r="B62" s="0" t="str">
        <f aca="false">CONCATENATE("(#",ASC(C62),")")</f>
        <v>(#13061)</v>
      </c>
      <c r="C62" s="0" t="n">
        <v>13061</v>
      </c>
      <c r="D62" s="0" t="n">
        <v>3061</v>
      </c>
      <c r="E62" s="0" t="s">
        <v>56</v>
      </c>
      <c r="F62" s="0" t="n">
        <v>61</v>
      </c>
      <c r="G62" s="0" t="n">
        <v>78</v>
      </c>
      <c r="H62" s="0" t="s">
        <v>319</v>
      </c>
      <c r="I62" s="0" t="s">
        <v>320</v>
      </c>
      <c r="J62" s="0" t="s">
        <v>321</v>
      </c>
      <c r="K62" s="0" t="s">
        <v>322</v>
      </c>
      <c r="L62" s="0" t="s">
        <v>50</v>
      </c>
      <c r="M62" s="0" t="n">
        <v>3</v>
      </c>
      <c r="N62" s="0" t="s">
        <v>323</v>
      </c>
      <c r="O62" s="0" t="n">
        <v>10</v>
      </c>
      <c r="P62" s="0" t="n">
        <v>8</v>
      </c>
      <c r="Q62" s="0" t="s">
        <v>52</v>
      </c>
      <c r="R62" s="0" t="s">
        <v>236</v>
      </c>
      <c r="S62" s="0" t="s">
        <v>1741</v>
      </c>
      <c r="T62" s="0" t="s">
        <v>55</v>
      </c>
      <c r="U62" s="0" t="n">
        <v>7</v>
      </c>
      <c r="V62" s="0" t="n">
        <v>6.63</v>
      </c>
      <c r="W62" s="0" t="n">
        <v>3</v>
      </c>
      <c r="X62" s="0" t="s">
        <v>55</v>
      </c>
      <c r="Y62" s="0" t="n">
        <v>485</v>
      </c>
      <c r="Z62" s="0" t="s">
        <v>55</v>
      </c>
      <c r="AA62" s="0" t="s">
        <v>55</v>
      </c>
      <c r="AB62" s="0" t="s">
        <v>55</v>
      </c>
      <c r="AC62" s="0" t="s">
        <v>55</v>
      </c>
      <c r="AD62" s="0" t="n">
        <v>5.83029</v>
      </c>
      <c r="AE62" s="0" t="n">
        <v>3</v>
      </c>
      <c r="AF62" s="0" t="n">
        <v>36.51</v>
      </c>
      <c r="AG62" s="0" t="n">
        <v>8273.96</v>
      </c>
      <c r="AH62" s="0" t="n">
        <v>1199.71</v>
      </c>
      <c r="AI62" s="0" t="n">
        <v>1910.02</v>
      </c>
      <c r="AJ62" s="0" t="n">
        <v>236.17</v>
      </c>
      <c r="AK62" s="0" t="n">
        <v>765.39</v>
      </c>
      <c r="AL62" s="0" t="n">
        <v>24.4</v>
      </c>
      <c r="AM62" s="0" t="n">
        <v>342711.39</v>
      </c>
      <c r="AN62" s="0" t="n">
        <v>38096.57</v>
      </c>
      <c r="AO62" s="0" t="n">
        <v>64482.66</v>
      </c>
      <c r="AP62" s="0" t="n">
        <v>4471.83</v>
      </c>
      <c r="AQ62" s="0" t="n">
        <v>21745.33</v>
      </c>
      <c r="AR62" s="0" t="n">
        <v>410.4</v>
      </c>
      <c r="AS62" s="0" t="n">
        <v>139</v>
      </c>
    </row>
    <row r="63" customFormat="false" ht="12" hidden="false" customHeight="false" outlineLevel="0" collapsed="false">
      <c r="A63" s="0" t="str">
        <f aca="false">CONCATENATE("Item/",ASC(C63),"/cond_",ASC(L63),"/list_",ASC(E63),"/context_",ASC(F63),"/CW_",ASC(AS63))</f>
        <v>Item/13062/cond_AR/list_CORGB/context_62/CW_17</v>
      </c>
      <c r="B63" s="0" t="str">
        <f aca="false">CONCATENATE("(#",ASC(C63),")")</f>
        <v>(#13062)</v>
      </c>
      <c r="C63" s="0" t="n">
        <v>13062</v>
      </c>
      <c r="D63" s="0" t="n">
        <v>3062</v>
      </c>
      <c r="E63" s="0" t="s">
        <v>56</v>
      </c>
      <c r="F63" s="0" t="n">
        <v>62</v>
      </c>
      <c r="G63" s="0" t="n">
        <v>79</v>
      </c>
      <c r="H63" s="0" t="s">
        <v>324</v>
      </c>
      <c r="I63" s="0" t="s">
        <v>325</v>
      </c>
      <c r="J63" s="0" t="s">
        <v>326</v>
      </c>
      <c r="K63" s="0" t="s">
        <v>327</v>
      </c>
      <c r="L63" s="0" t="s">
        <v>50</v>
      </c>
      <c r="M63" s="0" t="n">
        <v>3</v>
      </c>
      <c r="N63" s="0" t="s">
        <v>328</v>
      </c>
      <c r="O63" s="0" t="n">
        <v>10</v>
      </c>
      <c r="P63" s="0" t="n">
        <v>8</v>
      </c>
      <c r="Q63" s="0" t="s">
        <v>52</v>
      </c>
      <c r="R63" s="0" t="s">
        <v>236</v>
      </c>
      <c r="S63" s="0" t="s">
        <v>1767</v>
      </c>
      <c r="T63" s="0" t="s">
        <v>55</v>
      </c>
      <c r="U63" s="0" t="n">
        <v>4</v>
      </c>
      <c r="V63" s="0" t="n">
        <v>131.69</v>
      </c>
      <c r="W63" s="0" t="n">
        <v>20</v>
      </c>
      <c r="X63" s="0" t="n">
        <v>361</v>
      </c>
      <c r="Y63" s="0" t="n">
        <v>536</v>
      </c>
      <c r="Z63" s="0" t="n">
        <v>406</v>
      </c>
      <c r="AA63" s="0" t="n">
        <v>471</v>
      </c>
      <c r="AB63" s="0" t="n">
        <v>17</v>
      </c>
      <c r="AC63" s="0" t="s">
        <v>55</v>
      </c>
      <c r="AD63" s="0" t="n">
        <v>54.7928</v>
      </c>
      <c r="AE63" s="0" t="n">
        <v>19</v>
      </c>
      <c r="AF63" s="0" t="n">
        <v>46.13</v>
      </c>
      <c r="AG63" s="0" t="n">
        <v>20418.12</v>
      </c>
      <c r="AH63" s="0" t="n">
        <v>245.5</v>
      </c>
      <c r="AI63" s="0" t="n">
        <v>7349.44</v>
      </c>
      <c r="AJ63" s="0" t="n">
        <v>40.33</v>
      </c>
      <c r="AK63" s="0" t="n">
        <v>258.44</v>
      </c>
      <c r="AL63" s="0" t="n">
        <v>7.5</v>
      </c>
      <c r="AM63" s="0" t="n">
        <v>340389.61</v>
      </c>
      <c r="AN63" s="0" t="n">
        <v>38543.25</v>
      </c>
      <c r="AO63" s="0" t="n">
        <v>30619.63</v>
      </c>
      <c r="AP63" s="0" t="n">
        <v>3859.67</v>
      </c>
      <c r="AQ63" s="0" t="n">
        <v>2132.58</v>
      </c>
      <c r="AR63" s="0" t="n">
        <v>265.5</v>
      </c>
      <c r="AS63" s="0" t="n">
        <v>17</v>
      </c>
    </row>
    <row r="64" customFormat="false" ht="12" hidden="false" customHeight="false" outlineLevel="0" collapsed="false">
      <c r="A64" s="0" t="str">
        <f aca="false">CONCATENATE("Item/",ASC(C64),"/cond_",ASC(L64),"/list_",ASC(E64),"/context_",ASC(F64),"/CW_",ASC(AS64))</f>
        <v>Item/13063/cond_AR/list_CORGB/context_63/CW_202</v>
      </c>
      <c r="B64" s="0" t="str">
        <f aca="false">CONCATENATE("(#",ASC(C64),")")</f>
        <v>(#13063)</v>
      </c>
      <c r="C64" s="0" t="n">
        <v>13063</v>
      </c>
      <c r="D64" s="0" t="n">
        <v>3063</v>
      </c>
      <c r="E64" s="0" t="s">
        <v>56</v>
      </c>
      <c r="F64" s="0" t="n">
        <v>63</v>
      </c>
      <c r="G64" s="0" t="n">
        <v>80</v>
      </c>
      <c r="I64" s="0" t="s">
        <v>329</v>
      </c>
      <c r="J64" s="0" t="s">
        <v>330</v>
      </c>
      <c r="K64" s="0" t="s">
        <v>331</v>
      </c>
      <c r="L64" s="0" t="s">
        <v>50</v>
      </c>
      <c r="M64" s="0" t="n">
        <v>3</v>
      </c>
      <c r="N64" s="0" t="s">
        <v>332</v>
      </c>
      <c r="O64" s="0" t="n">
        <v>19</v>
      </c>
      <c r="P64" s="0" t="n">
        <v>17</v>
      </c>
      <c r="Q64" s="0" t="s">
        <v>52</v>
      </c>
      <c r="R64" s="0" t="s">
        <v>236</v>
      </c>
      <c r="S64" s="0" t="s">
        <v>1759</v>
      </c>
      <c r="T64" s="0" t="s">
        <v>55</v>
      </c>
      <c r="U64" s="0" t="n">
        <v>4</v>
      </c>
      <c r="V64" s="0" t="n">
        <v>31.78</v>
      </c>
      <c r="W64" s="0" t="n">
        <v>6</v>
      </c>
      <c r="X64" s="0" t="n">
        <v>244</v>
      </c>
      <c r="Y64" s="0" t="n">
        <v>536</v>
      </c>
      <c r="Z64" s="0" t="n">
        <v>362</v>
      </c>
      <c r="AA64" s="0" t="s">
        <v>55</v>
      </c>
      <c r="AB64" s="0" t="s">
        <v>55</v>
      </c>
      <c r="AC64" s="0" t="s">
        <v>55</v>
      </c>
      <c r="AD64" s="0" t="n">
        <v>36.707</v>
      </c>
      <c r="AE64" s="0" t="n">
        <v>8</v>
      </c>
      <c r="AF64" s="0" t="n">
        <v>55.54</v>
      </c>
      <c r="AG64" s="0" t="n">
        <v>15652.41</v>
      </c>
      <c r="AH64" s="0" t="n">
        <v>226.75</v>
      </c>
      <c r="AI64" s="0" t="n">
        <v>2965.28</v>
      </c>
      <c r="AJ64" s="0" t="n">
        <v>38.33</v>
      </c>
      <c r="AK64" s="0" t="n">
        <v>258.88</v>
      </c>
      <c r="AL64" s="0" t="n">
        <v>5</v>
      </c>
      <c r="AM64" s="0" t="n">
        <v>243025.95</v>
      </c>
      <c r="AN64" s="0" t="n">
        <v>27096.25</v>
      </c>
      <c r="AO64" s="0" t="n">
        <v>25204.16</v>
      </c>
      <c r="AP64" s="0" t="n">
        <v>2543</v>
      </c>
      <c r="AQ64" s="0" t="n">
        <v>1408.94</v>
      </c>
      <c r="AR64" s="0" t="n">
        <v>293</v>
      </c>
      <c r="AS64" s="0" t="n">
        <v>202</v>
      </c>
    </row>
    <row r="65" customFormat="false" ht="12" hidden="false" customHeight="false" outlineLevel="0" collapsed="false">
      <c r="A65" s="0" t="str">
        <f aca="false">CONCATENATE("Item/",ASC(C65),"/cond_",ASC(L65),"/list_",ASC(E65),"/context_",ASC(F65),"/CW_",ASC(AS65))</f>
        <v>Item/13064/cond_AR/list_CORGC/context_64/CW_89</v>
      </c>
      <c r="B65" s="0" t="str">
        <f aca="false">CONCATENATE("(#",ASC(C65),")")</f>
        <v>(#13064)</v>
      </c>
      <c r="C65" s="0" t="n">
        <v>13064</v>
      </c>
      <c r="D65" s="0" t="n">
        <v>3064</v>
      </c>
      <c r="E65" s="0" t="s">
        <v>66</v>
      </c>
      <c r="F65" s="0" t="n">
        <v>64</v>
      </c>
      <c r="G65" s="0" t="n">
        <v>81</v>
      </c>
      <c r="I65" s="0" t="s">
        <v>333</v>
      </c>
      <c r="J65" s="0" t="s">
        <v>334</v>
      </c>
      <c r="K65" s="0" t="s">
        <v>335</v>
      </c>
      <c r="L65" s="0" t="s">
        <v>50</v>
      </c>
      <c r="M65" s="0" t="n">
        <v>3</v>
      </c>
      <c r="N65" s="0" t="s">
        <v>336</v>
      </c>
      <c r="O65" s="0" t="n">
        <v>12</v>
      </c>
      <c r="P65" s="0" t="n">
        <v>10</v>
      </c>
      <c r="Q65" s="0" t="s">
        <v>52</v>
      </c>
      <c r="R65" s="0" t="s">
        <v>236</v>
      </c>
      <c r="S65" s="0" t="s">
        <v>1768</v>
      </c>
      <c r="T65" s="0" t="s">
        <v>55</v>
      </c>
      <c r="U65" s="0" t="n">
        <v>7</v>
      </c>
      <c r="V65" s="0" t="n">
        <v>17.22</v>
      </c>
      <c r="W65" s="0" t="n">
        <v>1</v>
      </c>
      <c r="X65" s="0" t="n">
        <v>402</v>
      </c>
      <c r="Y65" s="0" t="n">
        <v>566</v>
      </c>
      <c r="Z65" s="0" t="n">
        <v>421</v>
      </c>
      <c r="AA65" s="0" t="n">
        <v>456</v>
      </c>
      <c r="AB65" s="0" t="s">
        <v>55</v>
      </c>
      <c r="AC65" s="0" t="s">
        <v>55</v>
      </c>
      <c r="AD65" s="0" t="n">
        <v>40.4551</v>
      </c>
      <c r="AE65" s="0" t="n">
        <v>1</v>
      </c>
      <c r="AF65" s="0" t="n">
        <v>0.48</v>
      </c>
      <c r="AG65" s="0" t="n">
        <v>5074.55</v>
      </c>
      <c r="AH65" s="0" t="n">
        <v>746</v>
      </c>
      <c r="AI65" s="0" t="n">
        <v>814.28</v>
      </c>
      <c r="AJ65" s="0" t="n">
        <v>90.5</v>
      </c>
      <c r="AK65" s="0" t="n">
        <v>196.47</v>
      </c>
      <c r="AL65" s="0" t="n">
        <v>12.4</v>
      </c>
      <c r="AM65" s="0" t="n">
        <v>227933.29</v>
      </c>
      <c r="AN65" s="0" t="n">
        <v>27063.86</v>
      </c>
      <c r="AO65" s="0" t="n">
        <v>17252.97</v>
      </c>
      <c r="AP65" s="0" t="n">
        <v>2115.5</v>
      </c>
      <c r="AQ65" s="0" t="n">
        <v>4506.74</v>
      </c>
      <c r="AR65" s="0" t="n">
        <v>358</v>
      </c>
      <c r="AS65" s="0" t="n">
        <v>89</v>
      </c>
    </row>
    <row r="66" customFormat="false" ht="12" hidden="false" customHeight="false" outlineLevel="0" collapsed="false">
      <c r="A66" s="0" t="str">
        <f aca="false">CONCATENATE("Item/",ASC(C66),"/cond_",ASC(L66),"/list_",ASC(E66),"/context_",ASC(F66),"/CW_",ASC(AS66))</f>
        <v>Item/13065/cond_AR/list_CORGC/context_65/CW_339</v>
      </c>
      <c r="B66" s="0" t="str">
        <f aca="false">CONCATENATE("(#",ASC(C66),")")</f>
        <v>(#13065)</v>
      </c>
      <c r="C66" s="0" t="n">
        <v>13065</v>
      </c>
      <c r="D66" s="0" t="n">
        <v>3065</v>
      </c>
      <c r="E66" s="0" t="s">
        <v>66</v>
      </c>
      <c r="F66" s="0" t="n">
        <v>65</v>
      </c>
      <c r="G66" s="0" t="n">
        <v>82</v>
      </c>
      <c r="H66" s="0" t="s">
        <v>337</v>
      </c>
      <c r="I66" s="0" t="s">
        <v>338</v>
      </c>
      <c r="J66" s="0" t="s">
        <v>339</v>
      </c>
      <c r="K66" s="0" t="s">
        <v>340</v>
      </c>
      <c r="L66" s="0" t="s">
        <v>50</v>
      </c>
      <c r="M66" s="0" t="n">
        <v>3</v>
      </c>
      <c r="N66" s="0" t="s">
        <v>341</v>
      </c>
      <c r="O66" s="0" t="n">
        <v>11</v>
      </c>
      <c r="P66" s="0" t="n">
        <v>8</v>
      </c>
      <c r="Q66" s="0" t="s">
        <v>52</v>
      </c>
      <c r="R66" s="0" t="s">
        <v>236</v>
      </c>
      <c r="S66" s="0" t="s">
        <v>1743</v>
      </c>
      <c r="T66" s="0" t="s">
        <v>55</v>
      </c>
      <c r="U66" s="0" t="n">
        <v>5</v>
      </c>
      <c r="V66" s="0" t="n">
        <v>0.24</v>
      </c>
      <c r="W66" s="0" t="n">
        <v>1</v>
      </c>
      <c r="X66" s="0" t="s">
        <v>55</v>
      </c>
      <c r="Y66" s="0" t="s">
        <v>55</v>
      </c>
      <c r="Z66" s="0" t="s">
        <v>55</v>
      </c>
      <c r="AA66" s="0" t="s">
        <v>55</v>
      </c>
      <c r="AB66" s="0" t="s">
        <v>55</v>
      </c>
      <c r="AC66" s="0" t="s">
        <v>55</v>
      </c>
      <c r="AD66" s="0" t="n">
        <v>0</v>
      </c>
      <c r="AE66" s="0" t="n">
        <v>1</v>
      </c>
      <c r="AF66" s="0" t="n">
        <v>8.8</v>
      </c>
      <c r="AG66" s="0" t="n">
        <v>7041.41</v>
      </c>
      <c r="AH66" s="0" t="n">
        <v>281.6</v>
      </c>
      <c r="AI66" s="0" t="n">
        <v>571.19</v>
      </c>
      <c r="AJ66" s="0" t="n">
        <v>17.75</v>
      </c>
      <c r="AK66" s="0" t="n">
        <v>14.48</v>
      </c>
      <c r="AL66" s="0" t="n">
        <v>3.33</v>
      </c>
      <c r="AM66" s="0" t="n">
        <v>288429.64</v>
      </c>
      <c r="AN66" s="0" t="n">
        <v>35968.8</v>
      </c>
      <c r="AO66" s="0" t="n">
        <v>11822.76</v>
      </c>
      <c r="AP66" s="0" t="n">
        <v>1750.75</v>
      </c>
      <c r="AQ66" s="0" t="n">
        <v>2040.32</v>
      </c>
      <c r="AR66" s="0" t="n">
        <v>220</v>
      </c>
      <c r="AS66" s="0" t="n">
        <v>339</v>
      </c>
    </row>
    <row r="67" customFormat="false" ht="12" hidden="false" customHeight="false" outlineLevel="0" collapsed="false">
      <c r="A67" s="0" t="str">
        <f aca="false">CONCATENATE("Item/",ASC(C67),"/cond_",ASC(L67),"/list_",ASC(E67),"/context_",ASC(F67),"/CW_",ASC(AS67))</f>
        <v>Item/13066/cond_AR/list_CORGC/context_66/CW_326</v>
      </c>
      <c r="B67" s="0" t="str">
        <f aca="false">CONCATENATE("(#",ASC(C67),")")</f>
        <v>(#13066)</v>
      </c>
      <c r="C67" s="0" t="n">
        <v>13066</v>
      </c>
      <c r="D67" s="0" t="n">
        <v>3066</v>
      </c>
      <c r="E67" s="0" t="s">
        <v>66</v>
      </c>
      <c r="F67" s="0" t="n">
        <v>66</v>
      </c>
      <c r="G67" s="0" t="n">
        <v>84</v>
      </c>
      <c r="I67" s="0" t="s">
        <v>342</v>
      </c>
      <c r="J67" s="0" t="s">
        <v>343</v>
      </c>
      <c r="K67" s="0" t="s">
        <v>344</v>
      </c>
      <c r="L67" s="0" t="s">
        <v>50</v>
      </c>
      <c r="M67" s="0" t="n">
        <v>3</v>
      </c>
      <c r="N67" s="0" t="s">
        <v>345</v>
      </c>
      <c r="O67" s="0" t="n">
        <v>16</v>
      </c>
      <c r="P67" s="0" t="n">
        <v>10</v>
      </c>
      <c r="Q67" s="0" t="s">
        <v>52</v>
      </c>
      <c r="R67" s="0" t="s">
        <v>236</v>
      </c>
      <c r="S67" s="0" t="s">
        <v>1741</v>
      </c>
      <c r="T67" s="0" t="s">
        <v>55</v>
      </c>
      <c r="U67" s="0" t="n">
        <v>8</v>
      </c>
      <c r="V67" s="0" t="n">
        <v>5.9</v>
      </c>
      <c r="W67" s="0" t="n">
        <v>0</v>
      </c>
      <c r="X67" s="0" t="n">
        <v>422</v>
      </c>
      <c r="Y67" s="0" t="n">
        <v>506</v>
      </c>
      <c r="Z67" s="0" t="n">
        <v>358</v>
      </c>
      <c r="AA67" s="0" t="n">
        <v>413</v>
      </c>
      <c r="AB67" s="0" t="s">
        <v>55</v>
      </c>
      <c r="AC67" s="0" t="s">
        <v>55</v>
      </c>
      <c r="AD67" s="0" t="n">
        <v>18.3833</v>
      </c>
      <c r="AE67" s="0" t="n">
        <v>0</v>
      </c>
      <c r="AF67" s="0" t="n">
        <v>0</v>
      </c>
      <c r="AG67" s="0" t="n">
        <v>3279.67</v>
      </c>
      <c r="AH67" s="0" t="n">
        <v>799.38</v>
      </c>
      <c r="AI67" s="0" t="n">
        <v>324.24</v>
      </c>
      <c r="AJ67" s="0" t="n">
        <v>84.29</v>
      </c>
      <c r="AK67" s="0" t="n">
        <v>102.93</v>
      </c>
      <c r="AL67" s="0" t="n">
        <v>17.67</v>
      </c>
      <c r="AM67" s="0" t="n">
        <v>266503.37</v>
      </c>
      <c r="AN67" s="0" t="n">
        <v>33047.75</v>
      </c>
      <c r="AO67" s="0" t="n">
        <v>11863.5</v>
      </c>
      <c r="AP67" s="0" t="n">
        <v>1685.57</v>
      </c>
      <c r="AQ67" s="0" t="n">
        <v>1667.69</v>
      </c>
      <c r="AR67" s="0" t="n">
        <v>215.83</v>
      </c>
      <c r="AS67" s="0" t="n">
        <v>326</v>
      </c>
    </row>
    <row r="68" customFormat="false" ht="12" hidden="false" customHeight="false" outlineLevel="0" collapsed="false">
      <c r="A68" s="0" t="str">
        <f aca="false">CONCATENATE("Item/",ASC(C68),"/cond_",ASC(L68),"/list_",ASC(E68),"/context_",ASC(F68),"/CW_",ASC(AS68))</f>
        <v>Item/13067/cond_AR/list_CORGA/context_67/CW_219</v>
      </c>
      <c r="B68" s="0" t="str">
        <f aca="false">CONCATENATE("(#",ASC(C68),")")</f>
        <v>(#13067)</v>
      </c>
      <c r="C68" s="0" t="n">
        <v>13067</v>
      </c>
      <c r="D68" s="0" t="n">
        <v>3067</v>
      </c>
      <c r="E68" s="0" t="s">
        <v>46</v>
      </c>
      <c r="F68" s="0" t="n">
        <v>67</v>
      </c>
      <c r="G68" s="0" t="n">
        <v>85</v>
      </c>
      <c r="H68" s="0" t="s">
        <v>346</v>
      </c>
      <c r="I68" s="0" t="s">
        <v>347</v>
      </c>
      <c r="J68" s="0" t="s">
        <v>348</v>
      </c>
      <c r="K68" s="0" t="s">
        <v>349</v>
      </c>
      <c r="L68" s="0" t="s">
        <v>50</v>
      </c>
      <c r="M68" s="0" t="n">
        <v>3</v>
      </c>
      <c r="N68" s="0" t="s">
        <v>350</v>
      </c>
      <c r="O68" s="0" t="n">
        <v>10</v>
      </c>
      <c r="P68" s="0" t="n">
        <v>8</v>
      </c>
      <c r="Q68" s="0" t="s">
        <v>52</v>
      </c>
      <c r="R68" s="0" t="s">
        <v>236</v>
      </c>
      <c r="S68" s="0" t="s">
        <v>1769</v>
      </c>
      <c r="T68" s="0" t="s">
        <v>55</v>
      </c>
      <c r="U68" s="0" t="n">
        <v>6</v>
      </c>
      <c r="V68" s="0" t="n">
        <v>11.53</v>
      </c>
      <c r="W68" s="0" t="n">
        <v>1</v>
      </c>
      <c r="X68" s="0" t="n">
        <v>535</v>
      </c>
      <c r="Y68" s="0" t="n">
        <v>514</v>
      </c>
      <c r="Z68" s="0" t="n">
        <v>593</v>
      </c>
      <c r="AA68" s="0" t="n">
        <v>394</v>
      </c>
      <c r="AB68" s="0" t="s">
        <v>55</v>
      </c>
      <c r="AC68" s="0" t="s">
        <v>55</v>
      </c>
      <c r="AD68" s="0" t="n">
        <v>4.69993</v>
      </c>
      <c r="AE68" s="0" t="n">
        <v>2</v>
      </c>
      <c r="AF68" s="0" t="n">
        <v>2.17</v>
      </c>
      <c r="AG68" s="0" t="n">
        <v>8040.26</v>
      </c>
      <c r="AH68" s="0" t="n">
        <v>838</v>
      </c>
      <c r="AI68" s="0" t="n">
        <v>843.77</v>
      </c>
      <c r="AJ68" s="0" t="n">
        <v>91.6</v>
      </c>
      <c r="AK68" s="0" t="n">
        <v>182.14</v>
      </c>
      <c r="AL68" s="0" t="n">
        <v>25.5</v>
      </c>
      <c r="AM68" s="0" t="n">
        <v>219440.11</v>
      </c>
      <c r="AN68" s="0" t="n">
        <v>24325.83</v>
      </c>
      <c r="AO68" s="0" t="n">
        <v>9633.54</v>
      </c>
      <c r="AP68" s="0" t="n">
        <v>1313.4</v>
      </c>
      <c r="AQ68" s="0" t="n">
        <v>589.38</v>
      </c>
      <c r="AR68" s="0" t="n">
        <v>219</v>
      </c>
      <c r="AS68" s="0" t="n">
        <v>219</v>
      </c>
    </row>
    <row r="69" customFormat="false" ht="12" hidden="false" customHeight="false" outlineLevel="0" collapsed="false">
      <c r="A69" s="0" t="str">
        <f aca="false">CONCATENATE("Item/",ASC(C69),"/cond_",ASC(L69),"/list_",ASC(E69),"/context_",ASC(F69),"/CW_",ASC(AS69))</f>
        <v>Item/13068/cond_AR/list_CORGD/context_68/CW_574</v>
      </c>
      <c r="B69" s="0" t="str">
        <f aca="false">CONCATENATE("(#",ASC(C69),")")</f>
        <v>(#13068)</v>
      </c>
      <c r="C69" s="0" t="n">
        <v>13068</v>
      </c>
      <c r="D69" s="0" t="n">
        <v>3068</v>
      </c>
      <c r="E69" s="0" t="s">
        <v>80</v>
      </c>
      <c r="F69" s="0" t="n">
        <v>68</v>
      </c>
      <c r="G69" s="0" t="n">
        <v>87</v>
      </c>
      <c r="H69" s="0" t="s">
        <v>351</v>
      </c>
      <c r="I69" s="0" t="s">
        <v>352</v>
      </c>
      <c r="J69" s="0" t="s">
        <v>353</v>
      </c>
      <c r="K69" s="0" t="s">
        <v>354</v>
      </c>
      <c r="L69" s="0" t="s">
        <v>50</v>
      </c>
      <c r="M69" s="0" t="n">
        <v>3</v>
      </c>
      <c r="N69" s="0" t="s">
        <v>355</v>
      </c>
      <c r="O69" s="0" t="n">
        <v>11</v>
      </c>
      <c r="P69" s="0" t="n">
        <v>8</v>
      </c>
      <c r="Q69" s="0" t="s">
        <v>52</v>
      </c>
      <c r="R69" s="0" t="s">
        <v>236</v>
      </c>
      <c r="S69" s="0" t="s">
        <v>1745</v>
      </c>
      <c r="T69" s="0" t="s">
        <v>55</v>
      </c>
      <c r="U69" s="0" t="n">
        <v>3</v>
      </c>
      <c r="V69" s="0" t="n">
        <v>5.92</v>
      </c>
      <c r="W69" s="0" t="n">
        <v>11</v>
      </c>
      <c r="X69" s="0" t="s">
        <v>55</v>
      </c>
      <c r="Y69" s="0" t="s">
        <v>55</v>
      </c>
      <c r="Z69" s="0" t="s">
        <v>55</v>
      </c>
      <c r="AA69" s="0" t="s">
        <v>55</v>
      </c>
      <c r="AB69" s="0" t="s">
        <v>55</v>
      </c>
      <c r="AC69" s="0" t="s">
        <v>55</v>
      </c>
      <c r="AD69" s="0" t="n">
        <v>11.0062</v>
      </c>
      <c r="AE69" s="0" t="n">
        <v>12</v>
      </c>
      <c r="AF69" s="0" t="n">
        <v>59.21</v>
      </c>
      <c r="AG69" s="0" t="n">
        <v>16478.67</v>
      </c>
      <c r="AH69" s="0" t="n">
        <v>62.67</v>
      </c>
      <c r="AI69" s="0" t="n">
        <v>334.26</v>
      </c>
      <c r="AJ69" s="0" t="n">
        <v>6.5</v>
      </c>
      <c r="AK69" s="0" t="n">
        <v>11.01</v>
      </c>
      <c r="AL69" s="0" t="n">
        <v>1</v>
      </c>
      <c r="AM69" s="0" t="n">
        <v>263311.45</v>
      </c>
      <c r="AN69" s="0" t="n">
        <v>30517</v>
      </c>
      <c r="AO69" s="0" t="n">
        <v>26083.33</v>
      </c>
      <c r="AP69" s="0" t="n">
        <v>2159.5</v>
      </c>
      <c r="AQ69" s="0" t="n">
        <v>8277.58</v>
      </c>
      <c r="AR69" s="0" t="n">
        <v>114</v>
      </c>
      <c r="AS69" s="0" t="n">
        <v>574</v>
      </c>
    </row>
    <row r="70" customFormat="false" ht="12" hidden="false" customHeight="false" outlineLevel="0" collapsed="false">
      <c r="A70" s="0" t="str">
        <f aca="false">CONCATENATE("Item/",ASC(C70),"/cond_",ASC(L70),"/list_",ASC(E70),"/context_",ASC(F70),"/CW_",ASC(AS70))</f>
        <v>Item/13069/cond_AR/list_CORGD/context_69/CW_245</v>
      </c>
      <c r="B70" s="0" t="str">
        <f aca="false">CONCATENATE("(#",ASC(C70),")")</f>
        <v>(#13069)</v>
      </c>
      <c r="C70" s="0" t="n">
        <v>13069</v>
      </c>
      <c r="D70" s="0" t="n">
        <v>3069</v>
      </c>
      <c r="E70" s="0" t="s">
        <v>80</v>
      </c>
      <c r="F70" s="0" t="n">
        <v>69</v>
      </c>
      <c r="G70" s="0" t="n">
        <v>88</v>
      </c>
      <c r="H70" s="0" t="n">
        <v>21</v>
      </c>
      <c r="I70" s="0" t="s">
        <v>356</v>
      </c>
      <c r="J70" s="0" t="s">
        <v>357</v>
      </c>
      <c r="K70" s="0" t="s">
        <v>358</v>
      </c>
      <c r="L70" s="0" t="s">
        <v>50</v>
      </c>
      <c r="M70" s="0" t="n">
        <v>3</v>
      </c>
      <c r="N70" s="0" t="s">
        <v>359</v>
      </c>
      <c r="O70" s="0" t="n">
        <v>11</v>
      </c>
      <c r="P70" s="0" t="n">
        <v>9</v>
      </c>
      <c r="Q70" s="0" t="s">
        <v>52</v>
      </c>
      <c r="R70" s="0" t="s">
        <v>236</v>
      </c>
      <c r="S70" s="0" t="s">
        <v>1770</v>
      </c>
      <c r="T70" s="0" t="s">
        <v>55</v>
      </c>
      <c r="U70" s="0" t="n">
        <v>6</v>
      </c>
      <c r="V70" s="0" t="n">
        <v>5.06</v>
      </c>
      <c r="W70" s="0" t="n">
        <v>7</v>
      </c>
      <c r="X70" s="0" t="n">
        <v>437</v>
      </c>
      <c r="Y70" s="0" t="n">
        <v>409</v>
      </c>
      <c r="Z70" s="0" t="n">
        <v>497</v>
      </c>
      <c r="AA70" s="0" t="s">
        <v>55</v>
      </c>
      <c r="AB70" s="0" t="s">
        <v>55</v>
      </c>
      <c r="AC70" s="0" t="s">
        <v>55</v>
      </c>
      <c r="AD70" s="0" t="n">
        <v>1.6658</v>
      </c>
      <c r="AE70" s="0" t="n">
        <v>7</v>
      </c>
      <c r="AF70" s="0" t="n">
        <v>23.75</v>
      </c>
      <c r="AG70" s="0" t="n">
        <v>6295.02</v>
      </c>
      <c r="AH70" s="0" t="n">
        <v>536.67</v>
      </c>
      <c r="AI70" s="0" t="n">
        <v>1201.29</v>
      </c>
      <c r="AJ70" s="0" t="n">
        <v>97.6</v>
      </c>
      <c r="AK70" s="0" t="n">
        <v>152.82</v>
      </c>
      <c r="AL70" s="0" t="n">
        <v>18.5</v>
      </c>
      <c r="AM70" s="0" t="n">
        <v>228827.53</v>
      </c>
      <c r="AN70" s="0" t="n">
        <v>32977.33</v>
      </c>
      <c r="AO70" s="0" t="n">
        <v>29026.92</v>
      </c>
      <c r="AP70" s="0" t="n">
        <v>5469.8</v>
      </c>
      <c r="AQ70" s="0" t="n">
        <v>7822.51</v>
      </c>
      <c r="AR70" s="0" t="n">
        <v>1932</v>
      </c>
      <c r="AS70" s="0" t="n">
        <v>245</v>
      </c>
    </row>
    <row r="71" customFormat="false" ht="12" hidden="false" customHeight="false" outlineLevel="0" collapsed="false">
      <c r="A71" s="0" t="str">
        <f aca="false">CONCATENATE("Item/",ASC(C71),"/cond_",ASC(L71),"/list_",ASC(E71),"/context_",ASC(F71),"/CW_",ASC(AS71))</f>
        <v>Item/13070/cond_AR/list_CORGA/context_70/CW_70</v>
      </c>
      <c r="B71" s="0" t="str">
        <f aca="false">CONCATENATE("(#",ASC(C71),")")</f>
        <v>(#13070)</v>
      </c>
      <c r="C71" s="0" t="n">
        <v>13070</v>
      </c>
      <c r="D71" s="0" t="n">
        <v>3070</v>
      </c>
      <c r="E71" s="0" t="s">
        <v>46</v>
      </c>
      <c r="F71" s="0" t="n">
        <v>70</v>
      </c>
      <c r="G71" s="0" t="n">
        <v>89</v>
      </c>
      <c r="H71" s="0" t="s">
        <v>153</v>
      </c>
      <c r="I71" s="0" t="s">
        <v>360</v>
      </c>
      <c r="J71" s="0" t="s">
        <v>361</v>
      </c>
      <c r="K71" s="0" t="s">
        <v>362</v>
      </c>
      <c r="L71" s="0" t="s">
        <v>50</v>
      </c>
      <c r="M71" s="0" t="n">
        <v>3</v>
      </c>
      <c r="N71" s="0" t="s">
        <v>363</v>
      </c>
      <c r="O71" s="0" t="n">
        <v>15</v>
      </c>
      <c r="P71" s="0" t="n">
        <v>13</v>
      </c>
      <c r="Q71" s="0" t="s">
        <v>52</v>
      </c>
      <c r="R71" s="0" t="s">
        <v>236</v>
      </c>
      <c r="S71" s="0" t="s">
        <v>1743</v>
      </c>
      <c r="T71" s="0" t="s">
        <v>55</v>
      </c>
      <c r="U71" s="0" t="n">
        <v>5</v>
      </c>
      <c r="V71" s="0" t="n">
        <v>7.45</v>
      </c>
      <c r="W71" s="0" t="n">
        <v>1</v>
      </c>
      <c r="X71" s="0" t="s">
        <v>55</v>
      </c>
      <c r="Y71" s="0" t="s">
        <v>55</v>
      </c>
      <c r="Z71" s="0" t="s">
        <v>55</v>
      </c>
      <c r="AA71" s="0" t="s">
        <v>55</v>
      </c>
      <c r="AB71" s="0" t="n">
        <v>14</v>
      </c>
      <c r="AC71" s="0" t="s">
        <v>55</v>
      </c>
      <c r="AD71" s="0" t="n">
        <v>15.3491</v>
      </c>
      <c r="AE71" s="0" t="n">
        <v>4</v>
      </c>
      <c r="AF71" s="0" t="n">
        <v>12.05</v>
      </c>
      <c r="AG71" s="0" t="n">
        <v>12693.9</v>
      </c>
      <c r="AH71" s="0" t="n">
        <v>540.2</v>
      </c>
      <c r="AI71" s="0" t="n">
        <v>3192.35</v>
      </c>
      <c r="AJ71" s="0" t="n">
        <v>36.75</v>
      </c>
      <c r="AK71" s="0" t="n">
        <v>600.16</v>
      </c>
      <c r="AL71" s="0" t="n">
        <v>7</v>
      </c>
      <c r="AM71" s="0" t="n">
        <v>282016.69</v>
      </c>
      <c r="AN71" s="0" t="n">
        <v>40048</v>
      </c>
      <c r="AO71" s="0" t="n">
        <v>45701.11</v>
      </c>
      <c r="AP71" s="0" t="n">
        <v>5204.5</v>
      </c>
      <c r="AQ71" s="0" t="n">
        <v>3575.83</v>
      </c>
      <c r="AR71" s="0" t="n">
        <v>1186.33</v>
      </c>
      <c r="AS71" s="0" t="n">
        <v>70</v>
      </c>
    </row>
    <row r="72" customFormat="false" ht="12" hidden="false" customHeight="false" outlineLevel="0" collapsed="false">
      <c r="A72" s="0" t="str">
        <f aca="false">CONCATENATE("Item/",ASC(C72),"/cond_",ASC(L72),"/list_",ASC(E72),"/context_",ASC(F72),"/CW_",ASC(AS72))</f>
        <v>Item/13071/cond_AR/list_CORGC/context_71/CW_520</v>
      </c>
      <c r="B72" s="0" t="str">
        <f aca="false">CONCATENATE("(#",ASC(C72),")")</f>
        <v>(#13071)</v>
      </c>
      <c r="C72" s="0" t="n">
        <v>13071</v>
      </c>
      <c r="D72" s="0" t="n">
        <v>3071</v>
      </c>
      <c r="E72" s="0" t="s">
        <v>66</v>
      </c>
      <c r="F72" s="0" t="n">
        <v>71</v>
      </c>
      <c r="G72" s="0" t="n">
        <v>90</v>
      </c>
      <c r="H72" s="0" t="s">
        <v>364</v>
      </c>
      <c r="I72" s="0" t="s">
        <v>365</v>
      </c>
      <c r="J72" s="0" t="s">
        <v>366</v>
      </c>
      <c r="K72" s="0" t="s">
        <v>69</v>
      </c>
      <c r="L72" s="0" t="s">
        <v>50</v>
      </c>
      <c r="M72" s="0" t="n">
        <v>3</v>
      </c>
      <c r="N72" s="0" t="s">
        <v>367</v>
      </c>
      <c r="O72" s="0" t="n">
        <v>16</v>
      </c>
      <c r="P72" s="0" t="n">
        <v>13</v>
      </c>
      <c r="Q72" s="0" t="s">
        <v>52</v>
      </c>
      <c r="R72" s="0" t="s">
        <v>236</v>
      </c>
      <c r="S72" s="0" t="s">
        <v>1745</v>
      </c>
      <c r="T72" s="0" t="n">
        <v>0</v>
      </c>
      <c r="U72" s="0" t="n">
        <v>4</v>
      </c>
      <c r="V72" s="0" t="n">
        <v>23.9</v>
      </c>
      <c r="W72" s="0" t="n">
        <v>13</v>
      </c>
      <c r="X72" s="0" t="n">
        <v>613</v>
      </c>
      <c r="Y72" s="0" t="n">
        <v>533</v>
      </c>
      <c r="Z72" s="0" t="n">
        <v>551</v>
      </c>
      <c r="AA72" s="0" t="n">
        <v>473</v>
      </c>
      <c r="AB72" s="0" t="s">
        <v>55</v>
      </c>
      <c r="AC72" s="0" t="s">
        <v>55</v>
      </c>
      <c r="AD72" s="0" t="n">
        <v>33.2565</v>
      </c>
      <c r="AE72" s="0" t="n">
        <v>13</v>
      </c>
      <c r="AF72" s="0" t="n">
        <v>17.48</v>
      </c>
      <c r="AG72" s="0" t="n">
        <v>19953.62</v>
      </c>
      <c r="AH72" s="0" t="n">
        <v>234.5</v>
      </c>
      <c r="AI72" s="0" t="n">
        <v>1927.61</v>
      </c>
      <c r="AJ72" s="0" t="n">
        <v>28</v>
      </c>
      <c r="AK72" s="0" t="n">
        <v>111.28</v>
      </c>
      <c r="AL72" s="0" t="n">
        <v>6.5</v>
      </c>
      <c r="AM72" s="0" t="n">
        <v>312358.56</v>
      </c>
      <c r="AN72" s="0" t="n">
        <v>39460.75</v>
      </c>
      <c r="AO72" s="0" t="n">
        <v>14160.07</v>
      </c>
      <c r="AP72" s="0" t="n">
        <v>2351</v>
      </c>
      <c r="AQ72" s="0" t="n">
        <v>1493.36</v>
      </c>
      <c r="AR72" s="0" t="n">
        <v>246.5</v>
      </c>
      <c r="AS72" s="0" t="n">
        <v>520</v>
      </c>
    </row>
    <row r="73" customFormat="false" ht="12" hidden="false" customHeight="false" outlineLevel="0" collapsed="false">
      <c r="A73" s="0" t="str">
        <f aca="false">CONCATENATE("Item/",ASC(C73),"/cond_",ASC(L73),"/list_",ASC(E73),"/context_",ASC(F73),"/CW_",ASC(AS73))</f>
        <v>Item/13072/cond_AR/list_CORGD/context_72/CW_249</v>
      </c>
      <c r="B73" s="0" t="str">
        <f aca="false">CONCATENATE("(#",ASC(C73),")")</f>
        <v>(#13072)</v>
      </c>
      <c r="C73" s="0" t="n">
        <v>13072</v>
      </c>
      <c r="D73" s="0" t="n">
        <v>3072</v>
      </c>
      <c r="E73" s="0" t="s">
        <v>80</v>
      </c>
      <c r="F73" s="0" t="n">
        <v>72</v>
      </c>
      <c r="G73" s="0" t="n">
        <v>93</v>
      </c>
      <c r="I73" s="0" t="s">
        <v>368</v>
      </c>
      <c r="J73" s="0" t="s">
        <v>369</v>
      </c>
      <c r="K73" s="0" t="s">
        <v>370</v>
      </c>
      <c r="L73" s="0" t="s">
        <v>50</v>
      </c>
      <c r="M73" s="0" t="n">
        <v>3</v>
      </c>
      <c r="N73" s="0" t="s">
        <v>371</v>
      </c>
      <c r="O73" s="0" t="n">
        <v>16</v>
      </c>
      <c r="P73" s="0" t="n">
        <v>13</v>
      </c>
      <c r="Q73" s="0" t="s">
        <v>52</v>
      </c>
      <c r="R73" s="0" t="s">
        <v>236</v>
      </c>
      <c r="S73" s="0" t="s">
        <v>1743</v>
      </c>
      <c r="T73" s="0" t="s">
        <v>55</v>
      </c>
      <c r="U73" s="0" t="n">
        <v>7</v>
      </c>
      <c r="V73" s="0" t="n">
        <v>37.45</v>
      </c>
      <c r="W73" s="0" t="n">
        <v>1</v>
      </c>
      <c r="X73" s="0" t="n">
        <v>307</v>
      </c>
      <c r="Y73" s="0" t="n">
        <v>522</v>
      </c>
      <c r="Z73" s="0" t="n">
        <v>379</v>
      </c>
      <c r="AA73" s="0" t="n">
        <v>460</v>
      </c>
      <c r="AB73" s="0" t="s">
        <v>55</v>
      </c>
      <c r="AC73" s="0" t="s">
        <v>55</v>
      </c>
      <c r="AD73" s="0" t="n">
        <v>51.8182</v>
      </c>
      <c r="AE73" s="0" t="n">
        <v>0</v>
      </c>
      <c r="AF73" s="0" t="n">
        <v>0</v>
      </c>
      <c r="AG73" s="0" t="n">
        <v>6354.99</v>
      </c>
      <c r="AH73" s="0" t="n">
        <v>898.86</v>
      </c>
      <c r="AI73" s="0" t="n">
        <v>1035.5</v>
      </c>
      <c r="AJ73" s="0" t="n">
        <v>129.83</v>
      </c>
      <c r="AK73" s="0" t="n">
        <v>162.51</v>
      </c>
      <c r="AL73" s="0" t="n">
        <v>27</v>
      </c>
      <c r="AM73" s="0" t="n">
        <v>246093.36</v>
      </c>
      <c r="AN73" s="0" t="n">
        <v>34733.57</v>
      </c>
      <c r="AO73" s="0" t="n">
        <v>19953.69</v>
      </c>
      <c r="AP73" s="0" t="n">
        <v>3984.83</v>
      </c>
      <c r="AQ73" s="0" t="n">
        <v>2956.71</v>
      </c>
      <c r="AR73" s="0" t="n">
        <v>526.8</v>
      </c>
      <c r="AS73" s="0" t="n">
        <v>249</v>
      </c>
    </row>
    <row r="74" customFormat="false" ht="12" hidden="false" customHeight="false" outlineLevel="0" collapsed="false">
      <c r="A74" s="0" t="str">
        <f aca="false">CONCATENATE("Item/",ASC(C74),"/cond_",ASC(L74),"/list_",ASC(E74),"/context_",ASC(F74),"/CW_",ASC(AS74))</f>
        <v>Item/13073/cond_AR/list_CORGD/context_73/CW_130</v>
      </c>
      <c r="B74" s="0" t="str">
        <f aca="false">CONCATENATE("(#",ASC(C74),")")</f>
        <v>(#13073)</v>
      </c>
      <c r="C74" s="0" t="n">
        <v>13073</v>
      </c>
      <c r="D74" s="0" t="n">
        <v>3073</v>
      </c>
      <c r="E74" s="0" t="s">
        <v>80</v>
      </c>
      <c r="F74" s="0" t="n">
        <v>73</v>
      </c>
      <c r="G74" s="0" t="n">
        <v>94</v>
      </c>
      <c r="I74" s="0" t="s">
        <v>372</v>
      </c>
      <c r="J74" s="0" t="s">
        <v>373</v>
      </c>
      <c r="K74" s="0" t="s">
        <v>374</v>
      </c>
      <c r="L74" s="0" t="s">
        <v>50</v>
      </c>
      <c r="M74" s="0" t="n">
        <v>3</v>
      </c>
      <c r="N74" s="0" t="s">
        <v>375</v>
      </c>
      <c r="O74" s="0" t="n">
        <v>13</v>
      </c>
      <c r="P74" s="0" t="n">
        <v>10</v>
      </c>
      <c r="Q74" s="0" t="s">
        <v>52</v>
      </c>
      <c r="R74" s="0" t="s">
        <v>236</v>
      </c>
      <c r="S74" s="0" t="s">
        <v>1743</v>
      </c>
      <c r="T74" s="0" t="s">
        <v>55</v>
      </c>
      <c r="U74" s="0" t="n">
        <v>11</v>
      </c>
      <c r="V74" s="0" t="n">
        <v>6.65</v>
      </c>
      <c r="W74" s="0" t="n">
        <v>0</v>
      </c>
      <c r="X74" s="0" t="s">
        <v>55</v>
      </c>
      <c r="Y74" s="0" t="s">
        <v>55</v>
      </c>
      <c r="Z74" s="0" t="s">
        <v>55</v>
      </c>
      <c r="AA74" s="0" t="s">
        <v>55</v>
      </c>
      <c r="AB74" s="0" t="s">
        <v>55</v>
      </c>
      <c r="AC74" s="0" t="s">
        <v>55</v>
      </c>
      <c r="AD74" s="0" t="n">
        <v>3.92652</v>
      </c>
      <c r="AE74" s="0" t="n">
        <v>0</v>
      </c>
      <c r="AF74" s="0" t="n">
        <v>0</v>
      </c>
      <c r="AG74" s="0" t="n">
        <v>1083.48</v>
      </c>
      <c r="AH74" s="0" t="n">
        <v>422.73</v>
      </c>
      <c r="AI74" s="0" t="n">
        <v>329.61</v>
      </c>
      <c r="AJ74" s="0" t="n">
        <v>53.8</v>
      </c>
      <c r="AK74" s="0" t="n">
        <v>205.05</v>
      </c>
      <c r="AL74" s="0" t="n">
        <v>22.78</v>
      </c>
      <c r="AM74" s="0" t="n">
        <v>309972.91</v>
      </c>
      <c r="AN74" s="0" t="n">
        <v>38576.09</v>
      </c>
      <c r="AO74" s="0" t="n">
        <v>23286.32</v>
      </c>
      <c r="AP74" s="0" t="n">
        <v>3002.8</v>
      </c>
      <c r="AQ74" s="0" t="n">
        <v>4313.69</v>
      </c>
      <c r="AR74" s="0" t="n">
        <v>493.78</v>
      </c>
      <c r="AS74" s="0" t="n">
        <v>130</v>
      </c>
    </row>
    <row r="75" customFormat="false" ht="12" hidden="false" customHeight="false" outlineLevel="0" collapsed="false">
      <c r="A75" s="0" t="str">
        <f aca="false">CONCATENATE("Item/",ASC(C75),"/cond_",ASC(L75),"/list_",ASC(E75),"/context_",ASC(F75),"/CW_",ASC(AS75))</f>
        <v>Item/13074/cond_AR/list_CORGC/context_74/CW_124</v>
      </c>
      <c r="B75" s="0" t="str">
        <f aca="false">CONCATENATE("(#",ASC(C75),")")</f>
        <v>(#13074)</v>
      </c>
      <c r="C75" s="0" t="n">
        <v>13074</v>
      </c>
      <c r="D75" s="0" t="n">
        <v>3074</v>
      </c>
      <c r="E75" s="0" t="s">
        <v>66</v>
      </c>
      <c r="F75" s="0" t="n">
        <v>74</v>
      </c>
      <c r="G75" s="0" t="n">
        <v>95</v>
      </c>
      <c r="I75" s="0" t="s">
        <v>376</v>
      </c>
      <c r="J75" s="0" t="s">
        <v>377</v>
      </c>
      <c r="K75" s="0" t="s">
        <v>378</v>
      </c>
      <c r="L75" s="0" t="s">
        <v>50</v>
      </c>
      <c r="M75" s="0" t="n">
        <v>3</v>
      </c>
      <c r="N75" s="0" t="s">
        <v>379</v>
      </c>
      <c r="O75" s="0" t="n">
        <v>19</v>
      </c>
      <c r="P75" s="0" t="n">
        <v>16</v>
      </c>
      <c r="Q75" s="0" t="s">
        <v>52</v>
      </c>
      <c r="R75" s="0" t="s">
        <v>236</v>
      </c>
      <c r="S75" s="0" t="s">
        <v>1771</v>
      </c>
      <c r="T75" s="0" t="s">
        <v>55</v>
      </c>
      <c r="U75" s="0" t="n">
        <v>9</v>
      </c>
      <c r="V75" s="0" t="n">
        <v>0.35</v>
      </c>
      <c r="W75" s="0" t="n">
        <v>0</v>
      </c>
      <c r="X75" s="0" t="s">
        <v>55</v>
      </c>
      <c r="Y75" s="0" t="s">
        <v>55</v>
      </c>
      <c r="Z75" s="0" t="s">
        <v>55</v>
      </c>
      <c r="AA75" s="0" t="s">
        <v>55</v>
      </c>
      <c r="AB75" s="0" t="s">
        <v>55</v>
      </c>
      <c r="AC75" s="0" t="s">
        <v>55</v>
      </c>
      <c r="AD75" s="0" t="n">
        <v>0.178478</v>
      </c>
      <c r="AE75" s="0" t="n">
        <v>0</v>
      </c>
      <c r="AF75" s="0" t="n">
        <v>0</v>
      </c>
      <c r="AG75" s="0" t="n">
        <v>2638.82</v>
      </c>
      <c r="AH75" s="0" t="n">
        <v>726.67</v>
      </c>
      <c r="AI75" s="0" t="n">
        <v>417.33</v>
      </c>
      <c r="AJ75" s="0" t="n">
        <v>119.12</v>
      </c>
      <c r="AK75" s="0" t="n">
        <v>29.58</v>
      </c>
      <c r="AL75" s="0" t="n">
        <v>16</v>
      </c>
      <c r="AM75" s="0" t="n">
        <v>193228.19</v>
      </c>
      <c r="AN75" s="0" t="n">
        <v>28772.89</v>
      </c>
      <c r="AO75" s="0" t="n">
        <v>12849.04</v>
      </c>
      <c r="AP75" s="0" t="n">
        <v>2994.38</v>
      </c>
      <c r="AQ75" s="0" t="n">
        <v>1290.02</v>
      </c>
      <c r="AR75" s="0" t="n">
        <v>395.71</v>
      </c>
      <c r="AS75" s="0" t="n">
        <v>124</v>
      </c>
    </row>
    <row r="76" customFormat="false" ht="12" hidden="false" customHeight="false" outlineLevel="0" collapsed="false">
      <c r="A76" s="0" t="str">
        <f aca="false">CONCATENATE("Item/",ASC(C76),"/cond_",ASC(L76),"/list_",ASC(E76),"/context_",ASC(F76),"/CW_",ASC(AS76))</f>
        <v>Item/13075/cond_AR/list_CORGB/context_75/CW_136</v>
      </c>
      <c r="B76" s="0" t="str">
        <f aca="false">CONCATENATE("(#",ASC(C76),")")</f>
        <v>(#13075)</v>
      </c>
      <c r="C76" s="0" t="n">
        <v>13075</v>
      </c>
      <c r="D76" s="0" t="n">
        <v>3075</v>
      </c>
      <c r="E76" s="0" t="s">
        <v>56</v>
      </c>
      <c r="F76" s="0" t="n">
        <v>75</v>
      </c>
      <c r="G76" s="0" t="n">
        <v>97</v>
      </c>
      <c r="I76" s="0" t="s">
        <v>380</v>
      </c>
      <c r="J76" s="0" t="s">
        <v>381</v>
      </c>
      <c r="K76" s="0" t="s">
        <v>382</v>
      </c>
      <c r="L76" s="0" t="s">
        <v>50</v>
      </c>
      <c r="M76" s="0" t="n">
        <v>3</v>
      </c>
      <c r="N76" s="0" t="s">
        <v>383</v>
      </c>
      <c r="O76" s="0" t="n">
        <v>14</v>
      </c>
      <c r="P76" s="0" t="n">
        <v>11</v>
      </c>
      <c r="Q76" s="0" t="s">
        <v>52</v>
      </c>
      <c r="R76" s="0" t="s">
        <v>236</v>
      </c>
      <c r="S76" s="0" t="s">
        <v>1772</v>
      </c>
      <c r="T76" s="0" t="s">
        <v>55</v>
      </c>
      <c r="U76" s="0" t="n">
        <v>3</v>
      </c>
      <c r="V76" s="0" t="n">
        <v>111.78</v>
      </c>
      <c r="W76" s="0" t="n">
        <v>8</v>
      </c>
      <c r="X76" s="0" t="n">
        <v>634</v>
      </c>
      <c r="Y76" s="0" t="n">
        <v>611</v>
      </c>
      <c r="Z76" s="0" t="n">
        <v>603</v>
      </c>
      <c r="AA76" s="0" t="n">
        <v>483</v>
      </c>
      <c r="AB76" s="0" t="s">
        <v>55</v>
      </c>
      <c r="AC76" s="0" t="s">
        <v>55</v>
      </c>
      <c r="AD76" s="0" t="n">
        <v>129.932</v>
      </c>
      <c r="AE76" s="0" t="n">
        <v>8</v>
      </c>
      <c r="AF76" s="0" t="n">
        <v>4.79</v>
      </c>
      <c r="AG76" s="0" t="n">
        <v>25614.91</v>
      </c>
      <c r="AH76" s="0" t="n">
        <v>31.33</v>
      </c>
      <c r="AI76" s="0" t="n">
        <v>139.21</v>
      </c>
      <c r="AJ76" s="0" t="n">
        <v>3.5</v>
      </c>
      <c r="AK76" s="0" t="n">
        <v>129.93</v>
      </c>
      <c r="AL76" s="0" t="n">
        <v>1</v>
      </c>
      <c r="AM76" s="0" t="n">
        <v>374106.96</v>
      </c>
      <c r="AN76" s="0" t="n">
        <v>45338</v>
      </c>
      <c r="AO76" s="0" t="n">
        <v>5262.28</v>
      </c>
      <c r="AP76" s="0" t="n">
        <v>305.5</v>
      </c>
      <c r="AQ76" s="0" t="n">
        <v>631.28</v>
      </c>
      <c r="AR76" s="0" t="n">
        <v>66</v>
      </c>
      <c r="AS76" s="0" t="n">
        <v>136</v>
      </c>
    </row>
    <row r="77" customFormat="false" ht="12" hidden="false" customHeight="false" outlineLevel="0" collapsed="false">
      <c r="A77" s="0" t="str">
        <f aca="false">CONCATENATE("Item/",ASC(C77),"/cond_",ASC(L77),"/list_",ASC(E77),"/context_",ASC(F77),"/CW_",ASC(AS77))</f>
        <v>Item/13076/cond_AR/list_CORGD/context_76/CW_98</v>
      </c>
      <c r="B77" s="0" t="str">
        <f aca="false">CONCATENATE("(#",ASC(C77),")")</f>
        <v>(#13076)</v>
      </c>
      <c r="C77" s="0" t="n">
        <v>13076</v>
      </c>
      <c r="D77" s="0" t="n">
        <v>3076</v>
      </c>
      <c r="E77" s="0" t="s">
        <v>80</v>
      </c>
      <c r="F77" s="0" t="n">
        <v>76</v>
      </c>
      <c r="G77" s="0" t="n">
        <v>99</v>
      </c>
      <c r="H77" s="0" t="n">
        <v>38</v>
      </c>
      <c r="I77" s="0" t="s">
        <v>384</v>
      </c>
      <c r="J77" s="0" t="s">
        <v>385</v>
      </c>
      <c r="K77" s="0" t="s">
        <v>386</v>
      </c>
      <c r="L77" s="0" t="s">
        <v>50</v>
      </c>
      <c r="M77" s="0" t="n">
        <v>3</v>
      </c>
      <c r="N77" s="0" t="s">
        <v>387</v>
      </c>
      <c r="O77" s="0" t="n">
        <v>11</v>
      </c>
      <c r="P77" s="0" t="n">
        <v>9</v>
      </c>
      <c r="Q77" s="0" t="s">
        <v>52</v>
      </c>
      <c r="R77" s="0" t="s">
        <v>236</v>
      </c>
      <c r="S77" s="0" t="s">
        <v>1743</v>
      </c>
      <c r="T77" s="0" t="s">
        <v>55</v>
      </c>
      <c r="U77" s="0" t="n">
        <v>8</v>
      </c>
      <c r="V77" s="0" t="n">
        <v>17.49</v>
      </c>
      <c r="W77" s="0" t="n">
        <v>0</v>
      </c>
      <c r="X77" s="0" t="n">
        <v>419</v>
      </c>
      <c r="Y77" s="0" t="n">
        <v>578</v>
      </c>
      <c r="Z77" s="0" t="n">
        <v>622</v>
      </c>
      <c r="AA77" s="0" t="s">
        <v>55</v>
      </c>
      <c r="AB77" s="0" t="s">
        <v>55</v>
      </c>
      <c r="AC77" s="0" t="s">
        <v>55</v>
      </c>
      <c r="AD77" s="0" t="n">
        <v>56.9346</v>
      </c>
      <c r="AE77" s="0" t="n">
        <v>1</v>
      </c>
      <c r="AF77" s="0" t="n">
        <v>0</v>
      </c>
      <c r="AG77" s="0" t="n">
        <v>3529.98</v>
      </c>
      <c r="AH77" s="0" t="n">
        <v>1263.88</v>
      </c>
      <c r="AI77" s="0" t="n">
        <v>567.2</v>
      </c>
      <c r="AJ77" s="0" t="n">
        <v>202.14</v>
      </c>
      <c r="AK77" s="0" t="n">
        <v>274.45</v>
      </c>
      <c r="AL77" s="0" t="n">
        <v>65.67</v>
      </c>
      <c r="AM77" s="0" t="n">
        <v>269710.94</v>
      </c>
      <c r="AN77" s="0" t="n">
        <v>38950.62</v>
      </c>
      <c r="AO77" s="0" t="n">
        <v>16322.38</v>
      </c>
      <c r="AP77" s="0" t="n">
        <v>3705</v>
      </c>
      <c r="AQ77" s="0" t="n">
        <v>1792.26</v>
      </c>
      <c r="AR77" s="0" t="n">
        <v>727.17</v>
      </c>
      <c r="AS77" s="0" t="n">
        <v>98</v>
      </c>
    </row>
    <row r="78" customFormat="false" ht="12" hidden="false" customHeight="false" outlineLevel="0" collapsed="false">
      <c r="A78" s="0" t="str">
        <f aca="false">CONCATENATE("Item/",ASC(C78),"/cond_",ASC(L78),"/list_",ASC(E78),"/context_",ASC(F78),"/CW_",ASC(AS78))</f>
        <v>Item/13077/cond_AR/list_CORGA/context_77/CW_461</v>
      </c>
      <c r="B78" s="0" t="str">
        <f aca="false">CONCATENATE("(#",ASC(C78),")")</f>
        <v>(#13077)</v>
      </c>
      <c r="C78" s="0" t="n">
        <v>13077</v>
      </c>
      <c r="D78" s="0" t="n">
        <v>3077</v>
      </c>
      <c r="E78" s="0" t="s">
        <v>46</v>
      </c>
      <c r="F78" s="0" t="n">
        <v>77</v>
      </c>
      <c r="G78" s="0" t="n">
        <v>100</v>
      </c>
      <c r="H78" s="0" t="n">
        <v>16</v>
      </c>
      <c r="I78" s="0" t="s">
        <v>388</v>
      </c>
      <c r="J78" s="0" t="s">
        <v>389</v>
      </c>
      <c r="K78" s="0" t="s">
        <v>390</v>
      </c>
      <c r="L78" s="0" t="s">
        <v>50</v>
      </c>
      <c r="M78" s="0" t="n">
        <v>3</v>
      </c>
      <c r="N78" s="0" t="s">
        <v>391</v>
      </c>
      <c r="O78" s="0" t="n">
        <v>9</v>
      </c>
      <c r="P78" s="0" t="n">
        <v>7</v>
      </c>
      <c r="Q78" s="0" t="s">
        <v>52</v>
      </c>
      <c r="R78" s="0" t="s">
        <v>236</v>
      </c>
      <c r="S78" s="0" t="s">
        <v>1743</v>
      </c>
      <c r="T78" s="0" t="s">
        <v>55</v>
      </c>
      <c r="U78" s="0" t="n">
        <v>8</v>
      </c>
      <c r="V78" s="0" t="n">
        <v>30</v>
      </c>
      <c r="W78" s="0" t="n">
        <v>5</v>
      </c>
      <c r="X78" s="0" t="s">
        <v>55</v>
      </c>
      <c r="Y78" s="0" t="s">
        <v>55</v>
      </c>
      <c r="Z78" s="0" t="s">
        <v>55</v>
      </c>
      <c r="AA78" s="0" t="s">
        <v>55</v>
      </c>
      <c r="AB78" s="0" t="s">
        <v>55</v>
      </c>
      <c r="AC78" s="0" t="s">
        <v>55</v>
      </c>
      <c r="AD78" s="0" t="n">
        <v>29.6274</v>
      </c>
      <c r="AE78" s="0" t="n">
        <v>5</v>
      </c>
      <c r="AF78" s="0" t="n">
        <v>6.63</v>
      </c>
      <c r="AG78" s="0" t="n">
        <v>4587.56</v>
      </c>
      <c r="AH78" s="0" t="n">
        <v>1158.38</v>
      </c>
      <c r="AI78" s="0" t="n">
        <v>1752.57</v>
      </c>
      <c r="AJ78" s="0" t="n">
        <v>441.29</v>
      </c>
      <c r="AK78" s="0" t="n">
        <v>985.9</v>
      </c>
      <c r="AL78" s="0" t="n">
        <v>236.33</v>
      </c>
      <c r="AM78" s="0" t="n">
        <v>208108.43</v>
      </c>
      <c r="AN78" s="0" t="n">
        <v>29125.75</v>
      </c>
      <c r="AO78" s="0" t="n">
        <v>23698.97</v>
      </c>
      <c r="AP78" s="0" t="n">
        <v>4134.43</v>
      </c>
      <c r="AQ78" s="0" t="n">
        <v>5933.38</v>
      </c>
      <c r="AR78" s="0" t="n">
        <v>1370.67</v>
      </c>
      <c r="AS78" s="0" t="n">
        <v>461</v>
      </c>
    </row>
    <row r="79" customFormat="false" ht="12" hidden="false" customHeight="false" outlineLevel="0" collapsed="false">
      <c r="A79" s="0" t="str">
        <f aca="false">CONCATENATE("Item/",ASC(C79),"/cond_",ASC(L79),"/list_",ASC(E79),"/context_",ASC(F79),"/CW_",ASC(AS79))</f>
        <v>Item/13078/cond_AR/list_CORGA/context_78/CW_241</v>
      </c>
      <c r="B79" s="0" t="str">
        <f aca="false">CONCATENATE("(#",ASC(C79),")")</f>
        <v>(#13078)</v>
      </c>
      <c r="C79" s="0" t="n">
        <v>13078</v>
      </c>
      <c r="D79" s="0" t="n">
        <v>3078</v>
      </c>
      <c r="E79" s="0" t="s">
        <v>46</v>
      </c>
      <c r="F79" s="0" t="n">
        <v>78</v>
      </c>
      <c r="G79" s="0" t="n">
        <v>101</v>
      </c>
      <c r="H79" s="0" t="s">
        <v>392</v>
      </c>
      <c r="I79" s="0" t="s">
        <v>393</v>
      </c>
      <c r="J79" s="0" t="s">
        <v>394</v>
      </c>
      <c r="K79" s="0" t="s">
        <v>217</v>
      </c>
      <c r="L79" s="0" t="s">
        <v>50</v>
      </c>
      <c r="M79" s="0" t="n">
        <v>3</v>
      </c>
      <c r="N79" s="0" t="s">
        <v>395</v>
      </c>
      <c r="O79" s="0" t="n">
        <v>10</v>
      </c>
      <c r="P79" s="0" t="n">
        <v>8</v>
      </c>
      <c r="Q79" s="0" t="s">
        <v>52</v>
      </c>
      <c r="R79" s="0" t="s">
        <v>236</v>
      </c>
      <c r="S79" s="0" t="s">
        <v>1745</v>
      </c>
      <c r="T79" s="0" t="s">
        <v>55</v>
      </c>
      <c r="U79" s="0" t="n">
        <v>4</v>
      </c>
      <c r="V79" s="0" t="n">
        <v>70.63</v>
      </c>
      <c r="W79" s="0" t="n">
        <v>11</v>
      </c>
      <c r="X79" s="0" t="n">
        <v>590</v>
      </c>
      <c r="Y79" s="0" t="n">
        <v>539</v>
      </c>
      <c r="Z79" s="0" t="n">
        <v>608</v>
      </c>
      <c r="AA79" s="0" t="n">
        <v>506</v>
      </c>
      <c r="AB79" s="0" t="s">
        <v>55</v>
      </c>
      <c r="AC79" s="0" t="s">
        <v>55</v>
      </c>
      <c r="AD79" s="0" t="n">
        <v>30.0438</v>
      </c>
      <c r="AE79" s="0" t="n">
        <v>11</v>
      </c>
      <c r="AF79" s="0" t="n">
        <v>14.48</v>
      </c>
      <c r="AG79" s="0" t="n">
        <v>12146.73</v>
      </c>
      <c r="AH79" s="0" t="n">
        <v>205.75</v>
      </c>
      <c r="AI79" s="0" t="n">
        <v>1551.49</v>
      </c>
      <c r="AJ79" s="0" t="n">
        <v>23.67</v>
      </c>
      <c r="AK79" s="0" t="n">
        <v>109.67</v>
      </c>
      <c r="AL79" s="0" t="n">
        <v>6.5</v>
      </c>
      <c r="AM79" s="0" t="n">
        <v>215681.91</v>
      </c>
      <c r="AN79" s="0" t="n">
        <v>30172.5</v>
      </c>
      <c r="AO79" s="0" t="n">
        <v>9350.7</v>
      </c>
      <c r="AP79" s="0" t="n">
        <v>1391.33</v>
      </c>
      <c r="AQ79" s="0" t="n">
        <v>574.88</v>
      </c>
      <c r="AR79" s="0" t="n">
        <v>147.5</v>
      </c>
      <c r="AS79" s="0" t="n">
        <v>241</v>
      </c>
    </row>
    <row r="80" customFormat="false" ht="12" hidden="false" customHeight="false" outlineLevel="0" collapsed="false">
      <c r="A80" s="0" t="str">
        <f aca="false">CONCATENATE("Item/",ASC(C80),"/cond_",ASC(L80),"/list_",ASC(E80),"/context_",ASC(F80),"/CW_",ASC(AS80))</f>
        <v>Item/13079/cond_AR/list_CORGD/context_79/CW_3</v>
      </c>
      <c r="B80" s="0" t="str">
        <f aca="false">CONCATENATE("(#",ASC(C80),")")</f>
        <v>(#13079)</v>
      </c>
      <c r="C80" s="0" t="n">
        <v>13079</v>
      </c>
      <c r="D80" s="0" t="n">
        <v>3079</v>
      </c>
      <c r="E80" s="0" t="s">
        <v>80</v>
      </c>
      <c r="F80" s="0" t="n">
        <v>79</v>
      </c>
      <c r="G80" s="0" t="n">
        <v>102</v>
      </c>
      <c r="H80" s="0" t="n">
        <v>31</v>
      </c>
      <c r="I80" s="0" t="s">
        <v>396</v>
      </c>
      <c r="J80" s="0" t="s">
        <v>397</v>
      </c>
      <c r="K80" s="0" t="s">
        <v>398</v>
      </c>
      <c r="L80" s="0" t="s">
        <v>50</v>
      </c>
      <c r="M80" s="0" t="n">
        <v>3</v>
      </c>
      <c r="N80" s="0" t="s">
        <v>399</v>
      </c>
      <c r="O80" s="0" t="n">
        <v>10</v>
      </c>
      <c r="P80" s="0" t="n">
        <v>8</v>
      </c>
      <c r="Q80" s="0" t="s">
        <v>52</v>
      </c>
      <c r="R80" s="0" t="s">
        <v>236</v>
      </c>
      <c r="S80" s="0" t="s">
        <v>1741</v>
      </c>
      <c r="T80" s="0" t="s">
        <v>55</v>
      </c>
      <c r="U80" s="0" t="n">
        <v>3</v>
      </c>
      <c r="V80" s="0" t="n">
        <v>139.02</v>
      </c>
      <c r="W80" s="0" t="n">
        <v>5</v>
      </c>
      <c r="X80" s="0" t="n">
        <v>518</v>
      </c>
      <c r="Y80" s="0" t="n">
        <v>608</v>
      </c>
      <c r="Z80" s="0" t="n">
        <v>450</v>
      </c>
      <c r="AA80" s="0" t="n">
        <v>497</v>
      </c>
      <c r="AB80" s="0" t="n">
        <v>17</v>
      </c>
      <c r="AC80" s="0" t="s">
        <v>55</v>
      </c>
      <c r="AD80" s="0" t="n">
        <v>261.411</v>
      </c>
      <c r="AE80" s="0" t="n">
        <v>5</v>
      </c>
      <c r="AF80" s="0" t="n">
        <v>55.35</v>
      </c>
      <c r="AG80" s="0" t="n">
        <v>22452.08</v>
      </c>
      <c r="AH80" s="0" t="n">
        <v>54.33</v>
      </c>
      <c r="AI80" s="0" t="n">
        <v>399.79</v>
      </c>
      <c r="AJ80" s="0" t="n">
        <v>3.5</v>
      </c>
      <c r="AK80" s="0" t="n">
        <v>261.41</v>
      </c>
      <c r="AL80" s="0" t="n">
        <v>1</v>
      </c>
      <c r="AM80" s="0" t="n">
        <v>310035.42</v>
      </c>
      <c r="AN80" s="0" t="n">
        <v>43210.67</v>
      </c>
      <c r="AO80" s="0" t="n">
        <v>11885.14</v>
      </c>
      <c r="AP80" s="0" t="n">
        <v>1410.5</v>
      </c>
      <c r="AQ80" s="0" t="n">
        <v>1536.7</v>
      </c>
      <c r="AR80" s="0" t="n">
        <v>261</v>
      </c>
      <c r="AS80" s="0" t="n">
        <v>3</v>
      </c>
    </row>
    <row r="81" customFormat="false" ht="12" hidden="false" customHeight="false" outlineLevel="0" collapsed="false">
      <c r="A81" s="0" t="str">
        <f aca="false">CONCATENATE("Item/",ASC(C81),"/cond_",ASC(L81),"/list_",ASC(E81),"/context_",ASC(F81),"/CW_",ASC(AS81))</f>
        <v>Item/13080/cond_AR/list_CORGD/context_80/CW_157</v>
      </c>
      <c r="B81" s="0" t="str">
        <f aca="false">CONCATENATE("(#",ASC(C81),")")</f>
        <v>(#13080)</v>
      </c>
      <c r="C81" s="0" t="n">
        <v>13080</v>
      </c>
      <c r="D81" s="0" t="n">
        <v>3080</v>
      </c>
      <c r="E81" s="0" t="s">
        <v>80</v>
      </c>
      <c r="F81" s="0" t="n">
        <v>80</v>
      </c>
      <c r="G81" s="0" t="n">
        <v>103</v>
      </c>
      <c r="I81" s="0" t="s">
        <v>400</v>
      </c>
      <c r="J81" s="0" t="s">
        <v>401</v>
      </c>
      <c r="K81" s="0" t="s">
        <v>402</v>
      </c>
      <c r="L81" s="0" t="s">
        <v>50</v>
      </c>
      <c r="M81" s="0" t="n">
        <v>3</v>
      </c>
      <c r="N81" s="0" t="s">
        <v>403</v>
      </c>
      <c r="O81" s="0" t="n">
        <v>15</v>
      </c>
      <c r="P81" s="0" t="n">
        <v>13</v>
      </c>
      <c r="Q81" s="0" t="s">
        <v>52</v>
      </c>
      <c r="R81" s="0" t="s">
        <v>236</v>
      </c>
      <c r="S81" s="0" t="s">
        <v>1773</v>
      </c>
      <c r="T81" s="0" t="s">
        <v>55</v>
      </c>
      <c r="U81" s="0" t="n">
        <v>5</v>
      </c>
      <c r="V81" s="0" t="n">
        <v>10.04</v>
      </c>
      <c r="W81" s="0" t="n">
        <v>1</v>
      </c>
      <c r="X81" s="0" t="n">
        <v>304</v>
      </c>
      <c r="Y81" s="0" t="n">
        <v>447</v>
      </c>
      <c r="Z81" s="0" t="n">
        <v>381</v>
      </c>
      <c r="AA81" s="0" t="n">
        <v>410</v>
      </c>
      <c r="AB81" s="0" t="s">
        <v>55</v>
      </c>
      <c r="AC81" s="0" t="s">
        <v>55</v>
      </c>
      <c r="AD81" s="0" t="n">
        <v>6.84167</v>
      </c>
      <c r="AE81" s="0" t="n">
        <v>1</v>
      </c>
      <c r="AF81" s="0" t="n">
        <v>8.86</v>
      </c>
      <c r="AG81" s="0" t="n">
        <v>7981.8</v>
      </c>
      <c r="AH81" s="0" t="n">
        <v>335.2</v>
      </c>
      <c r="AI81" s="0" t="n">
        <v>455.22</v>
      </c>
      <c r="AJ81" s="0" t="n">
        <v>35.5</v>
      </c>
      <c r="AK81" s="0" t="n">
        <v>22.59</v>
      </c>
      <c r="AL81" s="0" t="n">
        <v>2.67</v>
      </c>
      <c r="AM81" s="0" t="n">
        <v>200766.47</v>
      </c>
      <c r="AN81" s="0" t="n">
        <v>25754.4</v>
      </c>
      <c r="AO81" s="0" t="n">
        <v>7547.45</v>
      </c>
      <c r="AP81" s="0" t="n">
        <v>1809.5</v>
      </c>
      <c r="AQ81" s="0" t="n">
        <v>233.65</v>
      </c>
      <c r="AR81" s="0" t="n">
        <v>94.33</v>
      </c>
      <c r="AS81" s="0" t="n">
        <v>157</v>
      </c>
    </row>
    <row r="82" customFormat="false" ht="12" hidden="false" customHeight="false" outlineLevel="0" collapsed="false">
      <c r="A82" s="0" t="str">
        <f aca="false">CONCATENATE("Item/",ASC(C82),"/cond_",ASC(L82),"/list_",ASC(E82),"/context_",ASC(F82),"/CW_",ASC(AS82))</f>
        <v>Item/13081/cond_AR/list_CORGD/context_81/CW_109</v>
      </c>
      <c r="B82" s="0" t="str">
        <f aca="false">CONCATENATE("(#",ASC(C82),")")</f>
        <v>(#13081)</v>
      </c>
      <c r="C82" s="0" t="n">
        <v>13081</v>
      </c>
      <c r="D82" s="0" t="n">
        <v>3081</v>
      </c>
      <c r="E82" s="0" t="s">
        <v>80</v>
      </c>
      <c r="F82" s="0" t="n">
        <v>81</v>
      </c>
      <c r="G82" s="0" t="n">
        <v>104</v>
      </c>
      <c r="H82" s="0" t="s">
        <v>404</v>
      </c>
      <c r="I82" s="0" t="s">
        <v>405</v>
      </c>
      <c r="J82" s="0" t="s">
        <v>406</v>
      </c>
      <c r="K82" s="0" t="s">
        <v>407</v>
      </c>
      <c r="L82" s="0" t="s">
        <v>50</v>
      </c>
      <c r="M82" s="0" t="n">
        <v>3</v>
      </c>
      <c r="N82" s="0" t="s">
        <v>408</v>
      </c>
      <c r="O82" s="0" t="n">
        <v>10</v>
      </c>
      <c r="P82" s="0" t="n">
        <v>8</v>
      </c>
      <c r="Q82" s="0" t="s">
        <v>52</v>
      </c>
      <c r="R82" s="0" t="s">
        <v>409</v>
      </c>
      <c r="S82" s="0" t="s">
        <v>1743</v>
      </c>
      <c r="T82" s="0" t="s">
        <v>55</v>
      </c>
      <c r="U82" s="0" t="n">
        <v>9</v>
      </c>
      <c r="V82" s="0" t="n">
        <v>24.08</v>
      </c>
      <c r="W82" s="0" t="n">
        <v>0</v>
      </c>
      <c r="X82" s="0" t="n">
        <v>336</v>
      </c>
      <c r="Y82" s="0" t="n">
        <v>562</v>
      </c>
      <c r="Z82" s="0" t="n">
        <v>399</v>
      </c>
      <c r="AA82" s="0" t="s">
        <v>55</v>
      </c>
      <c r="AB82" s="0" t="s">
        <v>55</v>
      </c>
      <c r="AC82" s="0" t="s">
        <v>55</v>
      </c>
      <c r="AD82" s="0" t="n">
        <v>93.6416</v>
      </c>
      <c r="AE82" s="0" t="n">
        <v>0</v>
      </c>
      <c r="AF82" s="0" t="n">
        <v>0</v>
      </c>
      <c r="AG82" s="0" t="n">
        <v>3715.03</v>
      </c>
      <c r="AH82" s="0" t="n">
        <v>943.22</v>
      </c>
      <c r="AI82" s="0" t="n">
        <v>1182.4</v>
      </c>
      <c r="AJ82" s="0" t="n">
        <v>185.38</v>
      </c>
      <c r="AK82" s="0" t="n">
        <v>653.11</v>
      </c>
      <c r="AL82" s="0" t="n">
        <v>63.86</v>
      </c>
      <c r="AM82" s="0" t="n">
        <v>295569.2</v>
      </c>
      <c r="AN82" s="0" t="n">
        <v>39316.44</v>
      </c>
      <c r="AO82" s="0" t="n">
        <v>24929.23</v>
      </c>
      <c r="AP82" s="0" t="n">
        <v>4305.62</v>
      </c>
      <c r="AQ82" s="0" t="n">
        <v>5477.76</v>
      </c>
      <c r="AR82" s="0" t="n">
        <v>1099.71</v>
      </c>
      <c r="AS82" s="0" t="n">
        <v>109</v>
      </c>
    </row>
    <row r="83" customFormat="false" ht="12" hidden="false" customHeight="false" outlineLevel="0" collapsed="false">
      <c r="A83" s="0" t="str">
        <f aca="false">CONCATENATE("Item/",ASC(C83),"/cond_",ASC(L83),"/list_",ASC(E83),"/context_",ASC(F83),"/CW_",ASC(AS83))</f>
        <v>Item/13082/cond_AR/list_CORGD/context_82/CW_580</v>
      </c>
      <c r="B83" s="0" t="str">
        <f aca="false">CONCATENATE("(#",ASC(C83),")")</f>
        <v>(#13082)</v>
      </c>
      <c r="C83" s="0" t="n">
        <v>13082</v>
      </c>
      <c r="D83" s="0" t="n">
        <v>3082</v>
      </c>
      <c r="E83" s="0" t="s">
        <v>80</v>
      </c>
      <c r="F83" s="0" t="n">
        <v>82</v>
      </c>
      <c r="G83" s="0" t="n">
        <v>105</v>
      </c>
      <c r="I83" s="0" t="s">
        <v>410</v>
      </c>
      <c r="J83" s="0" t="s">
        <v>411</v>
      </c>
      <c r="K83" s="0" t="s">
        <v>412</v>
      </c>
      <c r="L83" s="0" t="s">
        <v>50</v>
      </c>
      <c r="M83" s="0" t="n">
        <v>3</v>
      </c>
      <c r="N83" s="0" t="s">
        <v>413</v>
      </c>
      <c r="O83" s="0" t="n">
        <v>12</v>
      </c>
      <c r="P83" s="0" t="n">
        <v>10</v>
      </c>
      <c r="Q83" s="0" t="s">
        <v>52</v>
      </c>
      <c r="R83" s="0" t="s">
        <v>409</v>
      </c>
      <c r="S83" s="0" t="s">
        <v>1745</v>
      </c>
      <c r="T83" s="0" t="n">
        <v>0</v>
      </c>
      <c r="U83" s="0" t="n">
        <v>5</v>
      </c>
      <c r="V83" s="0" t="n">
        <v>455.22</v>
      </c>
      <c r="W83" s="0" t="n">
        <v>1</v>
      </c>
      <c r="X83" s="0" t="n">
        <v>532</v>
      </c>
      <c r="Y83" s="0" t="n">
        <v>607</v>
      </c>
      <c r="Z83" s="0" t="n">
        <v>560</v>
      </c>
      <c r="AA83" s="0" t="n">
        <v>561</v>
      </c>
      <c r="AB83" s="0" t="s">
        <v>55</v>
      </c>
      <c r="AC83" s="0" t="s">
        <v>55</v>
      </c>
      <c r="AD83" s="0" t="n">
        <v>739.197</v>
      </c>
      <c r="AE83" s="0" t="n">
        <v>1</v>
      </c>
      <c r="AF83" s="0" t="n">
        <v>2913.48</v>
      </c>
      <c r="AG83" s="0" t="n">
        <v>13029.95</v>
      </c>
      <c r="AH83" s="0" t="n">
        <v>397.2</v>
      </c>
      <c r="AI83" s="0" t="n">
        <v>3796.43</v>
      </c>
      <c r="AJ83" s="0" t="n">
        <v>31.5</v>
      </c>
      <c r="AK83" s="0" t="n">
        <v>969.47</v>
      </c>
      <c r="AL83" s="0" t="n">
        <v>4</v>
      </c>
      <c r="AM83" s="0" t="n">
        <v>198959.63</v>
      </c>
      <c r="AN83" s="0" t="n">
        <v>25628</v>
      </c>
      <c r="AO83" s="0" t="n">
        <v>15394.26</v>
      </c>
      <c r="AP83" s="0" t="n">
        <v>1421.5</v>
      </c>
      <c r="AQ83" s="0" t="n">
        <v>1709.94</v>
      </c>
      <c r="AR83" s="0" t="n">
        <v>106</v>
      </c>
      <c r="AS83" s="0" t="n">
        <v>580</v>
      </c>
    </row>
    <row r="84" customFormat="false" ht="12" hidden="false" customHeight="false" outlineLevel="0" collapsed="false">
      <c r="A84" s="0" t="str">
        <f aca="false">CONCATENATE("Item/",ASC(C84),"/cond_",ASC(L84),"/list_",ASC(E84),"/context_",ASC(F84),"/CW_",ASC(AS84))</f>
        <v>Item/13083/cond_AR/list_CORGB/context_83/CW_422</v>
      </c>
      <c r="B84" s="0" t="str">
        <f aca="false">CONCATENATE("(#",ASC(C84),")")</f>
        <v>(#13083)</v>
      </c>
      <c r="C84" s="0" t="n">
        <v>13083</v>
      </c>
      <c r="D84" s="0" t="n">
        <v>3083</v>
      </c>
      <c r="E84" s="0" t="s">
        <v>56</v>
      </c>
      <c r="F84" s="0" t="n">
        <v>83</v>
      </c>
      <c r="G84" s="0" t="n">
        <v>106</v>
      </c>
      <c r="H84" s="0" t="s">
        <v>414</v>
      </c>
      <c r="I84" s="0" t="s">
        <v>415</v>
      </c>
      <c r="J84" s="0" t="s">
        <v>416</v>
      </c>
      <c r="K84" s="0" t="s">
        <v>417</v>
      </c>
      <c r="L84" s="0" t="s">
        <v>50</v>
      </c>
      <c r="M84" s="0" t="n">
        <v>3</v>
      </c>
      <c r="N84" s="0" t="s">
        <v>418</v>
      </c>
      <c r="O84" s="0" t="n">
        <v>10</v>
      </c>
      <c r="P84" s="0" t="n">
        <v>8</v>
      </c>
      <c r="Q84" s="0" t="s">
        <v>52</v>
      </c>
      <c r="R84" s="0" t="s">
        <v>409</v>
      </c>
      <c r="S84" s="0" t="s">
        <v>1745</v>
      </c>
      <c r="T84" s="0" t="s">
        <v>55</v>
      </c>
      <c r="U84" s="0" t="n">
        <v>7</v>
      </c>
      <c r="V84" s="0" t="n">
        <v>23.04</v>
      </c>
      <c r="W84" s="0" t="n">
        <v>2</v>
      </c>
      <c r="X84" s="0" t="n">
        <v>440</v>
      </c>
      <c r="Y84" s="0" t="n">
        <v>532</v>
      </c>
      <c r="Z84" s="0" t="n">
        <v>484</v>
      </c>
      <c r="AA84" s="0" t="n">
        <v>480</v>
      </c>
      <c r="AB84" s="0" t="s">
        <v>55</v>
      </c>
      <c r="AC84" s="0" t="s">
        <v>55</v>
      </c>
      <c r="AD84" s="0" t="n">
        <v>6.00877</v>
      </c>
      <c r="AE84" s="0" t="n">
        <v>3</v>
      </c>
      <c r="AF84" s="0" t="n">
        <v>1.76</v>
      </c>
      <c r="AG84" s="0" t="n">
        <v>5049.35</v>
      </c>
      <c r="AH84" s="0" t="n">
        <v>803.14</v>
      </c>
      <c r="AI84" s="0" t="n">
        <v>737.85</v>
      </c>
      <c r="AJ84" s="0" t="n">
        <v>156.17</v>
      </c>
      <c r="AK84" s="0" t="n">
        <v>120.51</v>
      </c>
      <c r="AL84" s="0" t="n">
        <v>28.4</v>
      </c>
      <c r="AM84" s="0" t="n">
        <v>220366.79</v>
      </c>
      <c r="AN84" s="0" t="n">
        <v>29394</v>
      </c>
      <c r="AO84" s="0" t="n">
        <v>19984.17</v>
      </c>
      <c r="AP84" s="0" t="n">
        <v>2999.33</v>
      </c>
      <c r="AQ84" s="0" t="n">
        <v>1191.07</v>
      </c>
      <c r="AR84" s="0" t="n">
        <v>183</v>
      </c>
      <c r="AS84" s="0" t="n">
        <v>422</v>
      </c>
    </row>
    <row r="85" customFormat="false" ht="12" hidden="false" customHeight="false" outlineLevel="0" collapsed="false">
      <c r="A85" s="0" t="str">
        <f aca="false">CONCATENATE("Item/",ASC(C85),"/cond_",ASC(L85),"/list_",ASC(E85),"/context_",ASC(F85),"/CW_",ASC(AS85))</f>
        <v>Item/13084/cond_AR/list_CORGA/context_84/CW_32</v>
      </c>
      <c r="B85" s="0" t="str">
        <f aca="false">CONCATENATE("(#",ASC(C85),")")</f>
        <v>(#13084)</v>
      </c>
      <c r="C85" s="0" t="n">
        <v>13084</v>
      </c>
      <c r="D85" s="0" t="n">
        <v>3084</v>
      </c>
      <c r="E85" s="0" t="s">
        <v>46</v>
      </c>
      <c r="F85" s="0" t="n">
        <v>84</v>
      </c>
      <c r="G85" s="0" t="n">
        <v>108</v>
      </c>
      <c r="H85" s="0" t="s">
        <v>419</v>
      </c>
      <c r="I85" s="0" t="s">
        <v>420</v>
      </c>
      <c r="J85" s="0" t="s">
        <v>421</v>
      </c>
      <c r="K85" s="0" t="s">
        <v>422</v>
      </c>
      <c r="L85" s="0" t="s">
        <v>50</v>
      </c>
      <c r="M85" s="0" t="n">
        <v>3</v>
      </c>
      <c r="N85" s="0" t="s">
        <v>423</v>
      </c>
      <c r="O85" s="0" t="n">
        <v>20</v>
      </c>
      <c r="P85" s="0" t="n">
        <v>18</v>
      </c>
      <c r="Q85" s="0" t="s">
        <v>52</v>
      </c>
      <c r="R85" s="0" t="s">
        <v>409</v>
      </c>
      <c r="S85" s="0" t="s">
        <v>1745</v>
      </c>
      <c r="T85" s="0" t="n">
        <v>0</v>
      </c>
      <c r="U85" s="0" t="n">
        <v>6</v>
      </c>
      <c r="V85" s="0" t="n">
        <v>50.75</v>
      </c>
      <c r="W85" s="0" t="n">
        <v>2</v>
      </c>
      <c r="X85" s="0" t="n">
        <v>591</v>
      </c>
      <c r="Y85" s="0" t="n">
        <v>591</v>
      </c>
      <c r="Z85" s="0" t="n">
        <v>619</v>
      </c>
      <c r="AA85" s="0" t="s">
        <v>55</v>
      </c>
      <c r="AB85" s="0" t="n">
        <v>20</v>
      </c>
      <c r="AC85" s="0" t="s">
        <v>55</v>
      </c>
      <c r="AD85" s="0" t="n">
        <v>87.2164</v>
      </c>
      <c r="AE85" s="0" t="n">
        <v>3</v>
      </c>
      <c r="AF85" s="0" t="n">
        <v>25.48</v>
      </c>
      <c r="AG85" s="0" t="n">
        <v>8878.06</v>
      </c>
      <c r="AH85" s="0" t="n">
        <v>671.33</v>
      </c>
      <c r="AI85" s="0" t="n">
        <v>1951.78</v>
      </c>
      <c r="AJ85" s="0" t="n">
        <v>106.4</v>
      </c>
      <c r="AK85" s="0" t="n">
        <v>749.74</v>
      </c>
      <c r="AL85" s="0" t="n">
        <v>17.75</v>
      </c>
      <c r="AM85" s="0" t="n">
        <v>310855.34</v>
      </c>
      <c r="AN85" s="0" t="n">
        <v>35528.67</v>
      </c>
      <c r="AO85" s="0" t="n">
        <v>12148.15</v>
      </c>
      <c r="AP85" s="0" t="n">
        <v>2100</v>
      </c>
      <c r="AQ85" s="0" t="n">
        <v>1221.51</v>
      </c>
      <c r="AR85" s="0" t="n">
        <v>179</v>
      </c>
      <c r="AS85" s="0" t="n">
        <v>32</v>
      </c>
    </row>
    <row r="86" customFormat="false" ht="12" hidden="false" customHeight="false" outlineLevel="0" collapsed="false">
      <c r="A86" s="0" t="str">
        <f aca="false">CONCATENATE("Item/",ASC(C86),"/cond_",ASC(L86),"/list_",ASC(E86),"/context_",ASC(F86),"/CW_",ASC(AS86))</f>
        <v>Item/13085/cond_AR/list_CORGC/context_85/CW_49</v>
      </c>
      <c r="B86" s="0" t="str">
        <f aca="false">CONCATENATE("(#",ASC(C86),")")</f>
        <v>(#13085)</v>
      </c>
      <c r="C86" s="0" t="n">
        <v>13085</v>
      </c>
      <c r="D86" s="0" t="n">
        <v>3085</v>
      </c>
      <c r="E86" s="0" t="s">
        <v>66</v>
      </c>
      <c r="F86" s="0" t="n">
        <v>85</v>
      </c>
      <c r="G86" s="0" t="n">
        <v>109</v>
      </c>
      <c r="H86" s="0" t="n">
        <v>46</v>
      </c>
      <c r="I86" s="0" t="s">
        <v>424</v>
      </c>
      <c r="J86" s="0" t="s">
        <v>425</v>
      </c>
      <c r="K86" s="0" t="s">
        <v>426</v>
      </c>
      <c r="L86" s="0" t="s">
        <v>50</v>
      </c>
      <c r="M86" s="0" t="n">
        <v>3</v>
      </c>
      <c r="N86" s="0" t="s">
        <v>427</v>
      </c>
      <c r="O86" s="0" t="n">
        <v>12</v>
      </c>
      <c r="P86" s="0" t="n">
        <v>7</v>
      </c>
      <c r="Q86" s="0" t="s">
        <v>52</v>
      </c>
      <c r="R86" s="0" t="s">
        <v>409</v>
      </c>
      <c r="S86" s="0" t="s">
        <v>1774</v>
      </c>
      <c r="T86" s="0" t="s">
        <v>55</v>
      </c>
      <c r="U86" s="0" t="n">
        <v>7</v>
      </c>
      <c r="V86" s="0" t="n">
        <v>1.76</v>
      </c>
      <c r="W86" s="0" t="n">
        <v>0</v>
      </c>
      <c r="X86" s="0" t="s">
        <v>55</v>
      </c>
      <c r="Y86" s="0" t="s">
        <v>55</v>
      </c>
      <c r="Z86" s="0" t="s">
        <v>55</v>
      </c>
      <c r="AA86" s="0" t="s">
        <v>55</v>
      </c>
      <c r="AB86" s="0" t="n">
        <v>12</v>
      </c>
      <c r="AC86" s="0" t="s">
        <v>55</v>
      </c>
      <c r="AD86" s="0" t="n">
        <v>6.90116</v>
      </c>
      <c r="AE86" s="0" t="n">
        <v>0</v>
      </c>
      <c r="AF86" s="0" t="n">
        <v>0</v>
      </c>
      <c r="AG86" s="0" t="n">
        <v>5427.61</v>
      </c>
      <c r="AH86" s="0" t="n">
        <v>913.14</v>
      </c>
      <c r="AI86" s="0" t="n">
        <v>367.47</v>
      </c>
      <c r="AJ86" s="0" t="n">
        <v>77.33</v>
      </c>
      <c r="AK86" s="0" t="n">
        <v>29.94</v>
      </c>
      <c r="AL86" s="0" t="n">
        <v>8.4</v>
      </c>
      <c r="AM86" s="0" t="n">
        <v>187306.91</v>
      </c>
      <c r="AN86" s="0" t="n">
        <v>28300.86</v>
      </c>
      <c r="AO86" s="0" t="n">
        <v>9606.13</v>
      </c>
      <c r="AP86" s="0" t="n">
        <v>1893.83</v>
      </c>
      <c r="AQ86" s="0" t="n">
        <v>748.29</v>
      </c>
      <c r="AR86" s="0" t="n">
        <v>225</v>
      </c>
      <c r="AS86" s="0" t="n">
        <v>49</v>
      </c>
    </row>
    <row r="87" customFormat="false" ht="12" hidden="false" customHeight="false" outlineLevel="0" collapsed="false">
      <c r="A87" s="0" t="str">
        <f aca="false">CONCATENATE("Item/",ASC(C87),"/cond_",ASC(L87),"/list_",ASC(E87),"/context_",ASC(F87),"/CW_",ASC(AS87))</f>
        <v>Item/13086/cond_AR/list_CORGD/context_86/CW_448</v>
      </c>
      <c r="B87" s="0" t="str">
        <f aca="false">CONCATENATE("(#",ASC(C87),")")</f>
        <v>(#13086)</v>
      </c>
      <c r="C87" s="0" t="n">
        <v>13086</v>
      </c>
      <c r="D87" s="0" t="n">
        <v>3086</v>
      </c>
      <c r="E87" s="0" t="s">
        <v>80</v>
      </c>
      <c r="F87" s="0" t="n">
        <v>86</v>
      </c>
      <c r="G87" s="0" t="n">
        <v>110</v>
      </c>
      <c r="I87" s="0" t="s">
        <v>428</v>
      </c>
      <c r="J87" s="0" t="s">
        <v>429</v>
      </c>
      <c r="K87" s="0" t="s">
        <v>93</v>
      </c>
      <c r="L87" s="0" t="s">
        <v>50</v>
      </c>
      <c r="M87" s="0" t="n">
        <v>3</v>
      </c>
      <c r="N87" s="0" t="s">
        <v>430</v>
      </c>
      <c r="O87" s="0" t="n">
        <v>17</v>
      </c>
      <c r="P87" s="0" t="n">
        <v>15</v>
      </c>
      <c r="Q87" s="0" t="s">
        <v>52</v>
      </c>
      <c r="R87" s="0" t="s">
        <v>409</v>
      </c>
      <c r="S87" s="0" t="s">
        <v>1775</v>
      </c>
      <c r="T87" s="0" t="s">
        <v>55</v>
      </c>
      <c r="U87" s="0" t="n">
        <v>6</v>
      </c>
      <c r="V87" s="0" t="n">
        <v>4.94</v>
      </c>
      <c r="W87" s="0" t="n">
        <v>8</v>
      </c>
      <c r="X87" s="0" t="s">
        <v>55</v>
      </c>
      <c r="Y87" s="0" t="s">
        <v>55</v>
      </c>
      <c r="Z87" s="0" t="s">
        <v>55</v>
      </c>
      <c r="AA87" s="0" t="s">
        <v>55</v>
      </c>
      <c r="AB87" s="0" t="s">
        <v>55</v>
      </c>
      <c r="AC87" s="0" t="s">
        <v>55</v>
      </c>
      <c r="AD87" s="0" t="n">
        <v>5.88978</v>
      </c>
      <c r="AE87" s="0" t="n">
        <v>11</v>
      </c>
      <c r="AF87" s="0" t="n">
        <v>8.31</v>
      </c>
      <c r="AG87" s="0" t="n">
        <v>9493.66</v>
      </c>
      <c r="AH87" s="0" t="n">
        <v>1126</v>
      </c>
      <c r="AI87" s="0" t="n">
        <v>1581.12</v>
      </c>
      <c r="AJ87" s="0" t="n">
        <v>195.6</v>
      </c>
      <c r="AK87" s="0" t="n">
        <v>99.25</v>
      </c>
      <c r="AL87" s="0" t="n">
        <v>20.75</v>
      </c>
      <c r="AM87" s="0" t="n">
        <v>284393.48</v>
      </c>
      <c r="AN87" s="0" t="n">
        <v>37428.5</v>
      </c>
      <c r="AO87" s="0" t="n">
        <v>20726.4</v>
      </c>
      <c r="AP87" s="0" t="n">
        <v>3609.4</v>
      </c>
      <c r="AQ87" s="0" t="n">
        <v>1205.41</v>
      </c>
      <c r="AR87" s="0" t="n">
        <v>187</v>
      </c>
      <c r="AS87" s="0" t="n">
        <v>448</v>
      </c>
    </row>
    <row r="88" customFormat="false" ht="12" hidden="false" customHeight="false" outlineLevel="0" collapsed="false">
      <c r="A88" s="0" t="str">
        <f aca="false">CONCATENATE("Item/",ASC(C88),"/cond_",ASC(L88),"/list_",ASC(E88),"/context_",ASC(F88),"/CW_",ASC(AS88))</f>
        <v>Item/13087/cond_AR/list_CORGC/context_87/CW_79</v>
      </c>
      <c r="B88" s="0" t="str">
        <f aca="false">CONCATENATE("(#",ASC(C88),")")</f>
        <v>(#13087)</v>
      </c>
      <c r="C88" s="0" t="n">
        <v>13087</v>
      </c>
      <c r="D88" s="0" t="n">
        <v>3087</v>
      </c>
      <c r="E88" s="0" t="s">
        <v>66</v>
      </c>
      <c r="F88" s="0" t="n">
        <v>87</v>
      </c>
      <c r="G88" s="0" t="n">
        <v>111</v>
      </c>
      <c r="I88" s="0" t="s">
        <v>431</v>
      </c>
      <c r="J88" s="0" t="s">
        <v>432</v>
      </c>
      <c r="K88" s="0" t="s">
        <v>433</v>
      </c>
      <c r="L88" s="0" t="s">
        <v>50</v>
      </c>
      <c r="M88" s="0" t="n">
        <v>3</v>
      </c>
      <c r="N88" s="0" t="s">
        <v>434</v>
      </c>
      <c r="O88" s="0" t="n">
        <v>9</v>
      </c>
      <c r="P88" s="0" t="n">
        <v>6</v>
      </c>
      <c r="Q88" s="0" t="s">
        <v>52</v>
      </c>
      <c r="R88" s="0" t="s">
        <v>409</v>
      </c>
      <c r="S88" s="0" t="s">
        <v>1776</v>
      </c>
      <c r="T88" s="0" t="s">
        <v>55</v>
      </c>
      <c r="U88" s="0" t="n">
        <v>6</v>
      </c>
      <c r="V88" s="0" t="n">
        <v>2.84</v>
      </c>
      <c r="W88" s="0" t="n">
        <v>5</v>
      </c>
      <c r="X88" s="0" t="s">
        <v>55</v>
      </c>
      <c r="Y88" s="0" t="s">
        <v>55</v>
      </c>
      <c r="Z88" s="0" t="s">
        <v>55</v>
      </c>
      <c r="AA88" s="0" t="s">
        <v>55</v>
      </c>
      <c r="AB88" s="0" t="s">
        <v>55</v>
      </c>
      <c r="AC88" s="0" t="s">
        <v>55</v>
      </c>
      <c r="AD88" s="0" t="n">
        <v>4.16449</v>
      </c>
      <c r="AE88" s="0" t="n">
        <v>8</v>
      </c>
      <c r="AF88" s="0" t="n">
        <v>4.33</v>
      </c>
      <c r="AG88" s="0" t="n">
        <v>4967.26</v>
      </c>
      <c r="AH88" s="0" t="n">
        <v>651.67</v>
      </c>
      <c r="AI88" s="0" t="n">
        <v>375.3</v>
      </c>
      <c r="AJ88" s="0" t="n">
        <v>61.4</v>
      </c>
      <c r="AK88" s="0" t="n">
        <v>133.22</v>
      </c>
      <c r="AL88" s="0" t="n">
        <v>18.75</v>
      </c>
      <c r="AM88" s="0" t="n">
        <v>170217.86</v>
      </c>
      <c r="AN88" s="0" t="n">
        <v>27310.83</v>
      </c>
      <c r="AO88" s="0" t="n">
        <v>5933.38</v>
      </c>
      <c r="AP88" s="0" t="n">
        <v>1364.4</v>
      </c>
      <c r="AQ88" s="0" t="n">
        <v>767.86</v>
      </c>
      <c r="AR88" s="0" t="n">
        <v>272.75</v>
      </c>
      <c r="AS88" s="0" t="n">
        <v>79</v>
      </c>
    </row>
    <row r="89" customFormat="false" ht="12" hidden="false" customHeight="false" outlineLevel="0" collapsed="false">
      <c r="A89" s="0" t="str">
        <f aca="false">CONCATENATE("Item/",ASC(C89),"/cond_",ASC(L89),"/list_",ASC(E89),"/context_",ASC(F89),"/CW_",ASC(AS89))</f>
        <v>Item/13088/cond_AR/list_CORGC/context_88/CW_556</v>
      </c>
      <c r="B89" s="0" t="str">
        <f aca="false">CONCATENATE("(#",ASC(C89),")")</f>
        <v>(#13088)</v>
      </c>
      <c r="C89" s="0" t="n">
        <v>13088</v>
      </c>
      <c r="D89" s="0" t="n">
        <v>3088</v>
      </c>
      <c r="E89" s="0" t="s">
        <v>66</v>
      </c>
      <c r="F89" s="0" t="n">
        <v>88</v>
      </c>
      <c r="G89" s="0" t="n">
        <v>112</v>
      </c>
      <c r="I89" s="0" t="s">
        <v>435</v>
      </c>
      <c r="J89" s="0" t="s">
        <v>436</v>
      </c>
      <c r="K89" s="0" t="s">
        <v>437</v>
      </c>
      <c r="L89" s="0" t="s">
        <v>50</v>
      </c>
      <c r="M89" s="0" t="n">
        <v>3</v>
      </c>
      <c r="N89" s="0" t="s">
        <v>438</v>
      </c>
      <c r="O89" s="0" t="n">
        <v>21</v>
      </c>
      <c r="P89" s="0" t="n">
        <v>19</v>
      </c>
      <c r="Q89" s="0" t="s">
        <v>52</v>
      </c>
      <c r="R89" s="0" t="s">
        <v>409</v>
      </c>
      <c r="S89" s="0" t="s">
        <v>1743</v>
      </c>
      <c r="T89" s="0" t="s">
        <v>55</v>
      </c>
      <c r="U89" s="0" t="n">
        <v>6</v>
      </c>
      <c r="V89" s="0" t="n">
        <v>22.8</v>
      </c>
      <c r="W89" s="0" t="n">
        <v>4</v>
      </c>
      <c r="X89" s="0" t="n">
        <v>584</v>
      </c>
      <c r="Y89" s="0" t="n">
        <v>558</v>
      </c>
      <c r="Z89" s="0" t="n">
        <v>617</v>
      </c>
      <c r="AA89" s="0" t="n">
        <v>421</v>
      </c>
      <c r="AB89" s="0" t="s">
        <v>55</v>
      </c>
      <c r="AC89" s="0" t="s">
        <v>55</v>
      </c>
      <c r="AD89" s="0" t="n">
        <v>7.25812</v>
      </c>
      <c r="AE89" s="0" t="n">
        <v>4</v>
      </c>
      <c r="AF89" s="0" t="n">
        <v>5.09</v>
      </c>
      <c r="AG89" s="0" t="n">
        <v>8371.59</v>
      </c>
      <c r="AH89" s="0" t="n">
        <v>889.5</v>
      </c>
      <c r="AI89" s="0" t="n">
        <v>1250.2</v>
      </c>
      <c r="AJ89" s="0" t="n">
        <v>123.4</v>
      </c>
      <c r="AK89" s="0" t="n">
        <v>464.34</v>
      </c>
      <c r="AL89" s="0" t="n">
        <v>32.5</v>
      </c>
      <c r="AM89" s="0" t="n">
        <v>287942.31</v>
      </c>
      <c r="AN89" s="0" t="n">
        <v>34535.67</v>
      </c>
      <c r="AO89" s="0" t="n">
        <v>22678.52</v>
      </c>
      <c r="AP89" s="0" t="n">
        <v>3393.2</v>
      </c>
      <c r="AQ89" s="0" t="n">
        <v>3627.42</v>
      </c>
      <c r="AR89" s="0" t="n">
        <v>545.75</v>
      </c>
      <c r="AS89" s="0" t="n">
        <v>556</v>
      </c>
    </row>
    <row r="90" customFormat="false" ht="12" hidden="false" customHeight="false" outlineLevel="0" collapsed="false">
      <c r="A90" s="0" t="str">
        <f aca="false">CONCATENATE("Item/",ASC(C90),"/cond_",ASC(L90),"/list_",ASC(E90),"/context_",ASC(F90),"/CW_",ASC(AS90))</f>
        <v>Item/13089/cond_AR/list_CORGB/context_89/CW_135</v>
      </c>
      <c r="B90" s="0" t="str">
        <f aca="false">CONCATENATE("(#",ASC(C90),")")</f>
        <v>(#13089)</v>
      </c>
      <c r="C90" s="0" t="n">
        <v>13089</v>
      </c>
      <c r="D90" s="0" t="n">
        <v>3089</v>
      </c>
      <c r="E90" s="0" t="s">
        <v>56</v>
      </c>
      <c r="F90" s="0" t="n">
        <v>89</v>
      </c>
      <c r="G90" s="0" t="n">
        <v>113</v>
      </c>
      <c r="I90" s="0" t="s">
        <v>439</v>
      </c>
      <c r="J90" s="0" t="s">
        <v>440</v>
      </c>
      <c r="K90" s="0" t="s">
        <v>187</v>
      </c>
      <c r="L90" s="0" t="s">
        <v>50</v>
      </c>
      <c r="M90" s="0" t="n">
        <v>3</v>
      </c>
      <c r="N90" s="0" t="s">
        <v>441</v>
      </c>
      <c r="O90" s="0" t="n">
        <v>15</v>
      </c>
      <c r="P90" s="0" t="n">
        <v>13</v>
      </c>
      <c r="Q90" s="0" t="s">
        <v>52</v>
      </c>
      <c r="R90" s="0" t="s">
        <v>409</v>
      </c>
      <c r="S90" s="0" t="s">
        <v>1777</v>
      </c>
      <c r="T90" s="0" t="s">
        <v>55</v>
      </c>
      <c r="U90" s="0" t="n">
        <v>10</v>
      </c>
      <c r="V90" s="0" t="n">
        <v>12.76</v>
      </c>
      <c r="W90" s="0" t="n">
        <v>0</v>
      </c>
      <c r="X90" s="0" t="n">
        <v>297</v>
      </c>
      <c r="Y90" s="0" t="n">
        <v>527</v>
      </c>
      <c r="Z90" s="0" t="n">
        <v>386</v>
      </c>
      <c r="AA90" s="0" t="s">
        <v>55</v>
      </c>
      <c r="AB90" s="0" t="s">
        <v>55</v>
      </c>
      <c r="AC90" s="0" t="s">
        <v>55</v>
      </c>
      <c r="AD90" s="0" t="n">
        <v>80.0773</v>
      </c>
      <c r="AE90" s="0" t="n">
        <v>0</v>
      </c>
      <c r="AF90" s="0" t="n">
        <v>0</v>
      </c>
      <c r="AG90" s="0" t="n">
        <v>2363.46</v>
      </c>
      <c r="AH90" s="0" t="n">
        <v>612.5</v>
      </c>
      <c r="AI90" s="0" t="n">
        <v>1005.69</v>
      </c>
      <c r="AJ90" s="0" t="n">
        <v>139.22</v>
      </c>
      <c r="AK90" s="0" t="n">
        <v>647.78</v>
      </c>
      <c r="AL90" s="0" t="n">
        <v>68.62</v>
      </c>
      <c r="AM90" s="0" t="n">
        <v>281397.86</v>
      </c>
      <c r="AN90" s="0" t="n">
        <v>40635.3</v>
      </c>
      <c r="AO90" s="0" t="n">
        <v>22643.1</v>
      </c>
      <c r="AP90" s="0" t="n">
        <v>4346.11</v>
      </c>
      <c r="AQ90" s="0" t="n">
        <v>4741.75</v>
      </c>
      <c r="AR90" s="0" t="n">
        <v>1072.38</v>
      </c>
      <c r="AS90" s="0" t="n">
        <v>135</v>
      </c>
    </row>
    <row r="91" customFormat="false" ht="12" hidden="false" customHeight="false" outlineLevel="0" collapsed="false">
      <c r="A91" s="0" t="str">
        <f aca="false">CONCATENATE("Item/",ASC(C91),"/cond_",ASC(L91),"/list_",ASC(E91),"/context_",ASC(F91),"/CW_",ASC(AS91))</f>
        <v>Item/13090/cond_AR/list_CORGD/context_90/CW_307</v>
      </c>
      <c r="B91" s="0" t="str">
        <f aca="false">CONCATENATE("(#",ASC(C91),")")</f>
        <v>(#13090)</v>
      </c>
      <c r="C91" s="0" t="n">
        <v>13090</v>
      </c>
      <c r="D91" s="0" t="n">
        <v>3090</v>
      </c>
      <c r="E91" s="0" t="s">
        <v>80</v>
      </c>
      <c r="F91" s="0" t="n">
        <v>90</v>
      </c>
      <c r="G91" s="0" t="n">
        <v>114</v>
      </c>
      <c r="H91" s="0" t="s">
        <v>442</v>
      </c>
      <c r="I91" s="0" t="s">
        <v>443</v>
      </c>
      <c r="J91" s="0" t="s">
        <v>444</v>
      </c>
      <c r="K91" s="0" t="s">
        <v>445</v>
      </c>
      <c r="L91" s="0" t="s">
        <v>50</v>
      </c>
      <c r="M91" s="0" t="n">
        <v>3</v>
      </c>
      <c r="N91" s="0" t="s">
        <v>446</v>
      </c>
      <c r="O91" s="0" t="n">
        <v>10</v>
      </c>
      <c r="P91" s="0" t="n">
        <v>8</v>
      </c>
      <c r="Q91" s="0" t="s">
        <v>52</v>
      </c>
      <c r="R91" s="0" t="s">
        <v>409</v>
      </c>
      <c r="S91" s="0" t="s">
        <v>1745</v>
      </c>
      <c r="T91" s="0" t="s">
        <v>55</v>
      </c>
      <c r="U91" s="0" t="n">
        <v>4</v>
      </c>
      <c r="V91" s="0" t="n">
        <v>78.14</v>
      </c>
      <c r="W91" s="0" t="n">
        <v>9</v>
      </c>
      <c r="X91" s="0" t="s">
        <v>55</v>
      </c>
      <c r="Y91" s="0" t="s">
        <v>55</v>
      </c>
      <c r="Z91" s="0" t="s">
        <v>55</v>
      </c>
      <c r="AA91" s="0" t="s">
        <v>55</v>
      </c>
      <c r="AB91" s="0" t="s">
        <v>55</v>
      </c>
      <c r="AC91" s="0" t="s">
        <v>55</v>
      </c>
      <c r="AD91" s="0" t="n">
        <v>28.4375</v>
      </c>
      <c r="AE91" s="0" t="n">
        <v>9</v>
      </c>
      <c r="AF91" s="0" t="n">
        <v>93.23</v>
      </c>
      <c r="AG91" s="0" t="n">
        <v>14159.01</v>
      </c>
      <c r="AH91" s="0" t="n">
        <v>275.5</v>
      </c>
      <c r="AI91" s="0" t="n">
        <v>1088.08</v>
      </c>
      <c r="AJ91" s="0" t="n">
        <v>19</v>
      </c>
      <c r="AK91" s="0" t="n">
        <v>267.99</v>
      </c>
      <c r="AL91" s="0" t="n">
        <v>3</v>
      </c>
      <c r="AM91" s="0" t="n">
        <v>287864.75</v>
      </c>
      <c r="AN91" s="0" t="n">
        <v>44990</v>
      </c>
      <c r="AO91" s="0" t="n">
        <v>24993.46</v>
      </c>
      <c r="AP91" s="0" t="n">
        <v>6024</v>
      </c>
      <c r="AQ91" s="0" t="n">
        <v>3830.11</v>
      </c>
      <c r="AR91" s="0" t="n">
        <v>1275</v>
      </c>
      <c r="AS91" s="0" t="n">
        <v>307</v>
      </c>
    </row>
    <row r="92" customFormat="false" ht="12" hidden="false" customHeight="false" outlineLevel="0" collapsed="false">
      <c r="A92" s="0" t="str">
        <f aca="false">CONCATENATE("Item/",ASC(C92),"/cond_",ASC(L92),"/list_",ASC(E92),"/context_",ASC(F92),"/CW_",ASC(AS92))</f>
        <v>Item/13091/cond_AR/list_CORGA/context_91/CW_37</v>
      </c>
      <c r="B92" s="0" t="str">
        <f aca="false">CONCATENATE("(#",ASC(C92),")")</f>
        <v>(#13091)</v>
      </c>
      <c r="C92" s="0" t="n">
        <v>13091</v>
      </c>
      <c r="D92" s="0" t="n">
        <v>3091</v>
      </c>
      <c r="E92" s="0" t="s">
        <v>46</v>
      </c>
      <c r="F92" s="0" t="n">
        <v>91</v>
      </c>
      <c r="G92" s="0" t="n">
        <v>115</v>
      </c>
      <c r="I92" s="0" t="s">
        <v>447</v>
      </c>
      <c r="J92" s="0" t="s">
        <v>448</v>
      </c>
      <c r="K92" s="0" t="s">
        <v>449</v>
      </c>
      <c r="L92" s="0" t="s">
        <v>50</v>
      </c>
      <c r="M92" s="0" t="n">
        <v>3</v>
      </c>
      <c r="N92" s="0" t="s">
        <v>450</v>
      </c>
      <c r="O92" s="0" t="n">
        <v>11</v>
      </c>
      <c r="P92" s="0" t="n">
        <v>9</v>
      </c>
      <c r="Q92" s="0" t="s">
        <v>52</v>
      </c>
      <c r="R92" s="0" t="s">
        <v>409</v>
      </c>
      <c r="S92" s="0" t="s">
        <v>1743</v>
      </c>
      <c r="T92" s="0" t="s">
        <v>55</v>
      </c>
      <c r="U92" s="0" t="n">
        <v>9</v>
      </c>
      <c r="V92" s="0" t="n">
        <v>66.29</v>
      </c>
      <c r="W92" s="0" t="n">
        <v>0</v>
      </c>
      <c r="X92" s="0" t="n">
        <v>576</v>
      </c>
      <c r="Y92" s="0" t="n">
        <v>657</v>
      </c>
      <c r="Z92" s="0" t="n">
        <v>586</v>
      </c>
      <c r="AA92" s="0" t="s">
        <v>55</v>
      </c>
      <c r="AB92" s="0" t="n">
        <v>10</v>
      </c>
      <c r="AC92" s="0" t="s">
        <v>55</v>
      </c>
      <c r="AD92" s="0" t="n">
        <v>57.1725</v>
      </c>
      <c r="AE92" s="0" t="n">
        <v>0</v>
      </c>
      <c r="AF92" s="0" t="n">
        <v>0</v>
      </c>
      <c r="AG92" s="0" t="n">
        <v>1629.36</v>
      </c>
      <c r="AH92" s="0" t="n">
        <v>589.67</v>
      </c>
      <c r="AI92" s="0" t="n">
        <v>256.16</v>
      </c>
      <c r="AJ92" s="0" t="n">
        <v>91.88</v>
      </c>
      <c r="AK92" s="0" t="n">
        <v>99.53</v>
      </c>
      <c r="AL92" s="0" t="n">
        <v>12.14</v>
      </c>
      <c r="AM92" s="0" t="n">
        <v>263992.91</v>
      </c>
      <c r="AN92" s="0" t="n">
        <v>33247.67</v>
      </c>
      <c r="AO92" s="0" t="n">
        <v>20393.93</v>
      </c>
      <c r="AP92" s="0" t="n">
        <v>2667.38</v>
      </c>
      <c r="AQ92" s="0" t="n">
        <v>1756.52</v>
      </c>
      <c r="AR92" s="0" t="n">
        <v>259</v>
      </c>
      <c r="AS92" s="0" t="n">
        <v>37</v>
      </c>
    </row>
    <row r="93" customFormat="false" ht="12" hidden="false" customHeight="false" outlineLevel="0" collapsed="false">
      <c r="A93" s="0" t="str">
        <f aca="false">CONCATENATE("Item/",ASC(C93),"/cond_",ASC(L93),"/list_",ASC(E93),"/context_",ASC(F93),"/CW_",ASC(AS93))</f>
        <v>Item/13092/cond_AR/list_CORGD/context_92/CW_378</v>
      </c>
      <c r="B93" s="0" t="str">
        <f aca="false">CONCATENATE("(#",ASC(C93),")")</f>
        <v>(#13092)</v>
      </c>
      <c r="C93" s="0" t="n">
        <v>13092</v>
      </c>
      <c r="D93" s="0" t="n">
        <v>3092</v>
      </c>
      <c r="E93" s="0" t="s">
        <v>80</v>
      </c>
      <c r="F93" s="0" t="n">
        <v>92</v>
      </c>
      <c r="G93" s="0" t="n">
        <v>117</v>
      </c>
      <c r="I93" s="0" t="s">
        <v>451</v>
      </c>
      <c r="J93" s="0" t="s">
        <v>452</v>
      </c>
      <c r="K93" s="0" t="s">
        <v>453</v>
      </c>
      <c r="L93" s="0" t="s">
        <v>50</v>
      </c>
      <c r="M93" s="0" t="n">
        <v>3</v>
      </c>
      <c r="N93" s="0" t="s">
        <v>454</v>
      </c>
      <c r="O93" s="0" t="n">
        <v>18</v>
      </c>
      <c r="P93" s="0" t="n">
        <v>16</v>
      </c>
      <c r="Q93" s="0" t="s">
        <v>52</v>
      </c>
      <c r="R93" s="0" t="s">
        <v>409</v>
      </c>
      <c r="S93" s="0" t="s">
        <v>1743</v>
      </c>
      <c r="T93" s="0" t="s">
        <v>55</v>
      </c>
      <c r="U93" s="0" t="n">
        <v>3</v>
      </c>
      <c r="V93" s="0" t="n">
        <v>28.75</v>
      </c>
      <c r="W93" s="0" t="n">
        <v>10</v>
      </c>
      <c r="X93" s="0" t="n">
        <v>613</v>
      </c>
      <c r="Y93" s="0" t="n">
        <v>576</v>
      </c>
      <c r="Z93" s="0" t="n">
        <v>604</v>
      </c>
      <c r="AA93" s="0" t="n">
        <v>482</v>
      </c>
      <c r="AB93" s="0" t="s">
        <v>55</v>
      </c>
      <c r="AC93" s="0" t="s">
        <v>55</v>
      </c>
      <c r="AD93" s="0" t="n">
        <v>12.9099</v>
      </c>
      <c r="AE93" s="0" t="n">
        <v>12</v>
      </c>
      <c r="AF93" s="0" t="n">
        <v>21.13</v>
      </c>
      <c r="AG93" s="0" t="n">
        <v>29823.65</v>
      </c>
      <c r="AH93" s="0" t="n">
        <v>66.33</v>
      </c>
      <c r="AI93" s="0" t="n">
        <v>138.41</v>
      </c>
      <c r="AJ93" s="0" t="n">
        <v>6.5</v>
      </c>
      <c r="AK93" s="0" t="n">
        <v>12.91</v>
      </c>
      <c r="AL93" s="0" t="n">
        <v>1</v>
      </c>
      <c r="AM93" s="0" t="n">
        <v>301762.83</v>
      </c>
      <c r="AN93" s="0" t="n">
        <v>42697</v>
      </c>
      <c r="AO93" s="0" t="n">
        <v>7418.39</v>
      </c>
      <c r="AP93" s="0" t="n">
        <v>2640</v>
      </c>
      <c r="AQ93" s="0" t="n">
        <v>390.21</v>
      </c>
      <c r="AR93" s="0" t="n">
        <v>191</v>
      </c>
      <c r="AS93" s="0" t="n">
        <v>378</v>
      </c>
    </row>
    <row r="94" customFormat="false" ht="12" hidden="false" customHeight="false" outlineLevel="0" collapsed="false">
      <c r="A94" s="0" t="str">
        <f aca="false">CONCATENATE("Item/",ASC(C94),"/cond_",ASC(L94),"/list_",ASC(E94),"/context_",ASC(F94),"/CW_",ASC(AS94))</f>
        <v>Item/13093/cond_AR/list_CORGA/context_93/CW_78</v>
      </c>
      <c r="B94" s="0" t="str">
        <f aca="false">CONCATENATE("(#",ASC(C94),")")</f>
        <v>(#13093)</v>
      </c>
      <c r="C94" s="0" t="n">
        <v>13093</v>
      </c>
      <c r="D94" s="0" t="n">
        <v>3093</v>
      </c>
      <c r="E94" s="0" t="s">
        <v>46</v>
      </c>
      <c r="F94" s="0" t="n">
        <v>93</v>
      </c>
      <c r="G94" s="0" t="n">
        <v>119</v>
      </c>
      <c r="I94" s="0" t="s">
        <v>455</v>
      </c>
      <c r="J94" s="0" t="s">
        <v>456</v>
      </c>
      <c r="K94" s="0" t="s">
        <v>457</v>
      </c>
      <c r="L94" s="0" t="s">
        <v>50</v>
      </c>
      <c r="M94" s="0" t="n">
        <v>3</v>
      </c>
      <c r="N94" s="0" t="s">
        <v>458</v>
      </c>
      <c r="O94" s="0" t="n">
        <v>12</v>
      </c>
      <c r="P94" s="0" t="n">
        <v>10</v>
      </c>
      <c r="Q94" s="0" t="s">
        <v>52</v>
      </c>
      <c r="R94" s="0" t="s">
        <v>409</v>
      </c>
      <c r="S94" s="0" t="s">
        <v>1778</v>
      </c>
      <c r="T94" s="0" t="s">
        <v>55</v>
      </c>
      <c r="U94" s="0" t="n">
        <v>8</v>
      </c>
      <c r="V94" s="0" t="n">
        <v>1.16</v>
      </c>
      <c r="W94" s="0" t="n">
        <v>5</v>
      </c>
      <c r="X94" s="0" t="s">
        <v>55</v>
      </c>
      <c r="Y94" s="0" t="s">
        <v>55</v>
      </c>
      <c r="Z94" s="0" t="s">
        <v>55</v>
      </c>
      <c r="AA94" s="0" t="s">
        <v>55</v>
      </c>
      <c r="AB94" s="0" t="s">
        <v>55</v>
      </c>
      <c r="AC94" s="0" t="s">
        <v>55</v>
      </c>
      <c r="AD94" s="0" t="n">
        <v>0.594928</v>
      </c>
      <c r="AE94" s="0" t="n">
        <v>3</v>
      </c>
      <c r="AF94" s="0" t="n">
        <v>2.95</v>
      </c>
      <c r="AG94" s="0" t="n">
        <v>3328.73</v>
      </c>
      <c r="AH94" s="0" t="n">
        <v>1129.88</v>
      </c>
      <c r="AI94" s="0" t="n">
        <v>401.07</v>
      </c>
      <c r="AJ94" s="0" t="n">
        <v>197.86</v>
      </c>
      <c r="AK94" s="0" t="n">
        <v>158.77</v>
      </c>
      <c r="AL94" s="0" t="n">
        <v>92.83</v>
      </c>
      <c r="AM94" s="0" t="n">
        <v>222146.28</v>
      </c>
      <c r="AN94" s="0" t="n">
        <v>35815.5</v>
      </c>
      <c r="AO94" s="0" t="n">
        <v>17767.18</v>
      </c>
      <c r="AP94" s="0" t="n">
        <v>3547.86</v>
      </c>
      <c r="AQ94" s="0" t="n">
        <v>2397.38</v>
      </c>
      <c r="AR94" s="0" t="n">
        <v>708.17</v>
      </c>
      <c r="AS94" s="0" t="n">
        <v>78</v>
      </c>
    </row>
    <row r="95" customFormat="false" ht="12" hidden="false" customHeight="false" outlineLevel="0" collapsed="false">
      <c r="A95" s="0" t="str">
        <f aca="false">CONCATENATE("Item/",ASC(C95),"/cond_",ASC(L95),"/list_",ASC(E95),"/context_",ASC(F95),"/CW_",ASC(AS95))</f>
        <v>Item/13094/cond_AR/list_CORGD/context_94/CW_288</v>
      </c>
      <c r="B95" s="0" t="str">
        <f aca="false">CONCATENATE("(#",ASC(C95),")")</f>
        <v>(#13094)</v>
      </c>
      <c r="C95" s="0" t="n">
        <v>13094</v>
      </c>
      <c r="D95" s="0" t="n">
        <v>3094</v>
      </c>
      <c r="E95" s="0" t="s">
        <v>80</v>
      </c>
      <c r="F95" s="0" t="n">
        <v>94</v>
      </c>
      <c r="G95" s="0" t="n">
        <v>120</v>
      </c>
      <c r="H95" s="0" t="n">
        <v>30</v>
      </c>
      <c r="I95" s="0" t="s">
        <v>459</v>
      </c>
      <c r="J95" s="0" t="s">
        <v>460</v>
      </c>
      <c r="K95" s="0" t="s">
        <v>461</v>
      </c>
      <c r="L95" s="0" t="s">
        <v>50</v>
      </c>
      <c r="M95" s="0" t="n">
        <v>3</v>
      </c>
      <c r="N95" s="0" t="s">
        <v>462</v>
      </c>
      <c r="O95" s="0" t="n">
        <v>8</v>
      </c>
      <c r="P95" s="0" t="n">
        <v>6</v>
      </c>
      <c r="Q95" s="0" t="s">
        <v>52</v>
      </c>
      <c r="R95" s="0" t="s">
        <v>409</v>
      </c>
      <c r="S95" s="0" t="s">
        <v>1741</v>
      </c>
      <c r="T95" s="0" t="s">
        <v>55</v>
      </c>
      <c r="U95" s="0" t="n">
        <v>6</v>
      </c>
      <c r="V95" s="0" t="n">
        <v>5.53</v>
      </c>
      <c r="W95" s="0" t="n">
        <v>1</v>
      </c>
      <c r="X95" s="0" t="n">
        <v>545</v>
      </c>
      <c r="Y95" s="0" t="n">
        <v>374</v>
      </c>
      <c r="Z95" s="0" t="n">
        <v>554</v>
      </c>
      <c r="AA95" s="0" t="s">
        <v>55</v>
      </c>
      <c r="AB95" s="0" t="s">
        <v>55</v>
      </c>
      <c r="AC95" s="0" t="s">
        <v>55</v>
      </c>
      <c r="AD95" s="0" t="n">
        <v>5.29486</v>
      </c>
      <c r="AE95" s="0" t="n">
        <v>1</v>
      </c>
      <c r="AF95" s="0" t="n">
        <v>0.71</v>
      </c>
      <c r="AG95" s="0" t="n">
        <v>8349.19</v>
      </c>
      <c r="AH95" s="0" t="n">
        <v>901.33</v>
      </c>
      <c r="AI95" s="0" t="n">
        <v>921.5</v>
      </c>
      <c r="AJ95" s="0" t="n">
        <v>100.8</v>
      </c>
      <c r="AK95" s="0" t="n">
        <v>127.02</v>
      </c>
      <c r="AL95" s="0" t="n">
        <v>12.75</v>
      </c>
      <c r="AM95" s="0" t="n">
        <v>294057.11</v>
      </c>
      <c r="AN95" s="0" t="n">
        <v>38094.17</v>
      </c>
      <c r="AO95" s="0" t="n">
        <v>21253.82</v>
      </c>
      <c r="AP95" s="0" t="n">
        <v>3152.4</v>
      </c>
      <c r="AQ95" s="0" t="n">
        <v>2736.27</v>
      </c>
      <c r="AR95" s="0" t="n">
        <v>268.75</v>
      </c>
      <c r="AS95" s="0" t="n">
        <v>288</v>
      </c>
    </row>
    <row r="96" customFormat="false" ht="12" hidden="false" customHeight="false" outlineLevel="0" collapsed="false">
      <c r="A96" s="0" t="str">
        <f aca="false">CONCATENATE("Item/",ASC(C96),"/cond_",ASC(L96),"/list_",ASC(E96),"/context_",ASC(F96),"/CW_",ASC(AS96))</f>
        <v>Item/13095/cond_AR/list_CORGC/context_95/CW_110</v>
      </c>
      <c r="B96" s="0" t="str">
        <f aca="false">CONCATENATE("(#",ASC(C96),")")</f>
        <v>(#13095)</v>
      </c>
      <c r="C96" s="0" t="n">
        <v>13095</v>
      </c>
      <c r="D96" s="0" t="n">
        <v>3095</v>
      </c>
      <c r="E96" s="0" t="s">
        <v>66</v>
      </c>
      <c r="F96" s="0" t="n">
        <v>95</v>
      </c>
      <c r="G96" s="0" t="n">
        <v>121</v>
      </c>
      <c r="H96" s="0" t="n">
        <v>19</v>
      </c>
      <c r="I96" s="0" t="s">
        <v>463</v>
      </c>
      <c r="J96" s="0" t="s">
        <v>464</v>
      </c>
      <c r="K96" s="0" t="s">
        <v>465</v>
      </c>
      <c r="L96" s="0" t="s">
        <v>50</v>
      </c>
      <c r="M96" s="0" t="n">
        <v>3</v>
      </c>
      <c r="N96" s="0" t="s">
        <v>466</v>
      </c>
      <c r="O96" s="0" t="n">
        <v>15</v>
      </c>
      <c r="P96" s="0" t="n">
        <v>13</v>
      </c>
      <c r="Q96" s="0" t="s">
        <v>52</v>
      </c>
      <c r="R96" s="0" t="s">
        <v>409</v>
      </c>
      <c r="S96" s="0" t="s">
        <v>1778</v>
      </c>
      <c r="T96" s="0" t="s">
        <v>55</v>
      </c>
      <c r="U96" s="0" t="n">
        <v>9</v>
      </c>
      <c r="V96" s="0" t="n">
        <v>1.65</v>
      </c>
      <c r="W96" s="0" t="n">
        <v>1</v>
      </c>
      <c r="X96" s="0" t="s">
        <v>55</v>
      </c>
      <c r="Y96" s="0" t="s">
        <v>55</v>
      </c>
      <c r="Z96" s="0" t="s">
        <v>55</v>
      </c>
      <c r="AA96" s="0" t="s">
        <v>55</v>
      </c>
      <c r="AB96" s="0" t="s">
        <v>55</v>
      </c>
      <c r="AC96" s="0" t="s">
        <v>55</v>
      </c>
      <c r="AD96" s="0" t="n">
        <v>3.98601</v>
      </c>
      <c r="AE96" s="0" t="n">
        <v>1</v>
      </c>
      <c r="AF96" s="0" t="n">
        <v>24.21</v>
      </c>
      <c r="AG96" s="0" t="n">
        <v>3056.92</v>
      </c>
      <c r="AH96" s="0" t="n">
        <v>814</v>
      </c>
      <c r="AI96" s="0" t="n">
        <v>554.87</v>
      </c>
      <c r="AJ96" s="0" t="n">
        <v>115.12</v>
      </c>
      <c r="AK96" s="0" t="n">
        <v>163.27</v>
      </c>
      <c r="AL96" s="0" t="n">
        <v>26.43</v>
      </c>
      <c r="AM96" s="0" t="n">
        <v>265625.22</v>
      </c>
      <c r="AN96" s="0" t="n">
        <v>34999.22</v>
      </c>
      <c r="AO96" s="0" t="n">
        <v>23460.8</v>
      </c>
      <c r="AP96" s="0" t="n">
        <v>2850.62</v>
      </c>
      <c r="AQ96" s="0" t="n">
        <v>1924.29</v>
      </c>
      <c r="AR96" s="0" t="n">
        <v>382</v>
      </c>
      <c r="AS96" s="0" t="n">
        <v>110</v>
      </c>
    </row>
    <row r="97" customFormat="false" ht="12" hidden="false" customHeight="false" outlineLevel="0" collapsed="false">
      <c r="A97" s="0" t="str">
        <f aca="false">CONCATENATE("Item/",ASC(C97),"/cond_",ASC(L97),"/list_",ASC(E97),"/context_",ASC(F97),"/CW_",ASC(AS97))</f>
        <v>Item/13096/cond_AR/list_CORGB/context_96/CW_358</v>
      </c>
      <c r="B97" s="0" t="str">
        <f aca="false">CONCATENATE("(#",ASC(C97),")")</f>
        <v>(#13096)</v>
      </c>
      <c r="C97" s="0" t="n">
        <v>13096</v>
      </c>
      <c r="D97" s="0" t="n">
        <v>3096</v>
      </c>
      <c r="E97" s="0" t="s">
        <v>56</v>
      </c>
      <c r="F97" s="0" t="n">
        <v>96</v>
      </c>
      <c r="G97" s="0" t="n">
        <v>122</v>
      </c>
      <c r="I97" s="0" t="s">
        <v>467</v>
      </c>
      <c r="J97" s="0" t="s">
        <v>468</v>
      </c>
      <c r="K97" s="0" t="s">
        <v>469</v>
      </c>
      <c r="L97" s="0" t="s">
        <v>50</v>
      </c>
      <c r="M97" s="0" t="n">
        <v>3</v>
      </c>
      <c r="N97" s="0" t="s">
        <v>470</v>
      </c>
      <c r="O97" s="0" t="n">
        <v>20</v>
      </c>
      <c r="P97" s="0" t="n">
        <v>17</v>
      </c>
      <c r="Q97" s="0" t="s">
        <v>52</v>
      </c>
      <c r="R97" s="0" t="s">
        <v>409</v>
      </c>
      <c r="S97" s="0" t="s">
        <v>1749</v>
      </c>
      <c r="T97" s="0" t="s">
        <v>55</v>
      </c>
      <c r="U97" s="0" t="n">
        <v>4</v>
      </c>
      <c r="V97" s="0" t="n">
        <v>97.94</v>
      </c>
      <c r="W97" s="0" t="n">
        <v>11</v>
      </c>
      <c r="X97" s="0" t="n">
        <v>426</v>
      </c>
      <c r="Y97" s="0" t="n">
        <v>569</v>
      </c>
      <c r="Z97" s="0" t="n">
        <v>502</v>
      </c>
      <c r="AA97" s="0" t="n">
        <v>557</v>
      </c>
      <c r="AB97" s="0" t="s">
        <v>55</v>
      </c>
      <c r="AC97" s="0" t="s">
        <v>55</v>
      </c>
      <c r="AD97" s="0" t="n">
        <v>77.6975</v>
      </c>
      <c r="AE97" s="0" t="n">
        <v>11</v>
      </c>
      <c r="AF97" s="0" t="n">
        <v>47.59</v>
      </c>
      <c r="AG97" s="0" t="n">
        <v>14355.59</v>
      </c>
      <c r="AH97" s="0" t="n">
        <v>236.5</v>
      </c>
      <c r="AI97" s="0" t="n">
        <v>2142.71</v>
      </c>
      <c r="AJ97" s="0" t="n">
        <v>32</v>
      </c>
      <c r="AK97" s="0" t="n">
        <v>338.25</v>
      </c>
      <c r="AL97" s="0" t="n">
        <v>6</v>
      </c>
      <c r="AM97" s="0" t="n">
        <v>263125.21</v>
      </c>
      <c r="AN97" s="0" t="n">
        <v>36347.5</v>
      </c>
      <c r="AO97" s="0" t="n">
        <v>33985.43</v>
      </c>
      <c r="AP97" s="0" t="n">
        <v>5398.33</v>
      </c>
      <c r="AQ97" s="0" t="n">
        <v>3107.63</v>
      </c>
      <c r="AR97" s="0" t="n">
        <v>292</v>
      </c>
      <c r="AS97" s="0" t="n">
        <v>358</v>
      </c>
    </row>
    <row r="98" customFormat="false" ht="12" hidden="false" customHeight="false" outlineLevel="0" collapsed="false">
      <c r="A98" s="0" t="str">
        <f aca="false">CONCATENATE("Item/",ASC(C98),"/cond_",ASC(L98),"/list_",ASC(E98),"/context_",ASC(F98),"/CW_",ASC(AS98))</f>
        <v>Item/13097/cond_AR/list_CORGD/context_97/CW_506</v>
      </c>
      <c r="B98" s="0" t="str">
        <f aca="false">CONCATENATE("(#",ASC(C98),")")</f>
        <v>(#13097)</v>
      </c>
      <c r="C98" s="0" t="n">
        <v>13097</v>
      </c>
      <c r="D98" s="0" t="n">
        <v>3097</v>
      </c>
      <c r="E98" s="0" t="s">
        <v>80</v>
      </c>
      <c r="F98" s="0" t="n">
        <v>97</v>
      </c>
      <c r="G98" s="0" t="n">
        <v>123</v>
      </c>
      <c r="H98" s="0" t="s">
        <v>471</v>
      </c>
      <c r="I98" s="0" t="s">
        <v>472</v>
      </c>
      <c r="J98" s="0" t="s">
        <v>473</v>
      </c>
      <c r="K98" s="0" t="s">
        <v>474</v>
      </c>
      <c r="L98" s="0" t="s">
        <v>50</v>
      </c>
      <c r="M98" s="0" t="n">
        <v>3</v>
      </c>
      <c r="N98" s="0" t="s">
        <v>475</v>
      </c>
      <c r="O98" s="0" t="n">
        <v>10</v>
      </c>
      <c r="P98" s="0" t="n">
        <v>8</v>
      </c>
      <c r="Q98" s="0" t="s">
        <v>52</v>
      </c>
      <c r="R98" s="0" t="s">
        <v>409</v>
      </c>
      <c r="S98" s="0" t="s">
        <v>1743</v>
      </c>
      <c r="T98" s="0" t="n">
        <v>0</v>
      </c>
      <c r="U98" s="0" t="n">
        <v>6</v>
      </c>
      <c r="V98" s="0" t="n">
        <v>7.08</v>
      </c>
      <c r="W98" s="0" t="n">
        <v>2</v>
      </c>
      <c r="X98" s="0" t="n">
        <v>338</v>
      </c>
      <c r="Y98" s="0" t="n">
        <v>533</v>
      </c>
      <c r="Z98" s="0" t="n">
        <v>402</v>
      </c>
      <c r="AA98" s="0" t="s">
        <v>55</v>
      </c>
      <c r="AB98" s="0" t="s">
        <v>55</v>
      </c>
      <c r="AC98" s="0" t="s">
        <v>55</v>
      </c>
      <c r="AD98" s="0" t="n">
        <v>34.5653</v>
      </c>
      <c r="AE98" s="0" t="n">
        <v>2</v>
      </c>
      <c r="AF98" s="0" t="n">
        <v>1.1</v>
      </c>
      <c r="AG98" s="0" t="n">
        <v>5383.84</v>
      </c>
      <c r="AH98" s="0" t="n">
        <v>522.33</v>
      </c>
      <c r="AI98" s="0" t="n">
        <v>838.93</v>
      </c>
      <c r="AJ98" s="0" t="n">
        <v>69.4</v>
      </c>
      <c r="AK98" s="0" t="n">
        <v>306.85</v>
      </c>
      <c r="AL98" s="0" t="n">
        <v>14.75</v>
      </c>
      <c r="AM98" s="0" t="n">
        <v>312123.29</v>
      </c>
      <c r="AN98" s="0" t="n">
        <v>42935.67</v>
      </c>
      <c r="AO98" s="0" t="n">
        <v>31123.16</v>
      </c>
      <c r="AP98" s="0" t="n">
        <v>5793</v>
      </c>
      <c r="AQ98" s="0" t="n">
        <v>3669.74</v>
      </c>
      <c r="AR98" s="0" t="n">
        <v>668.75</v>
      </c>
      <c r="AS98" s="0" t="n">
        <v>506</v>
      </c>
    </row>
    <row r="99" customFormat="false" ht="12" hidden="false" customHeight="false" outlineLevel="0" collapsed="false">
      <c r="A99" s="0" t="str">
        <f aca="false">CONCATENATE("Item/",ASC(C99),"/cond_",ASC(L99),"/list_",ASC(E99),"/context_",ASC(F99),"/CW_",ASC(AS99))</f>
        <v>Item/13098/cond_AR/list_CORGA/context_98/CW_548</v>
      </c>
      <c r="B99" s="0" t="str">
        <f aca="false">CONCATENATE("(#",ASC(C99),")")</f>
        <v>(#13098)</v>
      </c>
      <c r="C99" s="0" t="n">
        <v>13098</v>
      </c>
      <c r="D99" s="0" t="n">
        <v>3098</v>
      </c>
      <c r="E99" s="0" t="s">
        <v>46</v>
      </c>
      <c r="F99" s="0" t="n">
        <v>98</v>
      </c>
      <c r="G99" s="0" t="n">
        <v>124</v>
      </c>
      <c r="H99" s="0" t="s">
        <v>476</v>
      </c>
      <c r="I99" s="0" t="s">
        <v>477</v>
      </c>
      <c r="J99" s="0" t="s">
        <v>478</v>
      </c>
      <c r="K99" s="0" t="s">
        <v>479</v>
      </c>
      <c r="L99" s="0" t="s">
        <v>50</v>
      </c>
      <c r="M99" s="0" t="n">
        <v>3</v>
      </c>
      <c r="N99" s="0" t="s">
        <v>480</v>
      </c>
      <c r="O99" s="0" t="n">
        <v>10</v>
      </c>
      <c r="P99" s="0" t="n">
        <v>8</v>
      </c>
      <c r="Q99" s="0" t="s">
        <v>52</v>
      </c>
      <c r="R99" s="0" t="s">
        <v>409</v>
      </c>
      <c r="S99" s="0" t="s">
        <v>1743</v>
      </c>
      <c r="T99" s="0" t="n">
        <v>0</v>
      </c>
      <c r="U99" s="0" t="n">
        <v>4</v>
      </c>
      <c r="V99" s="0" t="n">
        <v>1.35</v>
      </c>
      <c r="W99" s="0" t="n">
        <v>4</v>
      </c>
      <c r="X99" s="0" t="n">
        <v>559</v>
      </c>
      <c r="Y99" s="0" t="n">
        <v>493</v>
      </c>
      <c r="Z99" s="0" t="n">
        <v>555</v>
      </c>
      <c r="AA99" s="0" t="n">
        <v>420</v>
      </c>
      <c r="AB99" s="0" t="s">
        <v>55</v>
      </c>
      <c r="AC99" s="0" t="s">
        <v>55</v>
      </c>
      <c r="AD99" s="0" t="n">
        <v>2.79616</v>
      </c>
      <c r="AE99" s="0" t="n">
        <v>3</v>
      </c>
      <c r="AF99" s="0" t="n">
        <v>6.29</v>
      </c>
      <c r="AG99" s="0" t="n">
        <v>11310.8</v>
      </c>
      <c r="AH99" s="0" t="n">
        <v>102.5</v>
      </c>
      <c r="AI99" s="0" t="n">
        <v>25.26</v>
      </c>
      <c r="AJ99" s="0" t="n">
        <v>5.67</v>
      </c>
      <c r="AK99" s="0" t="n">
        <v>12.23</v>
      </c>
      <c r="AL99" s="0" t="n">
        <v>2.5</v>
      </c>
      <c r="AM99" s="0" t="n">
        <v>218486.95</v>
      </c>
      <c r="AN99" s="0" t="n">
        <v>27061</v>
      </c>
      <c r="AO99" s="0" t="n">
        <v>8280.68</v>
      </c>
      <c r="AP99" s="0" t="n">
        <v>797.67</v>
      </c>
      <c r="AQ99" s="0" t="n">
        <v>129.46</v>
      </c>
      <c r="AR99" s="0" t="n">
        <v>58.5</v>
      </c>
      <c r="AS99" s="0" t="n">
        <v>548</v>
      </c>
    </row>
    <row r="100" customFormat="false" ht="12" hidden="false" customHeight="false" outlineLevel="0" collapsed="false">
      <c r="A100" s="0" t="str">
        <f aca="false">CONCATENATE("Item/",ASC(C100),"/cond_",ASC(L100),"/list_",ASC(E100),"/context_",ASC(F100),"/CW_",ASC(AS100))</f>
        <v>Item/13099/cond_AR/list_CORGD/context_99/CW_322</v>
      </c>
      <c r="B100" s="0" t="str">
        <f aca="false">CONCATENATE("(#",ASC(C100),")")</f>
        <v>(#13099)</v>
      </c>
      <c r="C100" s="0" t="n">
        <v>13099</v>
      </c>
      <c r="D100" s="0" t="n">
        <v>3099</v>
      </c>
      <c r="E100" s="0" t="s">
        <v>80</v>
      </c>
      <c r="F100" s="0" t="n">
        <v>99</v>
      </c>
      <c r="G100" s="0" t="n">
        <v>125</v>
      </c>
      <c r="H100" s="0" t="n">
        <v>44</v>
      </c>
      <c r="I100" s="0" t="s">
        <v>481</v>
      </c>
      <c r="J100" s="0" t="s">
        <v>482</v>
      </c>
      <c r="K100" s="0" t="s">
        <v>483</v>
      </c>
      <c r="L100" s="0" t="s">
        <v>50</v>
      </c>
      <c r="M100" s="0" t="n">
        <v>3</v>
      </c>
      <c r="N100" s="0" t="s">
        <v>484</v>
      </c>
      <c r="O100" s="0" t="n">
        <v>18</v>
      </c>
      <c r="P100" s="0" t="n">
        <v>16</v>
      </c>
      <c r="Q100" s="0" t="s">
        <v>52</v>
      </c>
      <c r="R100" s="0" t="s">
        <v>409</v>
      </c>
      <c r="S100" s="0" t="s">
        <v>1743</v>
      </c>
      <c r="T100" s="0" t="s">
        <v>55</v>
      </c>
      <c r="U100" s="0" t="n">
        <v>4</v>
      </c>
      <c r="V100" s="0" t="n">
        <v>49.96</v>
      </c>
      <c r="W100" s="0" t="n">
        <v>11</v>
      </c>
      <c r="X100" s="0" t="n">
        <v>581</v>
      </c>
      <c r="Y100" s="0" t="n">
        <v>585</v>
      </c>
      <c r="Z100" s="0" t="n">
        <v>585</v>
      </c>
      <c r="AA100" s="0" t="n">
        <v>442</v>
      </c>
      <c r="AB100" s="0" t="s">
        <v>55</v>
      </c>
      <c r="AC100" s="0" t="s">
        <v>55</v>
      </c>
      <c r="AD100" s="0" t="n">
        <v>54.7928</v>
      </c>
      <c r="AE100" s="0" t="n">
        <v>13</v>
      </c>
      <c r="AF100" s="0" t="n">
        <v>31.69</v>
      </c>
      <c r="AG100" s="0" t="n">
        <v>16041.88</v>
      </c>
      <c r="AH100" s="0" t="n">
        <v>224.5</v>
      </c>
      <c r="AI100" s="0" t="n">
        <v>3092.77</v>
      </c>
      <c r="AJ100" s="0" t="n">
        <v>36</v>
      </c>
      <c r="AK100" s="0" t="n">
        <v>257.9</v>
      </c>
      <c r="AL100" s="0" t="n">
        <v>6</v>
      </c>
      <c r="AM100" s="0" t="n">
        <v>258922.33</v>
      </c>
      <c r="AN100" s="0" t="n">
        <v>30065</v>
      </c>
      <c r="AO100" s="0" t="n">
        <v>23132.03</v>
      </c>
      <c r="AP100" s="0" t="n">
        <v>3345</v>
      </c>
      <c r="AQ100" s="0" t="n">
        <v>465.98</v>
      </c>
      <c r="AR100" s="0" t="n">
        <v>135</v>
      </c>
      <c r="AS100" s="0" t="n">
        <v>322</v>
      </c>
    </row>
    <row r="101" customFormat="false" ht="12" hidden="false" customHeight="false" outlineLevel="0" collapsed="false">
      <c r="A101" s="0" t="str">
        <f aca="false">CONCATENATE("Item/",ASC(C101),"/cond_",ASC(L101),"/list_",ASC(E101),"/context_",ASC(F101),"/CW_",ASC(AS101))</f>
        <v>Item/13100/cond_AR/list_CORGC/context_100/CW_482</v>
      </c>
      <c r="B101" s="0" t="str">
        <f aca="false">CONCATENATE("(#",ASC(C101),")")</f>
        <v>(#13100)</v>
      </c>
      <c r="C101" s="0" t="n">
        <v>13100</v>
      </c>
      <c r="D101" s="0" t="n">
        <v>3100</v>
      </c>
      <c r="E101" s="0" t="s">
        <v>66</v>
      </c>
      <c r="F101" s="0" t="n">
        <v>100</v>
      </c>
      <c r="G101" s="0" t="n">
        <v>126</v>
      </c>
      <c r="H101" s="0" t="s">
        <v>485</v>
      </c>
      <c r="I101" s="0" t="s">
        <v>486</v>
      </c>
      <c r="J101" s="0" t="s">
        <v>487</v>
      </c>
      <c r="K101" s="0" t="s">
        <v>317</v>
      </c>
      <c r="L101" s="0" t="s">
        <v>50</v>
      </c>
      <c r="M101" s="0" t="n">
        <v>3</v>
      </c>
      <c r="N101" s="0" t="s">
        <v>488</v>
      </c>
      <c r="O101" s="0" t="n">
        <v>10</v>
      </c>
      <c r="P101" s="0" t="n">
        <v>8</v>
      </c>
      <c r="Q101" s="0" t="s">
        <v>52</v>
      </c>
      <c r="R101" s="0" t="s">
        <v>409</v>
      </c>
      <c r="S101" s="0" t="s">
        <v>1741</v>
      </c>
      <c r="T101" s="0" t="s">
        <v>55</v>
      </c>
      <c r="U101" s="0" t="n">
        <v>6</v>
      </c>
      <c r="V101" s="0" t="n">
        <v>2.94</v>
      </c>
      <c r="W101" s="0" t="n">
        <v>0</v>
      </c>
      <c r="X101" s="0" t="n">
        <v>563</v>
      </c>
      <c r="Y101" s="0" t="n">
        <v>544</v>
      </c>
      <c r="Z101" s="0" t="n">
        <v>562</v>
      </c>
      <c r="AA101" s="0" t="n">
        <v>382</v>
      </c>
      <c r="AB101" s="0" t="s">
        <v>55</v>
      </c>
      <c r="AC101" s="0" t="s">
        <v>55</v>
      </c>
      <c r="AD101" s="0" t="n">
        <v>1.36833</v>
      </c>
      <c r="AE101" s="0" t="n">
        <v>0</v>
      </c>
      <c r="AF101" s="0" t="n">
        <v>0</v>
      </c>
      <c r="AG101" s="0" t="n">
        <v>6402.61</v>
      </c>
      <c r="AH101" s="0" t="n">
        <v>532</v>
      </c>
      <c r="AI101" s="0" t="n">
        <v>136.32</v>
      </c>
      <c r="AJ101" s="0" t="n">
        <v>25.8</v>
      </c>
      <c r="AK101" s="0" t="n">
        <v>13.64</v>
      </c>
      <c r="AL101" s="0" t="n">
        <v>4.5</v>
      </c>
      <c r="AM101" s="0" t="n">
        <v>352864.66</v>
      </c>
      <c r="AN101" s="0" t="n">
        <v>47050</v>
      </c>
      <c r="AO101" s="0" t="n">
        <v>8114.99</v>
      </c>
      <c r="AP101" s="0" t="n">
        <v>1490.4</v>
      </c>
      <c r="AQ101" s="0" t="n">
        <v>328.95</v>
      </c>
      <c r="AR101" s="0" t="n">
        <v>113</v>
      </c>
      <c r="AS101" s="0" t="n">
        <v>482</v>
      </c>
    </row>
    <row r="102" customFormat="false" ht="12" hidden="false" customHeight="false" outlineLevel="0" collapsed="false">
      <c r="A102" s="0" t="str">
        <f aca="false">CONCATENATE("Item/",ASC(C102),"/cond_",ASC(L102),"/list_",ASC(E102),"/context_",ASC(F102),"/CW_",ASC(AS102))</f>
        <v>Item/13101/cond_AR/list_CORGD/context_101/CW_483</v>
      </c>
      <c r="B102" s="0" t="str">
        <f aca="false">CONCATENATE("(#",ASC(C102),")")</f>
        <v>(#13101)</v>
      </c>
      <c r="C102" s="0" t="n">
        <v>13101</v>
      </c>
      <c r="D102" s="0" t="n">
        <v>3101</v>
      </c>
      <c r="E102" s="0" t="s">
        <v>80</v>
      </c>
      <c r="F102" s="0" t="n">
        <v>101</v>
      </c>
      <c r="G102" s="0" t="n">
        <v>127</v>
      </c>
      <c r="H102" s="0" t="n">
        <v>40</v>
      </c>
      <c r="I102" s="0" t="s">
        <v>489</v>
      </c>
      <c r="J102" s="0" t="s">
        <v>490</v>
      </c>
      <c r="K102" s="0" t="s">
        <v>491</v>
      </c>
      <c r="L102" s="0" t="s">
        <v>50</v>
      </c>
      <c r="M102" s="0" t="n">
        <v>3</v>
      </c>
      <c r="N102" s="0" t="s">
        <v>492</v>
      </c>
      <c r="O102" s="0" t="n">
        <v>15</v>
      </c>
      <c r="P102" s="0" t="n">
        <v>13</v>
      </c>
      <c r="Q102" s="0" t="s">
        <v>52</v>
      </c>
      <c r="R102" s="0" t="s">
        <v>409</v>
      </c>
      <c r="S102" s="0" t="s">
        <v>1374</v>
      </c>
      <c r="T102" s="0" t="s">
        <v>55</v>
      </c>
      <c r="U102" s="0" t="n">
        <v>5</v>
      </c>
      <c r="V102" s="0" t="n">
        <v>3.55</v>
      </c>
      <c r="W102" s="0" t="n">
        <v>2</v>
      </c>
      <c r="X102" s="0" t="s">
        <v>55</v>
      </c>
      <c r="Y102" s="0" t="s">
        <v>55</v>
      </c>
      <c r="Z102" s="0" t="s">
        <v>55</v>
      </c>
      <c r="AA102" s="0" t="s">
        <v>55</v>
      </c>
      <c r="AB102" s="0" t="s">
        <v>55</v>
      </c>
      <c r="AC102" s="0" t="s">
        <v>55</v>
      </c>
      <c r="AD102" s="0" t="n">
        <v>3.15312</v>
      </c>
      <c r="AE102" s="0" t="n">
        <v>3</v>
      </c>
      <c r="AF102" s="0" t="n">
        <v>9.6</v>
      </c>
      <c r="AG102" s="0" t="n">
        <v>5930.03</v>
      </c>
      <c r="AH102" s="0" t="n">
        <v>265.2</v>
      </c>
      <c r="AI102" s="0" t="n">
        <v>196.85</v>
      </c>
      <c r="AJ102" s="0" t="n">
        <v>18.75</v>
      </c>
      <c r="AK102" s="0" t="n">
        <v>32.42</v>
      </c>
      <c r="AL102" s="0" t="n">
        <v>4.67</v>
      </c>
      <c r="AM102" s="0" t="n">
        <v>209107.92</v>
      </c>
      <c r="AN102" s="0" t="n">
        <v>30776.8</v>
      </c>
      <c r="AO102" s="0" t="n">
        <v>5250.67</v>
      </c>
      <c r="AP102" s="0" t="n">
        <v>1210.5</v>
      </c>
      <c r="AQ102" s="0" t="n">
        <v>464.82</v>
      </c>
      <c r="AR102" s="0" t="n">
        <v>100.33</v>
      </c>
      <c r="AS102" s="0" t="n">
        <v>483</v>
      </c>
    </row>
    <row r="103" customFormat="false" ht="12" hidden="false" customHeight="false" outlineLevel="0" collapsed="false">
      <c r="A103" s="0" t="str">
        <f aca="false">CONCATENATE("Item/",ASC(C103),"/cond_",ASC(L103),"/list_",ASC(E103),"/context_",ASC(F103),"/CW_",ASC(AS103))</f>
        <v>Item/13102/cond_AR/list_CORGB/context_102/CW_338</v>
      </c>
      <c r="B103" s="0" t="str">
        <f aca="false">CONCATENATE("(#",ASC(C103),")")</f>
        <v>(#13102)</v>
      </c>
      <c r="C103" s="0" t="n">
        <v>13102</v>
      </c>
      <c r="D103" s="0" t="n">
        <v>3102</v>
      </c>
      <c r="E103" s="0" t="s">
        <v>56</v>
      </c>
      <c r="F103" s="0" t="n">
        <v>102</v>
      </c>
      <c r="G103" s="0" t="n">
        <v>128</v>
      </c>
      <c r="H103" s="0" t="n">
        <v>2</v>
      </c>
      <c r="I103" s="0" t="s">
        <v>493</v>
      </c>
      <c r="J103" s="0" t="s">
        <v>494</v>
      </c>
      <c r="K103" s="0" t="s">
        <v>495</v>
      </c>
      <c r="L103" s="0" t="s">
        <v>50</v>
      </c>
      <c r="M103" s="0" t="n">
        <v>3</v>
      </c>
      <c r="N103" s="0" t="s">
        <v>496</v>
      </c>
      <c r="O103" s="0" t="n">
        <v>17</v>
      </c>
      <c r="P103" s="0" t="n">
        <v>14</v>
      </c>
      <c r="Q103" s="0" t="s">
        <v>52</v>
      </c>
      <c r="R103" s="0" t="s">
        <v>409</v>
      </c>
      <c r="S103" s="0" t="s">
        <v>1745</v>
      </c>
      <c r="T103" s="0" t="n">
        <v>0</v>
      </c>
      <c r="U103" s="0" t="n">
        <v>6</v>
      </c>
      <c r="V103" s="0" t="n">
        <v>11.92</v>
      </c>
      <c r="W103" s="0" t="n">
        <v>0</v>
      </c>
      <c r="X103" s="0" t="n">
        <v>608</v>
      </c>
      <c r="Y103" s="0" t="n">
        <v>533</v>
      </c>
      <c r="Z103" s="0" t="n">
        <v>589</v>
      </c>
      <c r="AA103" s="0" t="n">
        <v>435</v>
      </c>
      <c r="AB103" s="0" t="s">
        <v>55</v>
      </c>
      <c r="AC103" s="0" t="s">
        <v>55</v>
      </c>
      <c r="AD103" s="0" t="n">
        <v>10.8277</v>
      </c>
      <c r="AE103" s="0" t="n">
        <v>0</v>
      </c>
      <c r="AF103" s="0" t="n">
        <v>0</v>
      </c>
      <c r="AG103" s="0" t="n">
        <v>7556.69</v>
      </c>
      <c r="AH103" s="0" t="n">
        <v>560.33</v>
      </c>
      <c r="AI103" s="0" t="n">
        <v>1227.49</v>
      </c>
      <c r="AJ103" s="0" t="n">
        <v>79.6</v>
      </c>
      <c r="AK103" s="0" t="n">
        <v>157.82</v>
      </c>
      <c r="AL103" s="0" t="n">
        <v>11.75</v>
      </c>
      <c r="AM103" s="0" t="n">
        <v>364504.84</v>
      </c>
      <c r="AN103" s="0" t="n">
        <v>46640.33</v>
      </c>
      <c r="AO103" s="0" t="n">
        <v>21379.45</v>
      </c>
      <c r="AP103" s="0" t="n">
        <v>3848.8</v>
      </c>
      <c r="AQ103" s="0" t="n">
        <v>905.63</v>
      </c>
      <c r="AR103" s="0" t="n">
        <v>187.5</v>
      </c>
      <c r="AS103" s="0" t="n">
        <v>338</v>
      </c>
    </row>
    <row r="104" customFormat="false" ht="12" hidden="false" customHeight="false" outlineLevel="0" collapsed="false">
      <c r="A104" s="0" t="str">
        <f aca="false">CONCATENATE("Item/",ASC(C104),"/cond_",ASC(L104),"/list_",ASC(E104),"/context_",ASC(F104),"/CW_",ASC(AS104))</f>
        <v>Item/13103/cond_AR/list_CORGA/context_103/CW_77</v>
      </c>
      <c r="B104" s="0" t="str">
        <f aca="false">CONCATENATE("(#",ASC(C104),")")</f>
        <v>(#13103)</v>
      </c>
      <c r="C104" s="0" t="n">
        <v>13103</v>
      </c>
      <c r="D104" s="0" t="n">
        <v>3103</v>
      </c>
      <c r="E104" s="0" t="s">
        <v>46</v>
      </c>
      <c r="F104" s="0" t="n">
        <v>103</v>
      </c>
      <c r="G104" s="0" t="n">
        <v>129</v>
      </c>
      <c r="H104" s="0" t="n">
        <v>1</v>
      </c>
      <c r="I104" s="0" t="s">
        <v>497</v>
      </c>
      <c r="J104" s="0" t="s">
        <v>498</v>
      </c>
      <c r="K104" s="0" t="s">
        <v>499</v>
      </c>
      <c r="L104" s="0" t="s">
        <v>50</v>
      </c>
      <c r="M104" s="0" t="n">
        <v>3</v>
      </c>
      <c r="N104" s="0" t="s">
        <v>500</v>
      </c>
      <c r="O104" s="0" t="n">
        <v>18</v>
      </c>
      <c r="P104" s="0" t="n">
        <v>16</v>
      </c>
      <c r="Q104" s="0" t="s">
        <v>52</v>
      </c>
      <c r="R104" s="0" t="s">
        <v>409</v>
      </c>
      <c r="S104" s="0" t="s">
        <v>1755</v>
      </c>
      <c r="T104" s="0" t="n">
        <v>0</v>
      </c>
      <c r="U104" s="0" t="n">
        <v>4</v>
      </c>
      <c r="V104" s="0" t="n">
        <v>5.69</v>
      </c>
      <c r="W104" s="0" t="n">
        <v>6</v>
      </c>
      <c r="X104" s="0" t="s">
        <v>55</v>
      </c>
      <c r="Y104" s="0" t="s">
        <v>55</v>
      </c>
      <c r="Z104" s="0" t="s">
        <v>55</v>
      </c>
      <c r="AA104" s="0" t="s">
        <v>55</v>
      </c>
      <c r="AB104" s="0" t="s">
        <v>55</v>
      </c>
      <c r="AC104" s="0" t="s">
        <v>55</v>
      </c>
      <c r="AD104" s="0" t="n">
        <v>3.39109</v>
      </c>
      <c r="AE104" s="0" t="n">
        <v>6</v>
      </c>
      <c r="AF104" s="0" t="n">
        <v>6.83</v>
      </c>
      <c r="AG104" s="0" t="n">
        <v>4797.85</v>
      </c>
      <c r="AH104" s="0" t="n">
        <v>130.75</v>
      </c>
      <c r="AI104" s="0" t="n">
        <v>132.59</v>
      </c>
      <c r="AJ104" s="0" t="n">
        <v>13</v>
      </c>
      <c r="AK104" s="0" t="n">
        <v>19.25</v>
      </c>
      <c r="AL104" s="0" t="n">
        <v>2.5</v>
      </c>
      <c r="AM104" s="0" t="n">
        <v>167670.25</v>
      </c>
      <c r="AN104" s="0" t="n">
        <v>29148.5</v>
      </c>
      <c r="AO104" s="0" t="n">
        <v>8892.9</v>
      </c>
      <c r="AP104" s="0" t="n">
        <v>2238.67</v>
      </c>
      <c r="AQ104" s="0" t="n">
        <v>355.26</v>
      </c>
      <c r="AR104" s="0" t="n">
        <v>126</v>
      </c>
      <c r="AS104" s="0" t="n">
        <v>77</v>
      </c>
    </row>
    <row r="105" customFormat="false" ht="12" hidden="false" customHeight="false" outlineLevel="0" collapsed="false">
      <c r="A105" s="0" t="str">
        <f aca="false">CONCATENATE("Item/",ASC(C105),"/cond_",ASC(L105),"/list_",ASC(E105),"/context_",ASC(F105),"/CW_",ASC(AS105))</f>
        <v>Item/13104/cond_AR/list_CORGC/context_104/CW_353</v>
      </c>
      <c r="B105" s="0" t="str">
        <f aca="false">CONCATENATE("(#",ASC(C105),")")</f>
        <v>(#13104)</v>
      </c>
      <c r="C105" s="0" t="n">
        <v>13104</v>
      </c>
      <c r="D105" s="0" t="n">
        <v>3104</v>
      </c>
      <c r="E105" s="0" t="s">
        <v>66</v>
      </c>
      <c r="F105" s="0" t="n">
        <v>104</v>
      </c>
      <c r="G105" s="0" t="n">
        <v>130</v>
      </c>
      <c r="H105" s="0" t="n">
        <v>35</v>
      </c>
      <c r="I105" s="0" t="s">
        <v>501</v>
      </c>
      <c r="J105" s="0" t="s">
        <v>502</v>
      </c>
      <c r="K105" s="0" t="s">
        <v>503</v>
      </c>
      <c r="L105" s="0" t="s">
        <v>50</v>
      </c>
      <c r="M105" s="0" t="n">
        <v>3</v>
      </c>
      <c r="N105" s="0" t="s">
        <v>504</v>
      </c>
      <c r="O105" s="0" t="n">
        <v>12</v>
      </c>
      <c r="P105" s="0" t="n">
        <v>8</v>
      </c>
      <c r="Q105" s="0" t="s">
        <v>52</v>
      </c>
      <c r="R105" s="0" t="s">
        <v>409</v>
      </c>
      <c r="S105" s="0" t="s">
        <v>1779</v>
      </c>
      <c r="T105" s="0" t="s">
        <v>55</v>
      </c>
      <c r="U105" s="0" t="n">
        <v>10</v>
      </c>
      <c r="V105" s="0" t="n">
        <v>3.04</v>
      </c>
      <c r="W105" s="0" t="n">
        <v>0</v>
      </c>
      <c r="X105" s="0" t="n">
        <v>316</v>
      </c>
      <c r="Y105" s="0" t="n">
        <v>483</v>
      </c>
      <c r="Z105" s="0" t="n">
        <v>359</v>
      </c>
      <c r="AA105" s="0" t="s">
        <v>55</v>
      </c>
      <c r="AB105" s="0" t="s">
        <v>55</v>
      </c>
      <c r="AC105" s="0" t="s">
        <v>55</v>
      </c>
      <c r="AD105" s="0" t="n">
        <v>58.7788</v>
      </c>
      <c r="AE105" s="0" t="n">
        <v>1</v>
      </c>
      <c r="AF105" s="0" t="n">
        <v>0.06</v>
      </c>
      <c r="AG105" s="0" t="n">
        <v>2337.82</v>
      </c>
      <c r="AH105" s="0" t="n">
        <v>648.3</v>
      </c>
      <c r="AI105" s="0" t="n">
        <v>968.81</v>
      </c>
      <c r="AJ105" s="0" t="n">
        <v>171.78</v>
      </c>
      <c r="AK105" s="0" t="n">
        <v>590.93</v>
      </c>
      <c r="AL105" s="0" t="n">
        <v>80.38</v>
      </c>
      <c r="AM105" s="0" t="n">
        <v>268001.6</v>
      </c>
      <c r="AN105" s="0" t="n">
        <v>35715.2</v>
      </c>
      <c r="AO105" s="0" t="n">
        <v>20021.79</v>
      </c>
      <c r="AP105" s="0" t="n">
        <v>3421.11</v>
      </c>
      <c r="AQ105" s="0" t="n">
        <v>4586.5</v>
      </c>
      <c r="AR105" s="0" t="n">
        <v>922.5</v>
      </c>
      <c r="AS105" s="0" t="n">
        <v>353</v>
      </c>
    </row>
    <row r="106" customFormat="false" ht="12" hidden="false" customHeight="false" outlineLevel="0" collapsed="false">
      <c r="A106" s="0" t="str">
        <f aca="false">CONCATENATE("Item/",ASC(C106),"/cond_",ASC(L106),"/list_",ASC(E106),"/context_",ASC(F106),"/CW_",ASC(AS106))</f>
        <v>Item/13105/cond_AR/list_CORGB/context_105/CW_354</v>
      </c>
      <c r="B106" s="0" t="str">
        <f aca="false">CONCATENATE("(#",ASC(C106),")")</f>
        <v>(#13105)</v>
      </c>
      <c r="C106" s="0" t="n">
        <v>13105</v>
      </c>
      <c r="D106" s="0" t="n">
        <v>3105</v>
      </c>
      <c r="E106" s="0" t="s">
        <v>56</v>
      </c>
      <c r="F106" s="0" t="n">
        <v>105</v>
      </c>
      <c r="G106" s="0" t="n">
        <v>131</v>
      </c>
      <c r="I106" s="0" t="s">
        <v>505</v>
      </c>
      <c r="J106" s="0" t="s">
        <v>506</v>
      </c>
      <c r="K106" s="0" t="s">
        <v>507</v>
      </c>
      <c r="L106" s="0" t="s">
        <v>50</v>
      </c>
      <c r="M106" s="0" t="n">
        <v>3</v>
      </c>
      <c r="N106" s="0" t="s">
        <v>508</v>
      </c>
      <c r="O106" s="0" t="n">
        <v>19</v>
      </c>
      <c r="P106" s="0" t="n">
        <v>17</v>
      </c>
      <c r="Q106" s="0" t="s">
        <v>52</v>
      </c>
      <c r="R106" s="0" t="s">
        <v>409</v>
      </c>
      <c r="S106" s="0" t="s">
        <v>1743</v>
      </c>
      <c r="T106" s="0" t="s">
        <v>55</v>
      </c>
      <c r="U106" s="0" t="n">
        <v>6</v>
      </c>
      <c r="V106" s="0" t="n">
        <v>22.31</v>
      </c>
      <c r="W106" s="0" t="n">
        <v>1</v>
      </c>
      <c r="X106" s="0" t="n">
        <v>601</v>
      </c>
      <c r="Y106" s="0" t="n">
        <v>567</v>
      </c>
      <c r="Z106" s="0" t="n">
        <v>626</v>
      </c>
      <c r="AA106" s="0" t="n">
        <v>467</v>
      </c>
      <c r="AB106" s="0" t="s">
        <v>55</v>
      </c>
      <c r="AC106" s="0" t="s">
        <v>55</v>
      </c>
      <c r="AD106" s="0" t="n">
        <v>28.973</v>
      </c>
      <c r="AE106" s="0" t="n">
        <v>1</v>
      </c>
      <c r="AF106" s="0" t="n">
        <v>0.59</v>
      </c>
      <c r="AG106" s="0" t="n">
        <v>5465.89</v>
      </c>
      <c r="AH106" s="0" t="n">
        <v>464.33</v>
      </c>
      <c r="AI106" s="0" t="n">
        <v>722.6</v>
      </c>
      <c r="AJ106" s="0" t="n">
        <v>68.4</v>
      </c>
      <c r="AK106" s="0" t="n">
        <v>229.92</v>
      </c>
      <c r="AL106" s="0" t="n">
        <v>12.5</v>
      </c>
      <c r="AM106" s="0" t="n">
        <v>306637.35</v>
      </c>
      <c r="AN106" s="0" t="n">
        <v>38935.17</v>
      </c>
      <c r="AO106" s="0" t="n">
        <v>33459.03</v>
      </c>
      <c r="AP106" s="0" t="n">
        <v>5004.4</v>
      </c>
      <c r="AQ106" s="0" t="n">
        <v>1970.64</v>
      </c>
      <c r="AR106" s="0" t="n">
        <v>489.5</v>
      </c>
      <c r="AS106" s="0" t="n">
        <v>354</v>
      </c>
    </row>
    <row r="107" customFormat="false" ht="12" hidden="false" customHeight="false" outlineLevel="0" collapsed="false">
      <c r="A107" s="0" t="str">
        <f aca="false">CONCATENATE("Item/",ASC(C107),"/cond_",ASC(L107),"/list_",ASC(E107),"/context_",ASC(F107),"/CW_",ASC(AS107))</f>
        <v>Item/13106/cond_AR/list_CORGA/context_106/CW_54</v>
      </c>
      <c r="B107" s="0" t="str">
        <f aca="false">CONCATENATE("(#",ASC(C107),")")</f>
        <v>(#13106)</v>
      </c>
      <c r="C107" s="0" t="n">
        <v>13106</v>
      </c>
      <c r="D107" s="0" t="n">
        <v>3106</v>
      </c>
      <c r="E107" s="0" t="s">
        <v>46</v>
      </c>
      <c r="F107" s="0" t="n">
        <v>106</v>
      </c>
      <c r="G107" s="0" t="n">
        <v>132</v>
      </c>
      <c r="H107" s="0" t="s">
        <v>509</v>
      </c>
      <c r="I107" s="0" t="s">
        <v>510</v>
      </c>
      <c r="J107" s="0" t="s">
        <v>511</v>
      </c>
      <c r="K107" s="0" t="s">
        <v>512</v>
      </c>
      <c r="L107" s="0" t="s">
        <v>50</v>
      </c>
      <c r="M107" s="0" t="n">
        <v>3</v>
      </c>
      <c r="N107" s="0" t="s">
        <v>513</v>
      </c>
      <c r="O107" s="0" t="n">
        <v>10</v>
      </c>
      <c r="P107" s="0" t="n">
        <v>8</v>
      </c>
      <c r="Q107" s="0" t="s">
        <v>52</v>
      </c>
      <c r="R107" s="0" t="s">
        <v>409</v>
      </c>
      <c r="S107" s="0" t="s">
        <v>1767</v>
      </c>
      <c r="T107" s="0" t="s">
        <v>55</v>
      </c>
      <c r="U107" s="0" t="n">
        <v>3</v>
      </c>
      <c r="V107" s="0" t="n">
        <v>18.75</v>
      </c>
      <c r="W107" s="0" t="n">
        <v>18</v>
      </c>
      <c r="X107" s="0" t="s">
        <v>55</v>
      </c>
      <c r="Y107" s="0" t="n">
        <v>429</v>
      </c>
      <c r="Z107" s="0" t="s">
        <v>55</v>
      </c>
      <c r="AA107" s="0" t="s">
        <v>55</v>
      </c>
      <c r="AB107" s="0" t="n">
        <v>6</v>
      </c>
      <c r="AC107" s="0" t="s">
        <v>55</v>
      </c>
      <c r="AD107" s="0" t="n">
        <v>28.5565</v>
      </c>
      <c r="AE107" s="0" t="n">
        <v>21</v>
      </c>
      <c r="AF107" s="0" t="n">
        <v>117.89</v>
      </c>
      <c r="AG107" s="0" t="n">
        <v>11225.02</v>
      </c>
      <c r="AH107" s="0" t="n">
        <v>73.67</v>
      </c>
      <c r="AI107" s="0" t="n">
        <v>1230.79</v>
      </c>
      <c r="AJ107" s="0" t="n">
        <v>10.5</v>
      </c>
      <c r="AK107" s="0" t="n">
        <v>28.56</v>
      </c>
      <c r="AL107" s="0" t="n">
        <v>1</v>
      </c>
      <c r="AM107" s="0" t="n">
        <v>192331.96</v>
      </c>
      <c r="AN107" s="0" t="n">
        <v>26913</v>
      </c>
      <c r="AO107" s="0" t="n">
        <v>10802.64</v>
      </c>
      <c r="AP107" s="0" t="n">
        <v>2395.5</v>
      </c>
      <c r="AQ107" s="0" t="n">
        <v>704.99</v>
      </c>
      <c r="AR107" s="0" t="n">
        <v>186</v>
      </c>
      <c r="AS107" s="0" t="n">
        <v>54</v>
      </c>
    </row>
    <row r="108" customFormat="false" ht="12" hidden="false" customHeight="false" outlineLevel="0" collapsed="false">
      <c r="A108" s="0" t="str">
        <f aca="false">CONCATENATE("Item/",ASC(C108),"/cond_",ASC(L108),"/list_",ASC(E108),"/context_",ASC(F108),"/CW_",ASC(AS108))</f>
        <v>Item/13107/cond_AR/list_CORGB/context_107/CW_30</v>
      </c>
      <c r="B108" s="0" t="str">
        <f aca="false">CONCATENATE("(#",ASC(C108),")")</f>
        <v>(#13107)</v>
      </c>
      <c r="C108" s="0" t="n">
        <v>13107</v>
      </c>
      <c r="D108" s="0" t="n">
        <v>3107</v>
      </c>
      <c r="E108" s="0" t="s">
        <v>56</v>
      </c>
      <c r="F108" s="0" t="n">
        <v>107</v>
      </c>
      <c r="G108" s="0" t="n">
        <v>133</v>
      </c>
      <c r="H108" s="0" t="n">
        <v>32</v>
      </c>
      <c r="I108" s="0" t="s">
        <v>514</v>
      </c>
      <c r="J108" s="0" t="s">
        <v>515</v>
      </c>
      <c r="K108" s="0" t="s">
        <v>516</v>
      </c>
      <c r="L108" s="0" t="s">
        <v>50</v>
      </c>
      <c r="M108" s="0" t="n">
        <v>3</v>
      </c>
      <c r="N108" s="0" t="s">
        <v>517</v>
      </c>
      <c r="O108" s="0" t="n">
        <v>18</v>
      </c>
      <c r="P108" s="0" t="n">
        <v>16</v>
      </c>
      <c r="Q108" s="0" t="s">
        <v>52</v>
      </c>
      <c r="R108" s="0" t="s">
        <v>409</v>
      </c>
      <c r="S108" s="0" t="s">
        <v>1743</v>
      </c>
      <c r="T108" s="0" t="s">
        <v>55</v>
      </c>
      <c r="U108" s="0" t="n">
        <v>5</v>
      </c>
      <c r="V108" s="0" t="n">
        <v>20.37</v>
      </c>
      <c r="W108" s="0" t="n">
        <v>4</v>
      </c>
      <c r="X108" s="0" t="n">
        <v>556</v>
      </c>
      <c r="Y108" s="0" t="n">
        <v>444</v>
      </c>
      <c r="Z108" s="0" t="n">
        <v>486</v>
      </c>
      <c r="AA108" s="0" t="n">
        <v>408</v>
      </c>
      <c r="AB108" s="0" t="n">
        <v>18</v>
      </c>
      <c r="AC108" s="0" t="s">
        <v>55</v>
      </c>
      <c r="AD108" s="0" t="n">
        <v>9.16188</v>
      </c>
      <c r="AE108" s="0" t="n">
        <v>4</v>
      </c>
      <c r="AF108" s="0" t="n">
        <v>11.85</v>
      </c>
      <c r="AG108" s="0" t="n">
        <v>9504.42</v>
      </c>
      <c r="AH108" s="0" t="n">
        <v>407.6</v>
      </c>
      <c r="AI108" s="0" t="n">
        <v>888.12</v>
      </c>
      <c r="AJ108" s="0" t="n">
        <v>56.25</v>
      </c>
      <c r="AK108" s="0" t="n">
        <v>128.39</v>
      </c>
      <c r="AL108" s="0" t="n">
        <v>11.33</v>
      </c>
      <c r="AM108" s="0" t="n">
        <v>269889.65</v>
      </c>
      <c r="AN108" s="0" t="n">
        <v>25567.4</v>
      </c>
      <c r="AO108" s="0" t="n">
        <v>40123.36</v>
      </c>
      <c r="AP108" s="0" t="n">
        <v>1637.25</v>
      </c>
      <c r="AQ108" s="0" t="n">
        <v>2070.17</v>
      </c>
      <c r="AR108" s="0" t="n">
        <v>225.67</v>
      </c>
      <c r="AS108" s="0" t="n">
        <v>30</v>
      </c>
    </row>
    <row r="109" customFormat="false" ht="12" hidden="false" customHeight="false" outlineLevel="0" collapsed="false">
      <c r="A109" s="0" t="str">
        <f aca="false">CONCATENATE("Item/",ASC(C109),"/cond_",ASC(L109),"/list_",ASC(E109),"/context_",ASC(F109),"/CW_",ASC(AS109))</f>
        <v>Item/13108/cond_AR/list_CORGC/context_108/CW_92</v>
      </c>
      <c r="B109" s="0" t="str">
        <f aca="false">CONCATENATE("(#",ASC(C109),")")</f>
        <v>(#13108)</v>
      </c>
      <c r="C109" s="0" t="n">
        <v>13108</v>
      </c>
      <c r="D109" s="0" t="n">
        <v>3108</v>
      </c>
      <c r="E109" s="0" t="s">
        <v>66</v>
      </c>
      <c r="F109" s="0" t="n">
        <v>108</v>
      </c>
      <c r="G109" s="0" t="n">
        <v>134</v>
      </c>
      <c r="H109" s="0" t="s">
        <v>518</v>
      </c>
      <c r="I109" s="0" t="s">
        <v>519</v>
      </c>
      <c r="J109" s="0" t="s">
        <v>520</v>
      </c>
      <c r="K109" s="0" t="s">
        <v>521</v>
      </c>
      <c r="L109" s="0" t="s">
        <v>50</v>
      </c>
      <c r="M109" s="0" t="n">
        <v>3</v>
      </c>
      <c r="N109" s="0" t="s">
        <v>522</v>
      </c>
      <c r="O109" s="0" t="n">
        <v>10</v>
      </c>
      <c r="P109" s="0" t="n">
        <v>8</v>
      </c>
      <c r="Q109" s="0" t="s">
        <v>52</v>
      </c>
      <c r="R109" s="0" t="s">
        <v>409</v>
      </c>
      <c r="S109" s="0" t="s">
        <v>1743</v>
      </c>
      <c r="T109" s="0" t="s">
        <v>55</v>
      </c>
      <c r="U109" s="0" t="n">
        <v>7</v>
      </c>
      <c r="V109" s="0" t="n">
        <v>14.14</v>
      </c>
      <c r="W109" s="0" t="n">
        <v>0</v>
      </c>
      <c r="X109" s="0" t="n">
        <v>544</v>
      </c>
      <c r="Y109" s="0" t="n">
        <v>456</v>
      </c>
      <c r="Z109" s="0" t="n">
        <v>538</v>
      </c>
      <c r="AA109" s="0" t="s">
        <v>55</v>
      </c>
      <c r="AB109" s="0" t="s">
        <v>55</v>
      </c>
      <c r="AC109" s="0" t="s">
        <v>55</v>
      </c>
      <c r="AD109" s="0" t="n">
        <v>21.4769</v>
      </c>
      <c r="AE109" s="0" t="n">
        <v>0</v>
      </c>
      <c r="AF109" s="0" t="n">
        <v>0</v>
      </c>
      <c r="AG109" s="0" t="n">
        <v>5996.73</v>
      </c>
      <c r="AH109" s="0" t="n">
        <v>773.71</v>
      </c>
      <c r="AI109" s="0" t="n">
        <v>852.71</v>
      </c>
      <c r="AJ109" s="0" t="n">
        <v>112.5</v>
      </c>
      <c r="AK109" s="0" t="n">
        <v>61.4</v>
      </c>
      <c r="AL109" s="0" t="n">
        <v>10.8</v>
      </c>
      <c r="AM109" s="0" t="n">
        <v>262512.97</v>
      </c>
      <c r="AN109" s="0" t="n">
        <v>34533.43</v>
      </c>
      <c r="AO109" s="0" t="n">
        <v>16885.84</v>
      </c>
      <c r="AP109" s="0" t="n">
        <v>2929.33</v>
      </c>
      <c r="AQ109" s="0" t="n">
        <v>1002.45</v>
      </c>
      <c r="AR109" s="0" t="n">
        <v>166.8</v>
      </c>
      <c r="AS109" s="0" t="n">
        <v>92</v>
      </c>
    </row>
    <row r="110" customFormat="false" ht="12" hidden="false" customHeight="false" outlineLevel="0" collapsed="false">
      <c r="A110" s="0" t="str">
        <f aca="false">CONCATENATE("Item/",ASC(C110),"/cond_",ASC(L110),"/list_",ASC(E110),"/context_",ASC(F110),"/CW_",ASC(AS110))</f>
        <v>Item/13109/cond_AR/list_CORGC/context_109/CW_586</v>
      </c>
      <c r="B110" s="0" t="str">
        <f aca="false">CONCATENATE("(#",ASC(C110),")")</f>
        <v>(#13109)</v>
      </c>
      <c r="C110" s="0" t="n">
        <v>13109</v>
      </c>
      <c r="D110" s="0" t="n">
        <v>3109</v>
      </c>
      <c r="E110" s="0" t="s">
        <v>66</v>
      </c>
      <c r="F110" s="0" t="n">
        <v>109</v>
      </c>
      <c r="G110" s="0" t="n">
        <v>135</v>
      </c>
      <c r="H110" s="0" t="s">
        <v>523</v>
      </c>
      <c r="I110" s="0" t="s">
        <v>524</v>
      </c>
      <c r="J110" s="0" t="s">
        <v>525</v>
      </c>
      <c r="K110" s="0" t="s">
        <v>526</v>
      </c>
      <c r="L110" s="0" t="s">
        <v>50</v>
      </c>
      <c r="M110" s="0" t="n">
        <v>3</v>
      </c>
      <c r="N110" s="0" t="s">
        <v>527</v>
      </c>
      <c r="O110" s="0" t="n">
        <v>10</v>
      </c>
      <c r="P110" s="0" t="n">
        <v>8</v>
      </c>
      <c r="Q110" s="0" t="s">
        <v>52</v>
      </c>
      <c r="R110" s="0" t="s">
        <v>409</v>
      </c>
      <c r="S110" s="0" t="s">
        <v>1745</v>
      </c>
      <c r="T110" s="0" t="n">
        <v>0</v>
      </c>
      <c r="U110" s="0" t="n">
        <v>6</v>
      </c>
      <c r="V110" s="0" t="n">
        <v>2.82</v>
      </c>
      <c r="W110" s="0" t="n">
        <v>3</v>
      </c>
      <c r="X110" s="0" t="n">
        <v>599</v>
      </c>
      <c r="Y110" s="0" t="n">
        <v>556</v>
      </c>
      <c r="Z110" s="0" t="n">
        <v>632</v>
      </c>
      <c r="AA110" s="0" t="n">
        <v>402</v>
      </c>
      <c r="AB110" s="0" t="s">
        <v>55</v>
      </c>
      <c r="AC110" s="0" t="s">
        <v>55</v>
      </c>
      <c r="AD110" s="0" t="n">
        <v>1.42783</v>
      </c>
      <c r="AE110" s="0" t="n">
        <v>5</v>
      </c>
      <c r="AF110" s="0" t="n">
        <v>0.52</v>
      </c>
      <c r="AG110" s="0" t="n">
        <v>7065.21</v>
      </c>
      <c r="AH110" s="0" t="n">
        <v>761.33</v>
      </c>
      <c r="AI110" s="0" t="n">
        <v>1576.68</v>
      </c>
      <c r="AJ110" s="0" t="n">
        <v>174.6</v>
      </c>
      <c r="AK110" s="0" t="n">
        <v>128.95</v>
      </c>
      <c r="AL110" s="0" t="n">
        <v>28.25</v>
      </c>
      <c r="AM110" s="0" t="n">
        <v>204941.52</v>
      </c>
      <c r="AN110" s="0" t="n">
        <v>30965.83</v>
      </c>
      <c r="AO110" s="0" t="n">
        <v>17393.44</v>
      </c>
      <c r="AP110" s="0" t="n">
        <v>3205.8</v>
      </c>
      <c r="AQ110" s="0" t="n">
        <v>1728.53</v>
      </c>
      <c r="AR110" s="0" t="n">
        <v>389.75</v>
      </c>
      <c r="AS110" s="0" t="n">
        <v>586</v>
      </c>
    </row>
    <row r="111" customFormat="false" ht="12" hidden="false" customHeight="false" outlineLevel="0" collapsed="false">
      <c r="A111" s="0" t="str">
        <f aca="false">CONCATENATE("Item/",ASC(C111),"/cond_",ASC(L111),"/list_",ASC(E111),"/context_",ASC(F111),"/CW_",ASC(AS111))</f>
        <v>Item/13110/cond_AR/list_CORGC/context_110/CW_481</v>
      </c>
      <c r="B111" s="0" t="str">
        <f aca="false">CONCATENATE("(#",ASC(C111),")")</f>
        <v>(#13110)</v>
      </c>
      <c r="C111" s="0" t="n">
        <v>13110</v>
      </c>
      <c r="D111" s="0" t="n">
        <v>3110</v>
      </c>
      <c r="E111" s="0" t="s">
        <v>66</v>
      </c>
      <c r="F111" s="0" t="n">
        <v>110</v>
      </c>
      <c r="G111" s="0" t="n">
        <v>136</v>
      </c>
      <c r="H111" s="0" t="s">
        <v>528</v>
      </c>
      <c r="I111" s="0" t="s">
        <v>529</v>
      </c>
      <c r="J111" s="0" t="s">
        <v>530</v>
      </c>
      <c r="K111" s="0" t="s">
        <v>531</v>
      </c>
      <c r="L111" s="0" t="s">
        <v>50</v>
      </c>
      <c r="M111" s="0" t="n">
        <v>3</v>
      </c>
      <c r="N111" s="0" t="s">
        <v>532</v>
      </c>
      <c r="O111" s="0" t="n">
        <v>10</v>
      </c>
      <c r="P111" s="0" t="n">
        <v>8</v>
      </c>
      <c r="Q111" s="0" t="s">
        <v>52</v>
      </c>
      <c r="R111" s="0" t="s">
        <v>409</v>
      </c>
      <c r="S111" s="0" t="s">
        <v>1749</v>
      </c>
      <c r="T111" s="0" t="s">
        <v>55</v>
      </c>
      <c r="U111" s="0" t="n">
        <v>8</v>
      </c>
      <c r="V111" s="0" t="n">
        <v>0.47</v>
      </c>
      <c r="W111" s="0" t="n">
        <v>2</v>
      </c>
      <c r="X111" s="0" t="s">
        <v>55</v>
      </c>
      <c r="Y111" s="0" t="s">
        <v>55</v>
      </c>
      <c r="Z111" s="0" t="s">
        <v>55</v>
      </c>
      <c r="AA111" s="0" t="s">
        <v>55</v>
      </c>
      <c r="AB111" s="0" t="s">
        <v>55</v>
      </c>
      <c r="AC111" s="0" t="s">
        <v>55</v>
      </c>
      <c r="AD111" s="0" t="n">
        <v>0.416449</v>
      </c>
      <c r="AE111" s="0" t="n">
        <v>2</v>
      </c>
      <c r="AF111" s="0" t="n">
        <v>6.1</v>
      </c>
      <c r="AG111" s="0" t="n">
        <v>4118.6</v>
      </c>
      <c r="AH111" s="0" t="n">
        <v>1024</v>
      </c>
      <c r="AI111" s="0" t="n">
        <v>578.75</v>
      </c>
      <c r="AJ111" s="0" t="n">
        <v>151.43</v>
      </c>
      <c r="AK111" s="0" t="n">
        <v>144.46</v>
      </c>
      <c r="AL111" s="0" t="n">
        <v>31.5</v>
      </c>
      <c r="AM111" s="0" t="n">
        <v>306242.94</v>
      </c>
      <c r="AN111" s="0" t="n">
        <v>38465.5</v>
      </c>
      <c r="AO111" s="0" t="n">
        <v>36443.17</v>
      </c>
      <c r="AP111" s="0" t="n">
        <v>3882</v>
      </c>
      <c r="AQ111" s="0" t="n">
        <v>3965.45</v>
      </c>
      <c r="AR111" s="0" t="n">
        <v>449</v>
      </c>
      <c r="AS111" s="0" t="n">
        <v>481</v>
      </c>
    </row>
    <row r="112" customFormat="false" ht="12" hidden="false" customHeight="false" outlineLevel="0" collapsed="false">
      <c r="A112" s="0" t="str">
        <f aca="false">CONCATENATE("Item/",ASC(C112),"/cond_",ASC(L112),"/list_",ASC(E112),"/context_",ASC(F112),"/CW_",ASC(AS112))</f>
        <v>Item/13111/cond_AR/list_CORGD/context_111/CW_545</v>
      </c>
      <c r="B112" s="0" t="str">
        <f aca="false">CONCATENATE("(#",ASC(C112),")")</f>
        <v>(#13111)</v>
      </c>
      <c r="C112" s="0" t="n">
        <v>13111</v>
      </c>
      <c r="D112" s="0" t="n">
        <v>3111</v>
      </c>
      <c r="E112" s="0" t="s">
        <v>80</v>
      </c>
      <c r="F112" s="0" t="n">
        <v>111</v>
      </c>
      <c r="G112" s="0" t="n">
        <v>137</v>
      </c>
      <c r="H112" s="0" t="s">
        <v>533</v>
      </c>
      <c r="I112" s="0" t="s">
        <v>534</v>
      </c>
      <c r="J112" s="0" t="s">
        <v>535</v>
      </c>
      <c r="K112" s="0" t="s">
        <v>536</v>
      </c>
      <c r="L112" s="0" t="s">
        <v>50</v>
      </c>
      <c r="M112" s="0" t="n">
        <v>3</v>
      </c>
      <c r="N112" s="0" t="s">
        <v>537</v>
      </c>
      <c r="O112" s="0" t="n">
        <v>10</v>
      </c>
      <c r="P112" s="0" t="n">
        <v>8</v>
      </c>
      <c r="Q112" s="0" t="s">
        <v>52</v>
      </c>
      <c r="R112" s="0" t="s">
        <v>409</v>
      </c>
      <c r="S112" s="0" t="s">
        <v>1743</v>
      </c>
      <c r="T112" s="0" t="s">
        <v>55</v>
      </c>
      <c r="U112" s="0" t="n">
        <v>7</v>
      </c>
      <c r="V112" s="0" t="n">
        <v>0.78</v>
      </c>
      <c r="W112" s="0" t="n">
        <v>0</v>
      </c>
      <c r="X112" s="0" t="s">
        <v>55</v>
      </c>
      <c r="Y112" s="0" t="s">
        <v>55</v>
      </c>
      <c r="Z112" s="0" t="s">
        <v>55</v>
      </c>
      <c r="AA112" s="0" t="s">
        <v>55</v>
      </c>
      <c r="AB112" s="0" t="s">
        <v>55</v>
      </c>
      <c r="AC112" s="0" t="s">
        <v>55</v>
      </c>
      <c r="AD112" s="0" t="n">
        <v>4.99739</v>
      </c>
      <c r="AE112" s="0" t="n">
        <v>0</v>
      </c>
      <c r="AF112" s="0" t="n">
        <v>0</v>
      </c>
      <c r="AG112" s="0" t="n">
        <v>6986.58</v>
      </c>
      <c r="AH112" s="0" t="n">
        <v>1177.57</v>
      </c>
      <c r="AI112" s="0" t="n">
        <v>659.13</v>
      </c>
      <c r="AJ112" s="0" t="n">
        <v>93.67</v>
      </c>
      <c r="AK112" s="0" t="n">
        <v>83.58</v>
      </c>
      <c r="AL112" s="0" t="n">
        <v>14.2</v>
      </c>
      <c r="AM112" s="0" t="n">
        <v>246083.25</v>
      </c>
      <c r="AN112" s="0" t="n">
        <v>35572.71</v>
      </c>
      <c r="AO112" s="0" t="n">
        <v>10580.17</v>
      </c>
      <c r="AP112" s="0" t="n">
        <v>2224.67</v>
      </c>
      <c r="AQ112" s="0" t="n">
        <v>864.83</v>
      </c>
      <c r="AR112" s="0" t="n">
        <v>249.2</v>
      </c>
      <c r="AS112" s="0" t="n">
        <v>545</v>
      </c>
    </row>
    <row r="113" customFormat="false" ht="12" hidden="false" customHeight="false" outlineLevel="0" collapsed="false">
      <c r="A113" s="0" t="str">
        <f aca="false">CONCATENATE("Item/",ASC(C113),"/cond_",ASC(L113),"/list_",ASC(E113),"/context_",ASC(F113),"/CW_",ASC(AS113))</f>
        <v>Item/13112/cond_AR/list_CORGD/context_112/CW_179</v>
      </c>
      <c r="B113" s="0" t="str">
        <f aca="false">CONCATENATE("(#",ASC(C113),")")</f>
        <v>(#13112)</v>
      </c>
      <c r="C113" s="0" t="n">
        <v>13112</v>
      </c>
      <c r="D113" s="0" t="n">
        <v>3112</v>
      </c>
      <c r="E113" s="0" t="s">
        <v>80</v>
      </c>
      <c r="F113" s="0" t="n">
        <v>112</v>
      </c>
      <c r="G113" s="0" t="n">
        <v>139</v>
      </c>
      <c r="I113" s="0" t="s">
        <v>538</v>
      </c>
      <c r="J113" s="0" t="s">
        <v>539</v>
      </c>
      <c r="K113" s="0" t="s">
        <v>540</v>
      </c>
      <c r="L113" s="0" t="s">
        <v>50</v>
      </c>
      <c r="M113" s="0" t="n">
        <v>3</v>
      </c>
      <c r="N113" s="0" t="s">
        <v>541</v>
      </c>
      <c r="O113" s="0" t="n">
        <v>15</v>
      </c>
      <c r="P113" s="0" t="n">
        <v>12</v>
      </c>
      <c r="Q113" s="0" t="s">
        <v>52</v>
      </c>
      <c r="R113" s="0" t="s">
        <v>409</v>
      </c>
      <c r="S113" s="0" t="s">
        <v>1780</v>
      </c>
      <c r="T113" s="0" t="s">
        <v>55</v>
      </c>
      <c r="U113" s="0" t="n">
        <v>4</v>
      </c>
      <c r="V113" s="0" t="n">
        <v>16.75</v>
      </c>
      <c r="W113" s="0" t="n">
        <v>4</v>
      </c>
      <c r="X113" s="0" t="n">
        <v>482</v>
      </c>
      <c r="Y113" s="0" t="n">
        <v>554</v>
      </c>
      <c r="Z113" s="0" t="n">
        <v>556</v>
      </c>
      <c r="AA113" s="0" t="s">
        <v>55</v>
      </c>
      <c r="AB113" s="0" t="s">
        <v>55</v>
      </c>
      <c r="AC113" s="0" t="s">
        <v>55</v>
      </c>
      <c r="AD113" s="0" t="n">
        <v>31.0552</v>
      </c>
      <c r="AE113" s="0" t="n">
        <v>4</v>
      </c>
      <c r="AF113" s="0" t="n">
        <v>12.92</v>
      </c>
      <c r="AG113" s="0" t="n">
        <v>14855.44</v>
      </c>
      <c r="AH113" s="0" t="n">
        <v>238.75</v>
      </c>
      <c r="AI113" s="0" t="n">
        <v>893.22</v>
      </c>
      <c r="AJ113" s="0" t="n">
        <v>23.33</v>
      </c>
      <c r="AK113" s="0" t="n">
        <v>56.9</v>
      </c>
      <c r="AL113" s="0" t="n">
        <v>3</v>
      </c>
      <c r="AM113" s="0" t="n">
        <v>239739.81</v>
      </c>
      <c r="AN113" s="0" t="n">
        <v>30309</v>
      </c>
      <c r="AO113" s="0" t="n">
        <v>12934.46</v>
      </c>
      <c r="AP113" s="0" t="n">
        <v>2077.33</v>
      </c>
      <c r="AQ113" s="0" t="n">
        <v>114.91</v>
      </c>
      <c r="AR113" s="0" t="n">
        <v>36</v>
      </c>
      <c r="AS113" s="0" t="n">
        <v>179</v>
      </c>
    </row>
    <row r="114" customFormat="false" ht="12" hidden="false" customHeight="false" outlineLevel="0" collapsed="false">
      <c r="A114" s="0" t="str">
        <f aca="false">CONCATENATE("Item/",ASC(C114),"/cond_",ASC(L114),"/list_",ASC(E114),"/context_",ASC(F114),"/CW_",ASC(AS114))</f>
        <v>Item/13113/cond_AR/list_CORGA/context_113/CW_397</v>
      </c>
      <c r="B114" s="0" t="str">
        <f aca="false">CONCATENATE("(#",ASC(C114),")")</f>
        <v>(#13113)</v>
      </c>
      <c r="C114" s="0" t="n">
        <v>13113</v>
      </c>
      <c r="D114" s="0" t="n">
        <v>3113</v>
      </c>
      <c r="E114" s="0" t="s">
        <v>46</v>
      </c>
      <c r="F114" s="0" t="n">
        <v>113</v>
      </c>
      <c r="G114" s="0" t="n">
        <v>140</v>
      </c>
      <c r="H114" s="0" t="s">
        <v>542</v>
      </c>
      <c r="I114" s="0" t="s">
        <v>543</v>
      </c>
      <c r="J114" s="0" t="s">
        <v>544</v>
      </c>
      <c r="K114" s="0" t="s">
        <v>545</v>
      </c>
      <c r="L114" s="0" t="s">
        <v>50</v>
      </c>
      <c r="M114" s="0" t="n">
        <v>3</v>
      </c>
      <c r="N114" s="0" t="s">
        <v>546</v>
      </c>
      <c r="O114" s="0" t="n">
        <v>10</v>
      </c>
      <c r="P114" s="0" t="n">
        <v>8</v>
      </c>
      <c r="Q114" s="0" t="s">
        <v>52</v>
      </c>
      <c r="R114" s="0" t="s">
        <v>409</v>
      </c>
      <c r="S114" s="0" t="s">
        <v>1743</v>
      </c>
      <c r="T114" s="0" t="s">
        <v>55</v>
      </c>
      <c r="U114" s="0" t="n">
        <v>10</v>
      </c>
      <c r="V114" s="0" t="n">
        <v>23.47</v>
      </c>
      <c r="W114" s="0" t="n">
        <v>1</v>
      </c>
      <c r="X114" s="0" t="n">
        <v>308</v>
      </c>
      <c r="Y114" s="0" t="n">
        <v>519</v>
      </c>
      <c r="Z114" s="0" t="n">
        <v>410</v>
      </c>
      <c r="AA114" s="0" t="s">
        <v>55</v>
      </c>
      <c r="AB114" s="0" t="s">
        <v>55</v>
      </c>
      <c r="AC114" s="0" t="s">
        <v>55</v>
      </c>
      <c r="AD114" s="0" t="n">
        <v>56.6966</v>
      </c>
      <c r="AE114" s="0" t="n">
        <v>1</v>
      </c>
      <c r="AF114" s="0" t="n">
        <v>5.83</v>
      </c>
      <c r="AG114" s="0" t="n">
        <v>2536.83</v>
      </c>
      <c r="AH114" s="0" t="n">
        <v>777.4</v>
      </c>
      <c r="AI114" s="0" t="n">
        <v>1139.36</v>
      </c>
      <c r="AJ114" s="0" t="n">
        <v>221.11</v>
      </c>
      <c r="AK114" s="0" t="n">
        <v>723.93</v>
      </c>
      <c r="AL114" s="0" t="n">
        <v>97.5</v>
      </c>
      <c r="AM114" s="0" t="n">
        <v>298217.47</v>
      </c>
      <c r="AN114" s="0" t="n">
        <v>37203.7</v>
      </c>
      <c r="AO114" s="0" t="n">
        <v>22324.48</v>
      </c>
      <c r="AP114" s="0" t="n">
        <v>4168</v>
      </c>
      <c r="AQ114" s="0" t="n">
        <v>5200.31</v>
      </c>
      <c r="AR114" s="0" t="n">
        <v>1031.88</v>
      </c>
      <c r="AS114" s="0" t="n">
        <v>397</v>
      </c>
    </row>
    <row r="115" customFormat="false" ht="12" hidden="false" customHeight="false" outlineLevel="0" collapsed="false">
      <c r="A115" s="0" t="str">
        <f aca="false">CONCATENATE("Item/",ASC(C115),"/cond_",ASC(L115),"/list_",ASC(E115),"/context_",ASC(F115),"/CW_",ASC(AS115))</f>
        <v>Item/13114/cond_AR/list_CORGB/context_114/CW_167</v>
      </c>
      <c r="B115" s="0" t="str">
        <f aca="false">CONCATENATE("(#",ASC(C115),")")</f>
        <v>(#13114)</v>
      </c>
      <c r="C115" s="0" t="n">
        <v>13114</v>
      </c>
      <c r="D115" s="0" t="n">
        <v>3114</v>
      </c>
      <c r="E115" s="0" t="s">
        <v>56</v>
      </c>
      <c r="F115" s="0" t="n">
        <v>114</v>
      </c>
      <c r="G115" s="0" t="n">
        <v>141</v>
      </c>
      <c r="I115" s="0" t="s">
        <v>547</v>
      </c>
      <c r="J115" s="0" t="s">
        <v>548</v>
      </c>
      <c r="K115" s="0" t="s">
        <v>549</v>
      </c>
      <c r="L115" s="0" t="s">
        <v>50</v>
      </c>
      <c r="M115" s="0" t="n">
        <v>3</v>
      </c>
      <c r="N115" s="0" t="s">
        <v>550</v>
      </c>
      <c r="O115" s="0" t="n">
        <v>21</v>
      </c>
      <c r="P115" s="0" t="n">
        <v>18</v>
      </c>
      <c r="Q115" s="0" t="s">
        <v>52</v>
      </c>
      <c r="R115" s="0" t="s">
        <v>409</v>
      </c>
      <c r="S115" s="0" t="s">
        <v>1374</v>
      </c>
      <c r="T115" s="0" t="s">
        <v>55</v>
      </c>
      <c r="U115" s="0" t="n">
        <v>6</v>
      </c>
      <c r="V115" s="0" t="n">
        <v>26.55</v>
      </c>
      <c r="W115" s="0" t="n">
        <v>2</v>
      </c>
      <c r="X115" s="0" t="n">
        <v>602</v>
      </c>
      <c r="Y115" s="0" t="n">
        <v>567</v>
      </c>
      <c r="Z115" s="0" t="n">
        <v>635</v>
      </c>
      <c r="AA115" s="0" t="n">
        <v>551</v>
      </c>
      <c r="AB115" s="0" t="s">
        <v>55</v>
      </c>
      <c r="AC115" s="0" t="s">
        <v>55</v>
      </c>
      <c r="AD115" s="0" t="n">
        <v>114.107</v>
      </c>
      <c r="AE115" s="0" t="n">
        <v>2</v>
      </c>
      <c r="AF115" s="0" t="n">
        <v>3.69</v>
      </c>
      <c r="AG115" s="0" t="n">
        <v>8554.45</v>
      </c>
      <c r="AH115" s="0" t="n">
        <v>921.67</v>
      </c>
      <c r="AI115" s="0" t="n">
        <v>992.95</v>
      </c>
      <c r="AJ115" s="0" t="n">
        <v>118</v>
      </c>
      <c r="AK115" s="0" t="n">
        <v>279.56</v>
      </c>
      <c r="AL115" s="0" t="n">
        <v>15.5</v>
      </c>
      <c r="AM115" s="0" t="n">
        <v>280518.49</v>
      </c>
      <c r="AN115" s="0" t="n">
        <v>36913.5</v>
      </c>
      <c r="AO115" s="0" t="n">
        <v>21887.54</v>
      </c>
      <c r="AP115" s="0" t="n">
        <v>3459.6</v>
      </c>
      <c r="AQ115" s="0" t="n">
        <v>1783.88</v>
      </c>
      <c r="AR115" s="0" t="n">
        <v>333.25</v>
      </c>
      <c r="AS115" s="0" t="n">
        <v>167</v>
      </c>
    </row>
    <row r="116" customFormat="false" ht="12" hidden="false" customHeight="false" outlineLevel="0" collapsed="false">
      <c r="A116" s="0" t="str">
        <f aca="false">CONCATENATE("Item/",ASC(C116),"/cond_",ASC(L116),"/list_",ASC(E116),"/context_",ASC(F116),"/CW_",ASC(AS116))</f>
        <v>Item/13115/cond_AR/list_CORGB/context_115/CW_280</v>
      </c>
      <c r="B116" s="0" t="str">
        <f aca="false">CONCATENATE("(#",ASC(C116),")")</f>
        <v>(#13115)</v>
      </c>
      <c r="C116" s="0" t="n">
        <v>13115</v>
      </c>
      <c r="D116" s="0" t="n">
        <v>3115</v>
      </c>
      <c r="E116" s="0" t="s">
        <v>56</v>
      </c>
      <c r="F116" s="0" t="n">
        <v>115</v>
      </c>
      <c r="G116" s="0" t="n">
        <v>142</v>
      </c>
      <c r="H116" s="0" t="s">
        <v>551</v>
      </c>
      <c r="I116" s="0" t="s">
        <v>552</v>
      </c>
      <c r="J116" s="0" t="s">
        <v>553</v>
      </c>
      <c r="K116" s="0" t="s">
        <v>554</v>
      </c>
      <c r="L116" s="0" t="s">
        <v>50</v>
      </c>
      <c r="M116" s="0" t="n">
        <v>3</v>
      </c>
      <c r="N116" s="0" t="s">
        <v>555</v>
      </c>
      <c r="O116" s="0" t="n">
        <v>11</v>
      </c>
      <c r="P116" s="0" t="n">
        <v>8</v>
      </c>
      <c r="Q116" s="0" t="s">
        <v>52</v>
      </c>
      <c r="R116" s="0" t="s">
        <v>409</v>
      </c>
      <c r="S116" s="0" t="s">
        <v>1745</v>
      </c>
      <c r="T116" s="0" t="s">
        <v>55</v>
      </c>
      <c r="U116" s="0" t="n">
        <v>9</v>
      </c>
      <c r="V116" s="0" t="n">
        <v>1.02</v>
      </c>
      <c r="W116" s="0" t="n">
        <v>0</v>
      </c>
      <c r="X116" s="0" t="s">
        <v>55</v>
      </c>
      <c r="Y116" s="0" t="s">
        <v>55</v>
      </c>
      <c r="Z116" s="0" t="s">
        <v>55</v>
      </c>
      <c r="AA116" s="0" t="s">
        <v>55</v>
      </c>
      <c r="AB116" s="0" t="s">
        <v>55</v>
      </c>
      <c r="AC116" s="0" t="s">
        <v>55</v>
      </c>
      <c r="AD116" s="0" t="n">
        <v>0.118986</v>
      </c>
      <c r="AE116" s="0" t="n">
        <v>0</v>
      </c>
      <c r="AF116" s="0" t="n">
        <v>0</v>
      </c>
      <c r="AG116" s="0" t="n">
        <v>2446.16</v>
      </c>
      <c r="AH116" s="0" t="n">
        <v>714.11</v>
      </c>
      <c r="AI116" s="0" t="n">
        <v>164.3</v>
      </c>
      <c r="AJ116" s="0" t="n">
        <v>64.62</v>
      </c>
      <c r="AK116" s="0" t="n">
        <v>7.43</v>
      </c>
      <c r="AL116" s="0" t="n">
        <v>8.71</v>
      </c>
      <c r="AM116" s="0" t="n">
        <v>216633.98</v>
      </c>
      <c r="AN116" s="0" t="n">
        <v>28332.33</v>
      </c>
      <c r="AO116" s="0" t="n">
        <v>25225.83</v>
      </c>
      <c r="AP116" s="0" t="n">
        <v>1819.75</v>
      </c>
      <c r="AQ116" s="0" t="n">
        <v>1731.19</v>
      </c>
      <c r="AR116" s="0" t="n">
        <v>191.14</v>
      </c>
      <c r="AS116" s="0" t="n">
        <v>280</v>
      </c>
    </row>
    <row r="117" customFormat="false" ht="12" hidden="false" customHeight="false" outlineLevel="0" collapsed="false">
      <c r="A117" s="0" t="str">
        <f aca="false">CONCATENATE("Item/",ASC(C117),"/cond_",ASC(L117),"/list_",ASC(E117),"/context_",ASC(F117),"/CW_",ASC(AS117))</f>
        <v>Item/13116/cond_AR/list_CORGC/context_116/CW_134</v>
      </c>
      <c r="B117" s="0" t="str">
        <f aca="false">CONCATENATE("(#",ASC(C117),")")</f>
        <v>(#13116)</v>
      </c>
      <c r="C117" s="0" t="n">
        <v>13116</v>
      </c>
      <c r="D117" s="0" t="n">
        <v>3116</v>
      </c>
      <c r="E117" s="0" t="s">
        <v>66</v>
      </c>
      <c r="F117" s="0" t="n">
        <v>116</v>
      </c>
      <c r="G117" s="0" t="n">
        <v>144</v>
      </c>
      <c r="I117" s="0" t="s">
        <v>556</v>
      </c>
      <c r="J117" s="0" t="s">
        <v>557</v>
      </c>
      <c r="K117" s="0" t="s">
        <v>558</v>
      </c>
      <c r="L117" s="0" t="s">
        <v>50</v>
      </c>
      <c r="M117" s="0" t="n">
        <v>3</v>
      </c>
      <c r="N117" s="0" t="s">
        <v>559</v>
      </c>
      <c r="O117" s="0" t="n">
        <v>21</v>
      </c>
      <c r="P117" s="0" t="n">
        <v>19</v>
      </c>
      <c r="Q117" s="0" t="s">
        <v>52</v>
      </c>
      <c r="R117" s="0" t="s">
        <v>409</v>
      </c>
      <c r="S117" s="0" t="s">
        <v>1778</v>
      </c>
      <c r="T117" s="0" t="s">
        <v>55</v>
      </c>
      <c r="U117" s="0" t="n">
        <v>8</v>
      </c>
      <c r="V117" s="0" t="n">
        <v>1.9</v>
      </c>
      <c r="W117" s="0" t="n">
        <v>2</v>
      </c>
      <c r="X117" s="0" t="s">
        <v>55</v>
      </c>
      <c r="Y117" s="0" t="s">
        <v>55</v>
      </c>
      <c r="Z117" s="0" t="s">
        <v>55</v>
      </c>
      <c r="AA117" s="0" t="s">
        <v>55</v>
      </c>
      <c r="AB117" s="0" t="s">
        <v>55</v>
      </c>
      <c r="AC117" s="0" t="s">
        <v>55</v>
      </c>
      <c r="AD117" s="0" t="n">
        <v>1.90377</v>
      </c>
      <c r="AE117" s="0" t="n">
        <v>2</v>
      </c>
      <c r="AF117" s="0" t="n">
        <v>3.51</v>
      </c>
      <c r="AG117" s="0" t="n">
        <v>3596.94</v>
      </c>
      <c r="AH117" s="0" t="n">
        <v>779.25</v>
      </c>
      <c r="AI117" s="0" t="n">
        <v>875.75</v>
      </c>
      <c r="AJ117" s="0" t="n">
        <v>163.14</v>
      </c>
      <c r="AK117" s="0" t="n">
        <v>87.99</v>
      </c>
      <c r="AL117" s="0" t="n">
        <v>18.83</v>
      </c>
      <c r="AM117" s="0" t="n">
        <v>263415.02</v>
      </c>
      <c r="AN117" s="0" t="n">
        <v>35755</v>
      </c>
      <c r="AO117" s="0" t="n">
        <v>27031.55</v>
      </c>
      <c r="AP117" s="0" t="n">
        <v>3887.14</v>
      </c>
      <c r="AQ117" s="0" t="n">
        <v>1408.13</v>
      </c>
      <c r="AR117" s="0" t="n">
        <v>200</v>
      </c>
      <c r="AS117" s="0" t="n">
        <v>134</v>
      </c>
    </row>
    <row r="118" customFormat="false" ht="12" hidden="false" customHeight="false" outlineLevel="0" collapsed="false">
      <c r="A118" s="0" t="str">
        <f aca="false">CONCATENATE("Item/",ASC(C118),"/cond_",ASC(L118),"/list_",ASC(E118),"/context_",ASC(F118),"/CW_",ASC(AS118))</f>
        <v>Item/13117/cond_AR/list_CORGA/context_117/CW_543</v>
      </c>
      <c r="B118" s="0" t="str">
        <f aca="false">CONCATENATE("(#",ASC(C118),")")</f>
        <v>(#13117)</v>
      </c>
      <c r="C118" s="0" t="n">
        <v>13117</v>
      </c>
      <c r="D118" s="0" t="n">
        <v>3117</v>
      </c>
      <c r="E118" s="0" t="s">
        <v>46</v>
      </c>
      <c r="F118" s="0" t="n">
        <v>117</v>
      </c>
      <c r="G118" s="0" t="n">
        <v>145</v>
      </c>
      <c r="H118" s="0" t="n">
        <v>57</v>
      </c>
      <c r="I118" s="0" t="s">
        <v>560</v>
      </c>
      <c r="J118" s="0" t="s">
        <v>561</v>
      </c>
      <c r="K118" s="0" t="s">
        <v>562</v>
      </c>
      <c r="L118" s="0" t="s">
        <v>50</v>
      </c>
      <c r="M118" s="0" t="n">
        <v>3</v>
      </c>
      <c r="N118" s="0" t="s">
        <v>563</v>
      </c>
      <c r="O118" s="0" t="n">
        <v>11</v>
      </c>
      <c r="P118" s="0" t="n">
        <v>9</v>
      </c>
      <c r="Q118" s="0" t="s">
        <v>52</v>
      </c>
      <c r="R118" s="0" t="s">
        <v>409</v>
      </c>
      <c r="S118" s="0" t="s">
        <v>1743</v>
      </c>
      <c r="T118" s="0" t="s">
        <v>55</v>
      </c>
      <c r="U118" s="0" t="n">
        <v>4</v>
      </c>
      <c r="V118" s="0" t="n">
        <v>65</v>
      </c>
      <c r="W118" s="0" t="n">
        <v>4</v>
      </c>
      <c r="X118" s="0" t="n">
        <v>604</v>
      </c>
      <c r="Y118" s="0" t="n">
        <v>613</v>
      </c>
      <c r="Z118" s="0" t="n">
        <v>622</v>
      </c>
      <c r="AA118" s="0" t="n">
        <v>489</v>
      </c>
      <c r="AB118" s="0" t="s">
        <v>55</v>
      </c>
      <c r="AC118" s="0" t="s">
        <v>55</v>
      </c>
      <c r="AD118" s="0" t="n">
        <v>76.2697</v>
      </c>
      <c r="AE118" s="0" t="n">
        <v>5</v>
      </c>
      <c r="AF118" s="0" t="n">
        <v>93.71</v>
      </c>
      <c r="AG118" s="0" t="n">
        <v>24985.21</v>
      </c>
      <c r="AH118" s="0" t="n">
        <v>218.5</v>
      </c>
      <c r="AI118" s="0" t="n">
        <v>518.78</v>
      </c>
      <c r="AJ118" s="0" t="n">
        <v>14</v>
      </c>
      <c r="AK118" s="0" t="n">
        <v>182.26</v>
      </c>
      <c r="AL118" s="0" t="n">
        <v>2</v>
      </c>
      <c r="AM118" s="0" t="n">
        <v>419415.19</v>
      </c>
      <c r="AN118" s="0" t="n">
        <v>51132.25</v>
      </c>
      <c r="AO118" s="0" t="n">
        <v>28396.11</v>
      </c>
      <c r="AP118" s="0" t="n">
        <v>3850.33</v>
      </c>
      <c r="AQ118" s="0" t="n">
        <v>2358.77</v>
      </c>
      <c r="AR118" s="0" t="n">
        <v>348</v>
      </c>
      <c r="AS118" s="0" t="n">
        <v>543</v>
      </c>
    </row>
    <row r="119" customFormat="false" ht="12" hidden="false" customHeight="false" outlineLevel="0" collapsed="false">
      <c r="A119" s="0" t="str">
        <f aca="false">CONCATENATE("Item/",ASC(C119),"/cond_",ASC(L119),"/list_",ASC(E119),"/context_",ASC(F119),"/CW_",ASC(AS119))</f>
        <v>Item/13118/cond_AR/list_CORGB/context_118/CW_264</v>
      </c>
      <c r="B119" s="0" t="str">
        <f aca="false">CONCATENATE("(#",ASC(C119),")")</f>
        <v>(#13118)</v>
      </c>
      <c r="C119" s="0" t="n">
        <v>13118</v>
      </c>
      <c r="D119" s="0" t="n">
        <v>3118</v>
      </c>
      <c r="E119" s="0" t="s">
        <v>56</v>
      </c>
      <c r="F119" s="0" t="n">
        <v>118</v>
      </c>
      <c r="G119" s="0" t="n">
        <v>146</v>
      </c>
      <c r="I119" s="0" t="s">
        <v>564</v>
      </c>
      <c r="J119" s="0" t="s">
        <v>565</v>
      </c>
      <c r="K119" s="0" t="s">
        <v>566</v>
      </c>
      <c r="L119" s="0" t="s">
        <v>50</v>
      </c>
      <c r="M119" s="0" t="n">
        <v>3</v>
      </c>
      <c r="N119" s="0" t="s">
        <v>567</v>
      </c>
      <c r="O119" s="0" t="n">
        <v>14</v>
      </c>
      <c r="P119" s="0" t="n">
        <v>10</v>
      </c>
      <c r="Q119" s="0" t="s">
        <v>52</v>
      </c>
      <c r="R119" s="0" t="s">
        <v>409</v>
      </c>
      <c r="S119" s="0" t="s">
        <v>1781</v>
      </c>
      <c r="T119" s="0" t="s">
        <v>55</v>
      </c>
      <c r="U119" s="0" t="n">
        <v>3</v>
      </c>
      <c r="V119" s="0" t="n">
        <v>56.51</v>
      </c>
      <c r="W119" s="0" t="n">
        <v>12</v>
      </c>
      <c r="X119" s="0" t="n">
        <v>626</v>
      </c>
      <c r="Y119" s="0" t="n">
        <v>589</v>
      </c>
      <c r="Z119" s="0" t="n">
        <v>601</v>
      </c>
      <c r="AA119" s="0" t="n">
        <v>503</v>
      </c>
      <c r="AB119" s="0" t="s">
        <v>55</v>
      </c>
      <c r="AC119" s="0" t="s">
        <v>55</v>
      </c>
      <c r="AD119" s="0" t="n">
        <v>66.6914</v>
      </c>
      <c r="AE119" s="0" t="n">
        <v>16</v>
      </c>
      <c r="AF119" s="0" t="n">
        <v>36.93</v>
      </c>
      <c r="AG119" s="0" t="n">
        <v>4941.51</v>
      </c>
      <c r="AH119" s="0" t="n">
        <v>61</v>
      </c>
      <c r="AI119" s="0" t="n">
        <v>357.05</v>
      </c>
      <c r="AJ119" s="0" t="n">
        <v>7.5</v>
      </c>
      <c r="AK119" s="0" t="n">
        <v>66.69</v>
      </c>
      <c r="AL119" s="0" t="n">
        <v>1</v>
      </c>
      <c r="AM119" s="0" t="n">
        <v>258446.38</v>
      </c>
      <c r="AN119" s="0" t="n">
        <v>36505</v>
      </c>
      <c r="AO119" s="0" t="n">
        <v>15016.42</v>
      </c>
      <c r="AP119" s="0" t="n">
        <v>3091</v>
      </c>
      <c r="AQ119" s="0" t="n">
        <v>702.25</v>
      </c>
      <c r="AR119" s="0" t="n">
        <v>176</v>
      </c>
      <c r="AS119" s="0" t="n">
        <v>264</v>
      </c>
    </row>
    <row r="120" customFormat="false" ht="12" hidden="false" customHeight="false" outlineLevel="0" collapsed="false">
      <c r="A120" s="0" t="str">
        <f aca="false">CONCATENATE("Item/",ASC(C120),"/cond_",ASC(L120),"/list_",ASC(E120),"/context_",ASC(F120),"/CW_",ASC(AS120))</f>
        <v>Item/13119/cond_AR/list_CORGB/context_119/CW_151</v>
      </c>
      <c r="B120" s="0" t="str">
        <f aca="false">CONCATENATE("(#",ASC(C120),")")</f>
        <v>(#13119)</v>
      </c>
      <c r="C120" s="0" t="n">
        <v>13119</v>
      </c>
      <c r="D120" s="0" t="n">
        <v>3119</v>
      </c>
      <c r="E120" s="0" t="s">
        <v>56</v>
      </c>
      <c r="F120" s="0" t="n">
        <v>119</v>
      </c>
      <c r="G120" s="0" t="n">
        <v>147</v>
      </c>
      <c r="H120" s="0" t="s">
        <v>568</v>
      </c>
      <c r="I120" s="0" t="s">
        <v>569</v>
      </c>
      <c r="J120" s="0" t="s">
        <v>570</v>
      </c>
      <c r="K120" s="0" t="s">
        <v>217</v>
      </c>
      <c r="L120" s="0" t="s">
        <v>50</v>
      </c>
      <c r="M120" s="0" t="n">
        <v>3</v>
      </c>
      <c r="N120" s="0" t="s">
        <v>571</v>
      </c>
      <c r="O120" s="0" t="n">
        <v>10</v>
      </c>
      <c r="P120" s="0" t="n">
        <v>8</v>
      </c>
      <c r="Q120" s="0" t="s">
        <v>52</v>
      </c>
      <c r="R120" s="0" t="s">
        <v>409</v>
      </c>
      <c r="S120" s="0" t="s">
        <v>1745</v>
      </c>
      <c r="T120" s="0" t="s">
        <v>55</v>
      </c>
      <c r="U120" s="0" t="n">
        <v>4</v>
      </c>
      <c r="V120" s="0" t="n">
        <v>154.43</v>
      </c>
      <c r="W120" s="0" t="n">
        <v>9</v>
      </c>
      <c r="X120" s="0" t="n">
        <v>597</v>
      </c>
      <c r="Y120" s="0" t="n">
        <v>579</v>
      </c>
      <c r="Z120" s="0" t="n">
        <v>539</v>
      </c>
      <c r="AA120" s="0" t="n">
        <v>588</v>
      </c>
      <c r="AB120" s="0" t="s">
        <v>55</v>
      </c>
      <c r="AC120" s="0" t="s">
        <v>55</v>
      </c>
      <c r="AD120" s="0" t="n">
        <v>263.077</v>
      </c>
      <c r="AE120" s="0" t="n">
        <v>10</v>
      </c>
      <c r="AF120" s="0" t="n">
        <v>119.29</v>
      </c>
      <c r="AG120" s="0" t="n">
        <v>15031.87</v>
      </c>
      <c r="AH120" s="0" t="n">
        <v>229</v>
      </c>
      <c r="AI120" s="0" t="n">
        <v>2304.39</v>
      </c>
      <c r="AJ120" s="0" t="n">
        <v>32</v>
      </c>
      <c r="AK120" s="0" t="n">
        <v>843.13</v>
      </c>
      <c r="AL120" s="0" t="n">
        <v>4.5</v>
      </c>
      <c r="AM120" s="0" t="n">
        <v>226874.77</v>
      </c>
      <c r="AN120" s="0" t="n">
        <v>23918.25</v>
      </c>
      <c r="AO120" s="0" t="n">
        <v>10607.16</v>
      </c>
      <c r="AP120" s="0" t="n">
        <v>1154.33</v>
      </c>
      <c r="AQ120" s="0" t="n">
        <v>1456.8</v>
      </c>
      <c r="AR120" s="0" t="n">
        <v>174.5</v>
      </c>
      <c r="AS120" s="0" t="n">
        <v>151</v>
      </c>
    </row>
    <row r="121" customFormat="false" ht="12" hidden="false" customHeight="false" outlineLevel="0" collapsed="false">
      <c r="A121" s="0" t="str">
        <f aca="false">CONCATENATE("Item/",ASC(C121),"/cond_",ASC(L121),"/list_",ASC(E121),"/context_",ASC(F121),"/CW_",ASC(AS121))</f>
        <v>Item/13120/cond_AR/list_CORGD/context_120/CW_16</v>
      </c>
      <c r="B121" s="0" t="str">
        <f aca="false">CONCATENATE("(#",ASC(C121),")")</f>
        <v>(#13120)</v>
      </c>
      <c r="C121" s="0" t="n">
        <v>13120</v>
      </c>
      <c r="D121" s="0" t="n">
        <v>3120</v>
      </c>
      <c r="E121" s="0" t="s">
        <v>80</v>
      </c>
      <c r="F121" s="0" t="n">
        <v>120</v>
      </c>
      <c r="G121" s="0" t="n">
        <v>148</v>
      </c>
      <c r="H121" s="0" t="s">
        <v>572</v>
      </c>
      <c r="I121" s="0" t="s">
        <v>573</v>
      </c>
      <c r="J121" s="0" t="s">
        <v>574</v>
      </c>
      <c r="K121" s="0" t="s">
        <v>575</v>
      </c>
      <c r="L121" s="0" t="s">
        <v>50</v>
      </c>
      <c r="M121" s="0" t="n">
        <v>3</v>
      </c>
      <c r="N121" s="0" t="s">
        <v>576</v>
      </c>
      <c r="O121" s="0" t="n">
        <v>10</v>
      </c>
      <c r="P121" s="0" t="n">
        <v>8</v>
      </c>
      <c r="Q121" s="0" t="s">
        <v>52</v>
      </c>
      <c r="R121" s="0" t="s">
        <v>409</v>
      </c>
      <c r="S121" s="0" t="s">
        <v>1751</v>
      </c>
      <c r="T121" s="0" t="n">
        <v>0</v>
      </c>
      <c r="U121" s="0" t="n">
        <v>5</v>
      </c>
      <c r="V121" s="0" t="n">
        <v>56.63</v>
      </c>
      <c r="W121" s="0" t="n">
        <v>7</v>
      </c>
      <c r="X121" s="0" t="n">
        <v>612</v>
      </c>
      <c r="Y121" s="0" t="n">
        <v>553</v>
      </c>
      <c r="Z121" s="0" t="n">
        <v>667</v>
      </c>
      <c r="AA121" s="0" t="n">
        <v>518</v>
      </c>
      <c r="AB121" s="0" t="n">
        <v>16</v>
      </c>
      <c r="AC121" s="0" t="s">
        <v>55</v>
      </c>
      <c r="AD121" s="0" t="n">
        <v>62.1104</v>
      </c>
      <c r="AE121" s="0" t="n">
        <v>7</v>
      </c>
      <c r="AF121" s="0" t="n">
        <v>25.29</v>
      </c>
      <c r="AG121" s="0" t="n">
        <v>8199.02</v>
      </c>
      <c r="AH121" s="0" t="n">
        <v>358.8</v>
      </c>
      <c r="AI121" s="0" t="n">
        <v>2903.28</v>
      </c>
      <c r="AJ121" s="0" t="n">
        <v>66.75</v>
      </c>
      <c r="AK121" s="0" t="n">
        <v>238.23</v>
      </c>
      <c r="AL121" s="0" t="n">
        <v>9.33</v>
      </c>
      <c r="AM121" s="0" t="n">
        <v>266142.72</v>
      </c>
      <c r="AN121" s="0" t="n">
        <v>30195.4</v>
      </c>
      <c r="AO121" s="0" t="n">
        <v>19566.63</v>
      </c>
      <c r="AP121" s="0" t="n">
        <v>2327</v>
      </c>
      <c r="AQ121" s="0" t="n">
        <v>1497.37</v>
      </c>
      <c r="AR121" s="0" t="n">
        <v>184.33</v>
      </c>
      <c r="AS121" s="0" t="n">
        <v>16</v>
      </c>
    </row>
    <row r="122" customFormat="false" ht="12" hidden="false" customHeight="false" outlineLevel="0" collapsed="false">
      <c r="A122" s="0" t="str">
        <f aca="false">CONCATENATE("Item/",ASC(C122),"/cond_",ASC(L122),"/list_",ASC(E122),"/context_",ASC(F122),"/CW_",ASC(AS122))</f>
        <v>Item/13121/cond_AR/list_CORGC/context_121/CW_201</v>
      </c>
      <c r="B122" s="0" t="str">
        <f aca="false">CONCATENATE("(#",ASC(C122),")")</f>
        <v>(#13121)</v>
      </c>
      <c r="C122" s="0" t="n">
        <v>13121</v>
      </c>
      <c r="D122" s="0" t="n">
        <v>3121</v>
      </c>
      <c r="E122" s="0" t="s">
        <v>66</v>
      </c>
      <c r="F122" s="0" t="n">
        <v>121</v>
      </c>
      <c r="G122" s="0" t="n">
        <v>149</v>
      </c>
      <c r="H122" s="0" t="n">
        <v>62</v>
      </c>
      <c r="I122" s="0" t="s">
        <v>577</v>
      </c>
      <c r="J122" s="0" t="s">
        <v>578</v>
      </c>
      <c r="K122" s="0" t="s">
        <v>579</v>
      </c>
      <c r="L122" s="0" t="s">
        <v>50</v>
      </c>
      <c r="M122" s="0" t="n">
        <v>3</v>
      </c>
      <c r="N122" s="0" t="s">
        <v>580</v>
      </c>
      <c r="O122" s="0" t="n">
        <v>11</v>
      </c>
      <c r="P122" s="0" t="n">
        <v>9</v>
      </c>
      <c r="Q122" s="0" t="s">
        <v>52</v>
      </c>
      <c r="R122" s="0" t="s">
        <v>581</v>
      </c>
      <c r="S122" s="0" t="s">
        <v>1782</v>
      </c>
      <c r="T122" s="0" t="s">
        <v>55</v>
      </c>
      <c r="U122" s="0" t="n">
        <v>6</v>
      </c>
      <c r="V122" s="0" t="n">
        <v>1.35</v>
      </c>
      <c r="W122" s="0" t="n">
        <v>6</v>
      </c>
      <c r="X122" s="0" t="s">
        <v>55</v>
      </c>
      <c r="Y122" s="0" t="s">
        <v>55</v>
      </c>
      <c r="Z122" s="0" t="s">
        <v>55</v>
      </c>
      <c r="AA122" s="0" t="s">
        <v>55</v>
      </c>
      <c r="AB122" s="0" t="s">
        <v>55</v>
      </c>
      <c r="AC122" s="0" t="s">
        <v>55</v>
      </c>
      <c r="AD122" s="0" t="n">
        <v>0.832899</v>
      </c>
      <c r="AE122" s="0" t="n">
        <v>9</v>
      </c>
      <c r="AF122" s="0" t="n">
        <v>12.57</v>
      </c>
      <c r="AG122" s="0" t="n">
        <v>8559.33</v>
      </c>
      <c r="AH122" s="0" t="n">
        <v>941.83</v>
      </c>
      <c r="AI122" s="0" t="n">
        <v>2167.11</v>
      </c>
      <c r="AJ122" s="0" t="n">
        <v>214.8</v>
      </c>
      <c r="AK122" s="0" t="n">
        <v>312.2</v>
      </c>
      <c r="AL122" s="0" t="n">
        <v>28</v>
      </c>
      <c r="AM122" s="0" t="n">
        <v>293567.08</v>
      </c>
      <c r="AN122" s="0" t="n">
        <v>35449.33</v>
      </c>
      <c r="AO122" s="0" t="n">
        <v>43353.09</v>
      </c>
      <c r="AP122" s="0" t="n">
        <v>5723.8</v>
      </c>
      <c r="AQ122" s="0" t="n">
        <v>2669.11</v>
      </c>
      <c r="AR122" s="0" t="n">
        <v>409</v>
      </c>
      <c r="AS122" s="0" t="n">
        <v>201</v>
      </c>
    </row>
    <row r="123" customFormat="false" ht="12" hidden="false" customHeight="false" outlineLevel="0" collapsed="false">
      <c r="A123" s="0" t="str">
        <f aca="false">CONCATENATE("Item/",ASC(C123),"/cond_",ASC(L123),"/list_",ASC(E123),"/context_",ASC(F123),"/CW_",ASC(AS123))</f>
        <v>Item/13122/cond_AR/list_CORGD/context_122/CW_496</v>
      </c>
      <c r="B123" s="0" t="str">
        <f aca="false">CONCATENATE("(#",ASC(C123),")")</f>
        <v>(#13122)</v>
      </c>
      <c r="C123" s="0" t="n">
        <v>13122</v>
      </c>
      <c r="D123" s="0" t="n">
        <v>3122</v>
      </c>
      <c r="E123" s="0" t="s">
        <v>80</v>
      </c>
      <c r="F123" s="0" t="n">
        <v>122</v>
      </c>
      <c r="G123" s="0" t="n">
        <v>150</v>
      </c>
      <c r="H123" s="0" t="s">
        <v>582</v>
      </c>
      <c r="I123" s="0" t="s">
        <v>583</v>
      </c>
      <c r="J123" s="0" t="s">
        <v>584</v>
      </c>
      <c r="K123" s="0" t="s">
        <v>585</v>
      </c>
      <c r="L123" s="0" t="s">
        <v>50</v>
      </c>
      <c r="M123" s="0" t="n">
        <v>3</v>
      </c>
      <c r="N123" s="0" t="s">
        <v>586</v>
      </c>
      <c r="O123" s="0" t="n">
        <v>10</v>
      </c>
      <c r="P123" s="0" t="n">
        <v>8</v>
      </c>
      <c r="Q123" s="0" t="s">
        <v>52</v>
      </c>
      <c r="R123" s="0" t="s">
        <v>581</v>
      </c>
      <c r="S123" s="0" t="s">
        <v>1741</v>
      </c>
      <c r="T123" s="0" t="s">
        <v>55</v>
      </c>
      <c r="U123" s="0" t="n">
        <v>6</v>
      </c>
      <c r="V123" s="0" t="n">
        <v>1.35</v>
      </c>
      <c r="W123" s="0" t="n">
        <v>2</v>
      </c>
      <c r="X123" s="0" t="n">
        <v>555</v>
      </c>
      <c r="Y123" s="0" t="n">
        <v>459</v>
      </c>
      <c r="Z123" s="0" t="n">
        <v>497</v>
      </c>
      <c r="AA123" s="0" t="n">
        <v>385</v>
      </c>
      <c r="AB123" s="0" t="s">
        <v>55</v>
      </c>
      <c r="AC123" s="0" t="s">
        <v>55</v>
      </c>
      <c r="AD123" s="0" t="n">
        <v>5.53283</v>
      </c>
      <c r="AE123" s="0" t="n">
        <v>2</v>
      </c>
      <c r="AF123" s="0" t="n">
        <v>29.54</v>
      </c>
      <c r="AG123" s="0" t="n">
        <v>4718.94</v>
      </c>
      <c r="AH123" s="0" t="n">
        <v>427.67</v>
      </c>
      <c r="AI123" s="0" t="n">
        <v>886.85</v>
      </c>
      <c r="AJ123" s="0" t="n">
        <v>69.6</v>
      </c>
      <c r="AK123" s="0" t="n">
        <v>282.01</v>
      </c>
      <c r="AL123" s="0" t="n">
        <v>13</v>
      </c>
      <c r="AM123" s="0" t="n">
        <v>273656.52</v>
      </c>
      <c r="AN123" s="0" t="n">
        <v>34226.67</v>
      </c>
      <c r="AO123" s="0" t="n">
        <v>20447.83</v>
      </c>
      <c r="AP123" s="0" t="n">
        <v>3586</v>
      </c>
      <c r="AQ123" s="0" t="n">
        <v>2022.5</v>
      </c>
      <c r="AR123" s="0" t="n">
        <v>400.25</v>
      </c>
      <c r="AS123" s="0" t="n">
        <v>496</v>
      </c>
    </row>
    <row r="124" customFormat="false" ht="12" hidden="false" customHeight="false" outlineLevel="0" collapsed="false">
      <c r="A124" s="0" t="str">
        <f aca="false">CONCATENATE("Item/",ASC(C124),"/cond_",ASC(L124),"/list_",ASC(E124),"/context_",ASC(F124),"/CW_",ASC(AS124))</f>
        <v>Item/13123/cond_AR/list_CORGB/context_123/CW_83</v>
      </c>
      <c r="B124" s="0" t="str">
        <f aca="false">CONCATENATE("(#",ASC(C124),")")</f>
        <v>(#13123)</v>
      </c>
      <c r="C124" s="0" t="n">
        <v>13123</v>
      </c>
      <c r="D124" s="0" t="n">
        <v>3123</v>
      </c>
      <c r="E124" s="0" t="s">
        <v>56</v>
      </c>
      <c r="F124" s="0" t="n">
        <v>123</v>
      </c>
      <c r="G124" s="0" t="n">
        <v>151</v>
      </c>
      <c r="I124" s="0" t="s">
        <v>587</v>
      </c>
      <c r="J124" s="0" t="s">
        <v>588</v>
      </c>
      <c r="K124" s="0" t="s">
        <v>589</v>
      </c>
      <c r="L124" s="0" t="s">
        <v>50</v>
      </c>
      <c r="M124" s="0" t="n">
        <v>3</v>
      </c>
      <c r="N124" s="0" t="s">
        <v>590</v>
      </c>
      <c r="O124" s="0" t="n">
        <v>22</v>
      </c>
      <c r="P124" s="0" t="n">
        <v>20</v>
      </c>
      <c r="Q124" s="0" t="s">
        <v>52</v>
      </c>
      <c r="R124" s="0" t="s">
        <v>581</v>
      </c>
      <c r="S124" s="0" t="s">
        <v>1783</v>
      </c>
      <c r="T124" s="0" t="s">
        <v>55</v>
      </c>
      <c r="U124" s="0" t="n">
        <v>7</v>
      </c>
      <c r="V124" s="0" t="n">
        <v>2.33</v>
      </c>
      <c r="W124" s="0" t="n">
        <v>1</v>
      </c>
      <c r="X124" s="0" t="s">
        <v>55</v>
      </c>
      <c r="Y124" s="0" t="s">
        <v>55</v>
      </c>
      <c r="Z124" s="0" t="s">
        <v>55</v>
      </c>
      <c r="AA124" s="0" t="s">
        <v>55</v>
      </c>
      <c r="AB124" s="0" t="s">
        <v>55</v>
      </c>
      <c r="AC124" s="0" t="s">
        <v>55</v>
      </c>
      <c r="AD124" s="0" t="n">
        <v>0.535435</v>
      </c>
      <c r="AE124" s="0" t="n">
        <v>4</v>
      </c>
      <c r="AF124" s="0" t="n">
        <v>0.95</v>
      </c>
      <c r="AG124" s="0" t="n">
        <v>5992.74</v>
      </c>
      <c r="AH124" s="0" t="n">
        <v>1113.71</v>
      </c>
      <c r="AI124" s="0" t="n">
        <v>1386.82</v>
      </c>
      <c r="AJ124" s="0" t="n">
        <v>303.5</v>
      </c>
      <c r="AK124" s="0" t="n">
        <v>109.62</v>
      </c>
      <c r="AL124" s="0" t="n">
        <v>43.4</v>
      </c>
      <c r="AM124" s="0" t="n">
        <v>215228.26</v>
      </c>
      <c r="AN124" s="0" t="n">
        <v>29901.43</v>
      </c>
      <c r="AO124" s="0" t="n">
        <v>20814.6</v>
      </c>
      <c r="AP124" s="0" t="n">
        <v>3922.17</v>
      </c>
      <c r="AQ124" s="0" t="n">
        <v>1067.7</v>
      </c>
      <c r="AR124" s="0" t="n">
        <v>339.6</v>
      </c>
      <c r="AS124" s="0" t="n">
        <v>83</v>
      </c>
    </row>
    <row r="125" customFormat="false" ht="12" hidden="false" customHeight="false" outlineLevel="0" collapsed="false">
      <c r="A125" s="0" t="str">
        <f aca="false">CONCATENATE("Item/",ASC(C125),"/cond_",ASC(L125),"/list_",ASC(E125),"/context_",ASC(F125),"/CW_",ASC(AS125))</f>
        <v>Item/13124/cond_AR/list_CORGD/context_124/CW_256</v>
      </c>
      <c r="B125" s="0" t="str">
        <f aca="false">CONCATENATE("(#",ASC(C125),")")</f>
        <v>(#13124)</v>
      </c>
      <c r="C125" s="0" t="n">
        <v>13124</v>
      </c>
      <c r="D125" s="0" t="n">
        <v>3124</v>
      </c>
      <c r="E125" s="0" t="s">
        <v>80</v>
      </c>
      <c r="F125" s="0" t="n">
        <v>124</v>
      </c>
      <c r="G125" s="0" t="n">
        <v>152</v>
      </c>
      <c r="H125" s="0" t="s">
        <v>591</v>
      </c>
      <c r="I125" s="0" t="s">
        <v>592</v>
      </c>
      <c r="J125" s="0" t="s">
        <v>593</v>
      </c>
      <c r="K125" s="0" t="s">
        <v>594</v>
      </c>
      <c r="L125" s="0" t="s">
        <v>50</v>
      </c>
      <c r="M125" s="0" t="n">
        <v>3</v>
      </c>
      <c r="N125" s="0" t="s">
        <v>595</v>
      </c>
      <c r="O125" s="0" t="n">
        <v>10</v>
      </c>
      <c r="P125" s="0" t="n">
        <v>8</v>
      </c>
      <c r="Q125" s="0" t="s">
        <v>52</v>
      </c>
      <c r="R125" s="0" t="s">
        <v>581</v>
      </c>
      <c r="S125" s="0" t="s">
        <v>1767</v>
      </c>
      <c r="T125" s="0" t="s">
        <v>55</v>
      </c>
      <c r="U125" s="0" t="n">
        <v>4</v>
      </c>
      <c r="V125" s="0" t="n">
        <v>3.71</v>
      </c>
      <c r="W125" s="0" t="n">
        <v>12</v>
      </c>
      <c r="X125" s="0" t="n">
        <v>545</v>
      </c>
      <c r="Y125" s="0" t="n">
        <v>468</v>
      </c>
      <c r="Z125" s="0" t="n">
        <v>506</v>
      </c>
      <c r="AA125" s="0" t="n">
        <v>402</v>
      </c>
      <c r="AB125" s="0" t="s">
        <v>55</v>
      </c>
      <c r="AC125" s="0" t="s">
        <v>55</v>
      </c>
      <c r="AD125" s="0" t="n">
        <v>11.0657</v>
      </c>
      <c r="AE125" s="0" t="n">
        <v>15</v>
      </c>
      <c r="AF125" s="0" t="n">
        <v>64.96</v>
      </c>
      <c r="AG125" s="0" t="n">
        <v>20091.91</v>
      </c>
      <c r="AH125" s="0" t="n">
        <v>275.5</v>
      </c>
      <c r="AI125" s="0" t="n">
        <v>2053.95</v>
      </c>
      <c r="AJ125" s="0" t="n">
        <v>27.67</v>
      </c>
      <c r="AK125" s="0" t="n">
        <v>351.51</v>
      </c>
      <c r="AL125" s="0" t="n">
        <v>4.5</v>
      </c>
      <c r="AM125" s="0" t="n">
        <v>297436.31</v>
      </c>
      <c r="AN125" s="0" t="n">
        <v>39333.5</v>
      </c>
      <c r="AO125" s="0" t="n">
        <v>15383.82</v>
      </c>
      <c r="AP125" s="0" t="n">
        <v>2780.33</v>
      </c>
      <c r="AQ125" s="0" t="n">
        <v>1972.36</v>
      </c>
      <c r="AR125" s="0" t="n">
        <v>267.5</v>
      </c>
      <c r="AS125" s="0" t="n">
        <v>256</v>
      </c>
    </row>
    <row r="126" customFormat="false" ht="12" hidden="false" customHeight="false" outlineLevel="0" collapsed="false">
      <c r="A126" s="0" t="str">
        <f aca="false">CONCATENATE("Item/",ASC(C126),"/cond_",ASC(L126),"/list_",ASC(E126),"/context_",ASC(F126),"/CW_",ASC(AS126))</f>
        <v>Item/13125/cond_AR/list_CORGD/context_125/CW_95</v>
      </c>
      <c r="B126" s="0" t="str">
        <f aca="false">CONCATENATE("(#",ASC(C126),")")</f>
        <v>(#13125)</v>
      </c>
      <c r="C126" s="0" t="n">
        <v>13125</v>
      </c>
      <c r="D126" s="0" t="n">
        <v>3125</v>
      </c>
      <c r="E126" s="0" t="s">
        <v>80</v>
      </c>
      <c r="F126" s="0" t="n">
        <v>125</v>
      </c>
      <c r="G126" s="0" t="n">
        <v>153</v>
      </c>
      <c r="I126" s="0" t="s">
        <v>596</v>
      </c>
      <c r="J126" s="0" t="s">
        <v>597</v>
      </c>
      <c r="K126" s="0" t="s">
        <v>598</v>
      </c>
      <c r="L126" s="0" t="s">
        <v>50</v>
      </c>
      <c r="M126" s="0" t="n">
        <v>3</v>
      </c>
      <c r="N126" s="0" t="s">
        <v>599</v>
      </c>
      <c r="O126" s="0" t="n">
        <v>17</v>
      </c>
      <c r="P126" s="0" t="n">
        <v>15</v>
      </c>
      <c r="Q126" s="0" t="s">
        <v>52</v>
      </c>
      <c r="R126" s="0" t="s">
        <v>581</v>
      </c>
      <c r="S126" s="0" t="s">
        <v>1743</v>
      </c>
      <c r="T126" s="0" t="s">
        <v>55</v>
      </c>
      <c r="U126" s="0" t="n">
        <v>8</v>
      </c>
      <c r="V126" s="0" t="n">
        <v>15.2</v>
      </c>
      <c r="W126" s="0" t="n">
        <v>0</v>
      </c>
      <c r="X126" s="0" t="n">
        <v>505</v>
      </c>
      <c r="Y126" s="0" t="n">
        <v>549</v>
      </c>
      <c r="Z126" s="0" t="n">
        <v>488</v>
      </c>
      <c r="AA126" s="0" t="s">
        <v>55</v>
      </c>
      <c r="AB126" s="0" t="s">
        <v>55</v>
      </c>
      <c r="AC126" s="0" t="s">
        <v>55</v>
      </c>
      <c r="AD126" s="0" t="n">
        <v>13.3264</v>
      </c>
      <c r="AE126" s="0" t="n">
        <v>0</v>
      </c>
      <c r="AF126" s="0" t="n">
        <v>0</v>
      </c>
      <c r="AG126" s="0" t="n">
        <v>4054.62</v>
      </c>
      <c r="AH126" s="0" t="n">
        <v>986.88</v>
      </c>
      <c r="AI126" s="0" t="n">
        <v>576.85</v>
      </c>
      <c r="AJ126" s="0" t="n">
        <v>148.86</v>
      </c>
      <c r="AK126" s="0" t="n">
        <v>35.34</v>
      </c>
      <c r="AL126" s="0" t="n">
        <v>13.5</v>
      </c>
      <c r="AM126" s="0" t="n">
        <v>260061.34</v>
      </c>
      <c r="AN126" s="0" t="n">
        <v>35136.62</v>
      </c>
      <c r="AO126" s="0" t="n">
        <v>29149.97</v>
      </c>
      <c r="AP126" s="0" t="n">
        <v>4043.29</v>
      </c>
      <c r="AQ126" s="0" t="n">
        <v>2579.46</v>
      </c>
      <c r="AR126" s="0" t="n">
        <v>301.67</v>
      </c>
      <c r="AS126" s="0" t="n">
        <v>95</v>
      </c>
    </row>
    <row r="127" customFormat="false" ht="12" hidden="false" customHeight="false" outlineLevel="0" collapsed="false">
      <c r="A127" s="0" t="str">
        <f aca="false">CONCATENATE("Item/",ASC(C127),"/cond_",ASC(L127),"/list_",ASC(E127),"/context_",ASC(F127),"/CW_",ASC(AS127))</f>
        <v>Item/13126/cond_AR/list_CORGD/context_126/CW_273</v>
      </c>
      <c r="B127" s="0" t="str">
        <f aca="false">CONCATENATE("(#",ASC(C127),")")</f>
        <v>(#13126)</v>
      </c>
      <c r="C127" s="0" t="n">
        <v>13126</v>
      </c>
      <c r="D127" s="0" t="n">
        <v>3126</v>
      </c>
      <c r="E127" s="0" t="s">
        <v>80</v>
      </c>
      <c r="F127" s="0" t="n">
        <v>126</v>
      </c>
      <c r="G127" s="0" t="n">
        <v>154</v>
      </c>
      <c r="H127" s="0" t="n">
        <v>53</v>
      </c>
      <c r="I127" s="0" t="s">
        <v>600</v>
      </c>
      <c r="J127" s="0" t="s">
        <v>601</v>
      </c>
      <c r="K127" s="0" t="s">
        <v>602</v>
      </c>
      <c r="L127" s="0" t="s">
        <v>50</v>
      </c>
      <c r="M127" s="0" t="n">
        <v>3</v>
      </c>
      <c r="N127" s="0" t="s">
        <v>603</v>
      </c>
      <c r="O127" s="0" t="n">
        <v>10</v>
      </c>
      <c r="P127" s="0" t="n">
        <v>8</v>
      </c>
      <c r="Q127" s="0" t="s">
        <v>52</v>
      </c>
      <c r="R127" s="0" t="s">
        <v>581</v>
      </c>
      <c r="S127" s="0" t="s">
        <v>1752</v>
      </c>
      <c r="T127" s="0" t="s">
        <v>55</v>
      </c>
      <c r="U127" s="0" t="n">
        <v>5</v>
      </c>
      <c r="V127" s="0" t="n">
        <v>206.18</v>
      </c>
      <c r="W127" s="0" t="n">
        <v>17</v>
      </c>
      <c r="X127" s="0" t="n">
        <v>477</v>
      </c>
      <c r="Y127" s="0" t="n">
        <v>591</v>
      </c>
      <c r="Z127" s="0" t="n">
        <v>491</v>
      </c>
      <c r="AA127" s="0" t="n">
        <v>463</v>
      </c>
      <c r="AB127" s="0" t="s">
        <v>55</v>
      </c>
      <c r="AC127" s="0" t="s">
        <v>55</v>
      </c>
      <c r="AD127" s="0" t="n">
        <v>83.4088</v>
      </c>
      <c r="AE127" s="0" t="n">
        <v>19</v>
      </c>
      <c r="AF127" s="0" t="n">
        <v>13.86</v>
      </c>
      <c r="AG127" s="0" t="n">
        <v>10040.45</v>
      </c>
      <c r="AH127" s="0" t="n">
        <v>713</v>
      </c>
      <c r="AI127" s="0" t="n">
        <v>1662.45</v>
      </c>
      <c r="AJ127" s="0" t="n">
        <v>133.75</v>
      </c>
      <c r="AK127" s="0" t="n">
        <v>187.38</v>
      </c>
      <c r="AL127" s="0" t="n">
        <v>19.67</v>
      </c>
      <c r="AM127" s="0" t="n">
        <v>309439.34</v>
      </c>
      <c r="AN127" s="0" t="n">
        <v>46194.4</v>
      </c>
      <c r="AO127" s="0" t="n">
        <v>39802.94</v>
      </c>
      <c r="AP127" s="0" t="n">
        <v>8485.25</v>
      </c>
      <c r="AQ127" s="0" t="n">
        <v>3107.45</v>
      </c>
      <c r="AR127" s="0" t="n">
        <v>1362</v>
      </c>
      <c r="AS127" s="0" t="n">
        <v>273</v>
      </c>
    </row>
    <row r="128" customFormat="false" ht="12" hidden="false" customHeight="false" outlineLevel="0" collapsed="false">
      <c r="A128" s="0" t="str">
        <f aca="false">CONCATENATE("Item/",ASC(C128),"/cond_",ASC(L128),"/list_",ASC(E128),"/context_",ASC(F128),"/CW_",ASC(AS128))</f>
        <v>Item/13127/cond_AR/list_CORGA/context_127/CW_13</v>
      </c>
      <c r="B128" s="0" t="str">
        <f aca="false">CONCATENATE("(#",ASC(C128),")")</f>
        <v>(#13127)</v>
      </c>
      <c r="C128" s="0" t="n">
        <v>13127</v>
      </c>
      <c r="D128" s="0" t="n">
        <v>3127</v>
      </c>
      <c r="E128" s="0" t="s">
        <v>46</v>
      </c>
      <c r="F128" s="0" t="n">
        <v>127</v>
      </c>
      <c r="G128" s="0" t="n">
        <v>155</v>
      </c>
      <c r="I128" s="0" t="s">
        <v>604</v>
      </c>
      <c r="J128" s="0" t="s">
        <v>605</v>
      </c>
      <c r="K128" s="0" t="s">
        <v>606</v>
      </c>
      <c r="L128" s="0" t="s">
        <v>50</v>
      </c>
      <c r="M128" s="0" t="n">
        <v>3</v>
      </c>
      <c r="N128" s="0" t="s">
        <v>607</v>
      </c>
      <c r="O128" s="0" t="n">
        <v>12</v>
      </c>
      <c r="P128" s="0" t="n">
        <v>10</v>
      </c>
      <c r="Q128" s="0" t="s">
        <v>52</v>
      </c>
      <c r="R128" s="0" t="s">
        <v>581</v>
      </c>
      <c r="S128" s="0" t="s">
        <v>1784</v>
      </c>
      <c r="T128" s="0" t="s">
        <v>55</v>
      </c>
      <c r="U128" s="0" t="n">
        <v>4</v>
      </c>
      <c r="V128" s="0" t="n">
        <v>2009.16</v>
      </c>
      <c r="W128" s="0" t="n">
        <v>17</v>
      </c>
      <c r="X128" s="0" t="s">
        <v>55</v>
      </c>
      <c r="Y128" s="0" t="s">
        <v>55</v>
      </c>
      <c r="Z128" s="0" t="s">
        <v>55</v>
      </c>
      <c r="AA128" s="0" t="s">
        <v>55</v>
      </c>
      <c r="AB128" s="0" t="n">
        <v>12</v>
      </c>
      <c r="AC128" s="0" t="s">
        <v>55</v>
      </c>
      <c r="AD128" s="0" t="n">
        <v>1235.84</v>
      </c>
      <c r="AE128" s="0" t="n">
        <v>16</v>
      </c>
      <c r="AF128" s="0" t="n">
        <v>22.16</v>
      </c>
      <c r="AG128" s="0" t="n">
        <v>12493.28</v>
      </c>
      <c r="AH128" s="0" t="n">
        <v>226.75</v>
      </c>
      <c r="AI128" s="0" t="n">
        <v>2378.72</v>
      </c>
      <c r="AJ128" s="0" t="n">
        <v>36.33</v>
      </c>
      <c r="AK128" s="0" t="n">
        <v>1335.52</v>
      </c>
      <c r="AL128" s="0" t="n">
        <v>5.5</v>
      </c>
      <c r="AM128" s="0" t="n">
        <v>148964.86</v>
      </c>
      <c r="AN128" s="0" t="n">
        <v>20045.75</v>
      </c>
      <c r="AO128" s="0" t="n">
        <v>8339.06</v>
      </c>
      <c r="AP128" s="0" t="n">
        <v>1853</v>
      </c>
      <c r="AQ128" s="0" t="n">
        <v>2228.36</v>
      </c>
      <c r="AR128" s="0" t="n">
        <v>387</v>
      </c>
      <c r="AS128" s="0" t="n">
        <v>13</v>
      </c>
    </row>
    <row r="129" customFormat="false" ht="12" hidden="false" customHeight="false" outlineLevel="0" collapsed="false">
      <c r="A129" s="0" t="str">
        <f aca="false">CONCATENATE("Item/",ASC(C129),"/cond_",ASC(L129),"/list_",ASC(E129),"/context_",ASC(F129),"/CW_",ASC(AS129))</f>
        <v>Item/13128/cond_AR/list_CORGC/context_128/CW_385</v>
      </c>
      <c r="B129" s="0" t="str">
        <f aca="false">CONCATENATE("(#",ASC(C129),")")</f>
        <v>(#13128)</v>
      </c>
      <c r="C129" s="0" t="n">
        <v>13128</v>
      </c>
      <c r="D129" s="0" t="n">
        <v>3128</v>
      </c>
      <c r="E129" s="0" t="s">
        <v>66</v>
      </c>
      <c r="F129" s="0" t="n">
        <v>128</v>
      </c>
      <c r="G129" s="0" t="n">
        <v>156</v>
      </c>
      <c r="H129" s="0" t="n">
        <v>49</v>
      </c>
      <c r="I129" s="0" t="s">
        <v>608</v>
      </c>
      <c r="J129" s="0" t="s">
        <v>609</v>
      </c>
      <c r="K129" s="0" t="s">
        <v>610</v>
      </c>
      <c r="L129" s="0" t="s">
        <v>50</v>
      </c>
      <c r="M129" s="0" t="n">
        <v>3</v>
      </c>
      <c r="N129" s="0" t="s">
        <v>611</v>
      </c>
      <c r="O129" s="0" t="n">
        <v>10</v>
      </c>
      <c r="P129" s="0" t="n">
        <v>8</v>
      </c>
      <c r="Q129" s="0" t="s">
        <v>52</v>
      </c>
      <c r="R129" s="0" t="s">
        <v>581</v>
      </c>
      <c r="S129" s="0" t="s">
        <v>1743</v>
      </c>
      <c r="T129" s="0" t="s">
        <v>55</v>
      </c>
      <c r="U129" s="0" t="n">
        <v>8</v>
      </c>
      <c r="V129" s="0" t="n">
        <v>4.84</v>
      </c>
      <c r="W129" s="0" t="n">
        <v>0</v>
      </c>
      <c r="X129" s="0" t="s">
        <v>55</v>
      </c>
      <c r="Y129" s="0" t="s">
        <v>55</v>
      </c>
      <c r="Z129" s="0" t="s">
        <v>55</v>
      </c>
      <c r="AA129" s="0" t="s">
        <v>55</v>
      </c>
      <c r="AB129" s="0" t="s">
        <v>55</v>
      </c>
      <c r="AC129" s="0" t="s">
        <v>55</v>
      </c>
      <c r="AD129" s="0" t="n">
        <v>4.28348</v>
      </c>
      <c r="AE129" s="0" t="n">
        <v>1</v>
      </c>
      <c r="AF129" s="0" t="n">
        <v>0.18</v>
      </c>
      <c r="AG129" s="0" t="n">
        <v>4080.14</v>
      </c>
      <c r="AH129" s="0" t="n">
        <v>1068.75</v>
      </c>
      <c r="AI129" s="0" t="n">
        <v>1605.83</v>
      </c>
      <c r="AJ129" s="0" t="n">
        <v>416.29</v>
      </c>
      <c r="AK129" s="0" t="n">
        <v>882.76</v>
      </c>
      <c r="AL129" s="0" t="n">
        <v>217.33</v>
      </c>
      <c r="AM129" s="0" t="n">
        <v>151462.63</v>
      </c>
      <c r="AN129" s="0" t="n">
        <v>24171.12</v>
      </c>
      <c r="AO129" s="0" t="n">
        <v>19525.77</v>
      </c>
      <c r="AP129" s="0" t="n">
        <v>3763.86</v>
      </c>
      <c r="AQ129" s="0" t="n">
        <v>5275.09</v>
      </c>
      <c r="AR129" s="0" t="n">
        <v>1292.5</v>
      </c>
      <c r="AS129" s="0" t="n">
        <v>385</v>
      </c>
    </row>
    <row r="130" customFormat="false" ht="12" hidden="false" customHeight="false" outlineLevel="0" collapsed="false">
      <c r="A130" s="0" t="str">
        <f aca="false">CONCATENATE("Item/",ASC(C130),"/cond_",ASC(L130),"/list_",ASC(E130),"/context_",ASC(F130),"/CW_",ASC(AS130))</f>
        <v>Item/13129/cond_AR/list_CORGB/context_129/CW_583</v>
      </c>
      <c r="B130" s="0" t="str">
        <f aca="false">CONCATENATE("(#",ASC(C130),")")</f>
        <v>(#13129)</v>
      </c>
      <c r="C130" s="0" t="n">
        <v>13129</v>
      </c>
      <c r="D130" s="0" t="n">
        <v>3129</v>
      </c>
      <c r="E130" s="0" t="s">
        <v>56</v>
      </c>
      <c r="F130" s="0" t="n">
        <v>129</v>
      </c>
      <c r="G130" s="0" t="n">
        <v>157</v>
      </c>
      <c r="I130" s="0" t="s">
        <v>612</v>
      </c>
      <c r="J130" s="0" t="s">
        <v>613</v>
      </c>
      <c r="K130" s="0" t="s">
        <v>614</v>
      </c>
      <c r="L130" s="0" t="s">
        <v>50</v>
      </c>
      <c r="M130" s="0" t="n">
        <v>3</v>
      </c>
      <c r="N130" s="0" t="s">
        <v>615</v>
      </c>
      <c r="O130" s="0" t="n">
        <v>11</v>
      </c>
      <c r="P130" s="0" t="n">
        <v>9</v>
      </c>
      <c r="Q130" s="0" t="s">
        <v>52</v>
      </c>
      <c r="R130" s="0" t="s">
        <v>581</v>
      </c>
      <c r="S130" s="0" t="s">
        <v>1755</v>
      </c>
      <c r="T130" s="0" t="n">
        <v>0</v>
      </c>
      <c r="U130" s="0" t="n">
        <v>5</v>
      </c>
      <c r="V130" s="0" t="n">
        <v>1</v>
      </c>
      <c r="W130" s="0" t="n">
        <v>7</v>
      </c>
      <c r="X130" s="0" t="n">
        <v>502</v>
      </c>
      <c r="Y130" s="0" t="n">
        <v>567</v>
      </c>
      <c r="Z130" s="0" t="n">
        <v>545</v>
      </c>
      <c r="AA130" s="0" t="n">
        <v>400</v>
      </c>
      <c r="AB130" s="0" t="s">
        <v>55</v>
      </c>
      <c r="AC130" s="0" t="s">
        <v>55</v>
      </c>
      <c r="AD130" s="0" t="n">
        <v>0.832899</v>
      </c>
      <c r="AE130" s="0" t="n">
        <v>6</v>
      </c>
      <c r="AF130" s="0" t="n">
        <v>1.6</v>
      </c>
      <c r="AG130" s="0" t="n">
        <v>7232.84</v>
      </c>
      <c r="AH130" s="0" t="n">
        <v>552.6</v>
      </c>
      <c r="AI130" s="0" t="n">
        <v>227.04</v>
      </c>
      <c r="AJ130" s="0" t="n">
        <v>33.5</v>
      </c>
      <c r="AK130" s="0" t="n">
        <v>23.12</v>
      </c>
      <c r="AL130" s="0" t="n">
        <v>5.67</v>
      </c>
      <c r="AM130" s="0" t="n">
        <v>220858.75</v>
      </c>
      <c r="AN130" s="0" t="n">
        <v>29129.6</v>
      </c>
      <c r="AO130" s="0" t="n">
        <v>4619.08</v>
      </c>
      <c r="AP130" s="0" t="n">
        <v>1119.25</v>
      </c>
      <c r="AQ130" s="0" t="n">
        <v>104.17</v>
      </c>
      <c r="AR130" s="0" t="n">
        <v>39.67</v>
      </c>
      <c r="AS130" s="0" t="n">
        <v>583</v>
      </c>
    </row>
    <row r="131" customFormat="false" ht="12" hidden="false" customHeight="false" outlineLevel="0" collapsed="false">
      <c r="A131" s="0" t="str">
        <f aca="false">CONCATENATE("Item/",ASC(C131),"/cond_",ASC(L131),"/list_",ASC(E131),"/context_",ASC(F131),"/CW_",ASC(AS131))</f>
        <v>Item/13130/cond_AR/list_CORGC/context_130/CW_8</v>
      </c>
      <c r="B131" s="0" t="str">
        <f aca="false">CONCATENATE("(#",ASC(C131),")")</f>
        <v>(#13130)</v>
      </c>
      <c r="C131" s="0" t="n">
        <v>13130</v>
      </c>
      <c r="D131" s="0" t="n">
        <v>3130</v>
      </c>
      <c r="E131" s="0" t="s">
        <v>66</v>
      </c>
      <c r="F131" s="0" t="n">
        <v>130</v>
      </c>
      <c r="G131" s="0" t="n">
        <v>159</v>
      </c>
      <c r="H131" s="0" t="n">
        <v>25</v>
      </c>
      <c r="I131" s="0" t="s">
        <v>616</v>
      </c>
      <c r="J131" s="0" t="s">
        <v>617</v>
      </c>
      <c r="K131" s="0" t="s">
        <v>618</v>
      </c>
      <c r="L131" s="0" t="s">
        <v>50</v>
      </c>
      <c r="M131" s="0" t="n">
        <v>3</v>
      </c>
      <c r="N131" s="0" t="s">
        <v>619</v>
      </c>
      <c r="O131" s="0" t="n">
        <v>10</v>
      </c>
      <c r="P131" s="0" t="n">
        <v>8</v>
      </c>
      <c r="Q131" s="0" t="s">
        <v>52</v>
      </c>
      <c r="R131" s="0" t="s">
        <v>581</v>
      </c>
      <c r="S131" s="0" t="s">
        <v>1755</v>
      </c>
      <c r="T131" s="0" t="s">
        <v>55</v>
      </c>
      <c r="U131" s="0" t="n">
        <v>5</v>
      </c>
      <c r="V131" s="0" t="n">
        <v>1.35</v>
      </c>
      <c r="W131" s="0" t="n">
        <v>0</v>
      </c>
      <c r="X131" s="0" t="s">
        <v>55</v>
      </c>
      <c r="Y131" s="0" t="s">
        <v>55</v>
      </c>
      <c r="Z131" s="0" t="s">
        <v>55</v>
      </c>
      <c r="AA131" s="0" t="s">
        <v>55</v>
      </c>
      <c r="AB131" s="0" t="n">
        <v>10</v>
      </c>
      <c r="AC131" s="0" t="s">
        <v>55</v>
      </c>
      <c r="AD131" s="0" t="n">
        <v>3.21261</v>
      </c>
      <c r="AE131" s="0" t="n">
        <v>0</v>
      </c>
      <c r="AF131" s="0" t="n">
        <v>0</v>
      </c>
      <c r="AG131" s="0" t="n">
        <v>5697.49</v>
      </c>
      <c r="AH131" s="0" t="n">
        <v>259.8</v>
      </c>
      <c r="AI131" s="0" t="n">
        <v>561.98</v>
      </c>
      <c r="AJ131" s="0" t="n">
        <v>33.5</v>
      </c>
      <c r="AK131" s="0" t="n">
        <v>8.45</v>
      </c>
      <c r="AL131" s="0" t="n">
        <v>1.67</v>
      </c>
      <c r="AM131" s="0" t="n">
        <v>286461.15</v>
      </c>
      <c r="AN131" s="0" t="n">
        <v>34236.6</v>
      </c>
      <c r="AO131" s="0" t="n">
        <v>22440.93</v>
      </c>
      <c r="AP131" s="0" t="n">
        <v>3235.75</v>
      </c>
      <c r="AQ131" s="0" t="n">
        <v>2021.37</v>
      </c>
      <c r="AR131" s="0" t="n">
        <v>154.67</v>
      </c>
      <c r="AS131" s="0" t="n">
        <v>8</v>
      </c>
    </row>
    <row r="132" customFormat="false" ht="12" hidden="false" customHeight="false" outlineLevel="0" collapsed="false">
      <c r="A132" s="0" t="str">
        <f aca="false">CONCATENATE("Item/",ASC(C132),"/cond_",ASC(L132),"/list_",ASC(E132),"/context_",ASC(F132),"/CW_",ASC(AS132))</f>
        <v>Item/13131/cond_AR/list_CORGA/context_131/CW_400</v>
      </c>
      <c r="B132" s="0" t="str">
        <f aca="false">CONCATENATE("(#",ASC(C132),")")</f>
        <v>(#13131)</v>
      </c>
      <c r="C132" s="0" t="n">
        <v>13131</v>
      </c>
      <c r="D132" s="0" t="n">
        <v>3131</v>
      </c>
      <c r="E132" s="0" t="s">
        <v>46</v>
      </c>
      <c r="F132" s="0" t="n">
        <v>131</v>
      </c>
      <c r="G132" s="0" t="n">
        <v>160</v>
      </c>
      <c r="I132" s="0" t="s">
        <v>620</v>
      </c>
      <c r="J132" s="0" t="s">
        <v>621</v>
      </c>
      <c r="K132" s="0" t="s">
        <v>622</v>
      </c>
      <c r="L132" s="0" t="s">
        <v>50</v>
      </c>
      <c r="M132" s="0" t="n">
        <v>3</v>
      </c>
      <c r="N132" s="0" t="s">
        <v>623</v>
      </c>
      <c r="O132" s="0" t="n">
        <v>17</v>
      </c>
      <c r="P132" s="0" t="n">
        <v>14</v>
      </c>
      <c r="Q132" s="0" t="s">
        <v>52</v>
      </c>
      <c r="R132" s="0" t="s">
        <v>581</v>
      </c>
      <c r="S132" s="0" t="s">
        <v>1758</v>
      </c>
      <c r="T132" s="0" t="s">
        <v>55</v>
      </c>
      <c r="U132" s="0" t="n">
        <v>6</v>
      </c>
      <c r="V132" s="0" t="n">
        <v>0.88</v>
      </c>
      <c r="W132" s="0" t="n">
        <v>4</v>
      </c>
      <c r="X132" s="0" t="s">
        <v>55</v>
      </c>
      <c r="Y132" s="0" t="s">
        <v>55</v>
      </c>
      <c r="Z132" s="0" t="s">
        <v>55</v>
      </c>
      <c r="AA132" s="0" t="s">
        <v>55</v>
      </c>
      <c r="AB132" s="0" t="s">
        <v>55</v>
      </c>
      <c r="AC132" s="0" t="s">
        <v>55</v>
      </c>
      <c r="AD132" s="0" t="n">
        <v>0.416449</v>
      </c>
      <c r="AE132" s="0" t="n">
        <v>7</v>
      </c>
      <c r="AF132" s="0" t="n">
        <v>0.71</v>
      </c>
      <c r="AG132" s="0" t="n">
        <v>7950.61</v>
      </c>
      <c r="AH132" s="0" t="n">
        <v>839</v>
      </c>
      <c r="AI132" s="0" t="n">
        <v>2068.67</v>
      </c>
      <c r="AJ132" s="0" t="n">
        <v>203.6</v>
      </c>
      <c r="AK132" s="0" t="n">
        <v>185.14</v>
      </c>
      <c r="AL132" s="0" t="n">
        <v>37</v>
      </c>
      <c r="AM132" s="0" t="n">
        <v>184740.5</v>
      </c>
      <c r="AN132" s="0" t="n">
        <v>27541.17</v>
      </c>
      <c r="AO132" s="0" t="n">
        <v>18131.84</v>
      </c>
      <c r="AP132" s="0" t="n">
        <v>3141</v>
      </c>
      <c r="AQ132" s="0" t="n">
        <v>549.88</v>
      </c>
      <c r="AR132" s="0" t="n">
        <v>250.5</v>
      </c>
      <c r="AS132" s="0" t="n">
        <v>400</v>
      </c>
    </row>
    <row r="133" customFormat="false" ht="12" hidden="false" customHeight="false" outlineLevel="0" collapsed="false">
      <c r="A133" s="0" t="str">
        <f aca="false">CONCATENATE("Item/",ASC(C133),"/cond_",ASC(L133),"/list_",ASC(E133),"/context_",ASC(F133),"/CW_",ASC(AS133))</f>
        <v>Item/13132/cond_AR/list_CORGD/context_132/CW_306</v>
      </c>
      <c r="B133" s="0" t="str">
        <f aca="false">CONCATENATE("(#",ASC(C133),")")</f>
        <v>(#13132)</v>
      </c>
      <c r="C133" s="0" t="n">
        <v>13132</v>
      </c>
      <c r="D133" s="0" t="n">
        <v>3132</v>
      </c>
      <c r="E133" s="0" t="s">
        <v>80</v>
      </c>
      <c r="F133" s="0" t="n">
        <v>132</v>
      </c>
      <c r="G133" s="0" t="n">
        <v>162</v>
      </c>
      <c r="H133" s="0" t="n">
        <v>41</v>
      </c>
      <c r="I133" s="0" t="s">
        <v>624</v>
      </c>
      <c r="J133" s="0" t="s">
        <v>625</v>
      </c>
      <c r="K133" s="0" t="s">
        <v>626</v>
      </c>
      <c r="L133" s="0" t="s">
        <v>50</v>
      </c>
      <c r="M133" s="0" t="n">
        <v>3</v>
      </c>
      <c r="N133" s="0" t="s">
        <v>627</v>
      </c>
      <c r="O133" s="0" t="n">
        <v>13</v>
      </c>
      <c r="P133" s="0" t="n">
        <v>10</v>
      </c>
      <c r="Q133" s="0" t="s">
        <v>52</v>
      </c>
      <c r="R133" s="0" t="s">
        <v>581</v>
      </c>
      <c r="S133" s="0" t="s">
        <v>1785</v>
      </c>
      <c r="T133" s="0" t="s">
        <v>55</v>
      </c>
      <c r="U133" s="0" t="n">
        <v>7</v>
      </c>
      <c r="V133" s="0" t="n">
        <v>3.16</v>
      </c>
      <c r="W133" s="0" t="n">
        <v>0</v>
      </c>
      <c r="X133" s="0" t="n">
        <v>494</v>
      </c>
      <c r="Y133" s="0" t="n">
        <v>391</v>
      </c>
      <c r="Z133" s="0" t="n">
        <v>578</v>
      </c>
      <c r="AA133" s="0" t="n">
        <v>342</v>
      </c>
      <c r="AB133" s="0" t="s">
        <v>55</v>
      </c>
      <c r="AC133" s="0" t="s">
        <v>55</v>
      </c>
      <c r="AD133" s="0" t="n">
        <v>1.24935</v>
      </c>
      <c r="AE133" s="0" t="n">
        <v>0</v>
      </c>
      <c r="AF133" s="0" t="n">
        <v>0</v>
      </c>
      <c r="AG133" s="0" t="n">
        <v>6231.5</v>
      </c>
      <c r="AH133" s="0" t="n">
        <v>834.57</v>
      </c>
      <c r="AI133" s="0" t="n">
        <v>736.82</v>
      </c>
      <c r="AJ133" s="0" t="n">
        <v>64.83</v>
      </c>
      <c r="AK133" s="0" t="n">
        <v>56.61</v>
      </c>
      <c r="AL133" s="0" t="n">
        <v>9.2</v>
      </c>
      <c r="AM133" s="0" t="n">
        <v>260463.37</v>
      </c>
      <c r="AN133" s="0" t="n">
        <v>34825.71</v>
      </c>
      <c r="AO133" s="0" t="n">
        <v>22856.06</v>
      </c>
      <c r="AP133" s="0" t="n">
        <v>3365.83</v>
      </c>
      <c r="AQ133" s="0" t="n">
        <v>1522.18</v>
      </c>
      <c r="AR133" s="0" t="n">
        <v>220</v>
      </c>
      <c r="AS133" s="0" t="n">
        <v>306</v>
      </c>
    </row>
    <row r="134" customFormat="false" ht="12" hidden="false" customHeight="false" outlineLevel="0" collapsed="false">
      <c r="A134" s="0" t="str">
        <f aca="false">CONCATENATE("Item/",ASC(C134),"/cond_",ASC(L134),"/list_",ASC(E134),"/context_",ASC(F134),"/CW_",ASC(AS134))</f>
        <v>Item/13133/cond_AR/list_CORGC/context_133/CW_310</v>
      </c>
      <c r="B134" s="0" t="str">
        <f aca="false">CONCATENATE("(#",ASC(C134),")")</f>
        <v>(#13133)</v>
      </c>
      <c r="C134" s="0" t="n">
        <v>13133</v>
      </c>
      <c r="D134" s="0" t="n">
        <v>3133</v>
      </c>
      <c r="E134" s="0" t="s">
        <v>66</v>
      </c>
      <c r="F134" s="0" t="n">
        <v>133</v>
      </c>
      <c r="G134" s="0" t="n">
        <v>163</v>
      </c>
      <c r="I134" s="0" t="s">
        <v>628</v>
      </c>
      <c r="J134" s="0" t="s">
        <v>629</v>
      </c>
      <c r="K134" s="0" t="s">
        <v>630</v>
      </c>
      <c r="L134" s="0" t="s">
        <v>50</v>
      </c>
      <c r="M134" s="0" t="n">
        <v>3</v>
      </c>
      <c r="N134" s="0" t="s">
        <v>631</v>
      </c>
      <c r="O134" s="0" t="n">
        <v>24</v>
      </c>
      <c r="P134" s="0" t="n">
        <v>22</v>
      </c>
      <c r="Q134" s="0" t="s">
        <v>52</v>
      </c>
      <c r="R134" s="0" t="s">
        <v>581</v>
      </c>
      <c r="S134" s="0" t="s">
        <v>1755</v>
      </c>
      <c r="T134" s="0" t="s">
        <v>55</v>
      </c>
      <c r="U134" s="0" t="n">
        <v>9</v>
      </c>
      <c r="V134" s="0" t="n">
        <v>28.37</v>
      </c>
      <c r="W134" s="0" t="n">
        <v>0</v>
      </c>
      <c r="X134" s="0" t="n">
        <v>396</v>
      </c>
      <c r="Y134" s="0" t="n">
        <v>569</v>
      </c>
      <c r="Z134" s="0" t="n">
        <v>602</v>
      </c>
      <c r="AA134" s="0" t="s">
        <v>55</v>
      </c>
      <c r="AB134" s="0" t="s">
        <v>55</v>
      </c>
      <c r="AC134" s="0" t="s">
        <v>55</v>
      </c>
      <c r="AD134" s="0" t="s">
        <v>55</v>
      </c>
      <c r="AE134" s="0" t="n">
        <v>0</v>
      </c>
      <c r="AF134" s="0" t="n">
        <v>0</v>
      </c>
      <c r="AG134" s="0" t="n">
        <v>1905.24</v>
      </c>
      <c r="AH134" s="0" t="n">
        <v>845.33</v>
      </c>
      <c r="AI134" s="0" t="n">
        <v>115.34</v>
      </c>
      <c r="AJ134" s="0" t="n">
        <v>72.5</v>
      </c>
      <c r="AK134" s="0" t="n">
        <v>1.83</v>
      </c>
      <c r="AL134" s="0" t="n">
        <v>4.29</v>
      </c>
      <c r="AM134" s="0" t="n">
        <v>239037.25</v>
      </c>
      <c r="AN134" s="0" t="n">
        <v>32197.78</v>
      </c>
      <c r="AO134" s="0" t="n">
        <v>8039.01</v>
      </c>
      <c r="AP134" s="0" t="n">
        <v>1462.62</v>
      </c>
      <c r="AQ134" s="0" t="n">
        <v>1829.92</v>
      </c>
      <c r="AR134" s="0" t="n">
        <v>193</v>
      </c>
      <c r="AS134" s="0" t="n">
        <v>310</v>
      </c>
    </row>
    <row r="135" customFormat="false" ht="12" hidden="false" customHeight="false" outlineLevel="0" collapsed="false">
      <c r="A135" s="0" t="str">
        <f aca="false">CONCATENATE("Item/",ASC(C135),"/cond_",ASC(L135),"/list_",ASC(E135),"/context_",ASC(F135),"/CW_",ASC(AS135))</f>
        <v>Item/13134/cond_AR/list_CORGC/context_134/CW_416</v>
      </c>
      <c r="B135" s="0" t="str">
        <f aca="false">CONCATENATE("(#",ASC(C135),")")</f>
        <v>(#13134)</v>
      </c>
      <c r="C135" s="0" t="n">
        <v>13134</v>
      </c>
      <c r="D135" s="0" t="n">
        <v>3134</v>
      </c>
      <c r="E135" s="0" t="s">
        <v>66</v>
      </c>
      <c r="F135" s="0" t="n">
        <v>134</v>
      </c>
      <c r="G135" s="0" t="n">
        <v>164</v>
      </c>
      <c r="I135" s="0" t="s">
        <v>632</v>
      </c>
      <c r="J135" s="0" t="s">
        <v>633</v>
      </c>
      <c r="K135" s="0" t="s">
        <v>634</v>
      </c>
      <c r="L135" s="0" t="s">
        <v>50</v>
      </c>
      <c r="M135" s="0" t="n">
        <v>3</v>
      </c>
      <c r="N135" s="0" t="s">
        <v>635</v>
      </c>
      <c r="O135" s="0" t="n">
        <v>24</v>
      </c>
      <c r="P135" s="0" t="n">
        <v>21</v>
      </c>
      <c r="Q135" s="0" t="s">
        <v>52</v>
      </c>
      <c r="R135" s="0" t="s">
        <v>581</v>
      </c>
      <c r="S135" s="0" t="s">
        <v>1786</v>
      </c>
      <c r="T135" s="0" t="s">
        <v>55</v>
      </c>
      <c r="U135" s="0" t="n">
        <v>8</v>
      </c>
      <c r="V135" s="0" t="n">
        <v>11</v>
      </c>
      <c r="W135" s="0" t="n">
        <v>0</v>
      </c>
      <c r="X135" s="0" t="n">
        <v>500</v>
      </c>
      <c r="Y135" s="0" t="n">
        <v>471</v>
      </c>
      <c r="Z135" s="0" t="n">
        <v>483</v>
      </c>
      <c r="AA135" s="0" t="s">
        <v>55</v>
      </c>
      <c r="AB135" s="0" t="s">
        <v>55</v>
      </c>
      <c r="AC135" s="0" t="s">
        <v>55</v>
      </c>
      <c r="AD135" s="0" t="n">
        <v>17.0149</v>
      </c>
      <c r="AE135" s="0" t="n">
        <v>1</v>
      </c>
      <c r="AF135" s="0" t="n">
        <v>0.12</v>
      </c>
      <c r="AG135" s="0" t="n">
        <v>4512.73</v>
      </c>
      <c r="AH135" s="0" t="n">
        <v>1003.12</v>
      </c>
      <c r="AI135" s="0" t="n">
        <v>1137.17</v>
      </c>
      <c r="AJ135" s="0" t="n">
        <v>221.29</v>
      </c>
      <c r="AK135" s="0" t="n">
        <v>205.09</v>
      </c>
      <c r="AL135" s="0" t="n">
        <v>27</v>
      </c>
      <c r="AM135" s="0" t="n">
        <v>321715.87</v>
      </c>
      <c r="AN135" s="0" t="n">
        <v>44980.12</v>
      </c>
      <c r="AO135" s="0" t="n">
        <v>33070.08</v>
      </c>
      <c r="AP135" s="0" t="n">
        <v>5556.71</v>
      </c>
      <c r="AQ135" s="0" t="n">
        <v>3228.85</v>
      </c>
      <c r="AR135" s="0" t="n">
        <v>824.17</v>
      </c>
      <c r="AS135" s="0" t="n">
        <v>416</v>
      </c>
    </row>
    <row r="136" customFormat="false" ht="12" hidden="false" customHeight="false" outlineLevel="0" collapsed="false">
      <c r="A136" s="0" t="str">
        <f aca="false">CONCATENATE("Item/",ASC(C136),"/cond_",ASC(L136),"/list_",ASC(E136),"/context_",ASC(F136),"/CW_",ASC(AS136))</f>
        <v>Item/13135/cond_AR/list_CORGC/context_135/CW_120</v>
      </c>
      <c r="B136" s="0" t="str">
        <f aca="false">CONCATENATE("(#",ASC(C136),")")</f>
        <v>(#13135)</v>
      </c>
      <c r="C136" s="0" t="n">
        <v>13135</v>
      </c>
      <c r="D136" s="0" t="n">
        <v>3135</v>
      </c>
      <c r="E136" s="0" t="s">
        <v>66</v>
      </c>
      <c r="F136" s="0" t="n">
        <v>135</v>
      </c>
      <c r="G136" s="0" t="n">
        <v>165</v>
      </c>
      <c r="I136" s="0" t="s">
        <v>636</v>
      </c>
      <c r="J136" s="0" t="s">
        <v>637</v>
      </c>
      <c r="K136" s="0" t="s">
        <v>638</v>
      </c>
      <c r="L136" s="0" t="s">
        <v>50</v>
      </c>
      <c r="M136" s="0" t="n">
        <v>3</v>
      </c>
      <c r="N136" s="0" t="s">
        <v>639</v>
      </c>
      <c r="O136" s="0" t="n">
        <v>17</v>
      </c>
      <c r="P136" s="0" t="n">
        <v>15</v>
      </c>
      <c r="Q136" s="0" t="s">
        <v>52</v>
      </c>
      <c r="R136" s="0" t="s">
        <v>581</v>
      </c>
      <c r="S136" s="0" t="s">
        <v>1785</v>
      </c>
      <c r="T136" s="0" t="s">
        <v>55</v>
      </c>
      <c r="U136" s="0" t="n">
        <v>5</v>
      </c>
      <c r="V136" s="0" t="n">
        <v>8.63</v>
      </c>
      <c r="W136" s="0" t="n">
        <v>4</v>
      </c>
      <c r="X136" s="0" t="n">
        <v>591</v>
      </c>
      <c r="Y136" s="0" t="n">
        <v>510</v>
      </c>
      <c r="Z136" s="0" t="n">
        <v>540</v>
      </c>
      <c r="AA136" s="0" t="s">
        <v>55</v>
      </c>
      <c r="AB136" s="0" t="s">
        <v>55</v>
      </c>
      <c r="AC136" s="0" t="s">
        <v>55</v>
      </c>
      <c r="AD136" s="0" t="n">
        <v>17.4909</v>
      </c>
      <c r="AE136" s="0" t="n">
        <v>4</v>
      </c>
      <c r="AF136" s="0" t="n">
        <v>59.36</v>
      </c>
      <c r="AG136" s="0" t="n">
        <v>6880.54</v>
      </c>
      <c r="AH136" s="0" t="n">
        <v>320.6</v>
      </c>
      <c r="AI136" s="0" t="n">
        <v>1167.26</v>
      </c>
      <c r="AJ136" s="0" t="n">
        <v>52</v>
      </c>
      <c r="AK136" s="0" t="n">
        <v>492.9</v>
      </c>
      <c r="AL136" s="0" t="n">
        <v>11.67</v>
      </c>
      <c r="AM136" s="0" t="n">
        <v>276647.45</v>
      </c>
      <c r="AN136" s="0" t="n">
        <v>37940.8</v>
      </c>
      <c r="AO136" s="0" t="n">
        <v>28337.84</v>
      </c>
      <c r="AP136" s="0" t="n">
        <v>5042.25</v>
      </c>
      <c r="AQ136" s="0" t="n">
        <v>2487.41</v>
      </c>
      <c r="AR136" s="0" t="n">
        <v>325.33</v>
      </c>
      <c r="AS136" s="0" t="n">
        <v>120</v>
      </c>
    </row>
    <row r="137" customFormat="false" ht="12" hidden="false" customHeight="false" outlineLevel="0" collapsed="false">
      <c r="A137" s="0" t="str">
        <f aca="false">CONCATENATE("Item/",ASC(C137),"/cond_",ASC(L137),"/list_",ASC(E137),"/context_",ASC(F137),"/CW_",ASC(AS137))</f>
        <v>Item/13136/cond_AR/list_CORGC/context_136/CW_19</v>
      </c>
      <c r="B137" s="0" t="str">
        <f aca="false">CONCATENATE("(#",ASC(C137),")")</f>
        <v>(#13136)</v>
      </c>
      <c r="C137" s="0" t="n">
        <v>13136</v>
      </c>
      <c r="D137" s="0" t="n">
        <v>3136</v>
      </c>
      <c r="E137" s="0" t="s">
        <v>66</v>
      </c>
      <c r="F137" s="0" t="n">
        <v>136</v>
      </c>
      <c r="G137" s="0" t="n">
        <v>166</v>
      </c>
      <c r="I137" s="0" t="s">
        <v>640</v>
      </c>
      <c r="J137" s="0" t="s">
        <v>641</v>
      </c>
      <c r="K137" s="0" t="s">
        <v>642</v>
      </c>
      <c r="L137" s="0" t="s">
        <v>50</v>
      </c>
      <c r="M137" s="0" t="n">
        <v>3</v>
      </c>
      <c r="N137" s="0" t="s">
        <v>643</v>
      </c>
      <c r="O137" s="0" t="n">
        <v>19</v>
      </c>
      <c r="P137" s="0" t="n">
        <v>17</v>
      </c>
      <c r="Q137" s="0" t="s">
        <v>52</v>
      </c>
      <c r="R137" s="0" t="s">
        <v>581</v>
      </c>
      <c r="S137" s="0" t="s">
        <v>1589</v>
      </c>
      <c r="T137" s="0" t="s">
        <v>55</v>
      </c>
      <c r="U137" s="0" t="n">
        <v>7</v>
      </c>
      <c r="V137" s="0" t="n">
        <v>6.2</v>
      </c>
      <c r="W137" s="0" t="n">
        <v>0</v>
      </c>
      <c r="X137" s="0" t="s">
        <v>55</v>
      </c>
      <c r="Y137" s="0" t="s">
        <v>55</v>
      </c>
      <c r="Z137" s="0" t="s">
        <v>55</v>
      </c>
      <c r="AA137" s="0" t="s">
        <v>55</v>
      </c>
      <c r="AB137" s="0" t="s">
        <v>55</v>
      </c>
      <c r="AC137" s="0" t="s">
        <v>55</v>
      </c>
      <c r="AD137" s="0" t="n">
        <v>5.65181</v>
      </c>
      <c r="AE137" s="0" t="n">
        <v>0</v>
      </c>
      <c r="AF137" s="0" t="n">
        <v>0</v>
      </c>
      <c r="AG137" s="0" t="n">
        <v>7683.67</v>
      </c>
      <c r="AH137" s="0" t="n">
        <v>993.14</v>
      </c>
      <c r="AI137" s="0" t="n">
        <v>1017.11</v>
      </c>
      <c r="AJ137" s="0" t="n">
        <v>97.5</v>
      </c>
      <c r="AK137" s="0" t="n">
        <v>37.53</v>
      </c>
      <c r="AL137" s="0" t="n">
        <v>7.8</v>
      </c>
      <c r="AM137" s="0" t="n">
        <v>296517.47</v>
      </c>
      <c r="AN137" s="0" t="n">
        <v>37154.57</v>
      </c>
      <c r="AO137" s="0" t="n">
        <v>21891.32</v>
      </c>
      <c r="AP137" s="0" t="n">
        <v>3561.5</v>
      </c>
      <c r="AQ137" s="0" t="n">
        <v>1371.83</v>
      </c>
      <c r="AR137" s="0" t="n">
        <v>125.4</v>
      </c>
      <c r="AS137" s="0" t="n">
        <v>19</v>
      </c>
    </row>
    <row r="138" customFormat="false" ht="12" hidden="false" customHeight="false" outlineLevel="0" collapsed="false">
      <c r="A138" s="0" t="str">
        <f aca="false">CONCATENATE("Item/",ASC(C138),"/cond_",ASC(L138),"/list_",ASC(E138),"/context_",ASC(F138),"/CW_",ASC(AS138))</f>
        <v>Item/13137/cond_AR/list_CORGD/context_137/CW_343</v>
      </c>
      <c r="B138" s="0" t="str">
        <f aca="false">CONCATENATE("(#",ASC(C138),")")</f>
        <v>(#13137)</v>
      </c>
      <c r="C138" s="0" t="n">
        <v>13137</v>
      </c>
      <c r="D138" s="0" t="n">
        <v>3137</v>
      </c>
      <c r="E138" s="0" t="s">
        <v>80</v>
      </c>
      <c r="F138" s="0" t="n">
        <v>137</v>
      </c>
      <c r="G138" s="0" t="n">
        <v>167</v>
      </c>
      <c r="H138" s="0" t="n">
        <v>4</v>
      </c>
      <c r="I138" s="0" t="s">
        <v>644</v>
      </c>
      <c r="J138" s="0" t="s">
        <v>645</v>
      </c>
      <c r="K138" s="0" t="s">
        <v>646</v>
      </c>
      <c r="L138" s="0" t="s">
        <v>50</v>
      </c>
      <c r="M138" s="0" t="n">
        <v>3</v>
      </c>
      <c r="N138" s="0" t="s">
        <v>647</v>
      </c>
      <c r="O138" s="0" t="n">
        <v>16</v>
      </c>
      <c r="P138" s="0" t="n">
        <v>14</v>
      </c>
      <c r="Q138" s="0" t="s">
        <v>52</v>
      </c>
      <c r="R138" s="0" t="s">
        <v>581</v>
      </c>
      <c r="S138" s="0" t="s">
        <v>1745</v>
      </c>
      <c r="T138" s="0" t="n">
        <v>0</v>
      </c>
      <c r="U138" s="0" t="n">
        <v>9</v>
      </c>
      <c r="V138" s="0" t="n">
        <v>23.69</v>
      </c>
      <c r="W138" s="0" t="n">
        <v>0</v>
      </c>
      <c r="X138" s="0" t="n">
        <v>576</v>
      </c>
      <c r="Y138" s="0" t="n">
        <v>641</v>
      </c>
      <c r="Z138" s="0" t="n">
        <v>616</v>
      </c>
      <c r="AA138" s="0" t="s">
        <v>55</v>
      </c>
      <c r="AB138" s="0" t="s">
        <v>55</v>
      </c>
      <c r="AC138" s="0" t="s">
        <v>55</v>
      </c>
      <c r="AD138" s="0" t="n">
        <v>63.0623</v>
      </c>
      <c r="AE138" s="0" t="n">
        <v>0</v>
      </c>
      <c r="AF138" s="0" t="n">
        <v>0</v>
      </c>
      <c r="AG138" s="0" t="n">
        <v>2217.61</v>
      </c>
      <c r="AH138" s="0" t="n">
        <v>717.89</v>
      </c>
      <c r="AI138" s="0" t="n">
        <v>196.04</v>
      </c>
      <c r="AJ138" s="0" t="n">
        <v>63.88</v>
      </c>
      <c r="AK138" s="0" t="n">
        <v>69.24</v>
      </c>
      <c r="AL138" s="0" t="n">
        <v>6.71</v>
      </c>
      <c r="AM138" s="0" t="n">
        <v>274130.02</v>
      </c>
      <c r="AN138" s="0" t="n">
        <v>37260.33</v>
      </c>
      <c r="AO138" s="0" t="n">
        <v>16126.7</v>
      </c>
      <c r="AP138" s="0" t="n">
        <v>2953.38</v>
      </c>
      <c r="AQ138" s="0" t="n">
        <v>1296.96</v>
      </c>
      <c r="AR138" s="0" t="n">
        <v>233.29</v>
      </c>
      <c r="AS138" s="0" t="n">
        <v>343</v>
      </c>
    </row>
    <row r="139" customFormat="false" ht="12" hidden="false" customHeight="false" outlineLevel="0" collapsed="false">
      <c r="A139" s="0" t="str">
        <f aca="false">CONCATENATE("Item/",ASC(C139),"/cond_",ASC(L139),"/list_",ASC(E139),"/context_",ASC(F139),"/CW_",ASC(AS139))</f>
        <v>Item/13138/cond_AR/list_CORGA/context_138/CW_255</v>
      </c>
      <c r="B139" s="0" t="str">
        <f aca="false">CONCATENATE("(#",ASC(C139),")")</f>
        <v>(#13138)</v>
      </c>
      <c r="C139" s="0" t="n">
        <v>13138</v>
      </c>
      <c r="D139" s="0" t="n">
        <v>3138</v>
      </c>
      <c r="E139" s="0" t="s">
        <v>46</v>
      </c>
      <c r="F139" s="0" t="n">
        <v>138</v>
      </c>
      <c r="G139" s="0" t="n">
        <v>168</v>
      </c>
      <c r="I139" s="0" t="s">
        <v>648</v>
      </c>
      <c r="J139" s="0" t="s">
        <v>649</v>
      </c>
      <c r="K139" s="0" t="s">
        <v>650</v>
      </c>
      <c r="L139" s="0" t="s">
        <v>50</v>
      </c>
      <c r="M139" s="0" t="n">
        <v>3</v>
      </c>
      <c r="N139" s="0" t="s">
        <v>651</v>
      </c>
      <c r="O139" s="0" t="n">
        <v>19</v>
      </c>
      <c r="P139" s="0" t="n">
        <v>16</v>
      </c>
      <c r="Q139" s="0" t="s">
        <v>52</v>
      </c>
      <c r="R139" s="0" t="s">
        <v>581</v>
      </c>
      <c r="S139" s="0" t="s">
        <v>1745</v>
      </c>
      <c r="T139" s="0" t="s">
        <v>55</v>
      </c>
      <c r="U139" s="0" t="n">
        <v>4</v>
      </c>
      <c r="V139" s="0" t="n">
        <v>3.69</v>
      </c>
      <c r="W139" s="0" t="n">
        <v>4</v>
      </c>
      <c r="X139" s="0" t="s">
        <v>55</v>
      </c>
      <c r="Y139" s="0" t="s">
        <v>55</v>
      </c>
      <c r="Z139" s="0" t="s">
        <v>55</v>
      </c>
      <c r="AA139" s="0" t="s">
        <v>55</v>
      </c>
      <c r="AB139" s="0" t="s">
        <v>55</v>
      </c>
      <c r="AC139" s="0" t="s">
        <v>55</v>
      </c>
      <c r="AD139" s="0" t="n">
        <v>8.44797</v>
      </c>
      <c r="AE139" s="0" t="n">
        <v>4</v>
      </c>
      <c r="AF139" s="0" t="n">
        <v>285.55</v>
      </c>
      <c r="AG139" s="0" t="n">
        <v>12211.79</v>
      </c>
      <c r="AH139" s="0" t="n">
        <v>124.25</v>
      </c>
      <c r="AI139" s="0" t="n">
        <v>1067.5</v>
      </c>
      <c r="AJ139" s="0" t="n">
        <v>12.67</v>
      </c>
      <c r="AK139" s="0" t="n">
        <v>578.21</v>
      </c>
      <c r="AL139" s="0" t="n">
        <v>2.5</v>
      </c>
      <c r="AM139" s="0" t="n">
        <v>258292.25</v>
      </c>
      <c r="AN139" s="0" t="n">
        <v>28875.25</v>
      </c>
      <c r="AO139" s="0" t="n">
        <v>11811.27</v>
      </c>
      <c r="AP139" s="0" t="n">
        <v>1024.33</v>
      </c>
      <c r="AQ139" s="0" t="n">
        <v>4520.26</v>
      </c>
      <c r="AR139" s="0" t="n">
        <v>104</v>
      </c>
      <c r="AS139" s="0" t="n">
        <v>255</v>
      </c>
    </row>
    <row r="140" customFormat="false" ht="12" hidden="false" customHeight="false" outlineLevel="0" collapsed="false">
      <c r="A140" s="0" t="str">
        <f aca="false">CONCATENATE("Item/",ASC(C140),"/cond_",ASC(L140),"/list_",ASC(E140),"/context_",ASC(F140),"/CW_",ASC(AS140))</f>
        <v>Item/13139/cond_AR/list_CORGB/context_139/CW_497</v>
      </c>
      <c r="B140" s="0" t="str">
        <f aca="false">CONCATENATE("(#",ASC(C140),")")</f>
        <v>(#13139)</v>
      </c>
      <c r="C140" s="0" t="n">
        <v>13139</v>
      </c>
      <c r="D140" s="0" t="n">
        <v>3139</v>
      </c>
      <c r="E140" s="0" t="s">
        <v>56</v>
      </c>
      <c r="F140" s="0" t="n">
        <v>139</v>
      </c>
      <c r="G140" s="0" t="n">
        <v>169</v>
      </c>
      <c r="H140" s="0" t="n">
        <v>10</v>
      </c>
      <c r="I140" s="0" t="s">
        <v>652</v>
      </c>
      <c r="J140" s="0" t="s">
        <v>653</v>
      </c>
      <c r="K140" s="0" t="s">
        <v>654</v>
      </c>
      <c r="L140" s="0" t="s">
        <v>50</v>
      </c>
      <c r="M140" s="0" t="n">
        <v>3</v>
      </c>
      <c r="N140" s="0" t="s">
        <v>655</v>
      </c>
      <c r="O140" s="0" t="n">
        <v>16</v>
      </c>
      <c r="P140" s="0" t="n">
        <v>12</v>
      </c>
      <c r="Q140" s="0" t="s">
        <v>52</v>
      </c>
      <c r="R140" s="0" t="s">
        <v>581</v>
      </c>
      <c r="S140" s="0" t="s">
        <v>1778</v>
      </c>
      <c r="T140" s="0" t="s">
        <v>55</v>
      </c>
      <c r="U140" s="0" t="n">
        <v>5</v>
      </c>
      <c r="V140" s="0" t="n">
        <v>46.14</v>
      </c>
      <c r="W140" s="0" t="n">
        <v>9</v>
      </c>
      <c r="X140" s="0" t="s">
        <v>55</v>
      </c>
      <c r="Y140" s="0" t="s">
        <v>55</v>
      </c>
      <c r="Z140" s="0" t="s">
        <v>55</v>
      </c>
      <c r="AA140" s="0" t="s">
        <v>55</v>
      </c>
      <c r="AB140" s="0" t="s">
        <v>55</v>
      </c>
      <c r="AC140" s="0" t="s">
        <v>55</v>
      </c>
      <c r="AD140" s="0" t="n">
        <v>53.127</v>
      </c>
      <c r="AE140" s="0" t="n">
        <v>11</v>
      </c>
      <c r="AF140" s="0" t="n">
        <v>22.62</v>
      </c>
      <c r="AG140" s="0" t="n">
        <v>10341.27</v>
      </c>
      <c r="AH140" s="0" t="n">
        <v>619.2</v>
      </c>
      <c r="AI140" s="0" t="n">
        <v>2173.3</v>
      </c>
      <c r="AJ140" s="0" t="n">
        <v>63.75</v>
      </c>
      <c r="AK140" s="0" t="n">
        <v>814.22</v>
      </c>
      <c r="AL140" s="0" t="n">
        <v>16.67</v>
      </c>
      <c r="AM140" s="0" t="n">
        <v>308864.47</v>
      </c>
      <c r="AN140" s="0" t="n">
        <v>44240.8</v>
      </c>
      <c r="AO140" s="0" t="n">
        <v>23686.44</v>
      </c>
      <c r="AP140" s="0" t="n">
        <v>4484</v>
      </c>
      <c r="AQ140" s="0" t="n">
        <v>2721.28</v>
      </c>
      <c r="AR140" s="0" t="n">
        <v>455.67</v>
      </c>
      <c r="AS140" s="0" t="n">
        <v>497</v>
      </c>
    </row>
    <row r="141" customFormat="false" ht="12" hidden="false" customHeight="false" outlineLevel="0" collapsed="false">
      <c r="A141" s="0" t="str">
        <f aca="false">CONCATENATE("Item/",ASC(C141),"/cond_",ASC(L141),"/list_",ASC(E141),"/context_",ASC(F141),"/CW_",ASC(AS141))</f>
        <v>Item/13140/cond_AR/list_CORGB/context_140/CW_380</v>
      </c>
      <c r="B141" s="0" t="str">
        <f aca="false">CONCATENATE("(#",ASC(C141),")")</f>
        <v>(#13140)</v>
      </c>
      <c r="C141" s="0" t="n">
        <v>13140</v>
      </c>
      <c r="D141" s="0" t="n">
        <v>3140</v>
      </c>
      <c r="E141" s="0" t="s">
        <v>56</v>
      </c>
      <c r="F141" s="0" t="n">
        <v>140</v>
      </c>
      <c r="G141" s="0" t="n">
        <v>173</v>
      </c>
      <c r="H141" s="0" t="s">
        <v>656</v>
      </c>
      <c r="I141" s="0" t="s">
        <v>657</v>
      </c>
      <c r="J141" s="0" t="s">
        <v>658</v>
      </c>
      <c r="K141" s="0" t="s">
        <v>659</v>
      </c>
      <c r="L141" s="0" t="s">
        <v>50</v>
      </c>
      <c r="M141" s="0" t="n">
        <v>3</v>
      </c>
      <c r="N141" s="0" t="s">
        <v>660</v>
      </c>
      <c r="O141" s="0" t="n">
        <v>11</v>
      </c>
      <c r="P141" s="0" t="n">
        <v>8</v>
      </c>
      <c r="Q141" s="0" t="s">
        <v>52</v>
      </c>
      <c r="R141" s="0" t="s">
        <v>581</v>
      </c>
      <c r="S141" s="0" t="s">
        <v>1741</v>
      </c>
      <c r="T141" s="0" t="s">
        <v>55</v>
      </c>
      <c r="U141" s="0" t="n">
        <v>6</v>
      </c>
      <c r="V141" s="0" t="n">
        <v>7.35</v>
      </c>
      <c r="W141" s="0" t="n">
        <v>0</v>
      </c>
      <c r="X141" s="0" t="s">
        <v>55</v>
      </c>
      <c r="Y141" s="0" t="s">
        <v>55</v>
      </c>
      <c r="Z141" s="0" t="s">
        <v>55</v>
      </c>
      <c r="AA141" s="0" t="s">
        <v>55</v>
      </c>
      <c r="AB141" s="0" t="s">
        <v>55</v>
      </c>
      <c r="AC141" s="0" t="s">
        <v>55</v>
      </c>
      <c r="AD141" s="0" t="n">
        <v>2.67717</v>
      </c>
      <c r="AE141" s="0" t="n">
        <v>0</v>
      </c>
      <c r="AF141" s="0" t="n">
        <v>0</v>
      </c>
      <c r="AG141" s="0" t="n">
        <v>6936.5</v>
      </c>
      <c r="AH141" s="0" t="n">
        <v>634.83</v>
      </c>
      <c r="AI141" s="0" t="n">
        <v>350.06</v>
      </c>
      <c r="AJ141" s="0" t="n">
        <v>62</v>
      </c>
      <c r="AK141" s="0" t="n">
        <v>59.15</v>
      </c>
      <c r="AL141" s="0" t="n">
        <v>13.25</v>
      </c>
      <c r="AM141" s="0" t="n">
        <v>320359.53</v>
      </c>
      <c r="AN141" s="0" t="n">
        <v>41259.17</v>
      </c>
      <c r="AO141" s="0" t="n">
        <v>22072.66</v>
      </c>
      <c r="AP141" s="0" t="n">
        <v>4615.8</v>
      </c>
      <c r="AQ141" s="0" t="n">
        <v>2941.28</v>
      </c>
      <c r="AR141" s="0" t="n">
        <v>953.25</v>
      </c>
      <c r="AS141" s="0" t="n">
        <v>380</v>
      </c>
    </row>
    <row r="142" customFormat="false" ht="12" hidden="false" customHeight="false" outlineLevel="0" collapsed="false">
      <c r="A142" s="0" t="str">
        <f aca="false">CONCATENATE("Item/",ASC(C142),"/cond_",ASC(L142),"/list_",ASC(E142),"/context_",ASC(F142),"/CW_",ASC(AS142))</f>
        <v>Item/13141/cond_AR/list_CORGC/context_141/CW_105</v>
      </c>
      <c r="B142" s="0" t="str">
        <f aca="false">CONCATENATE("(#",ASC(C142),")")</f>
        <v>(#13141)</v>
      </c>
      <c r="C142" s="0" t="n">
        <v>13141</v>
      </c>
      <c r="D142" s="0" t="n">
        <v>3141</v>
      </c>
      <c r="E142" s="0" t="s">
        <v>66</v>
      </c>
      <c r="F142" s="0" t="n">
        <v>141</v>
      </c>
      <c r="G142" s="0" t="n">
        <v>176</v>
      </c>
      <c r="I142" s="0" t="s">
        <v>661</v>
      </c>
      <c r="J142" s="0" t="s">
        <v>662</v>
      </c>
      <c r="K142" s="0" t="s">
        <v>663</v>
      </c>
      <c r="L142" s="0" t="s">
        <v>50</v>
      </c>
      <c r="M142" s="0" t="n">
        <v>3</v>
      </c>
      <c r="N142" s="0" t="s">
        <v>664</v>
      </c>
      <c r="O142" s="0" t="n">
        <v>12</v>
      </c>
      <c r="P142" s="0" t="n">
        <v>9</v>
      </c>
      <c r="Q142" s="0" t="s">
        <v>52</v>
      </c>
      <c r="R142" s="0" t="s">
        <v>581</v>
      </c>
      <c r="S142" s="0" t="s">
        <v>1751</v>
      </c>
      <c r="T142" s="0" t="s">
        <v>55</v>
      </c>
      <c r="U142" s="0" t="n">
        <v>7</v>
      </c>
      <c r="V142" s="0" t="n">
        <v>11.2</v>
      </c>
      <c r="W142" s="0" t="n">
        <v>0</v>
      </c>
      <c r="X142" s="0" t="n">
        <v>607</v>
      </c>
      <c r="Y142" s="0" t="n">
        <v>563</v>
      </c>
      <c r="Z142" s="0" t="n">
        <v>622</v>
      </c>
      <c r="AA142" s="0" t="n">
        <v>446</v>
      </c>
      <c r="AB142" s="0" t="s">
        <v>55</v>
      </c>
      <c r="AC142" s="0" t="s">
        <v>55</v>
      </c>
      <c r="AD142" s="0" t="n">
        <v>6.66319</v>
      </c>
      <c r="AE142" s="0" t="n">
        <v>0</v>
      </c>
      <c r="AF142" s="0" t="n">
        <v>0</v>
      </c>
      <c r="AG142" s="0" t="n">
        <v>8067.49</v>
      </c>
      <c r="AH142" s="0" t="n">
        <v>1048.14</v>
      </c>
      <c r="AI142" s="0" t="n">
        <v>1407.3</v>
      </c>
      <c r="AJ142" s="0" t="n">
        <v>187.83</v>
      </c>
      <c r="AK142" s="0" t="n">
        <v>223.6</v>
      </c>
      <c r="AL142" s="0" t="n">
        <v>23.6</v>
      </c>
      <c r="AM142" s="0" t="n">
        <v>332563.84</v>
      </c>
      <c r="AN142" s="0" t="n">
        <v>42750</v>
      </c>
      <c r="AO142" s="0" t="n">
        <v>32422.13</v>
      </c>
      <c r="AP142" s="0" t="n">
        <v>5764.83</v>
      </c>
      <c r="AQ142" s="0" t="n">
        <v>5091.6</v>
      </c>
      <c r="AR142" s="0" t="n">
        <v>972.2</v>
      </c>
      <c r="AS142" s="0" t="n">
        <v>105</v>
      </c>
    </row>
    <row r="143" customFormat="false" ht="12" hidden="false" customHeight="false" outlineLevel="0" collapsed="false">
      <c r="A143" s="0" t="str">
        <f aca="false">CONCATENATE("Item/",ASC(C143),"/cond_",ASC(L143),"/list_",ASC(E143),"/context_",ASC(F143),"/CW_",ASC(AS143))</f>
        <v>Item/13142/cond_AR/list_CORGD/context_142/CW_362</v>
      </c>
      <c r="B143" s="0" t="str">
        <f aca="false">CONCATENATE("(#",ASC(C143),")")</f>
        <v>(#13142)</v>
      </c>
      <c r="C143" s="0" t="n">
        <v>13142</v>
      </c>
      <c r="D143" s="0" t="n">
        <v>3142</v>
      </c>
      <c r="E143" s="0" t="s">
        <v>80</v>
      </c>
      <c r="F143" s="0" t="n">
        <v>142</v>
      </c>
      <c r="G143" s="0" t="n">
        <v>177</v>
      </c>
      <c r="H143" s="0" t="s">
        <v>153</v>
      </c>
      <c r="I143" s="0" t="s">
        <v>665</v>
      </c>
      <c r="J143" s="0" t="s">
        <v>666</v>
      </c>
      <c r="K143" s="0" t="s">
        <v>667</v>
      </c>
      <c r="L143" s="0" t="s">
        <v>50</v>
      </c>
      <c r="M143" s="0" t="n">
        <v>3</v>
      </c>
      <c r="N143" s="0" t="s">
        <v>668</v>
      </c>
      <c r="O143" s="0" t="n">
        <v>11</v>
      </c>
      <c r="P143" s="0" t="n">
        <v>9</v>
      </c>
      <c r="Q143" s="0" t="s">
        <v>52</v>
      </c>
      <c r="R143" s="0" t="s">
        <v>581</v>
      </c>
      <c r="S143" s="0" t="s">
        <v>1787</v>
      </c>
      <c r="T143" s="0" t="s">
        <v>55</v>
      </c>
      <c r="U143" s="0" t="n">
        <v>4</v>
      </c>
      <c r="V143" s="0" t="n">
        <v>72.12</v>
      </c>
      <c r="W143" s="0" t="n">
        <v>11</v>
      </c>
      <c r="X143" s="0" t="n">
        <v>579</v>
      </c>
      <c r="Y143" s="0" t="n">
        <v>571</v>
      </c>
      <c r="Z143" s="0" t="n">
        <v>573</v>
      </c>
      <c r="AA143" s="0" t="n">
        <v>508</v>
      </c>
      <c r="AB143" s="0" t="s">
        <v>55</v>
      </c>
      <c r="AC143" s="0" t="s">
        <v>55</v>
      </c>
      <c r="AD143" s="0" t="n">
        <v>64.0142</v>
      </c>
      <c r="AE143" s="0" t="n">
        <v>15</v>
      </c>
      <c r="AF143" s="0" t="n">
        <v>51.84</v>
      </c>
      <c r="AG143" s="0" t="n">
        <v>13225.33</v>
      </c>
      <c r="AH143" s="0" t="n">
        <v>256</v>
      </c>
      <c r="AI143" s="0" t="n">
        <v>1646.38</v>
      </c>
      <c r="AJ143" s="0" t="n">
        <v>41</v>
      </c>
      <c r="AK143" s="0" t="n">
        <v>434.42</v>
      </c>
      <c r="AL143" s="0" t="n">
        <v>7</v>
      </c>
      <c r="AM143" s="0" t="n">
        <v>183598.23</v>
      </c>
      <c r="AN143" s="0" t="n">
        <v>25636.5</v>
      </c>
      <c r="AO143" s="0" t="n">
        <v>15020.02</v>
      </c>
      <c r="AP143" s="0" t="n">
        <v>2371</v>
      </c>
      <c r="AQ143" s="0" t="n">
        <v>2363.2</v>
      </c>
      <c r="AR143" s="0" t="n">
        <v>331</v>
      </c>
      <c r="AS143" s="0" t="n">
        <v>362</v>
      </c>
    </row>
    <row r="144" customFormat="false" ht="12" hidden="false" customHeight="false" outlineLevel="0" collapsed="false">
      <c r="A144" s="0" t="str">
        <f aca="false">CONCATENATE("Item/",ASC(C144),"/cond_",ASC(L144),"/list_",ASC(E144),"/context_",ASC(F144),"/CW_",ASC(AS144))</f>
        <v>Item/13143/cond_AR/list_CORGC/context_143/CW_426</v>
      </c>
      <c r="B144" s="0" t="str">
        <f aca="false">CONCATENATE("(#",ASC(C144),")")</f>
        <v>(#13143)</v>
      </c>
      <c r="C144" s="0" t="n">
        <v>13143</v>
      </c>
      <c r="D144" s="0" t="n">
        <v>3143</v>
      </c>
      <c r="E144" s="0" t="s">
        <v>66</v>
      </c>
      <c r="F144" s="0" t="n">
        <v>143</v>
      </c>
      <c r="G144" s="0" t="n">
        <v>178</v>
      </c>
      <c r="I144" s="0" t="s">
        <v>669</v>
      </c>
      <c r="J144" s="0" t="s">
        <v>670</v>
      </c>
      <c r="K144" s="0" t="s">
        <v>671</v>
      </c>
      <c r="L144" s="0" t="s">
        <v>50</v>
      </c>
      <c r="M144" s="0" t="n">
        <v>3</v>
      </c>
      <c r="N144" s="0" t="s">
        <v>672</v>
      </c>
      <c r="O144" s="0" t="n">
        <v>21</v>
      </c>
      <c r="P144" s="0" t="n">
        <v>19</v>
      </c>
      <c r="Q144" s="0" t="s">
        <v>52</v>
      </c>
      <c r="R144" s="0" t="s">
        <v>581</v>
      </c>
      <c r="S144" s="0" t="s">
        <v>1374</v>
      </c>
      <c r="T144" s="0" t="s">
        <v>55</v>
      </c>
      <c r="U144" s="0" t="n">
        <v>4</v>
      </c>
      <c r="V144" s="0" t="n">
        <v>22.71</v>
      </c>
      <c r="W144" s="0" t="n">
        <v>16</v>
      </c>
      <c r="X144" s="0" t="n">
        <v>608</v>
      </c>
      <c r="Y144" s="0" t="n">
        <v>539</v>
      </c>
      <c r="Z144" s="0" t="n">
        <v>596</v>
      </c>
      <c r="AA144" s="0" t="n">
        <v>441</v>
      </c>
      <c r="AB144" s="0" t="s">
        <v>55</v>
      </c>
      <c r="AC144" s="0" t="s">
        <v>55</v>
      </c>
      <c r="AD144" s="0" t="n">
        <v>33.4944</v>
      </c>
      <c r="AE144" s="0" t="n">
        <v>18</v>
      </c>
      <c r="AF144" s="0" t="n">
        <v>29.09</v>
      </c>
      <c r="AG144" s="0" t="n">
        <v>16422.57</v>
      </c>
      <c r="AH144" s="0" t="n">
        <v>258.5</v>
      </c>
      <c r="AI144" s="0" t="n">
        <v>673.87</v>
      </c>
      <c r="AJ144" s="0" t="n">
        <v>25</v>
      </c>
      <c r="AK144" s="0" t="n">
        <v>153.55</v>
      </c>
      <c r="AL144" s="0" t="n">
        <v>5</v>
      </c>
      <c r="AM144" s="0" t="n">
        <v>291472.1</v>
      </c>
      <c r="AN144" s="0" t="n">
        <v>38093</v>
      </c>
      <c r="AO144" s="0" t="n">
        <v>14456.14</v>
      </c>
      <c r="AP144" s="0" t="n">
        <v>2564</v>
      </c>
      <c r="AQ144" s="0" t="n">
        <v>1663.74</v>
      </c>
      <c r="AR144" s="0" t="n">
        <v>289.5</v>
      </c>
      <c r="AS144" s="0" t="n">
        <v>426</v>
      </c>
    </row>
    <row r="145" customFormat="false" ht="12" hidden="false" customHeight="false" outlineLevel="0" collapsed="false">
      <c r="A145" s="0" t="str">
        <f aca="false">CONCATENATE("Item/",ASC(C145),"/cond_",ASC(L145),"/list_",ASC(E145),"/context_",ASC(F145),"/CW_",ASC(AS145))</f>
        <v>Item/13144/cond_AR/list_CORGA/context_144/CW_451</v>
      </c>
      <c r="B145" s="0" t="str">
        <f aca="false">CONCATENATE("(#",ASC(C145),")")</f>
        <v>(#13144)</v>
      </c>
      <c r="C145" s="0" t="n">
        <v>13144</v>
      </c>
      <c r="D145" s="0" t="n">
        <v>3144</v>
      </c>
      <c r="E145" s="0" t="s">
        <v>46</v>
      </c>
      <c r="F145" s="0" t="n">
        <v>144</v>
      </c>
      <c r="G145" s="0" t="n">
        <v>180</v>
      </c>
      <c r="I145" s="0" t="s">
        <v>673</v>
      </c>
      <c r="J145" s="0" t="s">
        <v>674</v>
      </c>
      <c r="K145" s="0" t="s">
        <v>589</v>
      </c>
      <c r="L145" s="0" t="s">
        <v>50</v>
      </c>
      <c r="M145" s="0" t="n">
        <v>3</v>
      </c>
      <c r="N145" s="0" t="s">
        <v>675</v>
      </c>
      <c r="O145" s="0" t="n">
        <v>26</v>
      </c>
      <c r="P145" s="0" t="n">
        <v>24</v>
      </c>
      <c r="Q145" s="0" t="s">
        <v>52</v>
      </c>
      <c r="R145" s="0" t="s">
        <v>581</v>
      </c>
      <c r="S145" s="0" t="s">
        <v>1758</v>
      </c>
      <c r="T145" s="0" t="s">
        <v>55</v>
      </c>
      <c r="U145" s="0" t="n">
        <v>5</v>
      </c>
      <c r="V145" s="0" t="n">
        <v>1.37</v>
      </c>
      <c r="W145" s="0" t="n">
        <v>2</v>
      </c>
      <c r="X145" s="0" t="n">
        <v>606</v>
      </c>
      <c r="Y145" s="0" t="n">
        <v>455</v>
      </c>
      <c r="Z145" s="0" t="n">
        <v>576</v>
      </c>
      <c r="AA145" s="0" t="n">
        <v>432</v>
      </c>
      <c r="AB145" s="0" t="s">
        <v>55</v>
      </c>
      <c r="AC145" s="0" t="s">
        <v>55</v>
      </c>
      <c r="AD145" s="0" t="n">
        <v>4.99739</v>
      </c>
      <c r="AE145" s="0" t="n">
        <v>2</v>
      </c>
      <c r="AF145" s="0" t="n">
        <v>112.17</v>
      </c>
      <c r="AG145" s="0" t="n">
        <v>9605.27</v>
      </c>
      <c r="AH145" s="0" t="n">
        <v>332.8</v>
      </c>
      <c r="AI145" s="0" t="n">
        <v>658.64</v>
      </c>
      <c r="AJ145" s="0" t="n">
        <v>39.25</v>
      </c>
      <c r="AK145" s="0" t="n">
        <v>197.24</v>
      </c>
      <c r="AL145" s="0" t="n">
        <v>11</v>
      </c>
      <c r="AM145" s="0" t="n">
        <v>230514.18</v>
      </c>
      <c r="AN145" s="0" t="n">
        <v>27887.4</v>
      </c>
      <c r="AO145" s="0" t="n">
        <v>13773.9</v>
      </c>
      <c r="AP145" s="0" t="n">
        <v>1192.25</v>
      </c>
      <c r="AQ145" s="0" t="n">
        <v>412.4</v>
      </c>
      <c r="AR145" s="0" t="n">
        <v>124.33</v>
      </c>
      <c r="AS145" s="0" t="n">
        <v>451</v>
      </c>
    </row>
    <row r="146" customFormat="false" ht="12" hidden="false" customHeight="false" outlineLevel="0" collapsed="false">
      <c r="A146" s="0" t="str">
        <f aca="false">CONCATENATE("Item/",ASC(C146),"/cond_",ASC(L146),"/list_",ASC(E146),"/context_",ASC(F146),"/CW_",ASC(AS146))</f>
        <v>Item/13145/cond_AR/list_CORGD/context_145/CW_559</v>
      </c>
      <c r="B146" s="0" t="str">
        <f aca="false">CONCATENATE("(#",ASC(C146),")")</f>
        <v>(#13145)</v>
      </c>
      <c r="C146" s="0" t="n">
        <v>13145</v>
      </c>
      <c r="D146" s="0" t="n">
        <v>3145</v>
      </c>
      <c r="E146" s="0" t="s">
        <v>80</v>
      </c>
      <c r="F146" s="0" t="n">
        <v>145</v>
      </c>
      <c r="G146" s="0" t="n">
        <v>181</v>
      </c>
      <c r="I146" s="0" t="s">
        <v>676</v>
      </c>
      <c r="J146" s="0" t="s">
        <v>677</v>
      </c>
      <c r="K146" s="0" t="s">
        <v>678</v>
      </c>
      <c r="L146" s="0" t="s">
        <v>50</v>
      </c>
      <c r="M146" s="0" t="n">
        <v>3</v>
      </c>
      <c r="N146" s="0" t="s">
        <v>679</v>
      </c>
      <c r="O146" s="0" t="n">
        <v>18</v>
      </c>
      <c r="P146" s="0" t="n">
        <v>15</v>
      </c>
      <c r="Q146" s="0" t="s">
        <v>52</v>
      </c>
      <c r="R146" s="0" t="s">
        <v>581</v>
      </c>
      <c r="S146" s="0" t="s">
        <v>1743</v>
      </c>
      <c r="T146" s="0" t="s">
        <v>55</v>
      </c>
      <c r="U146" s="0" t="n">
        <v>5</v>
      </c>
      <c r="V146" s="0" t="n">
        <v>330.02</v>
      </c>
      <c r="W146" s="0" t="n">
        <v>7</v>
      </c>
      <c r="X146" s="0" t="n">
        <v>487</v>
      </c>
      <c r="Y146" s="0" t="n">
        <v>576</v>
      </c>
      <c r="Z146" s="0" t="n">
        <v>525</v>
      </c>
      <c r="AA146" s="0" t="n">
        <v>445</v>
      </c>
      <c r="AB146" s="0" t="s">
        <v>55</v>
      </c>
      <c r="AC146" s="0" t="s">
        <v>55</v>
      </c>
      <c r="AD146" s="0" t="n">
        <v>110.597</v>
      </c>
      <c r="AE146" s="0" t="n">
        <v>8</v>
      </c>
      <c r="AF146" s="0" t="n">
        <v>22.42</v>
      </c>
      <c r="AG146" s="0" t="n">
        <v>8513.32</v>
      </c>
      <c r="AH146" s="0" t="n">
        <v>311</v>
      </c>
      <c r="AI146" s="0" t="n">
        <v>1819.15</v>
      </c>
      <c r="AJ146" s="0" t="n">
        <v>52</v>
      </c>
      <c r="AK146" s="0" t="n">
        <v>403.74</v>
      </c>
      <c r="AL146" s="0" t="n">
        <v>11.33</v>
      </c>
      <c r="AM146" s="0" t="n">
        <v>245526.46</v>
      </c>
      <c r="AN146" s="0" t="n">
        <v>24014</v>
      </c>
      <c r="AO146" s="0" t="n">
        <v>21160.59</v>
      </c>
      <c r="AP146" s="0" t="n">
        <v>2890.25</v>
      </c>
      <c r="AQ146" s="0" t="n">
        <v>945.26</v>
      </c>
      <c r="AR146" s="0" t="n">
        <v>232.33</v>
      </c>
      <c r="AS146" s="0" t="n">
        <v>559</v>
      </c>
    </row>
    <row r="147" customFormat="false" ht="12" hidden="false" customHeight="false" outlineLevel="0" collapsed="false">
      <c r="A147" s="0" t="str">
        <f aca="false">CONCATENATE("Item/",ASC(C147),"/cond_",ASC(L147),"/list_",ASC(E147),"/context_",ASC(F147),"/CW_",ASC(AS147))</f>
        <v>Item/13146/cond_AR/list_CORGB/context_146/CW_50</v>
      </c>
      <c r="B147" s="0" t="str">
        <f aca="false">CONCATENATE("(#",ASC(C147),")")</f>
        <v>(#13146)</v>
      </c>
      <c r="C147" s="0" t="n">
        <v>13146</v>
      </c>
      <c r="D147" s="0" t="n">
        <v>3146</v>
      </c>
      <c r="E147" s="0" t="s">
        <v>56</v>
      </c>
      <c r="F147" s="0" t="n">
        <v>146</v>
      </c>
      <c r="G147" s="0" t="n">
        <v>182</v>
      </c>
      <c r="H147" s="0" t="n">
        <v>34</v>
      </c>
      <c r="I147" s="0" t="s">
        <v>680</v>
      </c>
      <c r="J147" s="0" t="s">
        <v>681</v>
      </c>
      <c r="K147" s="0" t="s">
        <v>93</v>
      </c>
      <c r="L147" s="0" t="s">
        <v>50</v>
      </c>
      <c r="M147" s="0" t="n">
        <v>3</v>
      </c>
      <c r="N147" s="0" t="s">
        <v>682</v>
      </c>
      <c r="O147" s="0" t="n">
        <v>10</v>
      </c>
      <c r="P147" s="0" t="n">
        <v>8</v>
      </c>
      <c r="Q147" s="0" t="s">
        <v>52</v>
      </c>
      <c r="R147" s="0" t="s">
        <v>581</v>
      </c>
      <c r="S147" s="0" t="s">
        <v>1745</v>
      </c>
      <c r="T147" s="0" t="s">
        <v>55</v>
      </c>
      <c r="U147" s="0" t="n">
        <v>11</v>
      </c>
      <c r="V147" s="0" t="n">
        <v>0.63</v>
      </c>
      <c r="W147" s="0" t="n">
        <v>0</v>
      </c>
      <c r="X147" s="0" t="s">
        <v>55</v>
      </c>
      <c r="Y147" s="0" t="s">
        <v>55</v>
      </c>
      <c r="Z147" s="0" t="s">
        <v>55</v>
      </c>
      <c r="AA147" s="0" t="s">
        <v>55</v>
      </c>
      <c r="AB147" s="0" t="s">
        <v>55</v>
      </c>
      <c r="AC147" s="0" t="s">
        <v>55</v>
      </c>
      <c r="AD147" s="0" t="n">
        <v>8.26949</v>
      </c>
      <c r="AE147" s="0" t="n">
        <v>0</v>
      </c>
      <c r="AF147" s="0" t="n">
        <v>0</v>
      </c>
      <c r="AG147" s="0" t="n">
        <v>1408.12</v>
      </c>
      <c r="AH147" s="0" t="n">
        <v>590.64</v>
      </c>
      <c r="AI147" s="0" t="n">
        <v>717.47</v>
      </c>
      <c r="AJ147" s="0" t="n">
        <v>210.1</v>
      </c>
      <c r="AK147" s="0" t="n">
        <v>503.09</v>
      </c>
      <c r="AL147" s="0" t="n">
        <v>123.44</v>
      </c>
      <c r="AM147" s="0" t="n">
        <v>251116.52</v>
      </c>
      <c r="AN147" s="0" t="n">
        <v>33183.18</v>
      </c>
      <c r="AO147" s="0" t="n">
        <v>21873.05</v>
      </c>
      <c r="AP147" s="0" t="n">
        <v>4125.2</v>
      </c>
      <c r="AQ147" s="0" t="n">
        <v>4766.75</v>
      </c>
      <c r="AR147" s="0" t="n">
        <v>1215</v>
      </c>
      <c r="AS147" s="0" t="n">
        <v>50</v>
      </c>
    </row>
    <row r="148" customFormat="false" ht="12" hidden="false" customHeight="false" outlineLevel="0" collapsed="false">
      <c r="A148" s="0" t="str">
        <f aca="false">CONCATENATE("Item/",ASC(C148),"/cond_",ASC(L148),"/list_",ASC(E148),"/context_",ASC(F148),"/CW_",ASC(AS148))</f>
        <v>Item/13147/cond_AR/list_CORGC/context_147/CW_392</v>
      </c>
      <c r="B148" s="0" t="str">
        <f aca="false">CONCATENATE("(#",ASC(C148),")")</f>
        <v>(#13147)</v>
      </c>
      <c r="C148" s="0" t="n">
        <v>13147</v>
      </c>
      <c r="D148" s="0" t="n">
        <v>3147</v>
      </c>
      <c r="E148" s="0" t="s">
        <v>66</v>
      </c>
      <c r="F148" s="0" t="n">
        <v>147</v>
      </c>
      <c r="G148" s="0" t="n">
        <v>183</v>
      </c>
      <c r="I148" s="0" t="s">
        <v>683</v>
      </c>
      <c r="J148" s="0" t="s">
        <v>684</v>
      </c>
      <c r="K148" s="0" t="s">
        <v>685</v>
      </c>
      <c r="L148" s="0" t="s">
        <v>50</v>
      </c>
      <c r="M148" s="0" t="n">
        <v>3</v>
      </c>
      <c r="N148" s="0" t="s">
        <v>686</v>
      </c>
      <c r="O148" s="0" t="n">
        <v>18</v>
      </c>
      <c r="P148" s="0" t="n">
        <v>16</v>
      </c>
      <c r="Q148" s="0" t="s">
        <v>52</v>
      </c>
      <c r="R148" s="0" t="s">
        <v>581</v>
      </c>
      <c r="S148" s="0" t="s">
        <v>1788</v>
      </c>
      <c r="T148" s="0" t="n">
        <v>0</v>
      </c>
      <c r="U148" s="0" t="n">
        <v>8</v>
      </c>
      <c r="V148" s="0" t="n">
        <v>53.12</v>
      </c>
      <c r="W148" s="0" t="n">
        <v>0</v>
      </c>
      <c r="X148" s="0" t="n">
        <v>379</v>
      </c>
      <c r="Y148" s="0" t="n">
        <v>544</v>
      </c>
      <c r="Z148" s="0" t="n">
        <v>446</v>
      </c>
      <c r="AA148" s="0" t="s">
        <v>55</v>
      </c>
      <c r="AB148" s="0" t="s">
        <v>55</v>
      </c>
      <c r="AC148" s="0" t="s">
        <v>55</v>
      </c>
      <c r="AD148" s="0" t="n">
        <v>107.92</v>
      </c>
      <c r="AE148" s="0" t="n">
        <v>0</v>
      </c>
      <c r="AF148" s="0" t="n">
        <v>0</v>
      </c>
      <c r="AG148" s="0" t="n">
        <v>3364.13</v>
      </c>
      <c r="AH148" s="0" t="n">
        <v>735.5</v>
      </c>
      <c r="AI148" s="0" t="n">
        <v>729.29</v>
      </c>
      <c r="AJ148" s="0" t="n">
        <v>95.71</v>
      </c>
      <c r="AK148" s="0" t="n">
        <v>288.69</v>
      </c>
      <c r="AL148" s="0" t="n">
        <v>26</v>
      </c>
      <c r="AM148" s="0" t="n">
        <v>281538.39</v>
      </c>
      <c r="AN148" s="0" t="n">
        <v>42764.25</v>
      </c>
      <c r="AO148" s="0" t="n">
        <v>28510.97</v>
      </c>
      <c r="AP148" s="0" t="n">
        <v>5081.14</v>
      </c>
      <c r="AQ148" s="0" t="n">
        <v>3690.8</v>
      </c>
      <c r="AR148" s="0" t="n">
        <v>881.83</v>
      </c>
      <c r="AS148" s="0" t="n">
        <v>392</v>
      </c>
    </row>
    <row r="149" customFormat="false" ht="12" hidden="false" customHeight="false" outlineLevel="0" collapsed="false">
      <c r="A149" s="0" t="str">
        <f aca="false">CONCATENATE("Item/",ASC(C149),"/cond_",ASC(L149),"/list_",ASC(E149),"/context_",ASC(F149),"/CW_",ASC(AS149))</f>
        <v>Item/13148/cond_AR/list_CORGD/context_148/CW_439</v>
      </c>
      <c r="B149" s="0" t="str">
        <f aca="false">CONCATENATE("(#",ASC(C149),")")</f>
        <v>(#13148)</v>
      </c>
      <c r="C149" s="0" t="n">
        <v>13148</v>
      </c>
      <c r="D149" s="0" t="n">
        <v>3148</v>
      </c>
      <c r="E149" s="0" t="s">
        <v>80</v>
      </c>
      <c r="F149" s="0" t="n">
        <v>148</v>
      </c>
      <c r="G149" s="0" t="n">
        <v>187</v>
      </c>
      <c r="I149" s="0" t="s">
        <v>687</v>
      </c>
      <c r="J149" s="0" t="s">
        <v>688</v>
      </c>
      <c r="K149" s="0" t="s">
        <v>689</v>
      </c>
      <c r="L149" s="0" t="s">
        <v>50</v>
      </c>
      <c r="M149" s="0" t="n">
        <v>3</v>
      </c>
      <c r="N149" s="0" t="s">
        <v>690</v>
      </c>
      <c r="O149" s="0" t="n">
        <v>19</v>
      </c>
      <c r="P149" s="0" t="n">
        <v>17</v>
      </c>
      <c r="Q149" s="0" t="s">
        <v>52</v>
      </c>
      <c r="R149" s="0" t="s">
        <v>581</v>
      </c>
      <c r="S149" s="0" t="s">
        <v>1743</v>
      </c>
      <c r="T149" s="0" t="s">
        <v>55</v>
      </c>
      <c r="U149" s="0" t="n">
        <v>3</v>
      </c>
      <c r="V149" s="0" t="n">
        <v>3.49</v>
      </c>
      <c r="W149" s="0" t="n">
        <v>21</v>
      </c>
      <c r="X149" s="0" t="n">
        <v>540</v>
      </c>
      <c r="Y149" s="0" t="n">
        <v>377</v>
      </c>
      <c r="Z149" s="0" t="n">
        <v>451</v>
      </c>
      <c r="AA149" s="0" t="s">
        <v>55</v>
      </c>
      <c r="AB149" s="0" t="s">
        <v>55</v>
      </c>
      <c r="AC149" s="0" t="s">
        <v>55</v>
      </c>
      <c r="AD149" s="0" t="n">
        <v>2.79616</v>
      </c>
      <c r="AE149" s="0" t="n">
        <v>22</v>
      </c>
      <c r="AF149" s="0" t="n">
        <v>72.2</v>
      </c>
      <c r="AG149" s="0" t="n">
        <v>13144.38</v>
      </c>
      <c r="AH149" s="0" t="n">
        <v>79.67</v>
      </c>
      <c r="AI149" s="0" t="n">
        <v>793.81</v>
      </c>
      <c r="AJ149" s="0" t="n">
        <v>10.5</v>
      </c>
      <c r="AK149" s="0" t="n">
        <v>2.8</v>
      </c>
      <c r="AL149" s="0" t="n">
        <v>1</v>
      </c>
      <c r="AM149" s="0" t="n">
        <v>241361.15</v>
      </c>
      <c r="AN149" s="0" t="n">
        <v>36326.67</v>
      </c>
      <c r="AO149" s="0" t="n">
        <v>7462.98</v>
      </c>
      <c r="AP149" s="0" t="n">
        <v>1374</v>
      </c>
      <c r="AQ149" s="0" t="n">
        <v>158.96</v>
      </c>
      <c r="AR149" s="0" t="n">
        <v>62</v>
      </c>
      <c r="AS149" s="0" t="n">
        <v>439</v>
      </c>
    </row>
    <row r="150" customFormat="false" ht="12" hidden="false" customHeight="false" outlineLevel="0" collapsed="false">
      <c r="A150" s="0" t="str">
        <f aca="false">CONCATENATE("Item/",ASC(C150),"/cond_",ASC(L150),"/list_",ASC(E150),"/context_",ASC(F150),"/CW_",ASC(AS150))</f>
        <v>Item/13149/cond_AR/list_CORGB/context_149/CW_18</v>
      </c>
      <c r="B150" s="0" t="str">
        <f aca="false">CONCATENATE("(#",ASC(C150),")")</f>
        <v>(#13149)</v>
      </c>
      <c r="C150" s="0" t="n">
        <v>13149</v>
      </c>
      <c r="D150" s="0" t="n">
        <v>3149</v>
      </c>
      <c r="E150" s="0" t="s">
        <v>56</v>
      </c>
      <c r="F150" s="0" t="n">
        <v>149</v>
      </c>
      <c r="G150" s="0" t="n">
        <v>188</v>
      </c>
      <c r="H150" s="0" t="s">
        <v>90</v>
      </c>
      <c r="I150" s="0" t="s">
        <v>691</v>
      </c>
      <c r="J150" s="0" t="s">
        <v>692</v>
      </c>
      <c r="K150" s="0" t="s">
        <v>693</v>
      </c>
      <c r="L150" s="0" t="s">
        <v>50</v>
      </c>
      <c r="M150" s="0" t="n">
        <v>3</v>
      </c>
      <c r="N150" s="0" t="s">
        <v>694</v>
      </c>
      <c r="O150" s="0" t="n">
        <v>16</v>
      </c>
      <c r="P150" s="0" t="n">
        <v>13</v>
      </c>
      <c r="Q150" s="0" t="s">
        <v>52</v>
      </c>
      <c r="R150" s="0" t="s">
        <v>581</v>
      </c>
      <c r="S150" s="0" t="s">
        <v>1789</v>
      </c>
      <c r="T150" s="0" t="s">
        <v>55</v>
      </c>
      <c r="U150" s="0" t="n">
        <v>3</v>
      </c>
      <c r="V150" s="0" t="n">
        <v>187.12</v>
      </c>
      <c r="W150" s="0" t="n">
        <v>13</v>
      </c>
      <c r="X150" s="0" t="n">
        <v>635</v>
      </c>
      <c r="Y150" s="0" t="n">
        <v>636</v>
      </c>
      <c r="Z150" s="0" t="n">
        <v>635</v>
      </c>
      <c r="AA150" s="0" t="n">
        <v>545</v>
      </c>
      <c r="AB150" s="0" t="n">
        <v>11</v>
      </c>
      <c r="AC150" s="0" t="s">
        <v>55</v>
      </c>
      <c r="AD150" s="0" t="n">
        <v>254.391</v>
      </c>
      <c r="AE150" s="0" t="n">
        <v>16</v>
      </c>
      <c r="AF150" s="0" t="n">
        <v>42.7</v>
      </c>
      <c r="AG150" s="0" t="n">
        <v>19509.66</v>
      </c>
      <c r="AH150" s="0" t="n">
        <v>62.67</v>
      </c>
      <c r="AI150" s="0" t="n">
        <v>484.33</v>
      </c>
      <c r="AJ150" s="0" t="n">
        <v>7</v>
      </c>
      <c r="AK150" s="0" t="n">
        <v>254.39</v>
      </c>
      <c r="AL150" s="0" t="n">
        <v>1</v>
      </c>
      <c r="AM150" s="0" t="n">
        <v>251334.17</v>
      </c>
      <c r="AN150" s="0" t="n">
        <v>31750</v>
      </c>
      <c r="AO150" s="0" t="n">
        <v>30652.99</v>
      </c>
      <c r="AP150" s="0" t="n">
        <v>4385.5</v>
      </c>
      <c r="AQ150" s="0" t="n">
        <v>733.55</v>
      </c>
      <c r="AR150" s="0" t="n">
        <v>172</v>
      </c>
      <c r="AS150" s="0" t="n">
        <v>18</v>
      </c>
    </row>
    <row r="151" customFormat="false" ht="12" hidden="false" customHeight="false" outlineLevel="0" collapsed="false">
      <c r="A151" s="0" t="str">
        <f aca="false">CONCATENATE("Item/",ASC(C151),"/cond_",ASC(L151),"/list_",ASC(E151),"/context_",ASC(F151),"/CW_",ASC(AS151))</f>
        <v>Item/13150/cond_AR/list_CORGC/context_150/CW_184</v>
      </c>
      <c r="B151" s="0" t="str">
        <f aca="false">CONCATENATE("(#",ASC(C151),")")</f>
        <v>(#13150)</v>
      </c>
      <c r="C151" s="0" t="n">
        <v>13150</v>
      </c>
      <c r="D151" s="0" t="n">
        <v>3150</v>
      </c>
      <c r="E151" s="0" t="s">
        <v>66</v>
      </c>
      <c r="F151" s="0" t="n">
        <v>150</v>
      </c>
      <c r="G151" s="0" t="n">
        <v>189</v>
      </c>
      <c r="H151" s="0" t="s">
        <v>695</v>
      </c>
      <c r="I151" s="0" t="s">
        <v>696</v>
      </c>
      <c r="J151" s="0" t="s">
        <v>697</v>
      </c>
      <c r="K151" s="0" t="s">
        <v>698</v>
      </c>
      <c r="L151" s="0" t="s">
        <v>50</v>
      </c>
      <c r="M151" s="0" t="n">
        <v>3</v>
      </c>
      <c r="N151" s="0" t="s">
        <v>699</v>
      </c>
      <c r="O151" s="0" t="n">
        <v>10</v>
      </c>
      <c r="P151" s="0" t="n">
        <v>8</v>
      </c>
      <c r="Q151" s="0" t="s">
        <v>52</v>
      </c>
      <c r="R151" s="0" t="s">
        <v>581</v>
      </c>
      <c r="S151" s="0" t="s">
        <v>1743</v>
      </c>
      <c r="T151" s="0" t="s">
        <v>55</v>
      </c>
      <c r="U151" s="0" t="n">
        <v>8</v>
      </c>
      <c r="V151" s="0" t="n">
        <v>2.02</v>
      </c>
      <c r="W151" s="0" t="n">
        <v>0</v>
      </c>
      <c r="X151" s="0" t="s">
        <v>55</v>
      </c>
      <c r="Y151" s="0" t="s">
        <v>55</v>
      </c>
      <c r="Z151" s="0" t="s">
        <v>55</v>
      </c>
      <c r="AA151" s="0" t="s">
        <v>55</v>
      </c>
      <c r="AB151" s="0" t="s">
        <v>55</v>
      </c>
      <c r="AC151" s="0" t="s">
        <v>55</v>
      </c>
      <c r="AD151" s="0" t="n">
        <v>2.61768</v>
      </c>
      <c r="AE151" s="0" t="n">
        <v>0</v>
      </c>
      <c r="AF151" s="0" t="n">
        <v>0</v>
      </c>
      <c r="AG151" s="0" t="n">
        <v>2797.44</v>
      </c>
      <c r="AH151" s="0" t="n">
        <v>781.12</v>
      </c>
      <c r="AI151" s="0" t="n">
        <v>286.53</v>
      </c>
      <c r="AJ151" s="0" t="n">
        <v>89.86</v>
      </c>
      <c r="AK151" s="0" t="n">
        <v>30.07</v>
      </c>
      <c r="AL151" s="0" t="n">
        <v>12.67</v>
      </c>
      <c r="AM151" s="0" t="n">
        <v>237675.34</v>
      </c>
      <c r="AN151" s="0" t="n">
        <v>31083.88</v>
      </c>
      <c r="AO151" s="0" t="n">
        <v>15472.89</v>
      </c>
      <c r="AP151" s="0" t="n">
        <v>2973.29</v>
      </c>
      <c r="AQ151" s="0" t="n">
        <v>1264.75</v>
      </c>
      <c r="AR151" s="0" t="n">
        <v>315.5</v>
      </c>
      <c r="AS151" s="0" t="n">
        <v>184</v>
      </c>
    </row>
    <row r="152" customFormat="false" ht="12" hidden="false" customHeight="false" outlineLevel="0" collapsed="false">
      <c r="A152" s="0" t="str">
        <f aca="false">CONCATENATE("Item/",ASC(C152),"/cond_",ASC(L152),"/list_",ASC(E152),"/context_",ASC(F152),"/CW_",ASC(AS152))</f>
        <v>Item/13151/cond_AR/list_CORGD/context_151/CW_528</v>
      </c>
      <c r="B152" s="0" t="str">
        <f aca="false">CONCATENATE("(#",ASC(C152),")")</f>
        <v>(#13151)</v>
      </c>
      <c r="C152" s="0" t="n">
        <v>13151</v>
      </c>
      <c r="D152" s="0" t="n">
        <v>3151</v>
      </c>
      <c r="E152" s="0" t="s">
        <v>80</v>
      </c>
      <c r="F152" s="0" t="n">
        <v>151</v>
      </c>
      <c r="G152" s="0" t="n">
        <v>190</v>
      </c>
      <c r="I152" s="0" t="s">
        <v>700</v>
      </c>
      <c r="J152" s="0" t="s">
        <v>701</v>
      </c>
      <c r="K152" s="0" t="s">
        <v>702</v>
      </c>
      <c r="L152" s="0" t="s">
        <v>50</v>
      </c>
      <c r="M152" s="0" t="n">
        <v>3</v>
      </c>
      <c r="N152" s="0" t="s">
        <v>703</v>
      </c>
      <c r="O152" s="0" t="n">
        <v>15</v>
      </c>
      <c r="P152" s="0" t="n">
        <v>13</v>
      </c>
      <c r="Q152" s="0" t="s">
        <v>52</v>
      </c>
      <c r="R152" s="0" t="s">
        <v>581</v>
      </c>
      <c r="S152" s="0" t="s">
        <v>1790</v>
      </c>
      <c r="T152" s="0" t="n">
        <v>0</v>
      </c>
      <c r="U152" s="0" t="n">
        <v>6</v>
      </c>
      <c r="V152" s="0" t="n">
        <v>3.73</v>
      </c>
      <c r="W152" s="0" t="n">
        <v>0</v>
      </c>
      <c r="X152" s="0" t="s">
        <v>55</v>
      </c>
      <c r="Y152" s="0" t="s">
        <v>55</v>
      </c>
      <c r="Z152" s="0" t="s">
        <v>55</v>
      </c>
      <c r="AA152" s="0" t="s">
        <v>55</v>
      </c>
      <c r="AB152" s="0" t="s">
        <v>55</v>
      </c>
      <c r="AC152" s="0" t="s">
        <v>55</v>
      </c>
      <c r="AD152" s="0" t="n">
        <v>6.24674</v>
      </c>
      <c r="AE152" s="0" t="n">
        <v>0</v>
      </c>
      <c r="AF152" s="0" t="n">
        <v>0</v>
      </c>
      <c r="AG152" s="0" t="n">
        <v>4457.58</v>
      </c>
      <c r="AH152" s="0" t="n">
        <v>401.67</v>
      </c>
      <c r="AI152" s="0" t="n">
        <v>968.8</v>
      </c>
      <c r="AJ152" s="0" t="n">
        <v>52.8</v>
      </c>
      <c r="AK152" s="0" t="n">
        <v>203.26</v>
      </c>
      <c r="AL152" s="0" t="n">
        <v>5.5</v>
      </c>
      <c r="AM152" s="0" t="n">
        <v>306855.67</v>
      </c>
      <c r="AN152" s="0" t="n">
        <v>37910</v>
      </c>
      <c r="AO152" s="0" t="n">
        <v>42726.97</v>
      </c>
      <c r="AP152" s="0" t="n">
        <v>3068.2</v>
      </c>
      <c r="AQ152" s="0" t="n">
        <v>3302.49</v>
      </c>
      <c r="AR152" s="0" t="n">
        <v>141.75</v>
      </c>
      <c r="AS152" s="0" t="n">
        <v>528</v>
      </c>
    </row>
    <row r="153" customFormat="false" ht="12" hidden="false" customHeight="false" outlineLevel="0" collapsed="false">
      <c r="A153" s="0" t="str">
        <f aca="false">CONCATENATE("Item/",ASC(C153),"/cond_",ASC(L153),"/list_",ASC(E153),"/context_",ASC(F153),"/CW_",ASC(AS153))</f>
        <v>Item/13152/cond_AR/list_CORGC/context_152/CW_438</v>
      </c>
      <c r="B153" s="0" t="str">
        <f aca="false">CONCATENATE("(#",ASC(C153),")")</f>
        <v>(#13152)</v>
      </c>
      <c r="C153" s="0" t="n">
        <v>13152</v>
      </c>
      <c r="D153" s="0" t="n">
        <v>3152</v>
      </c>
      <c r="E153" s="0" t="s">
        <v>66</v>
      </c>
      <c r="F153" s="0" t="n">
        <v>152</v>
      </c>
      <c r="G153" s="0" t="n">
        <v>191</v>
      </c>
      <c r="H153" s="0" t="n">
        <v>60</v>
      </c>
      <c r="I153" s="0" t="s">
        <v>704</v>
      </c>
      <c r="J153" s="0" t="s">
        <v>705</v>
      </c>
      <c r="K153" s="0" t="s">
        <v>706</v>
      </c>
      <c r="L153" s="0" t="s">
        <v>50</v>
      </c>
      <c r="M153" s="0" t="n">
        <v>3</v>
      </c>
      <c r="N153" s="0" t="s">
        <v>707</v>
      </c>
      <c r="O153" s="0" t="n">
        <v>12</v>
      </c>
      <c r="P153" s="0" t="n">
        <v>10</v>
      </c>
      <c r="Q153" s="0" t="s">
        <v>52</v>
      </c>
      <c r="R153" s="0" t="s">
        <v>581</v>
      </c>
      <c r="S153" s="0" t="s">
        <v>1791</v>
      </c>
      <c r="T153" s="0" t="s">
        <v>55</v>
      </c>
      <c r="U153" s="0" t="n">
        <v>4</v>
      </c>
      <c r="V153" s="0" t="n">
        <v>20.29</v>
      </c>
      <c r="W153" s="0" t="n">
        <v>11</v>
      </c>
      <c r="X153" s="0" t="n">
        <v>616</v>
      </c>
      <c r="Y153" s="0" t="n">
        <v>519</v>
      </c>
      <c r="Z153" s="0" t="n">
        <v>603</v>
      </c>
      <c r="AA153" s="0" t="n">
        <v>463</v>
      </c>
      <c r="AB153" s="0" t="s">
        <v>55</v>
      </c>
      <c r="AC153" s="0" t="s">
        <v>55</v>
      </c>
      <c r="AD153" s="0" t="n">
        <v>55.9232</v>
      </c>
      <c r="AE153" s="0" t="n">
        <v>11</v>
      </c>
      <c r="AF153" s="0" t="n">
        <v>338.94</v>
      </c>
      <c r="AG153" s="0" t="n">
        <v>15690.23</v>
      </c>
      <c r="AH153" s="0" t="n">
        <v>277.25</v>
      </c>
      <c r="AI153" s="0" t="n">
        <v>3208.6</v>
      </c>
      <c r="AJ153" s="0" t="n">
        <v>35</v>
      </c>
      <c r="AK153" s="0" t="n">
        <v>461.57</v>
      </c>
      <c r="AL153" s="0" t="n">
        <v>5.5</v>
      </c>
      <c r="AM153" s="0" t="n">
        <v>274659.54</v>
      </c>
      <c r="AN153" s="0" t="n">
        <v>38206.25</v>
      </c>
      <c r="AO153" s="0" t="n">
        <v>39728.07</v>
      </c>
      <c r="AP153" s="0" t="n">
        <v>3234</v>
      </c>
      <c r="AQ153" s="0" t="n">
        <v>16583.02</v>
      </c>
      <c r="AR153" s="0" t="n">
        <v>501</v>
      </c>
      <c r="AS153" s="0" t="n">
        <v>438</v>
      </c>
    </row>
    <row r="154" customFormat="false" ht="12" hidden="false" customHeight="false" outlineLevel="0" collapsed="false">
      <c r="A154" s="0" t="str">
        <f aca="false">CONCATENATE("Item/",ASC(C154),"/cond_",ASC(L154),"/list_",ASC(E154),"/context_",ASC(F154),"/CW_",ASC(AS154))</f>
        <v>Item/13153/cond_AR/list_CORGA/context_153/CW_39</v>
      </c>
      <c r="B154" s="0" t="str">
        <f aca="false">CONCATENATE("(#",ASC(C154),")")</f>
        <v>(#13153)</v>
      </c>
      <c r="C154" s="0" t="n">
        <v>13153</v>
      </c>
      <c r="D154" s="0" t="n">
        <v>3153</v>
      </c>
      <c r="E154" s="0" t="s">
        <v>46</v>
      </c>
      <c r="F154" s="0" t="n">
        <v>153</v>
      </c>
      <c r="G154" s="0" t="n">
        <v>192</v>
      </c>
      <c r="H154" s="0" t="n">
        <v>6</v>
      </c>
      <c r="I154" s="0" t="s">
        <v>708</v>
      </c>
      <c r="J154" s="0" t="s">
        <v>709</v>
      </c>
      <c r="K154" s="0" t="s">
        <v>710</v>
      </c>
      <c r="L154" s="0" t="s">
        <v>50</v>
      </c>
      <c r="M154" s="0" t="n">
        <v>3</v>
      </c>
      <c r="N154" s="0" t="s">
        <v>711</v>
      </c>
      <c r="O154" s="0" t="n">
        <v>16</v>
      </c>
      <c r="P154" s="0" t="n">
        <v>13</v>
      </c>
      <c r="Q154" s="0" t="s">
        <v>52</v>
      </c>
      <c r="R154" s="0" t="s">
        <v>581</v>
      </c>
      <c r="S154" s="0" t="s">
        <v>1792</v>
      </c>
      <c r="T154" s="0" t="s">
        <v>55</v>
      </c>
      <c r="U154" s="0" t="n">
        <v>7</v>
      </c>
      <c r="V154" s="0" t="s">
        <v>55</v>
      </c>
      <c r="W154" s="0" t="s">
        <v>55</v>
      </c>
      <c r="X154" s="0" t="s">
        <v>55</v>
      </c>
      <c r="Y154" s="0" t="s">
        <v>55</v>
      </c>
      <c r="Z154" s="0" t="s">
        <v>55</v>
      </c>
      <c r="AA154" s="0" t="s">
        <v>55</v>
      </c>
      <c r="AB154" s="0" t="s">
        <v>55</v>
      </c>
      <c r="AC154" s="0" t="s">
        <v>55</v>
      </c>
      <c r="AD154" s="0" t="s">
        <v>55</v>
      </c>
      <c r="AE154" s="0" t="n">
        <v>3</v>
      </c>
      <c r="AF154" s="0" t="n">
        <v>0.36</v>
      </c>
      <c r="AG154" s="0" t="n">
        <v>5955.65</v>
      </c>
      <c r="AH154" s="0" t="n">
        <v>972</v>
      </c>
      <c r="AI154" s="0" t="n">
        <v>1406.33</v>
      </c>
      <c r="AJ154" s="0" t="n">
        <v>216.5</v>
      </c>
      <c r="AK154" s="0" t="n">
        <v>117.62</v>
      </c>
      <c r="AL154" s="0" t="n">
        <v>14.6</v>
      </c>
      <c r="AM154" s="0" t="n">
        <v>250366.04</v>
      </c>
      <c r="AN154" s="0" t="n">
        <v>34558.14</v>
      </c>
      <c r="AO154" s="0" t="n">
        <v>22331.95</v>
      </c>
      <c r="AP154" s="0" t="n">
        <v>3404.33</v>
      </c>
      <c r="AQ154" s="0" t="n">
        <v>917.47</v>
      </c>
      <c r="AR154" s="0" t="n">
        <v>184.2</v>
      </c>
      <c r="AS154" s="0" t="n">
        <v>39</v>
      </c>
    </row>
    <row r="155" customFormat="false" ht="12" hidden="false" customHeight="false" outlineLevel="0" collapsed="false">
      <c r="A155" s="0" t="str">
        <f aca="false">CONCATENATE("Item/",ASC(C155),"/cond_",ASC(L155),"/list_",ASC(E155),"/context_",ASC(F155),"/CW_",ASC(AS155))</f>
        <v>Item/13154/cond_AR/list_CORGB/context_154/CW_419</v>
      </c>
      <c r="B155" s="0" t="str">
        <f aca="false">CONCATENATE("(#",ASC(C155),")")</f>
        <v>(#13154)</v>
      </c>
      <c r="C155" s="0" t="n">
        <v>13154</v>
      </c>
      <c r="D155" s="0" t="n">
        <v>3154</v>
      </c>
      <c r="E155" s="0" t="s">
        <v>56</v>
      </c>
      <c r="F155" s="0" t="n">
        <v>154</v>
      </c>
      <c r="G155" s="0" t="n">
        <v>193</v>
      </c>
      <c r="I155" s="0" t="s">
        <v>712</v>
      </c>
      <c r="J155" s="0" t="s">
        <v>713</v>
      </c>
      <c r="K155" s="0" t="s">
        <v>93</v>
      </c>
      <c r="L155" s="0" t="s">
        <v>50</v>
      </c>
      <c r="M155" s="0" t="n">
        <v>3</v>
      </c>
      <c r="N155" s="0" t="s">
        <v>714</v>
      </c>
      <c r="O155" s="0" t="n">
        <v>12</v>
      </c>
      <c r="P155" s="0" t="n">
        <v>10</v>
      </c>
      <c r="Q155" s="0" t="s">
        <v>52</v>
      </c>
      <c r="R155" s="0" t="s">
        <v>581</v>
      </c>
      <c r="S155" s="0" t="s">
        <v>1741</v>
      </c>
      <c r="T155" s="0" t="s">
        <v>55</v>
      </c>
      <c r="U155" s="0" t="n">
        <v>4</v>
      </c>
      <c r="V155" s="0" t="n">
        <v>92.75</v>
      </c>
      <c r="W155" s="0" t="n">
        <v>10</v>
      </c>
      <c r="X155" s="0" t="n">
        <v>593</v>
      </c>
      <c r="Y155" s="0" t="n">
        <v>589</v>
      </c>
      <c r="Z155" s="0" t="n">
        <v>601</v>
      </c>
      <c r="AA155" s="0" t="n">
        <v>516</v>
      </c>
      <c r="AB155" s="0" t="s">
        <v>55</v>
      </c>
      <c r="AC155" s="0" t="s">
        <v>55</v>
      </c>
      <c r="AD155" s="0" t="n">
        <v>65.918</v>
      </c>
      <c r="AE155" s="0" t="n">
        <v>11</v>
      </c>
      <c r="AF155" s="0" t="n">
        <v>18.19</v>
      </c>
      <c r="AG155" s="0" t="n">
        <v>9243.15</v>
      </c>
      <c r="AH155" s="0" t="n">
        <v>182.5</v>
      </c>
      <c r="AI155" s="0" t="n">
        <v>1404.45</v>
      </c>
      <c r="AJ155" s="0" t="n">
        <v>37.33</v>
      </c>
      <c r="AK155" s="0" t="n">
        <v>143.56</v>
      </c>
      <c r="AL155" s="0" t="n">
        <v>5.5</v>
      </c>
      <c r="AM155" s="0" t="n">
        <v>229764.4</v>
      </c>
      <c r="AN155" s="0" t="n">
        <v>35833</v>
      </c>
      <c r="AO155" s="0" t="n">
        <v>45377.5</v>
      </c>
      <c r="AP155" s="0" t="n">
        <v>8716.33</v>
      </c>
      <c r="AQ155" s="0" t="n">
        <v>16586.55</v>
      </c>
      <c r="AR155" s="0" t="n">
        <v>4034</v>
      </c>
      <c r="AS155" s="0" t="n">
        <v>419</v>
      </c>
    </row>
    <row r="156" customFormat="false" ht="12" hidden="false" customHeight="false" outlineLevel="0" collapsed="false">
      <c r="A156" s="0" t="str">
        <f aca="false">CONCATENATE("Item/",ASC(C156),"/cond_",ASC(L156),"/list_",ASC(E156),"/context_",ASC(F156),"/CW_",ASC(AS156))</f>
        <v>Item/13155/cond_AR/list_CORGD/context_155/CW_119</v>
      </c>
      <c r="B156" s="0" t="str">
        <f aca="false">CONCATENATE("(#",ASC(C156),")")</f>
        <v>(#13155)</v>
      </c>
      <c r="C156" s="0" t="n">
        <v>13155</v>
      </c>
      <c r="D156" s="0" t="n">
        <v>3155</v>
      </c>
      <c r="E156" s="0" t="s">
        <v>80</v>
      </c>
      <c r="F156" s="0" t="n">
        <v>155</v>
      </c>
      <c r="G156" s="0" t="n">
        <v>194</v>
      </c>
      <c r="H156" s="0" t="s">
        <v>715</v>
      </c>
      <c r="I156" s="0" t="s">
        <v>716</v>
      </c>
      <c r="J156" s="0" t="s">
        <v>717</v>
      </c>
      <c r="K156" s="0" t="s">
        <v>718</v>
      </c>
      <c r="L156" s="0" t="s">
        <v>50</v>
      </c>
      <c r="M156" s="0" t="n">
        <v>3</v>
      </c>
      <c r="N156" s="0" t="s">
        <v>719</v>
      </c>
      <c r="O156" s="0" t="n">
        <v>11</v>
      </c>
      <c r="P156" s="0" t="n">
        <v>8</v>
      </c>
      <c r="Q156" s="0" t="s">
        <v>52</v>
      </c>
      <c r="R156" s="0" t="s">
        <v>581</v>
      </c>
      <c r="S156" s="0" t="s">
        <v>1741</v>
      </c>
      <c r="T156" s="0" t="s">
        <v>55</v>
      </c>
      <c r="U156" s="0" t="n">
        <v>5</v>
      </c>
      <c r="V156" s="0" t="n">
        <v>1.47</v>
      </c>
      <c r="W156" s="0" t="n">
        <v>2</v>
      </c>
      <c r="X156" s="0" t="n">
        <v>409</v>
      </c>
      <c r="Y156" s="0" t="n">
        <v>289</v>
      </c>
      <c r="Z156" s="0" t="n">
        <v>422</v>
      </c>
      <c r="AA156" s="0" t="s">
        <v>55</v>
      </c>
      <c r="AB156" s="0" t="s">
        <v>55</v>
      </c>
      <c r="AC156" s="0" t="s">
        <v>55</v>
      </c>
      <c r="AD156" s="0" t="n">
        <v>1.42783</v>
      </c>
      <c r="AE156" s="0" t="n">
        <v>2</v>
      </c>
      <c r="AF156" s="0" t="n">
        <v>1.37</v>
      </c>
      <c r="AG156" s="0" t="n">
        <v>7481.19</v>
      </c>
      <c r="AH156" s="0" t="n">
        <v>366.6</v>
      </c>
      <c r="AI156" s="0" t="n">
        <v>647.3</v>
      </c>
      <c r="AJ156" s="0" t="n">
        <v>32.25</v>
      </c>
      <c r="AK156" s="0" t="n">
        <v>4.9</v>
      </c>
      <c r="AL156" s="0" t="n">
        <v>3</v>
      </c>
      <c r="AM156" s="0" t="n">
        <v>180901.43</v>
      </c>
      <c r="AN156" s="0" t="n">
        <v>21571.6</v>
      </c>
      <c r="AO156" s="0" t="n">
        <v>7598.48</v>
      </c>
      <c r="AP156" s="0" t="n">
        <v>774.75</v>
      </c>
      <c r="AQ156" s="0" t="n">
        <v>578.81</v>
      </c>
      <c r="AR156" s="0" t="n">
        <v>53.33</v>
      </c>
      <c r="AS156" s="0" t="n">
        <v>119</v>
      </c>
    </row>
    <row r="157" customFormat="false" ht="12" hidden="false" customHeight="false" outlineLevel="0" collapsed="false">
      <c r="A157" s="0" t="str">
        <f aca="false">CONCATENATE("Item/",ASC(C157),"/cond_",ASC(L157),"/list_",ASC(E157),"/context_",ASC(F157),"/CW_",ASC(AS157))</f>
        <v>Item/13156/cond_AR/list_CORGB/context_156/CW_91</v>
      </c>
      <c r="B157" s="0" t="str">
        <f aca="false">CONCATENATE("(#",ASC(C157),")")</f>
        <v>(#13156)</v>
      </c>
      <c r="C157" s="0" t="n">
        <v>13156</v>
      </c>
      <c r="D157" s="0" t="n">
        <v>3156</v>
      </c>
      <c r="E157" s="0" t="s">
        <v>56</v>
      </c>
      <c r="F157" s="0" t="n">
        <v>156</v>
      </c>
      <c r="G157" s="0" t="n">
        <v>196</v>
      </c>
      <c r="I157" s="0" t="s">
        <v>720</v>
      </c>
      <c r="J157" s="0" t="s">
        <v>721</v>
      </c>
      <c r="K157" s="0" t="s">
        <v>722</v>
      </c>
      <c r="L157" s="0" t="s">
        <v>50</v>
      </c>
      <c r="M157" s="0" t="n">
        <v>3</v>
      </c>
      <c r="N157" s="0" t="s">
        <v>723</v>
      </c>
      <c r="O157" s="0" t="n">
        <v>18</v>
      </c>
      <c r="P157" s="0" t="n">
        <v>16</v>
      </c>
      <c r="Q157" s="0" t="s">
        <v>52</v>
      </c>
      <c r="R157" s="0" t="s">
        <v>581</v>
      </c>
      <c r="S157" s="0" t="s">
        <v>1793</v>
      </c>
      <c r="T157" s="0" t="s">
        <v>55</v>
      </c>
      <c r="U157" s="0" t="n">
        <v>4</v>
      </c>
      <c r="V157" s="0" t="n">
        <v>2.86</v>
      </c>
      <c r="W157" s="0" t="n">
        <v>11</v>
      </c>
      <c r="X157" s="0" t="n">
        <v>608</v>
      </c>
      <c r="Y157" s="0" t="n">
        <v>544</v>
      </c>
      <c r="Z157" s="0" t="n">
        <v>631</v>
      </c>
      <c r="AA157" s="0" t="n">
        <v>429</v>
      </c>
      <c r="AB157" s="0" t="s">
        <v>55</v>
      </c>
      <c r="AC157" s="0" t="s">
        <v>55</v>
      </c>
      <c r="AD157" s="0" t="n">
        <v>3.98601</v>
      </c>
      <c r="AE157" s="0" t="n">
        <v>12</v>
      </c>
      <c r="AF157" s="0" t="n">
        <v>87.11</v>
      </c>
      <c r="AG157" s="0" t="n">
        <v>12859.94</v>
      </c>
      <c r="AH157" s="0" t="n">
        <v>247.5</v>
      </c>
      <c r="AI157" s="0" t="n">
        <v>2539.33</v>
      </c>
      <c r="AJ157" s="0" t="n">
        <v>40</v>
      </c>
      <c r="AK157" s="0" t="n">
        <v>502.77</v>
      </c>
      <c r="AL157" s="0" t="n">
        <v>5.5</v>
      </c>
      <c r="AM157" s="0" t="n">
        <v>178450.38</v>
      </c>
      <c r="AN157" s="0" t="n">
        <v>25094.25</v>
      </c>
      <c r="AO157" s="0" t="n">
        <v>20619.26</v>
      </c>
      <c r="AP157" s="0" t="n">
        <v>2888.33</v>
      </c>
      <c r="AQ157" s="0" t="n">
        <v>1459.12</v>
      </c>
      <c r="AR157" s="0" t="n">
        <v>269.5</v>
      </c>
      <c r="AS157" s="0" t="n">
        <v>91</v>
      </c>
    </row>
    <row r="158" customFormat="false" ht="12" hidden="false" customHeight="false" outlineLevel="0" collapsed="false">
      <c r="A158" s="0" t="str">
        <f aca="false">CONCATENATE("Item/",ASC(C158),"/cond_",ASC(L158),"/list_",ASC(E158),"/context_",ASC(F158),"/CW_",ASC(AS158))</f>
        <v>Item/13157/cond_AR/list_CORGB/context_157/CW_485</v>
      </c>
      <c r="B158" s="0" t="str">
        <f aca="false">CONCATENATE("(#",ASC(C158),")")</f>
        <v>(#13157)</v>
      </c>
      <c r="C158" s="0" t="n">
        <v>13157</v>
      </c>
      <c r="D158" s="0" t="n">
        <v>3157</v>
      </c>
      <c r="E158" s="0" t="s">
        <v>56</v>
      </c>
      <c r="F158" s="0" t="n">
        <v>157</v>
      </c>
      <c r="G158" s="0" t="n">
        <v>197</v>
      </c>
      <c r="I158" s="0" t="s">
        <v>724</v>
      </c>
      <c r="J158" s="0" t="s">
        <v>725</v>
      </c>
      <c r="K158" s="0" t="s">
        <v>726</v>
      </c>
      <c r="L158" s="0" t="s">
        <v>50</v>
      </c>
      <c r="M158" s="0" t="n">
        <v>3</v>
      </c>
      <c r="N158" s="0" t="s">
        <v>727</v>
      </c>
      <c r="O158" s="0" t="n">
        <v>17</v>
      </c>
      <c r="P158" s="0" t="n">
        <v>15</v>
      </c>
      <c r="Q158" s="0" t="s">
        <v>52</v>
      </c>
      <c r="R158" s="0" t="s">
        <v>581</v>
      </c>
      <c r="S158" s="0" t="s">
        <v>1743</v>
      </c>
      <c r="T158" s="0" t="s">
        <v>55</v>
      </c>
      <c r="U158" s="0" t="n">
        <v>7</v>
      </c>
      <c r="V158" s="0" t="n">
        <v>1.9</v>
      </c>
      <c r="W158" s="0" t="n">
        <v>1</v>
      </c>
      <c r="X158" s="0" t="s">
        <v>55</v>
      </c>
      <c r="Y158" s="0" t="s">
        <v>55</v>
      </c>
      <c r="Z158" s="0" t="s">
        <v>55</v>
      </c>
      <c r="AA158" s="0" t="s">
        <v>55</v>
      </c>
      <c r="AB158" s="0" t="s">
        <v>55</v>
      </c>
      <c r="AC158" s="0" t="s">
        <v>55</v>
      </c>
      <c r="AD158" s="0" t="n">
        <v>0.416449</v>
      </c>
      <c r="AE158" s="0" t="n">
        <v>2</v>
      </c>
      <c r="AF158" s="0" t="n">
        <v>0.3</v>
      </c>
      <c r="AG158" s="0" t="n">
        <v>3714</v>
      </c>
      <c r="AH158" s="0" t="n">
        <v>518.71</v>
      </c>
      <c r="AI158" s="0" t="n">
        <v>283.05</v>
      </c>
      <c r="AJ158" s="0" t="n">
        <v>48</v>
      </c>
      <c r="AK158" s="0" t="n">
        <v>25.95</v>
      </c>
      <c r="AL158" s="0" t="n">
        <v>12</v>
      </c>
      <c r="AM158" s="0" t="n">
        <v>248158.37</v>
      </c>
      <c r="AN158" s="0" t="n">
        <v>31932.86</v>
      </c>
      <c r="AO158" s="0" t="n">
        <v>18598.85</v>
      </c>
      <c r="AP158" s="0" t="n">
        <v>1888.5</v>
      </c>
      <c r="AQ158" s="0" t="n">
        <v>1689.72</v>
      </c>
      <c r="AR158" s="0" t="n">
        <v>170.2</v>
      </c>
      <c r="AS158" s="0" t="n">
        <v>485</v>
      </c>
    </row>
    <row r="159" customFormat="false" ht="12" hidden="false" customHeight="false" outlineLevel="0" collapsed="false">
      <c r="A159" s="0" t="str">
        <f aca="false">CONCATENATE("Item/",ASC(C159),"/cond_",ASC(L159),"/list_",ASC(E159),"/context_",ASC(F159),"/CW_",ASC(AS159))</f>
        <v>Item/13158/cond_AR/list_CORGC/context_158/CW_301</v>
      </c>
      <c r="B159" s="0" t="str">
        <f aca="false">CONCATENATE("(#",ASC(C159),")")</f>
        <v>(#13158)</v>
      </c>
      <c r="C159" s="0" t="n">
        <v>13158</v>
      </c>
      <c r="D159" s="0" t="n">
        <v>3158</v>
      </c>
      <c r="E159" s="0" t="s">
        <v>66</v>
      </c>
      <c r="F159" s="0" t="n">
        <v>158</v>
      </c>
      <c r="G159" s="0" t="n">
        <v>198</v>
      </c>
      <c r="I159" s="0" t="s">
        <v>728</v>
      </c>
      <c r="J159" s="0" t="s">
        <v>729</v>
      </c>
      <c r="K159" s="0" t="s">
        <v>730</v>
      </c>
      <c r="L159" s="0" t="s">
        <v>50</v>
      </c>
      <c r="M159" s="0" t="n">
        <v>3</v>
      </c>
      <c r="N159" s="0" t="s">
        <v>731</v>
      </c>
      <c r="O159" s="0" t="n">
        <v>21</v>
      </c>
      <c r="P159" s="0" t="n">
        <v>19</v>
      </c>
      <c r="Q159" s="0" t="s">
        <v>52</v>
      </c>
      <c r="R159" s="0" t="s">
        <v>581</v>
      </c>
      <c r="S159" s="0" t="s">
        <v>1794</v>
      </c>
      <c r="T159" s="0" t="s">
        <v>55</v>
      </c>
      <c r="U159" s="0" t="n">
        <v>9</v>
      </c>
      <c r="V159" s="0" t="n">
        <v>2.45</v>
      </c>
      <c r="W159" s="0" t="n">
        <v>1</v>
      </c>
      <c r="X159" s="0" t="n">
        <v>341</v>
      </c>
      <c r="Y159" s="0" t="n">
        <v>389</v>
      </c>
      <c r="Z159" s="0" t="n">
        <v>502</v>
      </c>
      <c r="AA159" s="0" t="s">
        <v>55</v>
      </c>
      <c r="AB159" s="0" t="s">
        <v>55</v>
      </c>
      <c r="AC159" s="0" t="s">
        <v>55</v>
      </c>
      <c r="AD159" s="0" t="n">
        <v>4.105</v>
      </c>
      <c r="AE159" s="0" t="n">
        <v>1</v>
      </c>
      <c r="AF159" s="0" t="n">
        <v>0.83</v>
      </c>
      <c r="AG159" s="0" t="n">
        <v>3430.93</v>
      </c>
      <c r="AH159" s="0" t="n">
        <v>1034.11</v>
      </c>
      <c r="AI159" s="0" t="n">
        <v>650.24</v>
      </c>
      <c r="AJ159" s="0" t="n">
        <v>155</v>
      </c>
      <c r="AK159" s="0" t="n">
        <v>220.21</v>
      </c>
      <c r="AL159" s="0" t="n">
        <v>40.71</v>
      </c>
      <c r="AM159" s="0" t="n">
        <v>300550.57</v>
      </c>
      <c r="AN159" s="0" t="n">
        <v>36916.89</v>
      </c>
      <c r="AO159" s="0" t="n">
        <v>27321.18</v>
      </c>
      <c r="AP159" s="0" t="n">
        <v>4556.25</v>
      </c>
      <c r="AQ159" s="0" t="n">
        <v>3743.29</v>
      </c>
      <c r="AR159" s="0" t="n">
        <v>911.29</v>
      </c>
      <c r="AS159" s="0" t="n">
        <v>301</v>
      </c>
    </row>
    <row r="160" customFormat="false" ht="12" hidden="false" customHeight="false" outlineLevel="0" collapsed="false">
      <c r="A160" s="0" t="str">
        <f aca="false">CONCATENATE("Item/",ASC(C160),"/cond_",ASC(L160),"/list_",ASC(E160),"/context_",ASC(F160),"/CW_",ASC(AS160))</f>
        <v>Item/13159/cond_AR/list_CORGD/context_159/CW_525</v>
      </c>
      <c r="B160" s="0" t="str">
        <f aca="false">CONCATENATE("(#",ASC(C160),")")</f>
        <v>(#13159)</v>
      </c>
      <c r="C160" s="0" t="n">
        <v>13159</v>
      </c>
      <c r="D160" s="0" t="n">
        <v>3159</v>
      </c>
      <c r="E160" s="0" t="s">
        <v>80</v>
      </c>
      <c r="F160" s="0" t="n">
        <v>159</v>
      </c>
      <c r="G160" s="0" t="n">
        <v>199</v>
      </c>
      <c r="H160" s="0" t="s">
        <v>732</v>
      </c>
      <c r="I160" s="0" t="s">
        <v>733</v>
      </c>
      <c r="J160" s="0" t="s">
        <v>734</v>
      </c>
      <c r="K160" s="0" t="s">
        <v>735</v>
      </c>
      <c r="L160" s="0" t="s">
        <v>50</v>
      </c>
      <c r="M160" s="0" t="n">
        <v>3</v>
      </c>
      <c r="N160" s="0" t="s">
        <v>736</v>
      </c>
      <c r="O160" s="0" t="n">
        <v>10</v>
      </c>
      <c r="P160" s="0" t="n">
        <v>8</v>
      </c>
      <c r="Q160" s="0" t="s">
        <v>52</v>
      </c>
      <c r="R160" s="0" t="s">
        <v>581</v>
      </c>
      <c r="S160" s="0" t="s">
        <v>1755</v>
      </c>
      <c r="T160" s="0" t="s">
        <v>55</v>
      </c>
      <c r="U160" s="0" t="n">
        <v>8</v>
      </c>
      <c r="V160" s="0" t="n">
        <v>0.75</v>
      </c>
      <c r="W160" s="0" t="n">
        <v>0</v>
      </c>
      <c r="X160" s="0" t="s">
        <v>55</v>
      </c>
      <c r="Y160" s="0" t="s">
        <v>55</v>
      </c>
      <c r="Z160" s="0" t="s">
        <v>55</v>
      </c>
      <c r="AA160" s="0" t="s">
        <v>55</v>
      </c>
      <c r="AB160" s="0" t="s">
        <v>55</v>
      </c>
      <c r="AC160" s="0" t="s">
        <v>55</v>
      </c>
      <c r="AD160" s="0" t="n">
        <v>2.4987</v>
      </c>
      <c r="AE160" s="0" t="n">
        <v>0</v>
      </c>
      <c r="AF160" s="0" t="n">
        <v>0</v>
      </c>
      <c r="AG160" s="0" t="n">
        <v>5215.95</v>
      </c>
      <c r="AH160" s="0" t="n">
        <v>1453.12</v>
      </c>
      <c r="AI160" s="0" t="n">
        <v>777.75</v>
      </c>
      <c r="AJ160" s="0" t="n">
        <v>264.43</v>
      </c>
      <c r="AK160" s="0" t="n">
        <v>45.8</v>
      </c>
      <c r="AL160" s="0" t="n">
        <v>26.67</v>
      </c>
      <c r="AM160" s="0" t="n">
        <v>342715.15</v>
      </c>
      <c r="AN160" s="0" t="n">
        <v>44594.62</v>
      </c>
      <c r="AO160" s="0" t="n">
        <v>31504.92</v>
      </c>
      <c r="AP160" s="0" t="n">
        <v>6385.43</v>
      </c>
      <c r="AQ160" s="0" t="n">
        <v>2819.39</v>
      </c>
      <c r="AR160" s="0" t="n">
        <v>733.67</v>
      </c>
      <c r="AS160" s="0" t="n">
        <v>525</v>
      </c>
    </row>
    <row r="161" customFormat="false" ht="12" hidden="false" customHeight="false" outlineLevel="0" collapsed="false">
      <c r="A161" s="0" t="str">
        <f aca="false">CONCATENATE("Item/",ASC(C161),"/cond_",ASC(L161),"/list_",ASC(E161),"/context_",ASC(F161),"/CW_",ASC(AS161))</f>
        <v>Item/13160/cond_AR/list_CORGD/context_160/CW_585</v>
      </c>
      <c r="B161" s="0" t="str">
        <f aca="false">CONCATENATE("(#",ASC(C161),")")</f>
        <v>(#13160)</v>
      </c>
      <c r="C161" s="0" t="n">
        <v>13160</v>
      </c>
      <c r="D161" s="0" t="n">
        <v>3160</v>
      </c>
      <c r="E161" s="0" t="s">
        <v>80</v>
      </c>
      <c r="F161" s="0" t="n">
        <v>160</v>
      </c>
      <c r="G161" s="0" t="n">
        <v>200</v>
      </c>
      <c r="H161" s="0" t="s">
        <v>737</v>
      </c>
      <c r="I161" s="0" t="s">
        <v>738</v>
      </c>
      <c r="J161" s="0" t="s">
        <v>739</v>
      </c>
      <c r="K161" s="0" t="s">
        <v>740</v>
      </c>
      <c r="L161" s="0" t="s">
        <v>50</v>
      </c>
      <c r="M161" s="0" t="n">
        <v>3</v>
      </c>
      <c r="N161" s="0" t="s">
        <v>741</v>
      </c>
      <c r="O161" s="0" t="n">
        <v>10</v>
      </c>
      <c r="P161" s="0" t="n">
        <v>8</v>
      </c>
      <c r="Q161" s="0" t="s">
        <v>52</v>
      </c>
      <c r="R161" s="0" t="s">
        <v>581</v>
      </c>
      <c r="S161" s="0" t="s">
        <v>1743</v>
      </c>
      <c r="T161" s="0" t="s">
        <v>55</v>
      </c>
      <c r="U161" s="0" t="n">
        <v>5</v>
      </c>
      <c r="V161" s="0" t="n">
        <v>2.51</v>
      </c>
      <c r="W161" s="0" t="n">
        <v>0</v>
      </c>
      <c r="X161" s="0" t="s">
        <v>55</v>
      </c>
      <c r="Y161" s="0" t="n">
        <v>333</v>
      </c>
      <c r="Z161" s="0" t="s">
        <v>55</v>
      </c>
      <c r="AA161" s="0" t="s">
        <v>55</v>
      </c>
      <c r="AB161" s="0" t="s">
        <v>55</v>
      </c>
      <c r="AC161" s="0" t="s">
        <v>55</v>
      </c>
      <c r="AD161" s="0" t="n">
        <v>1.30884</v>
      </c>
      <c r="AE161" s="0" t="n">
        <v>0</v>
      </c>
      <c r="AF161" s="0" t="n">
        <v>0</v>
      </c>
      <c r="AG161" s="0" t="n">
        <v>4104.57</v>
      </c>
      <c r="AH161" s="0" t="n">
        <v>203.2</v>
      </c>
      <c r="AI161" s="0" t="n">
        <v>43.77</v>
      </c>
      <c r="AJ161" s="0" t="n">
        <v>8.75</v>
      </c>
      <c r="AK161" s="0" t="n">
        <v>2.64</v>
      </c>
      <c r="AL161" s="0" t="n">
        <v>2.33</v>
      </c>
      <c r="AM161" s="0" t="n">
        <v>243030.87</v>
      </c>
      <c r="AN161" s="0" t="n">
        <v>31485.6</v>
      </c>
      <c r="AO161" s="0" t="n">
        <v>5754.69</v>
      </c>
      <c r="AP161" s="0" t="n">
        <v>1904.5</v>
      </c>
      <c r="AQ161" s="0" t="n">
        <v>245.51</v>
      </c>
      <c r="AR161" s="0" t="n">
        <v>121.33</v>
      </c>
      <c r="AS161" s="0" t="n">
        <v>585</v>
      </c>
    </row>
    <row r="162" customFormat="false" ht="12" hidden="false" customHeight="false" outlineLevel="0" collapsed="false">
      <c r="A162" s="0" t="str">
        <f aca="false">CONCATENATE("Item/",ASC(C162),"/cond_",ASC(L162),"/list_",ASC(E162),"/context_",ASC(F162),"/CW_",ASC(AS162))</f>
        <v>Item/14001/cond_AU/list_CORGB/context_1/CW_407</v>
      </c>
      <c r="B162" s="0" t="str">
        <f aca="false">CONCATENATE("(#",ASC(C162),")")</f>
        <v>(#14001)</v>
      </c>
      <c r="C162" s="0" t="n">
        <v>14001</v>
      </c>
      <c r="D162" s="0" t="n">
        <v>4001</v>
      </c>
      <c r="E162" s="0" t="s">
        <v>56</v>
      </c>
      <c r="F162" s="0" t="n">
        <v>1</v>
      </c>
      <c r="G162" s="0" t="n">
        <v>1</v>
      </c>
      <c r="H162" s="0" t="n">
        <v>36</v>
      </c>
      <c r="I162" s="0" t="s">
        <v>47</v>
      </c>
      <c r="J162" s="0" t="s">
        <v>742</v>
      </c>
      <c r="K162" s="0" t="s">
        <v>49</v>
      </c>
      <c r="L162" s="0" t="s">
        <v>743</v>
      </c>
      <c r="M162" s="0" t="n">
        <v>4</v>
      </c>
      <c r="N162" s="0" t="s">
        <v>744</v>
      </c>
      <c r="O162" s="0" t="n">
        <v>15</v>
      </c>
      <c r="P162" s="0" t="n">
        <v>13</v>
      </c>
      <c r="Q162" s="0" t="s">
        <v>52</v>
      </c>
      <c r="R162" s="0" t="s">
        <v>236</v>
      </c>
      <c r="S162" s="0" t="s">
        <v>1741</v>
      </c>
      <c r="T162" s="0" t="s">
        <v>55</v>
      </c>
      <c r="U162" s="0" t="n">
        <v>7</v>
      </c>
      <c r="V162" s="0" t="n">
        <v>34</v>
      </c>
      <c r="W162" s="0" t="n">
        <v>509</v>
      </c>
      <c r="X162" s="0" t="n">
        <v>569</v>
      </c>
      <c r="Y162" s="0" t="n">
        <v>531</v>
      </c>
      <c r="Z162" s="0" t="n">
        <v>450</v>
      </c>
      <c r="AA162" s="0" t="n">
        <v>1</v>
      </c>
      <c r="AB162" s="0" t="n">
        <v>15</v>
      </c>
      <c r="AC162" s="0" t="s">
        <v>55</v>
      </c>
      <c r="AD162" s="0" t="n">
        <v>52.5916</v>
      </c>
      <c r="AE162" s="0" t="n">
        <v>1</v>
      </c>
      <c r="AF162" s="0" t="n">
        <v>2.8</v>
      </c>
      <c r="AG162" s="0" t="n">
        <v>5888.74</v>
      </c>
      <c r="AH162" s="0" t="n">
        <v>1061</v>
      </c>
      <c r="AI162" s="0" t="n">
        <v>1381.21</v>
      </c>
      <c r="AJ162" s="0" t="n">
        <v>237.5</v>
      </c>
      <c r="AK162" s="0" t="n">
        <v>293.53</v>
      </c>
      <c r="AL162" s="0" t="n">
        <v>34.4</v>
      </c>
      <c r="AM162" s="0" t="n">
        <v>271853.01</v>
      </c>
      <c r="AN162" s="0" t="n">
        <v>34553.14</v>
      </c>
      <c r="AO162" s="0" t="n">
        <v>24900.47</v>
      </c>
      <c r="AP162" s="0" t="n">
        <v>4462.17</v>
      </c>
      <c r="AQ162" s="0" t="n">
        <v>3253.22</v>
      </c>
      <c r="AR162" s="0" t="n">
        <v>663.4</v>
      </c>
      <c r="AS162" s="0" t="n">
        <v>407</v>
      </c>
    </row>
    <row r="163" customFormat="false" ht="12" hidden="false" customHeight="false" outlineLevel="0" collapsed="false">
      <c r="A163" s="0" t="str">
        <f aca="false">CONCATENATE("Item/",ASC(C163),"/cond_",ASC(L163),"/list_",ASC(E163),"/context_",ASC(F163),"/CW_",ASC(AS163))</f>
        <v>Item/14002/cond_AU/list_CORGC/context_2/CW_285</v>
      </c>
      <c r="B163" s="0" t="str">
        <f aca="false">CONCATENATE("(#",ASC(C163),")")</f>
        <v>(#14002)</v>
      </c>
      <c r="C163" s="0" t="n">
        <v>14002</v>
      </c>
      <c r="D163" s="0" t="n">
        <v>4002</v>
      </c>
      <c r="E163" s="0" t="s">
        <v>66</v>
      </c>
      <c r="F163" s="0" t="n">
        <v>2</v>
      </c>
      <c r="G163" s="0" t="n">
        <v>5</v>
      </c>
      <c r="H163" s="0" t="n">
        <v>42</v>
      </c>
      <c r="I163" s="0" t="s">
        <v>57</v>
      </c>
      <c r="J163" s="0" t="s">
        <v>745</v>
      </c>
      <c r="K163" s="0" t="s">
        <v>59</v>
      </c>
      <c r="L163" s="0" t="s">
        <v>743</v>
      </c>
      <c r="M163" s="0" t="n">
        <v>4</v>
      </c>
      <c r="N163" s="0" t="s">
        <v>746</v>
      </c>
      <c r="O163" s="0" t="n">
        <v>14</v>
      </c>
      <c r="P163" s="0" t="n">
        <v>12</v>
      </c>
      <c r="Q163" s="0" t="s">
        <v>52</v>
      </c>
      <c r="R163" s="0" t="s">
        <v>236</v>
      </c>
      <c r="S163" s="0" t="s">
        <v>1742</v>
      </c>
      <c r="T163" s="0" t="s">
        <v>55</v>
      </c>
      <c r="U163" s="0" t="n">
        <v>5</v>
      </c>
      <c r="V163" s="0" t="n">
        <v>33</v>
      </c>
      <c r="W163" s="0" t="n">
        <v>552</v>
      </c>
      <c r="X163" s="0" t="n">
        <v>616</v>
      </c>
      <c r="Y163" s="0" t="n">
        <v>602</v>
      </c>
      <c r="Z163" s="0" t="n">
        <v>485</v>
      </c>
      <c r="AA163" s="0" t="n">
        <v>6</v>
      </c>
      <c r="AB163" s="0" t="n">
        <v>17</v>
      </c>
      <c r="AC163" s="0" t="s">
        <v>55</v>
      </c>
      <c r="AD163" s="0" t="n">
        <v>78.4709</v>
      </c>
      <c r="AE163" s="0" t="n">
        <v>6</v>
      </c>
      <c r="AF163" s="0" t="n">
        <v>5.42</v>
      </c>
      <c r="AG163" s="0" t="n">
        <v>5141.26</v>
      </c>
      <c r="AH163" s="0" t="n">
        <v>270.4</v>
      </c>
      <c r="AI163" s="0" t="n">
        <v>1401.83</v>
      </c>
      <c r="AJ163" s="0" t="n">
        <v>42.25</v>
      </c>
      <c r="AK163" s="0" t="n">
        <v>123.25</v>
      </c>
      <c r="AL163" s="0" t="n">
        <v>8.67</v>
      </c>
      <c r="AM163" s="0" t="n">
        <v>187201.25</v>
      </c>
      <c r="AN163" s="0" t="n">
        <v>24349</v>
      </c>
      <c r="AO163" s="0" t="n">
        <v>11271.54</v>
      </c>
      <c r="AP163" s="0" t="n">
        <v>2116.25</v>
      </c>
      <c r="AQ163" s="0" t="n">
        <v>662.31</v>
      </c>
      <c r="AR163" s="0" t="n">
        <v>242</v>
      </c>
      <c r="AS163" s="0" t="n">
        <v>285</v>
      </c>
    </row>
    <row r="164" customFormat="false" ht="12" hidden="false" customHeight="false" outlineLevel="0" collapsed="false">
      <c r="A164" s="0" t="str">
        <f aca="false">CONCATENATE("Item/",ASC(C164),"/cond_",ASC(L164),"/list_",ASC(E164),"/context_",ASC(F164),"/CW_",ASC(AS164))</f>
        <v>Item/14003/cond_AU/list_CORGB/context_3/CW_6</v>
      </c>
      <c r="B164" s="0" t="str">
        <f aca="false">CONCATENATE("(#",ASC(C164),")")</f>
        <v>(#14003)</v>
      </c>
      <c r="C164" s="0" t="n">
        <v>14003</v>
      </c>
      <c r="D164" s="0" t="n">
        <v>4003</v>
      </c>
      <c r="E164" s="0" t="s">
        <v>56</v>
      </c>
      <c r="F164" s="0" t="n">
        <v>3</v>
      </c>
      <c r="G164" s="0" t="n">
        <v>8</v>
      </c>
      <c r="H164" s="0" t="s">
        <v>61</v>
      </c>
      <c r="I164" s="0" t="s">
        <v>62</v>
      </c>
      <c r="J164" s="0" t="s">
        <v>747</v>
      </c>
      <c r="K164" s="0" t="s">
        <v>64</v>
      </c>
      <c r="L164" s="0" t="s">
        <v>743</v>
      </c>
      <c r="M164" s="0" t="n">
        <v>4</v>
      </c>
      <c r="N164" s="0" t="s">
        <v>748</v>
      </c>
      <c r="O164" s="0" t="n">
        <v>11</v>
      </c>
      <c r="P164" s="0" t="n">
        <v>8</v>
      </c>
      <c r="Q164" s="0" t="s">
        <v>52</v>
      </c>
      <c r="R164" s="0" t="s">
        <v>236</v>
      </c>
      <c r="S164" s="0" t="s">
        <v>1741</v>
      </c>
      <c r="T164" s="0" t="n">
        <v>0</v>
      </c>
      <c r="U164" s="0" t="n">
        <v>11</v>
      </c>
      <c r="V164" s="0" t="n">
        <v>28</v>
      </c>
      <c r="W164" s="0" t="n">
        <v>341</v>
      </c>
      <c r="X164" s="0" t="n">
        <v>541</v>
      </c>
      <c r="Y164" s="0" t="n">
        <v>386</v>
      </c>
      <c r="Z164" s="0" t="s">
        <v>55</v>
      </c>
      <c r="AA164" s="0" t="n">
        <v>0</v>
      </c>
      <c r="AB164" s="0" t="n">
        <v>13</v>
      </c>
      <c r="AC164" s="0" t="s">
        <v>55</v>
      </c>
      <c r="AD164" s="0" t="n">
        <v>25.1059</v>
      </c>
      <c r="AE164" s="0" t="n">
        <v>0</v>
      </c>
      <c r="AF164" s="0" t="n">
        <v>0</v>
      </c>
      <c r="AG164" s="0" t="n">
        <v>1049.55</v>
      </c>
      <c r="AH164" s="0" t="n">
        <v>405.55</v>
      </c>
      <c r="AI164" s="0" t="n">
        <v>322.1</v>
      </c>
      <c r="AJ164" s="0" t="n">
        <v>49.7</v>
      </c>
      <c r="AK164" s="0" t="n">
        <v>187.83</v>
      </c>
      <c r="AL164" s="0" t="n">
        <v>20.78</v>
      </c>
      <c r="AM164" s="0" t="n">
        <v>286300.32</v>
      </c>
      <c r="AN164" s="0" t="n">
        <v>35316.64</v>
      </c>
      <c r="AO164" s="0" t="n">
        <v>23452.49</v>
      </c>
      <c r="AP164" s="0" t="n">
        <v>3607.6</v>
      </c>
      <c r="AQ164" s="0" t="n">
        <v>3715.22</v>
      </c>
      <c r="AR164" s="0" t="n">
        <v>540.89</v>
      </c>
      <c r="AS164" s="0" t="n">
        <v>6</v>
      </c>
    </row>
    <row r="165" customFormat="false" ht="12" hidden="false" customHeight="false" outlineLevel="0" collapsed="false">
      <c r="A165" s="0" t="str">
        <f aca="false">CONCATENATE("Item/",ASC(C165),"/cond_",ASC(L165),"/list_",ASC(E165),"/context_",ASC(F165),"/CW_",ASC(AS165))</f>
        <v>Item/14004/cond_AU/list_CORGD/context_4/CW_399</v>
      </c>
      <c r="B165" s="0" t="str">
        <f aca="false">CONCATENATE("(#",ASC(C165),")")</f>
        <v>(#14004)</v>
      </c>
      <c r="C165" s="0" t="n">
        <v>14004</v>
      </c>
      <c r="D165" s="0" t="n">
        <v>4004</v>
      </c>
      <c r="E165" s="0" t="s">
        <v>80</v>
      </c>
      <c r="F165" s="0" t="n">
        <v>4</v>
      </c>
      <c r="G165" s="0" t="n">
        <v>9</v>
      </c>
      <c r="I165" s="0" t="s">
        <v>67</v>
      </c>
      <c r="J165" s="0" t="s">
        <v>749</v>
      </c>
      <c r="K165" s="0" t="s">
        <v>69</v>
      </c>
      <c r="L165" s="0" t="s">
        <v>743</v>
      </c>
      <c r="M165" s="0" t="n">
        <v>4</v>
      </c>
      <c r="N165" s="0" t="s">
        <v>750</v>
      </c>
      <c r="O165" s="0" t="n">
        <v>12</v>
      </c>
      <c r="P165" s="0" t="n">
        <v>9</v>
      </c>
      <c r="Q165" s="0" t="s">
        <v>52</v>
      </c>
      <c r="R165" s="0" t="s">
        <v>236</v>
      </c>
      <c r="S165" s="0" t="s">
        <v>1743</v>
      </c>
      <c r="T165" s="0" t="s">
        <v>55</v>
      </c>
      <c r="U165" s="0" t="n">
        <v>5</v>
      </c>
      <c r="V165" s="0" t="n">
        <v>195</v>
      </c>
      <c r="W165" s="0" t="n">
        <v>611</v>
      </c>
      <c r="X165" s="0" t="n">
        <v>444</v>
      </c>
      <c r="Y165" s="0" t="n">
        <v>578</v>
      </c>
      <c r="Z165" s="0" t="s">
        <v>55</v>
      </c>
      <c r="AA165" s="0" t="n">
        <v>2</v>
      </c>
      <c r="AB165" s="0" t="n">
        <v>14</v>
      </c>
      <c r="AC165" s="0" t="s">
        <v>55</v>
      </c>
      <c r="AD165" s="0" t="n">
        <v>1.96326</v>
      </c>
      <c r="AE165" s="0" t="n">
        <v>2</v>
      </c>
      <c r="AF165" s="0" t="n">
        <v>3.84</v>
      </c>
      <c r="AG165" s="0" t="n">
        <v>10313.91</v>
      </c>
      <c r="AH165" s="0" t="n">
        <v>373.8</v>
      </c>
      <c r="AI165" s="0" t="n">
        <v>890.93</v>
      </c>
      <c r="AJ165" s="0" t="n">
        <v>40.5</v>
      </c>
      <c r="AK165" s="0" t="n">
        <v>25.03</v>
      </c>
      <c r="AL165" s="0" t="n">
        <v>3</v>
      </c>
      <c r="AM165" s="0" t="n">
        <v>249477.12</v>
      </c>
      <c r="AN165" s="0" t="n">
        <v>35286.2</v>
      </c>
      <c r="AO165" s="0" t="n">
        <v>12786.36</v>
      </c>
      <c r="AP165" s="0" t="n">
        <v>2562.75</v>
      </c>
      <c r="AQ165" s="0" t="n">
        <v>356.82</v>
      </c>
      <c r="AR165" s="0" t="n">
        <v>84.33</v>
      </c>
      <c r="AS165" s="0" t="n">
        <v>399</v>
      </c>
    </row>
    <row r="166" customFormat="false" ht="12" hidden="false" customHeight="false" outlineLevel="0" collapsed="false">
      <c r="A166" s="0" t="str">
        <f aca="false">CONCATENATE("Item/",ASC(C166),"/cond_",ASC(L166),"/list_",ASC(E166),"/context_",ASC(F166),"/CW_",ASC(AS166))</f>
        <v>Item/14005/cond_AU/list_CORGB/context_5/CW_154</v>
      </c>
      <c r="B166" s="0" t="str">
        <f aca="false">CONCATENATE("(#",ASC(C166),")")</f>
        <v>(#14005)</v>
      </c>
      <c r="C166" s="0" t="n">
        <v>14005</v>
      </c>
      <c r="D166" s="0" t="n">
        <v>4005</v>
      </c>
      <c r="E166" s="0" t="s">
        <v>56</v>
      </c>
      <c r="F166" s="0" t="n">
        <v>5</v>
      </c>
      <c r="G166" s="0" t="n">
        <v>10</v>
      </c>
      <c r="H166" s="0" t="s">
        <v>71</v>
      </c>
      <c r="I166" s="0" t="s">
        <v>72</v>
      </c>
      <c r="J166" s="0" t="s">
        <v>751</v>
      </c>
      <c r="K166" s="0" t="s">
        <v>74</v>
      </c>
      <c r="L166" s="0" t="s">
        <v>743</v>
      </c>
      <c r="M166" s="0" t="n">
        <v>4</v>
      </c>
      <c r="N166" s="0" t="s">
        <v>752</v>
      </c>
      <c r="O166" s="0" t="n">
        <v>10</v>
      </c>
      <c r="P166" s="0" t="n">
        <v>8</v>
      </c>
      <c r="Q166" s="0" t="s">
        <v>52</v>
      </c>
      <c r="R166" s="0" t="s">
        <v>236</v>
      </c>
      <c r="S166" s="0" t="s">
        <v>1743</v>
      </c>
      <c r="T166" s="0" t="n">
        <v>0</v>
      </c>
      <c r="U166" s="0" t="n">
        <v>7</v>
      </c>
      <c r="V166" s="0" t="n">
        <v>25</v>
      </c>
      <c r="W166" s="0" t="n">
        <v>364</v>
      </c>
      <c r="X166" s="0" t="n">
        <v>497</v>
      </c>
      <c r="Y166" s="0" t="n">
        <v>459</v>
      </c>
      <c r="Z166" s="0" t="s">
        <v>55</v>
      </c>
      <c r="AA166" s="0" t="n">
        <v>0</v>
      </c>
      <c r="AB166" s="0" t="n">
        <v>14</v>
      </c>
      <c r="AC166" s="0" t="s">
        <v>55</v>
      </c>
      <c r="AD166" s="0" t="n">
        <v>29.3894</v>
      </c>
      <c r="AE166" s="0" t="n">
        <v>0</v>
      </c>
      <c r="AF166" s="0" t="n">
        <v>0</v>
      </c>
      <c r="AG166" s="0" t="n">
        <v>7904.66</v>
      </c>
      <c r="AH166" s="0" t="n">
        <v>967.29</v>
      </c>
      <c r="AI166" s="0" t="n">
        <v>768.91</v>
      </c>
      <c r="AJ166" s="0" t="n">
        <v>85.83</v>
      </c>
      <c r="AK166" s="0" t="n">
        <v>140.53</v>
      </c>
      <c r="AL166" s="0" t="n">
        <v>15.4</v>
      </c>
      <c r="AM166" s="0" t="n">
        <v>282708.29</v>
      </c>
      <c r="AN166" s="0" t="n">
        <v>34229.29</v>
      </c>
      <c r="AO166" s="0" t="n">
        <v>17700.76</v>
      </c>
      <c r="AP166" s="0" t="n">
        <v>2471.83</v>
      </c>
      <c r="AQ166" s="0" t="n">
        <v>3541.58</v>
      </c>
      <c r="AR166" s="0" t="n">
        <v>265.2</v>
      </c>
      <c r="AS166" s="0" t="n">
        <v>154</v>
      </c>
    </row>
    <row r="167" customFormat="false" ht="12" hidden="false" customHeight="false" outlineLevel="0" collapsed="false">
      <c r="A167" s="0" t="str">
        <f aca="false">CONCATENATE("Item/",ASC(C167),"/cond_",ASC(L167),"/list_",ASC(E167),"/context_",ASC(F167),"/CW_",ASC(AS167))</f>
        <v>Item/14006/cond_AU/list_CORGD/context_6/CW_34</v>
      </c>
      <c r="B167" s="0" t="str">
        <f aca="false">CONCATENATE("(#",ASC(C167),")")</f>
        <v>(#14006)</v>
      </c>
      <c r="C167" s="0" t="n">
        <v>14006</v>
      </c>
      <c r="D167" s="0" t="n">
        <v>4006</v>
      </c>
      <c r="E167" s="0" t="s">
        <v>80</v>
      </c>
      <c r="F167" s="0" t="n">
        <v>6</v>
      </c>
      <c r="G167" s="0" t="n">
        <v>11</v>
      </c>
      <c r="I167" s="0" t="s">
        <v>76</v>
      </c>
      <c r="J167" s="0" t="s">
        <v>753</v>
      </c>
      <c r="K167" s="0" t="s">
        <v>78</v>
      </c>
      <c r="L167" s="0" t="s">
        <v>743</v>
      </c>
      <c r="M167" s="0" t="n">
        <v>4</v>
      </c>
      <c r="N167" s="0" t="s">
        <v>754</v>
      </c>
      <c r="O167" s="0" t="n">
        <v>18</v>
      </c>
      <c r="P167" s="0" t="n">
        <v>15</v>
      </c>
      <c r="Q167" s="0" t="s">
        <v>52</v>
      </c>
      <c r="R167" s="0" t="s">
        <v>236</v>
      </c>
      <c r="S167" s="0" t="s">
        <v>1744</v>
      </c>
      <c r="T167" s="0" t="s">
        <v>55</v>
      </c>
      <c r="U167" s="0" t="n">
        <v>5</v>
      </c>
      <c r="V167" s="0" t="n">
        <v>45</v>
      </c>
      <c r="W167" s="0" t="n">
        <v>556</v>
      </c>
      <c r="X167" s="0" t="n">
        <v>580</v>
      </c>
      <c r="Y167" s="0" t="n">
        <v>572</v>
      </c>
      <c r="Z167" s="0" t="n">
        <v>494</v>
      </c>
      <c r="AA167" s="0" t="n">
        <v>6</v>
      </c>
      <c r="AB167" s="0" t="n">
        <v>17</v>
      </c>
      <c r="AC167" s="0" t="s">
        <v>55</v>
      </c>
      <c r="AD167" s="0" t="n">
        <v>69.547</v>
      </c>
      <c r="AE167" s="0" t="n">
        <v>6</v>
      </c>
      <c r="AF167" s="0" t="n">
        <v>20.33</v>
      </c>
      <c r="AG167" s="0" t="n">
        <v>7445.96</v>
      </c>
      <c r="AH167" s="0" t="n">
        <v>342.6</v>
      </c>
      <c r="AI167" s="0" t="n">
        <v>1188.28</v>
      </c>
      <c r="AJ167" s="0" t="n">
        <v>54</v>
      </c>
      <c r="AK167" s="0" t="n">
        <v>481.22</v>
      </c>
      <c r="AL167" s="0" t="n">
        <v>13</v>
      </c>
      <c r="AM167" s="0" t="n">
        <v>256625.59</v>
      </c>
      <c r="AN167" s="0" t="n">
        <v>35823.2</v>
      </c>
      <c r="AO167" s="0" t="n">
        <v>28412.78</v>
      </c>
      <c r="AP167" s="0" t="n">
        <v>5121.5</v>
      </c>
      <c r="AQ167" s="0" t="n">
        <v>2469.78</v>
      </c>
      <c r="AR167" s="0" t="n">
        <v>358.67</v>
      </c>
      <c r="AS167" s="0" t="n">
        <v>34</v>
      </c>
    </row>
    <row r="168" customFormat="false" ht="12" hidden="false" customHeight="false" outlineLevel="0" collapsed="false">
      <c r="A168" s="0" t="str">
        <f aca="false">CONCATENATE("Item/",ASC(C168),"/cond_",ASC(L168),"/list_",ASC(E168),"/context_",ASC(F168),"/CW_",ASC(AS168))</f>
        <v>Item/14007/cond_AU/list_CORGA/context_7/CW_274</v>
      </c>
      <c r="B168" s="0" t="str">
        <f aca="false">CONCATENATE("(#",ASC(C168),")")</f>
        <v>(#14007)</v>
      </c>
      <c r="C168" s="0" t="n">
        <v>14007</v>
      </c>
      <c r="D168" s="0" t="n">
        <v>4007</v>
      </c>
      <c r="E168" s="0" t="s">
        <v>46</v>
      </c>
      <c r="F168" s="0" t="n">
        <v>7</v>
      </c>
      <c r="G168" s="0" t="n">
        <v>12</v>
      </c>
      <c r="H168" s="0" t="s">
        <v>81</v>
      </c>
      <c r="I168" s="0" t="s">
        <v>82</v>
      </c>
      <c r="J168" s="0" t="s">
        <v>755</v>
      </c>
      <c r="K168" s="0" t="s">
        <v>84</v>
      </c>
      <c r="L168" s="0" t="s">
        <v>743</v>
      </c>
      <c r="M168" s="0" t="n">
        <v>4</v>
      </c>
      <c r="N168" s="0" t="s">
        <v>756</v>
      </c>
      <c r="O168" s="0" t="n">
        <v>12</v>
      </c>
      <c r="P168" s="0" t="n">
        <v>8</v>
      </c>
      <c r="Q168" s="0" t="s">
        <v>52</v>
      </c>
      <c r="R168" s="0" t="s">
        <v>236</v>
      </c>
      <c r="S168" s="0" t="s">
        <v>1745</v>
      </c>
      <c r="T168" s="0" t="n">
        <v>0</v>
      </c>
      <c r="U168" s="0" t="n">
        <v>4</v>
      </c>
      <c r="V168" s="0" t="n">
        <v>16</v>
      </c>
      <c r="W168" s="0" t="n">
        <v>488</v>
      </c>
      <c r="X168" s="0" t="n">
        <v>474</v>
      </c>
      <c r="Y168" s="0" t="n">
        <v>481</v>
      </c>
      <c r="Z168" s="0" t="s">
        <v>55</v>
      </c>
      <c r="AA168" s="0" t="n">
        <v>14</v>
      </c>
      <c r="AB168" s="0" t="n">
        <v>9</v>
      </c>
      <c r="AC168" s="0" t="s">
        <v>55</v>
      </c>
      <c r="AD168" s="0" t="n">
        <v>28.2591</v>
      </c>
      <c r="AE168" s="0" t="n">
        <v>14</v>
      </c>
      <c r="AF168" s="0" t="n">
        <v>22.39</v>
      </c>
      <c r="AG168" s="0" t="n">
        <v>11873.02</v>
      </c>
      <c r="AH168" s="0" t="n">
        <v>208.75</v>
      </c>
      <c r="AI168" s="0" t="n">
        <v>2097.16</v>
      </c>
      <c r="AJ168" s="0" t="n">
        <v>41</v>
      </c>
      <c r="AK168" s="0" t="n">
        <v>183.12</v>
      </c>
      <c r="AL168" s="0" t="n">
        <v>7</v>
      </c>
      <c r="AM168" s="0" t="n">
        <v>198330.01</v>
      </c>
      <c r="AN168" s="0" t="n">
        <v>30426.25</v>
      </c>
      <c r="AO168" s="0" t="n">
        <v>34131.25</v>
      </c>
      <c r="AP168" s="0" t="n">
        <v>6114.67</v>
      </c>
      <c r="AQ168" s="0" t="n">
        <v>2276.01</v>
      </c>
      <c r="AR168" s="0" t="n">
        <v>678.5</v>
      </c>
      <c r="AS168" s="0" t="n">
        <v>274</v>
      </c>
    </row>
    <row r="169" customFormat="false" ht="12" hidden="false" customHeight="false" outlineLevel="0" collapsed="false">
      <c r="A169" s="0" t="str">
        <f aca="false">CONCATENATE("Item/",ASC(C169),"/cond_",ASC(L169),"/list_",ASC(E169),"/context_",ASC(F169),"/CW_",ASC(AS169))</f>
        <v>Item/14008/cond_AU/list_CORGB/context_8/CW_182</v>
      </c>
      <c r="B169" s="0" t="str">
        <f aca="false">CONCATENATE("(#",ASC(C169),")")</f>
        <v>(#14008)</v>
      </c>
      <c r="C169" s="0" t="n">
        <v>14008</v>
      </c>
      <c r="D169" s="0" t="n">
        <v>4008</v>
      </c>
      <c r="E169" s="0" t="s">
        <v>56</v>
      </c>
      <c r="F169" s="0" t="n">
        <v>8</v>
      </c>
      <c r="G169" s="0" t="n">
        <v>13</v>
      </c>
      <c r="I169" s="0" t="s">
        <v>86</v>
      </c>
      <c r="J169" s="0" t="s">
        <v>757</v>
      </c>
      <c r="K169" s="0" t="s">
        <v>88</v>
      </c>
      <c r="L169" s="0" t="s">
        <v>743</v>
      </c>
      <c r="M169" s="0" t="n">
        <v>4</v>
      </c>
      <c r="N169" s="0" t="s">
        <v>758</v>
      </c>
      <c r="O169" s="0" t="n">
        <v>16</v>
      </c>
      <c r="P169" s="0" t="n">
        <v>13</v>
      </c>
      <c r="Q169" s="0" t="s">
        <v>52</v>
      </c>
      <c r="R169" s="0" t="s">
        <v>236</v>
      </c>
      <c r="S169" s="0" t="s">
        <v>1743</v>
      </c>
      <c r="T169" s="0" t="s">
        <v>55</v>
      </c>
      <c r="U169" s="0" t="n">
        <v>5</v>
      </c>
      <c r="V169" s="0" t="n">
        <v>35</v>
      </c>
      <c r="W169" s="0" t="n">
        <v>338</v>
      </c>
      <c r="X169" s="0" t="n">
        <v>533</v>
      </c>
      <c r="Y169" s="0" t="n">
        <v>397</v>
      </c>
      <c r="Z169" s="0" t="s">
        <v>55</v>
      </c>
      <c r="AA169" s="0" t="n">
        <v>7</v>
      </c>
      <c r="AB169" s="0" t="n">
        <v>14</v>
      </c>
      <c r="AC169" s="0" t="s">
        <v>55</v>
      </c>
      <c r="AD169" s="0" t="n">
        <v>12.672</v>
      </c>
      <c r="AE169" s="0" t="n">
        <v>7</v>
      </c>
      <c r="AF169" s="0" t="n">
        <v>32.24</v>
      </c>
      <c r="AG169" s="0" t="n">
        <v>9056.89</v>
      </c>
      <c r="AH169" s="0" t="n">
        <v>375.2</v>
      </c>
      <c r="AI169" s="0" t="n">
        <v>942.51</v>
      </c>
      <c r="AJ169" s="0" t="n">
        <v>52.25</v>
      </c>
      <c r="AK169" s="0" t="n">
        <v>230.2</v>
      </c>
      <c r="AL169" s="0" t="n">
        <v>9.33</v>
      </c>
      <c r="AM169" s="0" t="n">
        <v>279278.55</v>
      </c>
      <c r="AN169" s="0" t="n">
        <v>36518.2</v>
      </c>
      <c r="AO169" s="0" t="n">
        <v>14860.6</v>
      </c>
      <c r="AP169" s="0" t="n">
        <v>3071.75</v>
      </c>
      <c r="AQ169" s="0" t="n">
        <v>1536.22</v>
      </c>
      <c r="AR169" s="0" t="n">
        <v>380.33</v>
      </c>
      <c r="AS169" s="0" t="n">
        <v>182</v>
      </c>
    </row>
    <row r="170" customFormat="false" ht="12" hidden="false" customHeight="false" outlineLevel="0" collapsed="false">
      <c r="A170" s="0" t="str">
        <f aca="false">CONCATENATE("Item/",ASC(C170),"/cond_",ASC(L170),"/list_",ASC(E170),"/context_",ASC(F170),"/CW_",ASC(AS170))</f>
        <v>Item/14009/cond_AU/list_CORGB/context_9/CW_94</v>
      </c>
      <c r="B170" s="0" t="str">
        <f aca="false">CONCATENATE("(#",ASC(C170),")")</f>
        <v>(#14009)</v>
      </c>
      <c r="C170" s="0" t="n">
        <v>14009</v>
      </c>
      <c r="D170" s="0" t="n">
        <v>4009</v>
      </c>
      <c r="E170" s="0" t="s">
        <v>56</v>
      </c>
      <c r="F170" s="0" t="n">
        <v>9</v>
      </c>
      <c r="G170" s="0" t="n">
        <v>14</v>
      </c>
      <c r="H170" s="0" t="s">
        <v>90</v>
      </c>
      <c r="I170" s="0" t="s">
        <v>91</v>
      </c>
      <c r="J170" s="0" t="s">
        <v>759</v>
      </c>
      <c r="K170" s="0" t="s">
        <v>93</v>
      </c>
      <c r="L170" s="0" t="s">
        <v>743</v>
      </c>
      <c r="M170" s="0" t="n">
        <v>4</v>
      </c>
      <c r="N170" s="0" t="s">
        <v>760</v>
      </c>
      <c r="O170" s="0" t="n">
        <v>16</v>
      </c>
      <c r="P170" s="0" t="n">
        <v>14</v>
      </c>
      <c r="Q170" s="0" t="s">
        <v>52</v>
      </c>
      <c r="R170" s="0" t="s">
        <v>236</v>
      </c>
      <c r="S170" s="0" t="s">
        <v>1746</v>
      </c>
      <c r="T170" s="0" t="s">
        <v>55</v>
      </c>
      <c r="U170" s="0" t="n">
        <v>7</v>
      </c>
      <c r="V170" s="0" t="n">
        <v>13</v>
      </c>
      <c r="W170" s="0" t="s">
        <v>55</v>
      </c>
      <c r="X170" s="0" t="s">
        <v>55</v>
      </c>
      <c r="Y170" s="0" t="s">
        <v>55</v>
      </c>
      <c r="Z170" s="0" t="s">
        <v>55</v>
      </c>
      <c r="AA170" s="0" t="n">
        <v>2</v>
      </c>
      <c r="AB170" s="0" t="n">
        <v>12</v>
      </c>
      <c r="AC170" s="0" t="s">
        <v>55</v>
      </c>
      <c r="AD170" s="0" t="n">
        <v>19.9896</v>
      </c>
      <c r="AE170" s="0" t="n">
        <v>2</v>
      </c>
      <c r="AF170" s="0" t="n">
        <v>140.31</v>
      </c>
      <c r="AG170" s="0" t="n">
        <v>5796.79</v>
      </c>
      <c r="AH170" s="0" t="n">
        <v>781.43</v>
      </c>
      <c r="AI170" s="0" t="n">
        <v>825.01</v>
      </c>
      <c r="AJ170" s="0" t="n">
        <v>85.17</v>
      </c>
      <c r="AK170" s="0" t="n">
        <v>431.44</v>
      </c>
      <c r="AL170" s="0" t="n">
        <v>16.8</v>
      </c>
      <c r="AM170" s="0" t="n">
        <v>263365.3</v>
      </c>
      <c r="AN170" s="0" t="n">
        <v>35407.71</v>
      </c>
      <c r="AO170" s="0" t="n">
        <v>23194.52</v>
      </c>
      <c r="AP170" s="0" t="n">
        <v>3761.67</v>
      </c>
      <c r="AQ170" s="0" t="n">
        <v>2062.96</v>
      </c>
      <c r="AR170" s="0" t="n">
        <v>244.6</v>
      </c>
      <c r="AS170" s="0" t="n">
        <v>94</v>
      </c>
    </row>
    <row r="171" customFormat="false" ht="12" hidden="false" customHeight="false" outlineLevel="0" collapsed="false">
      <c r="A171" s="0" t="str">
        <f aca="false">CONCATENATE("Item/",ASC(C171),"/cond_",ASC(L171),"/list_",ASC(E171),"/context_",ASC(F171),"/CW_",ASC(AS171))</f>
        <v>Item/14010/cond_AU/list_CORGB/context_10/CW_100</v>
      </c>
      <c r="B171" s="0" t="str">
        <f aca="false">CONCATENATE("(#",ASC(C171),")")</f>
        <v>(#14010)</v>
      </c>
      <c r="C171" s="0" t="n">
        <v>14010</v>
      </c>
      <c r="D171" s="0" t="n">
        <v>4010</v>
      </c>
      <c r="E171" s="0" t="s">
        <v>56</v>
      </c>
      <c r="F171" s="0" t="n">
        <v>10</v>
      </c>
      <c r="G171" s="0" t="n">
        <v>15</v>
      </c>
      <c r="H171" s="0" t="s">
        <v>95</v>
      </c>
      <c r="I171" s="0" t="s">
        <v>96</v>
      </c>
      <c r="J171" s="0" t="s">
        <v>761</v>
      </c>
      <c r="K171" s="0" t="s">
        <v>98</v>
      </c>
      <c r="L171" s="0" t="s">
        <v>743</v>
      </c>
      <c r="M171" s="0" t="n">
        <v>4</v>
      </c>
      <c r="N171" s="0" t="s">
        <v>762</v>
      </c>
      <c r="O171" s="0" t="n">
        <v>10</v>
      </c>
      <c r="P171" s="0" t="n">
        <v>8</v>
      </c>
      <c r="Q171" s="0" t="s">
        <v>52</v>
      </c>
      <c r="R171" s="0" t="s">
        <v>236</v>
      </c>
      <c r="S171" s="0" t="s">
        <v>1743</v>
      </c>
      <c r="T171" s="0" t="n">
        <v>0</v>
      </c>
      <c r="U171" s="0" t="n">
        <v>3</v>
      </c>
      <c r="V171" s="0" t="n">
        <v>686</v>
      </c>
      <c r="W171" s="0" t="n">
        <v>477</v>
      </c>
      <c r="X171" s="0" t="n">
        <v>595</v>
      </c>
      <c r="Y171" s="0" t="n">
        <v>526</v>
      </c>
      <c r="Z171" s="0" t="n">
        <v>505</v>
      </c>
      <c r="AA171" s="0" t="n">
        <v>17</v>
      </c>
      <c r="AB171" s="0" t="n">
        <v>6</v>
      </c>
      <c r="AC171" s="0" t="s">
        <v>55</v>
      </c>
      <c r="AD171" s="0" t="n">
        <v>772.038</v>
      </c>
      <c r="AE171" s="0" t="n">
        <v>17</v>
      </c>
      <c r="AF171" s="0" t="n">
        <v>206</v>
      </c>
      <c r="AG171" s="0" t="n">
        <v>13330.33</v>
      </c>
      <c r="AH171" s="0" t="n">
        <v>72</v>
      </c>
      <c r="AI171" s="0" t="n">
        <v>2476.36</v>
      </c>
      <c r="AJ171" s="0" t="n">
        <v>8.5</v>
      </c>
      <c r="AK171" s="0" t="n">
        <v>772.04</v>
      </c>
      <c r="AL171" s="0" t="n">
        <v>1</v>
      </c>
      <c r="AM171" s="0" t="n">
        <v>209313.88</v>
      </c>
      <c r="AN171" s="0" t="n">
        <v>24043.67</v>
      </c>
      <c r="AO171" s="0" t="n">
        <v>7156.15</v>
      </c>
      <c r="AP171" s="0" t="n">
        <v>781</v>
      </c>
      <c r="AQ171" s="0" t="n">
        <v>1948.33</v>
      </c>
      <c r="AR171" s="0" t="n">
        <v>62</v>
      </c>
      <c r="AS171" s="0" t="n">
        <v>100</v>
      </c>
    </row>
    <row r="172" customFormat="false" ht="12" hidden="false" customHeight="false" outlineLevel="0" collapsed="false">
      <c r="A172" s="0" t="str">
        <f aca="false">CONCATENATE("Item/",ASC(C172),"/cond_",ASC(L172),"/list_",ASC(E172),"/context_",ASC(F172),"/CW_",ASC(AS172))</f>
        <v>Item/14011/cond_AU/list_CORGB/context_11/CW_213</v>
      </c>
      <c r="B172" s="0" t="str">
        <f aca="false">CONCATENATE("(#",ASC(C172),")")</f>
        <v>(#14011)</v>
      </c>
      <c r="C172" s="0" t="n">
        <v>14011</v>
      </c>
      <c r="D172" s="0" t="n">
        <v>4011</v>
      </c>
      <c r="E172" s="0" t="s">
        <v>56</v>
      </c>
      <c r="F172" s="0" t="n">
        <v>11</v>
      </c>
      <c r="G172" s="0" t="n">
        <v>16</v>
      </c>
      <c r="H172" s="0" t="s">
        <v>100</v>
      </c>
      <c r="I172" s="0" t="s">
        <v>101</v>
      </c>
      <c r="J172" s="0" t="s">
        <v>763</v>
      </c>
      <c r="K172" s="0" t="s">
        <v>103</v>
      </c>
      <c r="L172" s="0" t="s">
        <v>743</v>
      </c>
      <c r="M172" s="0" t="n">
        <v>4</v>
      </c>
      <c r="N172" s="0" t="s">
        <v>764</v>
      </c>
      <c r="O172" s="0" t="n">
        <v>10</v>
      </c>
      <c r="P172" s="0" t="n">
        <v>8</v>
      </c>
      <c r="Q172" s="0" t="s">
        <v>52</v>
      </c>
      <c r="R172" s="0" t="s">
        <v>236</v>
      </c>
      <c r="S172" s="0" t="s">
        <v>1743</v>
      </c>
      <c r="T172" s="0" t="n">
        <v>0</v>
      </c>
      <c r="U172" s="0" t="n">
        <v>6</v>
      </c>
      <c r="V172" s="0" t="n">
        <v>35</v>
      </c>
      <c r="W172" s="0" t="n">
        <v>376</v>
      </c>
      <c r="X172" s="0" t="n">
        <v>590</v>
      </c>
      <c r="Y172" s="0" t="n">
        <v>472</v>
      </c>
      <c r="Z172" s="0" t="s">
        <v>55</v>
      </c>
      <c r="AA172" s="0" t="n">
        <v>1</v>
      </c>
      <c r="AB172" s="0" t="n">
        <v>6</v>
      </c>
      <c r="AC172" s="0" t="s">
        <v>55</v>
      </c>
      <c r="AD172" s="0" t="n">
        <v>35.0412</v>
      </c>
      <c r="AE172" s="0" t="n">
        <v>1</v>
      </c>
      <c r="AF172" s="0" t="n">
        <v>95.78</v>
      </c>
      <c r="AG172" s="0" t="n">
        <v>5094.98</v>
      </c>
      <c r="AH172" s="0" t="n">
        <v>450.67</v>
      </c>
      <c r="AI172" s="0" t="n">
        <v>497.76</v>
      </c>
      <c r="AJ172" s="0" t="n">
        <v>31.8</v>
      </c>
      <c r="AK172" s="0" t="n">
        <v>305.99</v>
      </c>
      <c r="AL172" s="0" t="n">
        <v>11</v>
      </c>
      <c r="AM172" s="0" t="n">
        <v>298720.47</v>
      </c>
      <c r="AN172" s="0" t="n">
        <v>31928.83</v>
      </c>
      <c r="AO172" s="0" t="n">
        <v>29445.44</v>
      </c>
      <c r="AP172" s="0" t="n">
        <v>1218</v>
      </c>
      <c r="AQ172" s="0" t="n">
        <v>3775.45</v>
      </c>
      <c r="AR172" s="0" t="n">
        <v>301</v>
      </c>
      <c r="AS172" s="0" t="n">
        <v>213</v>
      </c>
    </row>
    <row r="173" customFormat="false" ht="12" hidden="false" customHeight="false" outlineLevel="0" collapsed="false">
      <c r="A173" s="0" t="str">
        <f aca="false">CONCATENATE("Item/",ASC(C173),"/cond_",ASC(L173),"/list_",ASC(E173),"/context_",ASC(F173),"/CW_",ASC(AS173))</f>
        <v>Item/14012/cond_AU/list_CORGD/context_12/CW_284</v>
      </c>
      <c r="B173" s="0" t="str">
        <f aca="false">CONCATENATE("(#",ASC(C173),")")</f>
        <v>(#14012)</v>
      </c>
      <c r="C173" s="0" t="n">
        <v>14012</v>
      </c>
      <c r="D173" s="0" t="n">
        <v>4012</v>
      </c>
      <c r="E173" s="0" t="s">
        <v>80</v>
      </c>
      <c r="F173" s="0" t="n">
        <v>12</v>
      </c>
      <c r="G173" s="0" t="n">
        <v>17</v>
      </c>
      <c r="H173" s="0" t="s">
        <v>105</v>
      </c>
      <c r="I173" s="0" t="s">
        <v>106</v>
      </c>
      <c r="J173" s="0" t="s">
        <v>765</v>
      </c>
      <c r="K173" s="0" t="s">
        <v>108</v>
      </c>
      <c r="L173" s="0" t="s">
        <v>743</v>
      </c>
      <c r="M173" s="0" t="n">
        <v>4</v>
      </c>
      <c r="N173" s="0" t="s">
        <v>766</v>
      </c>
      <c r="O173" s="0" t="n">
        <v>10</v>
      </c>
      <c r="P173" s="0" t="n">
        <v>8</v>
      </c>
      <c r="Q173" s="0" t="s">
        <v>52</v>
      </c>
      <c r="R173" s="0" t="s">
        <v>236</v>
      </c>
      <c r="S173" s="0" t="s">
        <v>1743</v>
      </c>
      <c r="T173" s="0" t="n">
        <v>0</v>
      </c>
      <c r="U173" s="0" t="n">
        <v>6</v>
      </c>
      <c r="V173" s="0" t="n">
        <v>8</v>
      </c>
      <c r="W173" s="0" t="n">
        <v>534</v>
      </c>
      <c r="X173" s="0" t="n">
        <v>479</v>
      </c>
      <c r="Y173" s="0" t="n">
        <v>497</v>
      </c>
      <c r="Z173" s="0" t="n">
        <v>388</v>
      </c>
      <c r="AA173" s="0" t="n">
        <v>3</v>
      </c>
      <c r="AB173" s="0" t="s">
        <v>55</v>
      </c>
      <c r="AC173" s="0" t="s">
        <v>55</v>
      </c>
      <c r="AD173" s="0" t="n">
        <v>2.20123</v>
      </c>
      <c r="AE173" s="0" t="n">
        <v>3</v>
      </c>
      <c r="AF173" s="0" t="n">
        <v>23.72</v>
      </c>
      <c r="AG173" s="0" t="n">
        <v>6991.69</v>
      </c>
      <c r="AH173" s="0" t="n">
        <v>571.83</v>
      </c>
      <c r="AI173" s="0" t="n">
        <v>1178.3</v>
      </c>
      <c r="AJ173" s="0" t="n">
        <v>65</v>
      </c>
      <c r="AK173" s="0" t="n">
        <v>241.57</v>
      </c>
      <c r="AL173" s="0" t="n">
        <v>10.25</v>
      </c>
      <c r="AM173" s="0" t="n">
        <v>300104.01</v>
      </c>
      <c r="AN173" s="0" t="n">
        <v>36912.33</v>
      </c>
      <c r="AO173" s="0" t="n">
        <v>25004.69</v>
      </c>
      <c r="AP173" s="0" t="n">
        <v>4578.4</v>
      </c>
      <c r="AQ173" s="0" t="n">
        <v>6887.7</v>
      </c>
      <c r="AR173" s="0" t="n">
        <v>1451.25</v>
      </c>
      <c r="AS173" s="0" t="n">
        <v>284</v>
      </c>
    </row>
    <row r="174" customFormat="false" ht="12" hidden="false" customHeight="false" outlineLevel="0" collapsed="false">
      <c r="A174" s="0" t="str">
        <f aca="false">CONCATENATE("Item/",ASC(C174),"/cond_",ASC(L174),"/list_",ASC(E174),"/context_",ASC(F174),"/CW_",ASC(AS174))</f>
        <v>Item/14013/cond_AU/list_CORGA/context_13/CW_185</v>
      </c>
      <c r="B174" s="0" t="str">
        <f aca="false">CONCATENATE("(#",ASC(C174),")")</f>
        <v>(#14013)</v>
      </c>
      <c r="C174" s="0" t="n">
        <v>14013</v>
      </c>
      <c r="D174" s="0" t="n">
        <v>4013</v>
      </c>
      <c r="E174" s="0" t="s">
        <v>46</v>
      </c>
      <c r="F174" s="0" t="n">
        <v>13</v>
      </c>
      <c r="G174" s="0" t="n">
        <v>18</v>
      </c>
      <c r="I174" s="0" t="s">
        <v>110</v>
      </c>
      <c r="J174" s="0" t="s">
        <v>767</v>
      </c>
      <c r="K174" s="0" t="s">
        <v>112</v>
      </c>
      <c r="L174" s="0" t="s">
        <v>743</v>
      </c>
      <c r="M174" s="0" t="n">
        <v>4</v>
      </c>
      <c r="N174" s="0" t="s">
        <v>768</v>
      </c>
      <c r="O174" s="0" t="n">
        <v>21</v>
      </c>
      <c r="P174" s="0" t="n">
        <v>18</v>
      </c>
      <c r="Q174" s="0" t="s">
        <v>52</v>
      </c>
      <c r="R174" s="0" t="s">
        <v>236</v>
      </c>
      <c r="S174" s="0" t="s">
        <v>1747</v>
      </c>
      <c r="T174" s="0" t="s">
        <v>55</v>
      </c>
      <c r="U174" s="0" t="n">
        <v>5</v>
      </c>
      <c r="V174" s="0" t="n">
        <v>17</v>
      </c>
      <c r="W174" s="0" t="n">
        <v>553</v>
      </c>
      <c r="X174" s="0" t="n">
        <v>524</v>
      </c>
      <c r="Y174" s="0" t="n">
        <v>535</v>
      </c>
      <c r="Z174" s="0" t="n">
        <v>385</v>
      </c>
      <c r="AA174" s="0" t="n">
        <v>1</v>
      </c>
      <c r="AB174" s="0" t="n">
        <v>11</v>
      </c>
      <c r="AC174" s="0" t="s">
        <v>55</v>
      </c>
      <c r="AD174" s="0" t="n">
        <v>2.61768</v>
      </c>
      <c r="AE174" s="0" t="n">
        <v>1</v>
      </c>
      <c r="AF174" s="0" t="n">
        <v>2.2</v>
      </c>
      <c r="AG174" s="0" t="n">
        <v>6128.21</v>
      </c>
      <c r="AH174" s="0" t="n">
        <v>299.8</v>
      </c>
      <c r="AI174" s="0" t="n">
        <v>754.25</v>
      </c>
      <c r="AJ174" s="0" t="n">
        <v>47.25</v>
      </c>
      <c r="AK174" s="0" t="n">
        <v>103.91</v>
      </c>
      <c r="AL174" s="0" t="n">
        <v>8.67</v>
      </c>
      <c r="AM174" s="0" t="n">
        <v>206394.88</v>
      </c>
      <c r="AN174" s="0" t="n">
        <v>25311.8</v>
      </c>
      <c r="AO174" s="0" t="n">
        <v>7575.72</v>
      </c>
      <c r="AP174" s="0" t="n">
        <v>2211.25</v>
      </c>
      <c r="AQ174" s="0" t="n">
        <v>770.79</v>
      </c>
      <c r="AR174" s="0" t="n">
        <v>413</v>
      </c>
      <c r="AS174" s="0" t="n">
        <v>185</v>
      </c>
    </row>
    <row r="175" customFormat="false" ht="12" hidden="false" customHeight="false" outlineLevel="0" collapsed="false">
      <c r="A175" s="0" t="str">
        <f aca="false">CONCATENATE("Item/",ASC(C175),"/cond_",ASC(L175),"/list_",ASC(E175),"/context_",ASC(F175),"/CW_",ASC(AS175))</f>
        <v>Item/14014/cond_AU/list_CORGB/context_14/CW_567</v>
      </c>
      <c r="B175" s="0" t="str">
        <f aca="false">CONCATENATE("(#",ASC(C175),")")</f>
        <v>(#14014)</v>
      </c>
      <c r="C175" s="0" t="n">
        <v>14014</v>
      </c>
      <c r="D175" s="0" t="n">
        <v>4014</v>
      </c>
      <c r="E175" s="0" t="s">
        <v>56</v>
      </c>
      <c r="F175" s="0" t="n">
        <v>14</v>
      </c>
      <c r="G175" s="0" t="n">
        <v>19</v>
      </c>
      <c r="I175" s="0" t="s">
        <v>114</v>
      </c>
      <c r="J175" s="0" t="s">
        <v>769</v>
      </c>
      <c r="K175" s="0" t="s">
        <v>116</v>
      </c>
      <c r="L175" s="0" t="s">
        <v>743</v>
      </c>
      <c r="M175" s="0" t="n">
        <v>4</v>
      </c>
      <c r="N175" s="0" t="s">
        <v>770</v>
      </c>
      <c r="O175" s="0" t="n">
        <v>20</v>
      </c>
      <c r="P175" s="0" t="n">
        <v>18</v>
      </c>
      <c r="Q175" s="0" t="s">
        <v>52</v>
      </c>
      <c r="R175" s="0" t="s">
        <v>236</v>
      </c>
      <c r="S175" s="0" t="s">
        <v>1748</v>
      </c>
      <c r="T175" s="0" t="s">
        <v>55</v>
      </c>
      <c r="U175" s="0" t="n">
        <v>3</v>
      </c>
      <c r="V175" s="0" t="n">
        <v>56</v>
      </c>
      <c r="W175" s="0" t="n">
        <v>618</v>
      </c>
      <c r="X175" s="0" t="n">
        <v>518</v>
      </c>
      <c r="Y175" s="0" t="n">
        <v>587</v>
      </c>
      <c r="Z175" s="0" t="n">
        <v>423</v>
      </c>
      <c r="AA175" s="0" t="n">
        <v>12</v>
      </c>
      <c r="AB175" s="0" t="s">
        <v>55</v>
      </c>
      <c r="AC175" s="0" t="s">
        <v>55</v>
      </c>
      <c r="AD175" s="0" t="n">
        <v>7.07964</v>
      </c>
      <c r="AE175" s="0" t="n">
        <v>12</v>
      </c>
      <c r="AF175" s="0" t="n">
        <v>35.84</v>
      </c>
      <c r="AG175" s="0" t="n">
        <v>10363.43</v>
      </c>
      <c r="AH175" s="0" t="n">
        <v>56.33</v>
      </c>
      <c r="AI175" s="0" t="n">
        <v>221.4</v>
      </c>
      <c r="AJ175" s="0" t="n">
        <v>6</v>
      </c>
      <c r="AK175" s="0" t="n">
        <v>7.08</v>
      </c>
      <c r="AL175" s="0" t="n">
        <v>1</v>
      </c>
      <c r="AM175" s="0" t="n">
        <v>160586.46</v>
      </c>
      <c r="AN175" s="0" t="n">
        <v>23340.67</v>
      </c>
      <c r="AO175" s="0" t="n">
        <v>11089.12</v>
      </c>
      <c r="AP175" s="0" t="n">
        <v>1086</v>
      </c>
      <c r="AQ175" s="0" t="n">
        <v>33.38</v>
      </c>
      <c r="AR175" s="0" t="n">
        <v>32</v>
      </c>
      <c r="AS175" s="0" t="n">
        <v>567</v>
      </c>
    </row>
    <row r="176" customFormat="false" ht="12" hidden="false" customHeight="false" outlineLevel="0" collapsed="false">
      <c r="A176" s="0" t="str">
        <f aca="false">CONCATENATE("Item/",ASC(C176),"/cond_",ASC(L176),"/list_",ASC(E176),"/context_",ASC(F176),"/CW_",ASC(AS176))</f>
        <v>Item/14015/cond_AU/list_CORGD/context_15/CW_387</v>
      </c>
      <c r="B176" s="0" t="str">
        <f aca="false">CONCATENATE("(#",ASC(C176),")")</f>
        <v>(#14015)</v>
      </c>
      <c r="C176" s="0" t="n">
        <v>14015</v>
      </c>
      <c r="D176" s="0" t="n">
        <v>4015</v>
      </c>
      <c r="E176" s="0" t="s">
        <v>80</v>
      </c>
      <c r="F176" s="0" t="n">
        <v>15</v>
      </c>
      <c r="G176" s="0" t="n">
        <v>20</v>
      </c>
      <c r="H176" s="0" t="s">
        <v>118</v>
      </c>
      <c r="I176" s="0" t="s">
        <v>119</v>
      </c>
      <c r="J176" s="0" t="s">
        <v>771</v>
      </c>
      <c r="K176" s="0" t="s">
        <v>121</v>
      </c>
      <c r="L176" s="0" t="s">
        <v>743</v>
      </c>
      <c r="M176" s="0" t="n">
        <v>4</v>
      </c>
      <c r="N176" s="0" t="s">
        <v>772</v>
      </c>
      <c r="O176" s="0" t="n">
        <v>10</v>
      </c>
      <c r="P176" s="0" t="n">
        <v>8</v>
      </c>
      <c r="Q176" s="0" t="s">
        <v>52</v>
      </c>
      <c r="R176" s="0" t="s">
        <v>236</v>
      </c>
      <c r="S176" s="0" t="s">
        <v>1749</v>
      </c>
      <c r="T176" s="0" t="n">
        <v>0</v>
      </c>
      <c r="U176" s="0" t="n">
        <v>6</v>
      </c>
      <c r="V176" s="0" t="n">
        <v>88</v>
      </c>
      <c r="W176" s="0" t="n">
        <v>425</v>
      </c>
      <c r="X176" s="0" t="n">
        <v>512</v>
      </c>
      <c r="Y176" s="0" t="n">
        <v>486</v>
      </c>
      <c r="Z176" s="0" t="s">
        <v>55</v>
      </c>
      <c r="AA176" s="0" t="n">
        <v>0</v>
      </c>
      <c r="AB176" s="0" t="n">
        <v>21</v>
      </c>
      <c r="AC176" s="0" t="s">
        <v>55</v>
      </c>
      <c r="AD176" s="0" t="n">
        <v>20.644</v>
      </c>
      <c r="AE176" s="0" t="n">
        <v>0</v>
      </c>
      <c r="AF176" s="0" t="n">
        <v>0</v>
      </c>
      <c r="AG176" s="0" t="n">
        <v>6497.19</v>
      </c>
      <c r="AH176" s="0" t="n">
        <v>610.83</v>
      </c>
      <c r="AI176" s="0" t="n">
        <v>383.55</v>
      </c>
      <c r="AJ176" s="0" t="n">
        <v>38.4</v>
      </c>
      <c r="AK176" s="0" t="n">
        <v>31.68</v>
      </c>
      <c r="AL176" s="0" t="n">
        <v>4.25</v>
      </c>
      <c r="AM176" s="0" t="n">
        <v>272970.89</v>
      </c>
      <c r="AN176" s="0" t="n">
        <v>33276.67</v>
      </c>
      <c r="AO176" s="0" t="n">
        <v>9027.34</v>
      </c>
      <c r="AP176" s="0" t="n">
        <v>1655.2</v>
      </c>
      <c r="AQ176" s="0" t="n">
        <v>420.94</v>
      </c>
      <c r="AR176" s="0" t="n">
        <v>83</v>
      </c>
      <c r="AS176" s="0" t="n">
        <v>387</v>
      </c>
    </row>
    <row r="177" customFormat="false" ht="12" hidden="false" customHeight="false" outlineLevel="0" collapsed="false">
      <c r="A177" s="0" t="str">
        <f aca="false">CONCATENATE("Item/",ASC(C177),"/cond_",ASC(L177),"/list_",ASC(E177),"/context_",ASC(F177),"/CW_",ASC(AS177))</f>
        <v>Item/14016/cond_AU/list_CORGA/context_16/CW_415</v>
      </c>
      <c r="B177" s="0" t="str">
        <f aca="false">CONCATENATE("(#",ASC(C177),")")</f>
        <v>(#14016)</v>
      </c>
      <c r="C177" s="0" t="n">
        <v>14016</v>
      </c>
      <c r="D177" s="0" t="n">
        <v>4016</v>
      </c>
      <c r="E177" s="0" t="s">
        <v>46</v>
      </c>
      <c r="F177" s="0" t="n">
        <v>16</v>
      </c>
      <c r="G177" s="0" t="n">
        <v>21</v>
      </c>
      <c r="I177" s="0" t="s">
        <v>123</v>
      </c>
      <c r="J177" s="0" t="s">
        <v>773</v>
      </c>
      <c r="K177" s="0" t="s">
        <v>125</v>
      </c>
      <c r="L177" s="0" t="s">
        <v>743</v>
      </c>
      <c r="M177" s="0" t="n">
        <v>4</v>
      </c>
      <c r="N177" s="0" t="s">
        <v>774</v>
      </c>
      <c r="O177" s="0" t="n">
        <v>19</v>
      </c>
      <c r="P177" s="0" t="n">
        <v>17</v>
      </c>
      <c r="Q177" s="0" t="s">
        <v>52</v>
      </c>
      <c r="R177" s="0" t="s">
        <v>236</v>
      </c>
      <c r="S177" s="0" t="s">
        <v>1743</v>
      </c>
      <c r="T177" s="0" t="s">
        <v>55</v>
      </c>
      <c r="U177" s="0" t="n">
        <v>7</v>
      </c>
      <c r="V177" s="0" t="n">
        <v>10</v>
      </c>
      <c r="W177" s="0" t="n">
        <v>325</v>
      </c>
      <c r="X177" s="0" t="n">
        <v>523</v>
      </c>
      <c r="Y177" s="0" t="n">
        <v>370</v>
      </c>
      <c r="Z177" s="0" t="n">
        <v>418</v>
      </c>
      <c r="AA177" s="0" t="n">
        <v>0</v>
      </c>
      <c r="AB177" s="0" t="n">
        <v>14</v>
      </c>
      <c r="AC177" s="0" t="s">
        <v>55</v>
      </c>
      <c r="AD177" s="0" t="n">
        <v>4.75942</v>
      </c>
      <c r="AE177" s="0" t="n">
        <v>0</v>
      </c>
      <c r="AF177" s="0" t="n">
        <v>0</v>
      </c>
      <c r="AG177" s="0" t="n">
        <v>4670.4</v>
      </c>
      <c r="AH177" s="0" t="n">
        <v>635.86</v>
      </c>
      <c r="AI177" s="0" t="n">
        <v>789.89</v>
      </c>
      <c r="AJ177" s="0" t="n">
        <v>94</v>
      </c>
      <c r="AK177" s="0" t="n">
        <v>189.63</v>
      </c>
      <c r="AL177" s="0" t="n">
        <v>13.2</v>
      </c>
      <c r="AM177" s="0" t="n">
        <v>296549.27</v>
      </c>
      <c r="AN177" s="0" t="n">
        <v>39888.86</v>
      </c>
      <c r="AO177" s="0" t="n">
        <v>29825.03</v>
      </c>
      <c r="AP177" s="0" t="n">
        <v>4688.17</v>
      </c>
      <c r="AQ177" s="0" t="n">
        <v>1682.04</v>
      </c>
      <c r="AR177" s="0" t="n">
        <v>252.6</v>
      </c>
      <c r="AS177" s="0" t="n">
        <v>415</v>
      </c>
    </row>
    <row r="178" customFormat="false" ht="12" hidden="false" customHeight="false" outlineLevel="0" collapsed="false">
      <c r="A178" s="0" t="str">
        <f aca="false">CONCATENATE("Item/",ASC(C178),"/cond_",ASC(L178),"/list_",ASC(E178),"/context_",ASC(F178),"/CW_",ASC(AS178))</f>
        <v>Item/14017/cond_AU/list_CORGB/context_17/CW_377</v>
      </c>
      <c r="B178" s="0" t="str">
        <f aca="false">CONCATENATE("(#",ASC(C178),")")</f>
        <v>(#14017)</v>
      </c>
      <c r="C178" s="0" t="n">
        <v>14017</v>
      </c>
      <c r="D178" s="0" t="n">
        <v>4017</v>
      </c>
      <c r="E178" s="0" t="s">
        <v>56</v>
      </c>
      <c r="F178" s="0" t="n">
        <v>17</v>
      </c>
      <c r="G178" s="0" t="n">
        <v>22</v>
      </c>
      <c r="H178" s="0" t="n">
        <v>24</v>
      </c>
      <c r="I178" s="0" t="s">
        <v>127</v>
      </c>
      <c r="J178" s="0" t="s">
        <v>775</v>
      </c>
      <c r="K178" s="0" t="s">
        <v>129</v>
      </c>
      <c r="L178" s="0" t="s">
        <v>743</v>
      </c>
      <c r="M178" s="0" t="n">
        <v>4</v>
      </c>
      <c r="N178" s="0" t="s">
        <v>776</v>
      </c>
      <c r="O178" s="0" t="n">
        <v>13</v>
      </c>
      <c r="P178" s="0" t="n">
        <v>11</v>
      </c>
      <c r="Q178" s="0" t="s">
        <v>52</v>
      </c>
      <c r="R178" s="0" t="s">
        <v>236</v>
      </c>
      <c r="S178" s="0" t="s">
        <v>1741</v>
      </c>
      <c r="T178" s="0" t="s">
        <v>55</v>
      </c>
      <c r="U178" s="0" t="n">
        <v>7</v>
      </c>
      <c r="V178" s="0" t="n">
        <v>162</v>
      </c>
      <c r="W178" s="0" t="n">
        <v>579</v>
      </c>
      <c r="X178" s="0" t="n">
        <v>597</v>
      </c>
      <c r="Y178" s="0" t="n">
        <v>581</v>
      </c>
      <c r="Z178" s="0" t="s">
        <v>55</v>
      </c>
      <c r="AA178" s="0" t="n">
        <v>0</v>
      </c>
      <c r="AB178" s="0" t="n">
        <v>11</v>
      </c>
      <c r="AC178" s="0" t="s">
        <v>55</v>
      </c>
      <c r="AD178" s="0" t="n">
        <v>102.209</v>
      </c>
      <c r="AE178" s="0" t="n">
        <v>0</v>
      </c>
      <c r="AF178" s="0" t="n">
        <v>0</v>
      </c>
      <c r="AG178" s="0" t="n">
        <v>6127.41</v>
      </c>
      <c r="AH178" s="0" t="n">
        <v>784.71</v>
      </c>
      <c r="AI178" s="0" t="n">
        <v>627.97</v>
      </c>
      <c r="AJ178" s="0" t="n">
        <v>67.33</v>
      </c>
      <c r="AK178" s="0" t="n">
        <v>329.26</v>
      </c>
      <c r="AL178" s="0" t="n">
        <v>18.2</v>
      </c>
      <c r="AM178" s="0" t="n">
        <v>253560.15</v>
      </c>
      <c r="AN178" s="0" t="n">
        <v>35254.57</v>
      </c>
      <c r="AO178" s="0" t="n">
        <v>18919.05</v>
      </c>
      <c r="AP178" s="0" t="n">
        <v>2974</v>
      </c>
      <c r="AQ178" s="0" t="n">
        <v>1928.34</v>
      </c>
      <c r="AR178" s="0" t="n">
        <v>299.8</v>
      </c>
      <c r="AS178" s="0" t="n">
        <v>377</v>
      </c>
    </row>
    <row r="179" customFormat="false" ht="12" hidden="false" customHeight="false" outlineLevel="0" collapsed="false">
      <c r="A179" s="0" t="str">
        <f aca="false">CONCATENATE("Item/",ASC(C179),"/cond_",ASC(L179),"/list_",ASC(E179),"/context_",ASC(F179),"/CW_",ASC(AS179))</f>
        <v>Item/14018/cond_AU/list_CORGB/context_18/CW_541</v>
      </c>
      <c r="B179" s="0" t="str">
        <f aca="false">CONCATENATE("(#",ASC(C179),")")</f>
        <v>(#14018)</v>
      </c>
      <c r="C179" s="0" t="n">
        <v>14018</v>
      </c>
      <c r="D179" s="0" t="n">
        <v>4018</v>
      </c>
      <c r="E179" s="0" t="s">
        <v>56</v>
      </c>
      <c r="F179" s="0" t="n">
        <v>18</v>
      </c>
      <c r="G179" s="0" t="n">
        <v>23</v>
      </c>
      <c r="H179" s="0" t="s">
        <v>131</v>
      </c>
      <c r="I179" s="0" t="s">
        <v>132</v>
      </c>
      <c r="J179" s="0" t="s">
        <v>777</v>
      </c>
      <c r="K179" s="0" t="s">
        <v>134</v>
      </c>
      <c r="L179" s="0" t="s">
        <v>743</v>
      </c>
      <c r="M179" s="0" t="n">
        <v>4</v>
      </c>
      <c r="N179" s="0" t="s">
        <v>778</v>
      </c>
      <c r="O179" s="0" t="n">
        <v>22</v>
      </c>
      <c r="P179" s="0" t="n">
        <v>19</v>
      </c>
      <c r="Q179" s="0" t="s">
        <v>52</v>
      </c>
      <c r="R179" s="0" t="s">
        <v>236</v>
      </c>
      <c r="S179" s="0" t="s">
        <v>1745</v>
      </c>
      <c r="T179" s="0" t="n">
        <v>0</v>
      </c>
      <c r="U179" s="0" t="n">
        <v>7</v>
      </c>
      <c r="V179" s="0" t="n">
        <v>13</v>
      </c>
      <c r="W179" s="0" t="n">
        <v>644</v>
      </c>
      <c r="X179" s="0" t="n">
        <v>484</v>
      </c>
      <c r="Y179" s="0" t="n">
        <v>591</v>
      </c>
      <c r="Z179" s="0" t="n">
        <v>492</v>
      </c>
      <c r="AA179" s="0" t="n">
        <v>0</v>
      </c>
      <c r="AB179" s="0" t="n">
        <v>13</v>
      </c>
      <c r="AC179" s="0" t="s">
        <v>55</v>
      </c>
      <c r="AD179" s="0" t="n">
        <v>2.02275</v>
      </c>
      <c r="AE179" s="0" t="n">
        <v>0</v>
      </c>
      <c r="AF179" s="0" t="n">
        <v>0</v>
      </c>
      <c r="AG179" s="0" t="n">
        <v>4781.09</v>
      </c>
      <c r="AH179" s="0" t="n">
        <v>662.29</v>
      </c>
      <c r="AI179" s="0" t="n">
        <v>539.75</v>
      </c>
      <c r="AJ179" s="0" t="n">
        <v>63.67</v>
      </c>
      <c r="AK179" s="0" t="n">
        <v>77.59</v>
      </c>
      <c r="AL179" s="0" t="n">
        <v>6.8</v>
      </c>
      <c r="AM179" s="0" t="n">
        <v>302321.67</v>
      </c>
      <c r="AN179" s="0" t="n">
        <v>35165.71</v>
      </c>
      <c r="AO179" s="0" t="n">
        <v>18780.4</v>
      </c>
      <c r="AP179" s="0" t="n">
        <v>2012.67</v>
      </c>
      <c r="AQ179" s="0" t="n">
        <v>889.24</v>
      </c>
      <c r="AR179" s="0" t="n">
        <v>266.8</v>
      </c>
      <c r="AS179" s="0" t="n">
        <v>541</v>
      </c>
    </row>
    <row r="180" customFormat="false" ht="12" hidden="false" customHeight="false" outlineLevel="0" collapsed="false">
      <c r="A180" s="0" t="str">
        <f aca="false">CONCATENATE("Item/",ASC(C180),"/cond_",ASC(L180),"/list_",ASC(E180),"/context_",ASC(F180),"/CW_",ASC(AS180))</f>
        <v>Item/14019/cond_AU/list_CORGB/context_19/CW_132</v>
      </c>
      <c r="B180" s="0" t="str">
        <f aca="false">CONCATENATE("(#",ASC(C180),")")</f>
        <v>(#14019)</v>
      </c>
      <c r="C180" s="0" t="n">
        <v>14019</v>
      </c>
      <c r="D180" s="0" t="n">
        <v>4019</v>
      </c>
      <c r="E180" s="0" t="s">
        <v>56</v>
      </c>
      <c r="F180" s="0" t="n">
        <v>19</v>
      </c>
      <c r="G180" s="0" t="n">
        <v>24</v>
      </c>
      <c r="I180" s="0" t="s">
        <v>136</v>
      </c>
      <c r="J180" s="0" t="s">
        <v>779</v>
      </c>
      <c r="K180" s="0" t="s">
        <v>138</v>
      </c>
      <c r="L180" s="0" t="s">
        <v>743</v>
      </c>
      <c r="M180" s="0" t="n">
        <v>4</v>
      </c>
      <c r="N180" s="0" t="s">
        <v>780</v>
      </c>
      <c r="O180" s="0" t="n">
        <v>14</v>
      </c>
      <c r="P180" s="0" t="n">
        <v>12</v>
      </c>
      <c r="Q180" s="0" t="s">
        <v>52</v>
      </c>
      <c r="R180" s="0" t="s">
        <v>236</v>
      </c>
      <c r="S180" s="0" t="s">
        <v>1750</v>
      </c>
      <c r="T180" s="0" t="s">
        <v>55</v>
      </c>
      <c r="U180" s="0" t="n">
        <v>9</v>
      </c>
      <c r="V180" s="0" t="n">
        <v>167</v>
      </c>
      <c r="W180" s="0" t="n">
        <v>532</v>
      </c>
      <c r="X180" s="0" t="n">
        <v>543</v>
      </c>
      <c r="Y180" s="0" t="n">
        <v>410</v>
      </c>
      <c r="Z180" s="0" t="s">
        <v>55</v>
      </c>
      <c r="AA180" s="0" t="n">
        <v>0</v>
      </c>
      <c r="AB180" s="0" t="s">
        <v>55</v>
      </c>
      <c r="AC180" s="0" t="s">
        <v>55</v>
      </c>
      <c r="AD180" s="0" t="n">
        <v>76.9836</v>
      </c>
      <c r="AE180" s="0" t="n">
        <v>0</v>
      </c>
      <c r="AF180" s="0" t="n">
        <v>0</v>
      </c>
      <c r="AG180" s="0" t="n">
        <v>2322.66</v>
      </c>
      <c r="AH180" s="0" t="n">
        <v>659.56</v>
      </c>
      <c r="AI180" s="0" t="n">
        <v>549.39</v>
      </c>
      <c r="AJ180" s="0" t="n">
        <v>66.25</v>
      </c>
      <c r="AK180" s="0" t="n">
        <v>319.99</v>
      </c>
      <c r="AL180" s="0" t="n">
        <v>28.43</v>
      </c>
      <c r="AM180" s="0" t="n">
        <v>258901.86</v>
      </c>
      <c r="AN180" s="0" t="n">
        <v>33666.44</v>
      </c>
      <c r="AO180" s="0" t="n">
        <v>13990.42</v>
      </c>
      <c r="AP180" s="0" t="n">
        <v>2064.25</v>
      </c>
      <c r="AQ180" s="0" t="n">
        <v>3468.77</v>
      </c>
      <c r="AR180" s="0" t="n">
        <v>539.14</v>
      </c>
      <c r="AS180" s="0" t="n">
        <v>132</v>
      </c>
    </row>
    <row r="181" customFormat="false" ht="12" hidden="false" customHeight="false" outlineLevel="0" collapsed="false">
      <c r="A181" s="0" t="str">
        <f aca="false">CONCATENATE("Item/",ASC(C181),"/cond_",ASC(L181),"/list_",ASC(E181),"/context_",ASC(F181),"/CW_",ASC(AS181))</f>
        <v>Item/14020/cond_AU/list_CORGD/context_20/CW_44</v>
      </c>
      <c r="B181" s="0" t="str">
        <f aca="false">CONCATENATE("(#",ASC(C181),")")</f>
        <v>(#14020)</v>
      </c>
      <c r="C181" s="0" t="n">
        <v>14020</v>
      </c>
      <c r="D181" s="0" t="n">
        <v>4020</v>
      </c>
      <c r="E181" s="0" t="s">
        <v>80</v>
      </c>
      <c r="F181" s="0" t="n">
        <v>20</v>
      </c>
      <c r="G181" s="0" t="n">
        <v>25</v>
      </c>
      <c r="H181" s="0" t="s">
        <v>140</v>
      </c>
      <c r="I181" s="0" t="s">
        <v>141</v>
      </c>
      <c r="J181" s="0" t="s">
        <v>781</v>
      </c>
      <c r="K181" s="0" t="s">
        <v>143</v>
      </c>
      <c r="L181" s="0" t="s">
        <v>743</v>
      </c>
      <c r="M181" s="0" t="n">
        <v>4</v>
      </c>
      <c r="N181" s="0" t="s">
        <v>782</v>
      </c>
      <c r="O181" s="0" t="n">
        <v>10</v>
      </c>
      <c r="P181" s="0" t="n">
        <v>8</v>
      </c>
      <c r="Q181" s="0" t="s">
        <v>52</v>
      </c>
      <c r="R181" s="0" t="s">
        <v>236</v>
      </c>
      <c r="S181" s="0" t="s">
        <v>1751</v>
      </c>
      <c r="T181" s="0" t="n">
        <v>0</v>
      </c>
      <c r="U181" s="0" t="n">
        <v>3</v>
      </c>
      <c r="V181" s="0" t="n">
        <v>1</v>
      </c>
      <c r="W181" s="0" t="s">
        <v>55</v>
      </c>
      <c r="X181" s="0" t="s">
        <v>55</v>
      </c>
      <c r="Y181" s="0" t="s">
        <v>55</v>
      </c>
      <c r="Z181" s="0" t="s">
        <v>55</v>
      </c>
      <c r="AA181" s="0" t="n">
        <v>18</v>
      </c>
      <c r="AB181" s="0" t="n">
        <v>12</v>
      </c>
      <c r="AC181" s="0" t="s">
        <v>55</v>
      </c>
      <c r="AD181" s="0" t="n">
        <v>3.74804</v>
      </c>
      <c r="AE181" s="0" t="n">
        <v>18</v>
      </c>
      <c r="AF181" s="0" t="n">
        <v>333.46</v>
      </c>
      <c r="AG181" s="0" t="n">
        <v>8089.11</v>
      </c>
      <c r="AH181" s="0" t="n">
        <v>57.33</v>
      </c>
      <c r="AI181" s="0" t="n">
        <v>2975.05</v>
      </c>
      <c r="AJ181" s="0" t="n">
        <v>8.5</v>
      </c>
      <c r="AK181" s="0" t="n">
        <v>3.75</v>
      </c>
      <c r="AL181" s="0" t="n">
        <v>1</v>
      </c>
      <c r="AM181" s="0" t="n">
        <v>156975.55</v>
      </c>
      <c r="AN181" s="0" t="n">
        <v>22655</v>
      </c>
      <c r="AO181" s="0" t="n">
        <v>10487</v>
      </c>
      <c r="AP181" s="0" t="n">
        <v>1710</v>
      </c>
      <c r="AQ181" s="0" t="n">
        <v>124.93</v>
      </c>
      <c r="AR181" s="0" t="n">
        <v>68</v>
      </c>
      <c r="AS181" s="0" t="n">
        <v>44</v>
      </c>
    </row>
    <row r="182" customFormat="false" ht="12" hidden="false" customHeight="false" outlineLevel="0" collapsed="false">
      <c r="A182" s="0" t="str">
        <f aca="false">CONCATENATE("Item/",ASC(C182),"/cond_",ASC(L182),"/list_",ASC(E182),"/context_",ASC(F182),"/CW_",ASC(AS182))</f>
        <v>Item/14021/cond_AU/list_CORGB/context_21/CW_261</v>
      </c>
      <c r="B182" s="0" t="str">
        <f aca="false">CONCATENATE("(#",ASC(C182),")")</f>
        <v>(#14021)</v>
      </c>
      <c r="C182" s="0" t="n">
        <v>14021</v>
      </c>
      <c r="D182" s="0" t="n">
        <v>4021</v>
      </c>
      <c r="E182" s="0" t="s">
        <v>56</v>
      </c>
      <c r="F182" s="0" t="n">
        <v>21</v>
      </c>
      <c r="G182" s="0" t="n">
        <v>26</v>
      </c>
      <c r="I182" s="0" t="s">
        <v>145</v>
      </c>
      <c r="J182" s="0" t="s">
        <v>783</v>
      </c>
      <c r="K182" s="0" t="s">
        <v>147</v>
      </c>
      <c r="L182" s="0" t="s">
        <v>743</v>
      </c>
      <c r="M182" s="0" t="n">
        <v>4</v>
      </c>
      <c r="N182" s="0" t="s">
        <v>784</v>
      </c>
      <c r="O182" s="0" t="n">
        <v>12</v>
      </c>
      <c r="P182" s="0" t="n">
        <v>10</v>
      </c>
      <c r="Q182" s="0" t="s">
        <v>52</v>
      </c>
      <c r="R182" s="0" t="s">
        <v>236</v>
      </c>
      <c r="S182" s="0" t="s">
        <v>1752</v>
      </c>
      <c r="T182" s="0" t="s">
        <v>55</v>
      </c>
      <c r="U182" s="0" t="n">
        <v>8</v>
      </c>
      <c r="V182" s="0" t="n">
        <v>22</v>
      </c>
      <c r="W182" s="0" t="n">
        <v>411</v>
      </c>
      <c r="X182" s="0" t="n">
        <v>570</v>
      </c>
      <c r="Y182" s="0" t="n">
        <v>613</v>
      </c>
      <c r="Z182" s="0" t="s">
        <v>55</v>
      </c>
      <c r="AA182" s="0" t="n">
        <v>1</v>
      </c>
      <c r="AB182" s="0" t="s">
        <v>55</v>
      </c>
      <c r="AC182" s="0" t="s">
        <v>55</v>
      </c>
      <c r="AD182" s="0" t="n">
        <v>37.064</v>
      </c>
      <c r="AE182" s="0" t="n">
        <v>1</v>
      </c>
      <c r="AF182" s="0" t="n">
        <v>103.46</v>
      </c>
      <c r="AG182" s="0" t="n">
        <v>3424.84</v>
      </c>
      <c r="AH182" s="0" t="n">
        <v>921.12</v>
      </c>
      <c r="AI182" s="0" t="n">
        <v>738.55</v>
      </c>
      <c r="AJ182" s="0" t="n">
        <v>168.71</v>
      </c>
      <c r="AK182" s="0" t="n">
        <v>227</v>
      </c>
      <c r="AL182" s="0" t="n">
        <v>19.83</v>
      </c>
      <c r="AM182" s="0" t="n">
        <v>269352.15</v>
      </c>
      <c r="AN182" s="0" t="n">
        <v>32482.12</v>
      </c>
      <c r="AO182" s="0" t="n">
        <v>19835.02</v>
      </c>
      <c r="AP182" s="0" t="n">
        <v>3545.57</v>
      </c>
      <c r="AQ182" s="0" t="n">
        <v>3719.72</v>
      </c>
      <c r="AR182" s="0" t="n">
        <v>531</v>
      </c>
      <c r="AS182" s="0" t="n">
        <v>261</v>
      </c>
    </row>
    <row r="183" customFormat="false" ht="12" hidden="false" customHeight="false" outlineLevel="0" collapsed="false">
      <c r="A183" s="0" t="str">
        <f aca="false">CONCATENATE("Item/",ASC(C183),"/cond_",ASC(L183),"/list_",ASC(E183),"/context_",ASC(F183),"/CW_",ASC(AS183))</f>
        <v>Item/14022/cond_AU/list_CORGB/context_22/CW_254</v>
      </c>
      <c r="B183" s="0" t="str">
        <f aca="false">CONCATENATE("(#",ASC(C183),")")</f>
        <v>(#14022)</v>
      </c>
      <c r="C183" s="0" t="n">
        <v>14022</v>
      </c>
      <c r="D183" s="0" t="n">
        <v>4022</v>
      </c>
      <c r="E183" s="0" t="s">
        <v>56</v>
      </c>
      <c r="F183" s="0" t="n">
        <v>22</v>
      </c>
      <c r="G183" s="0" t="n">
        <v>27</v>
      </c>
      <c r="I183" s="0" t="s">
        <v>149</v>
      </c>
      <c r="J183" s="0" t="s">
        <v>785</v>
      </c>
      <c r="K183" s="0" t="s">
        <v>151</v>
      </c>
      <c r="L183" s="0" t="s">
        <v>743</v>
      </c>
      <c r="M183" s="0" t="n">
        <v>4</v>
      </c>
      <c r="N183" s="0" t="s">
        <v>786</v>
      </c>
      <c r="O183" s="0" t="n">
        <v>10</v>
      </c>
      <c r="P183" s="0" t="n">
        <v>8</v>
      </c>
      <c r="Q183" s="0" t="s">
        <v>52</v>
      </c>
      <c r="R183" s="0" t="s">
        <v>236</v>
      </c>
      <c r="S183" s="0" t="s">
        <v>1753</v>
      </c>
      <c r="T183" s="0" t="n">
        <v>0</v>
      </c>
      <c r="U183" s="0" t="n">
        <v>5</v>
      </c>
      <c r="V183" s="0" t="n">
        <v>35</v>
      </c>
      <c r="W183" s="0" t="n">
        <v>593</v>
      </c>
      <c r="X183" s="0" t="n">
        <v>599</v>
      </c>
      <c r="Y183" s="0" t="n">
        <v>597</v>
      </c>
      <c r="Z183" s="0" t="s">
        <v>55</v>
      </c>
      <c r="AA183" s="0" t="n">
        <v>2</v>
      </c>
      <c r="AB183" s="0" t="n">
        <v>17</v>
      </c>
      <c r="AC183" s="0" t="s">
        <v>55</v>
      </c>
      <c r="AD183" s="0" t="n">
        <v>56.4586</v>
      </c>
      <c r="AE183" s="0" t="n">
        <v>2</v>
      </c>
      <c r="AF183" s="0" t="n">
        <v>1.67</v>
      </c>
      <c r="AG183" s="0" t="n">
        <v>10278.16</v>
      </c>
      <c r="AH183" s="0" t="n">
        <v>602.6</v>
      </c>
      <c r="AI183" s="0" t="n">
        <v>1345.92</v>
      </c>
      <c r="AJ183" s="0" t="n">
        <v>102.75</v>
      </c>
      <c r="AK183" s="0" t="n">
        <v>105.92</v>
      </c>
      <c r="AL183" s="0" t="n">
        <v>5.33</v>
      </c>
      <c r="AM183" s="0" t="n">
        <v>324830.75</v>
      </c>
      <c r="AN183" s="0" t="n">
        <v>44357</v>
      </c>
      <c r="AO183" s="0" t="n">
        <v>19385.8</v>
      </c>
      <c r="AP183" s="0" t="n">
        <v>4459.75</v>
      </c>
      <c r="AQ183" s="0" t="n">
        <v>732.99</v>
      </c>
      <c r="AR183" s="0" t="n">
        <v>96.33</v>
      </c>
      <c r="AS183" s="0" t="n">
        <v>254</v>
      </c>
    </row>
    <row r="184" customFormat="false" ht="12" hidden="false" customHeight="false" outlineLevel="0" collapsed="false">
      <c r="A184" s="0" t="str">
        <f aca="false">CONCATENATE("Item/",ASC(C184),"/cond_",ASC(L184),"/list_",ASC(E184),"/context_",ASC(F184),"/CW_",ASC(AS184))</f>
        <v>Item/14023/cond_AU/list_CORGB/context_23/CW_26</v>
      </c>
      <c r="B184" s="0" t="str">
        <f aca="false">CONCATENATE("(#",ASC(C184),")")</f>
        <v>(#14023)</v>
      </c>
      <c r="C184" s="0" t="n">
        <v>14023</v>
      </c>
      <c r="D184" s="0" t="n">
        <v>4023</v>
      </c>
      <c r="E184" s="0" t="s">
        <v>56</v>
      </c>
      <c r="F184" s="0" t="n">
        <v>23</v>
      </c>
      <c r="G184" s="0" t="n">
        <v>29</v>
      </c>
      <c r="H184" s="0" t="s">
        <v>153</v>
      </c>
      <c r="I184" s="0" t="s">
        <v>154</v>
      </c>
      <c r="J184" s="0" t="s">
        <v>787</v>
      </c>
      <c r="K184" s="0" t="s">
        <v>156</v>
      </c>
      <c r="L184" s="0" t="s">
        <v>743</v>
      </c>
      <c r="M184" s="0" t="n">
        <v>4</v>
      </c>
      <c r="N184" s="0" t="s">
        <v>788</v>
      </c>
      <c r="O184" s="0" t="n">
        <v>12</v>
      </c>
      <c r="P184" s="0" t="n">
        <v>9</v>
      </c>
      <c r="Q184" s="0" t="s">
        <v>52</v>
      </c>
      <c r="R184" s="0" t="s">
        <v>236</v>
      </c>
      <c r="S184" s="0" t="s">
        <v>1754</v>
      </c>
      <c r="T184" s="0" t="s">
        <v>55</v>
      </c>
      <c r="U184" s="0" t="n">
        <v>6</v>
      </c>
      <c r="V184" s="0" t="n">
        <v>239</v>
      </c>
      <c r="W184" s="0" t="n">
        <v>565</v>
      </c>
      <c r="X184" s="0" t="n">
        <v>546</v>
      </c>
      <c r="Y184" s="0" t="n">
        <v>592</v>
      </c>
      <c r="Z184" s="0" t="n">
        <v>389</v>
      </c>
      <c r="AA184" s="0" t="n">
        <v>2</v>
      </c>
      <c r="AB184" s="0" t="n">
        <v>21</v>
      </c>
      <c r="AC184" s="0" t="s">
        <v>55</v>
      </c>
      <c r="AD184" s="0" t="n">
        <v>18.7997</v>
      </c>
      <c r="AE184" s="0" t="n">
        <v>2</v>
      </c>
      <c r="AF184" s="0" t="n">
        <v>1.93</v>
      </c>
      <c r="AG184" s="0" t="n">
        <v>6298.28</v>
      </c>
      <c r="AH184" s="0" t="n">
        <v>804.17</v>
      </c>
      <c r="AI184" s="0" t="n">
        <v>468.72</v>
      </c>
      <c r="AJ184" s="0" t="n">
        <v>67.2</v>
      </c>
      <c r="AK184" s="0" t="n">
        <v>47.68</v>
      </c>
      <c r="AL184" s="0" t="n">
        <v>7.75</v>
      </c>
      <c r="AM184" s="0" t="n">
        <v>240708.23</v>
      </c>
      <c r="AN184" s="0" t="n">
        <v>32866.67</v>
      </c>
      <c r="AO184" s="0" t="n">
        <v>10540.43</v>
      </c>
      <c r="AP184" s="0" t="n">
        <v>1790</v>
      </c>
      <c r="AQ184" s="0" t="n">
        <v>1217.01</v>
      </c>
      <c r="AR184" s="0" t="n">
        <v>292.25</v>
      </c>
      <c r="AS184" s="0" t="n">
        <v>26</v>
      </c>
    </row>
    <row r="185" customFormat="false" ht="12" hidden="false" customHeight="false" outlineLevel="0" collapsed="false">
      <c r="A185" s="0" t="str">
        <f aca="false">CONCATENATE("Item/",ASC(C185),"/cond_",ASC(L185),"/list_",ASC(E185),"/context_",ASC(F185),"/CW_",ASC(AS185))</f>
        <v>Item/14024/cond_AU/list_CORGB/context_24/CW_418</v>
      </c>
      <c r="B185" s="0" t="str">
        <f aca="false">CONCATENATE("(#",ASC(C185),")")</f>
        <v>(#14024)</v>
      </c>
      <c r="C185" s="0" t="n">
        <v>14024</v>
      </c>
      <c r="D185" s="0" t="n">
        <v>4024</v>
      </c>
      <c r="E185" s="0" t="s">
        <v>56</v>
      </c>
      <c r="F185" s="0" t="n">
        <v>24</v>
      </c>
      <c r="G185" s="0" t="n">
        <v>30</v>
      </c>
      <c r="H185" s="0" t="s">
        <v>158</v>
      </c>
      <c r="I185" s="0" t="s">
        <v>159</v>
      </c>
      <c r="J185" s="0" t="s">
        <v>789</v>
      </c>
      <c r="K185" s="0" t="s">
        <v>161</v>
      </c>
      <c r="L185" s="0" t="s">
        <v>743</v>
      </c>
      <c r="M185" s="0" t="n">
        <v>4</v>
      </c>
      <c r="N185" s="0" t="s">
        <v>790</v>
      </c>
      <c r="O185" s="0" t="n">
        <v>18</v>
      </c>
      <c r="P185" s="0" t="n">
        <v>15</v>
      </c>
      <c r="Q185" s="0" t="s">
        <v>52</v>
      </c>
      <c r="R185" s="0" t="s">
        <v>236</v>
      </c>
      <c r="S185" s="0" t="s">
        <v>1745</v>
      </c>
      <c r="T185" s="0" t="n">
        <v>0</v>
      </c>
      <c r="U185" s="0" t="n">
        <v>7</v>
      </c>
      <c r="V185" s="0" t="n">
        <v>8</v>
      </c>
      <c r="W185" s="0" t="n">
        <v>510</v>
      </c>
      <c r="X185" s="0" t="n">
        <v>401</v>
      </c>
      <c r="Y185" s="0" t="n">
        <v>487</v>
      </c>
      <c r="Z185" s="0" t="s">
        <v>55</v>
      </c>
      <c r="AA185" s="0" t="n">
        <v>0</v>
      </c>
      <c r="AB185" s="0" t="s">
        <v>55</v>
      </c>
      <c r="AC185" s="0" t="s">
        <v>55</v>
      </c>
      <c r="AD185" s="0" t="n">
        <v>3.86703</v>
      </c>
      <c r="AE185" s="0" t="n">
        <v>0</v>
      </c>
      <c r="AF185" s="0" t="n">
        <v>0</v>
      </c>
      <c r="AG185" s="0" t="n">
        <v>5473.85</v>
      </c>
      <c r="AH185" s="0" t="n">
        <v>698</v>
      </c>
      <c r="AI185" s="0" t="n">
        <v>678.9</v>
      </c>
      <c r="AJ185" s="0" t="n">
        <v>87.5</v>
      </c>
      <c r="AK185" s="0" t="n">
        <v>91.7</v>
      </c>
      <c r="AL185" s="0" t="n">
        <v>10.8</v>
      </c>
      <c r="AM185" s="0" t="n">
        <v>305563.27</v>
      </c>
      <c r="AN185" s="0" t="n">
        <v>43604.29</v>
      </c>
      <c r="AO185" s="0" t="n">
        <v>21213.39</v>
      </c>
      <c r="AP185" s="0" t="n">
        <v>4066</v>
      </c>
      <c r="AQ185" s="0" t="n">
        <v>1973.78</v>
      </c>
      <c r="AR185" s="0" t="n">
        <v>347</v>
      </c>
      <c r="AS185" s="0" t="n">
        <v>418</v>
      </c>
    </row>
    <row r="186" customFormat="false" ht="12" hidden="false" customHeight="false" outlineLevel="0" collapsed="false">
      <c r="A186" s="0" t="str">
        <f aca="false">CONCATENATE("Item/",ASC(C186),"/cond_",ASC(L186),"/list_",ASC(E186),"/context_",ASC(F186),"/CW_",ASC(AS186))</f>
        <v>Item/14025/cond_AU/list_CORGC/context_25/CW_429</v>
      </c>
      <c r="B186" s="0" t="str">
        <f aca="false">CONCATENATE("(#",ASC(C186),")")</f>
        <v>(#14025)</v>
      </c>
      <c r="C186" s="0" t="n">
        <v>14025</v>
      </c>
      <c r="D186" s="0" t="n">
        <v>4025</v>
      </c>
      <c r="E186" s="0" t="s">
        <v>66</v>
      </c>
      <c r="F186" s="0" t="n">
        <v>25</v>
      </c>
      <c r="G186" s="0" t="n">
        <v>33</v>
      </c>
      <c r="H186" s="0" t="s">
        <v>163</v>
      </c>
      <c r="I186" s="0" t="s">
        <v>164</v>
      </c>
      <c r="J186" s="0" t="s">
        <v>791</v>
      </c>
      <c r="K186" s="0" t="s">
        <v>166</v>
      </c>
      <c r="L186" s="0" t="s">
        <v>743</v>
      </c>
      <c r="M186" s="0" t="n">
        <v>4</v>
      </c>
      <c r="N186" s="0" t="s">
        <v>792</v>
      </c>
      <c r="O186" s="0" t="n">
        <v>10</v>
      </c>
      <c r="P186" s="0" t="n">
        <v>8</v>
      </c>
      <c r="Q186" s="0" t="s">
        <v>52</v>
      </c>
      <c r="R186" s="0" t="s">
        <v>236</v>
      </c>
      <c r="S186" s="0" t="s">
        <v>1755</v>
      </c>
      <c r="T186" s="0" t="n">
        <v>0</v>
      </c>
      <c r="U186" s="0" t="n">
        <v>6</v>
      </c>
      <c r="V186" s="0" t="n">
        <v>2</v>
      </c>
      <c r="W186" s="0" t="n">
        <v>407</v>
      </c>
      <c r="X186" s="0" t="n">
        <v>476</v>
      </c>
      <c r="Y186" s="0" t="n">
        <v>494</v>
      </c>
      <c r="Z186" s="0" t="n">
        <v>415</v>
      </c>
      <c r="AA186" s="0" t="n">
        <v>9</v>
      </c>
      <c r="AB186" s="0" t="s">
        <v>55</v>
      </c>
      <c r="AC186" s="0" t="s">
        <v>55</v>
      </c>
      <c r="AD186" s="0" t="n">
        <v>2.97464</v>
      </c>
      <c r="AE186" s="0" t="n">
        <v>9</v>
      </c>
      <c r="AF186" s="0" t="n">
        <v>3.52</v>
      </c>
      <c r="AG186" s="0" t="n">
        <v>6109.27</v>
      </c>
      <c r="AH186" s="0" t="n">
        <v>506.33</v>
      </c>
      <c r="AI186" s="0" t="n">
        <v>1152.67</v>
      </c>
      <c r="AJ186" s="0" t="n">
        <v>87.2</v>
      </c>
      <c r="AK186" s="0" t="n">
        <v>175.09</v>
      </c>
      <c r="AL186" s="0" t="n">
        <v>20.25</v>
      </c>
      <c r="AM186" s="0" t="n">
        <v>203525.53</v>
      </c>
      <c r="AN186" s="0" t="n">
        <v>29333.67</v>
      </c>
      <c r="AO186" s="0" t="n">
        <v>8927.65</v>
      </c>
      <c r="AP186" s="0" t="n">
        <v>2120.2</v>
      </c>
      <c r="AQ186" s="0" t="n">
        <v>1420.17</v>
      </c>
      <c r="AR186" s="0" t="n">
        <v>377.75</v>
      </c>
      <c r="AS186" s="0" t="n">
        <v>429</v>
      </c>
    </row>
    <row r="187" customFormat="false" ht="12" hidden="false" customHeight="false" outlineLevel="0" collapsed="false">
      <c r="A187" s="0" t="str">
        <f aca="false">CONCATENATE("Item/",ASC(C187),"/cond_",ASC(L187),"/list_",ASC(E187),"/context_",ASC(F187),"/CW_",ASC(AS187))</f>
        <v>Item/14026/cond_AU/list_CORGB/context_26/CW_575</v>
      </c>
      <c r="B187" s="0" t="str">
        <f aca="false">CONCATENATE("(#",ASC(C187),")")</f>
        <v>(#14026)</v>
      </c>
      <c r="C187" s="0" t="n">
        <v>14026</v>
      </c>
      <c r="D187" s="0" t="n">
        <v>4026</v>
      </c>
      <c r="E187" s="0" t="s">
        <v>56</v>
      </c>
      <c r="F187" s="0" t="n">
        <v>26</v>
      </c>
      <c r="G187" s="0" t="n">
        <v>34</v>
      </c>
      <c r="I187" s="0" t="s">
        <v>168</v>
      </c>
      <c r="J187" s="0" t="s">
        <v>793</v>
      </c>
      <c r="K187" s="0" t="s">
        <v>170</v>
      </c>
      <c r="L187" s="0" t="s">
        <v>743</v>
      </c>
      <c r="M187" s="0" t="n">
        <v>4</v>
      </c>
      <c r="N187" s="0" t="s">
        <v>794</v>
      </c>
      <c r="O187" s="0" t="n">
        <v>14</v>
      </c>
      <c r="P187" s="0" t="n">
        <v>11</v>
      </c>
      <c r="Q187" s="0" t="s">
        <v>52</v>
      </c>
      <c r="R187" s="0" t="s">
        <v>236</v>
      </c>
      <c r="S187" s="0" t="s">
        <v>1756</v>
      </c>
      <c r="T187" s="0" t="s">
        <v>55</v>
      </c>
      <c r="U187" s="0" t="n">
        <v>5</v>
      </c>
      <c r="V187" s="0" t="n">
        <v>5</v>
      </c>
      <c r="W187" s="0" t="n">
        <v>522</v>
      </c>
      <c r="X187" s="0" t="n">
        <v>474</v>
      </c>
      <c r="Y187" s="0" t="n">
        <v>589</v>
      </c>
      <c r="Z187" s="0" t="n">
        <v>465</v>
      </c>
      <c r="AA187" s="0" t="n">
        <v>7</v>
      </c>
      <c r="AB187" s="0" t="n">
        <v>22</v>
      </c>
      <c r="AC187" s="0" t="s">
        <v>55</v>
      </c>
      <c r="AD187" s="0" t="n">
        <v>16.182</v>
      </c>
      <c r="AE187" s="0" t="n">
        <v>7</v>
      </c>
      <c r="AF187" s="0" t="n">
        <v>22.59</v>
      </c>
      <c r="AG187" s="0" t="n">
        <v>8443.17</v>
      </c>
      <c r="AH187" s="0" t="n">
        <v>253.2</v>
      </c>
      <c r="AI187" s="0" t="n">
        <v>1305.32</v>
      </c>
      <c r="AJ187" s="0" t="n">
        <v>41.5</v>
      </c>
      <c r="AK187" s="0" t="n">
        <v>153.61</v>
      </c>
      <c r="AL187" s="0" t="n">
        <v>11</v>
      </c>
      <c r="AM187" s="0" t="n">
        <v>230255.59</v>
      </c>
      <c r="AN187" s="0" t="n">
        <v>25315.4</v>
      </c>
      <c r="AO187" s="0" t="n">
        <v>17911.18</v>
      </c>
      <c r="AP187" s="0" t="n">
        <v>1868.5</v>
      </c>
      <c r="AQ187" s="0" t="n">
        <v>3310.14</v>
      </c>
      <c r="AR187" s="0" t="n">
        <v>204</v>
      </c>
      <c r="AS187" s="0" t="n">
        <v>575</v>
      </c>
    </row>
    <row r="188" customFormat="false" ht="12" hidden="false" customHeight="false" outlineLevel="0" collapsed="false">
      <c r="A188" s="0" t="str">
        <f aca="false">CONCATENATE("Item/",ASC(C188),"/cond_",ASC(L188),"/list_",ASC(E188),"/context_",ASC(F188),"/CW_",ASC(AS188))</f>
        <v>Item/14027/cond_AU/list_CORGB/context_27/CW_111</v>
      </c>
      <c r="B188" s="0" t="str">
        <f aca="false">CONCATENATE("(#",ASC(C188),")")</f>
        <v>(#14027)</v>
      </c>
      <c r="C188" s="0" t="n">
        <v>14027</v>
      </c>
      <c r="D188" s="0" t="n">
        <v>4027</v>
      </c>
      <c r="E188" s="0" t="s">
        <v>56</v>
      </c>
      <c r="F188" s="0" t="n">
        <v>27</v>
      </c>
      <c r="G188" s="0" t="n">
        <v>35</v>
      </c>
      <c r="H188" s="0" t="n">
        <v>68</v>
      </c>
      <c r="I188" s="0" t="s">
        <v>172</v>
      </c>
      <c r="J188" s="0" t="s">
        <v>795</v>
      </c>
      <c r="K188" s="0" t="s">
        <v>174</v>
      </c>
      <c r="L188" s="0" t="s">
        <v>743</v>
      </c>
      <c r="M188" s="0" t="n">
        <v>4</v>
      </c>
      <c r="N188" s="0" t="s">
        <v>796</v>
      </c>
      <c r="O188" s="0" t="n">
        <v>19</v>
      </c>
      <c r="P188" s="0" t="n">
        <v>17</v>
      </c>
      <c r="Q188" s="0" t="s">
        <v>52</v>
      </c>
      <c r="R188" s="0" t="s">
        <v>236</v>
      </c>
      <c r="S188" s="0" t="s">
        <v>1357</v>
      </c>
      <c r="T188" s="0" t="s">
        <v>55</v>
      </c>
      <c r="U188" s="0" t="n">
        <v>7</v>
      </c>
      <c r="V188" s="0" t="n">
        <v>53</v>
      </c>
      <c r="W188" s="0" t="n">
        <v>504</v>
      </c>
      <c r="X188" s="0" t="n">
        <v>580</v>
      </c>
      <c r="Y188" s="0" t="n">
        <v>487</v>
      </c>
      <c r="Z188" s="0" t="s">
        <v>55</v>
      </c>
      <c r="AA188" s="0" t="n">
        <v>0</v>
      </c>
      <c r="AB188" s="0" t="n">
        <v>12</v>
      </c>
      <c r="AC188" s="0" t="s">
        <v>55</v>
      </c>
      <c r="AD188" s="0" t="n">
        <v>65.799</v>
      </c>
      <c r="AE188" s="0" t="n">
        <v>0</v>
      </c>
      <c r="AF188" s="0" t="n">
        <v>0</v>
      </c>
      <c r="AG188" s="0" t="n">
        <v>5310.96</v>
      </c>
      <c r="AH188" s="0" t="n">
        <v>733.43</v>
      </c>
      <c r="AI188" s="0" t="n">
        <v>741.18</v>
      </c>
      <c r="AJ188" s="0" t="n">
        <v>76.83</v>
      </c>
      <c r="AK188" s="0" t="n">
        <v>130.36</v>
      </c>
      <c r="AL188" s="0" t="n">
        <v>11.6</v>
      </c>
      <c r="AM188" s="0" t="n">
        <v>346235.02</v>
      </c>
      <c r="AN188" s="0" t="n">
        <v>48591.86</v>
      </c>
      <c r="AO188" s="0" t="n">
        <v>26697.82</v>
      </c>
      <c r="AP188" s="0" t="n">
        <v>3382.33</v>
      </c>
      <c r="AQ188" s="0" t="n">
        <v>1967.93</v>
      </c>
      <c r="AR188" s="0" t="n">
        <v>408.2</v>
      </c>
      <c r="AS188" s="0" t="n">
        <v>111</v>
      </c>
    </row>
    <row r="189" customFormat="false" ht="12" hidden="false" customHeight="false" outlineLevel="0" collapsed="false">
      <c r="A189" s="0" t="str">
        <f aca="false">CONCATENATE("Item/",ASC(C189),"/cond_",ASC(L189),"/list_",ASC(E189),"/context_",ASC(F189),"/CW_",ASC(AS189))</f>
        <v>Item/14028/cond_AU/list_CORGC/context_28/CW_433</v>
      </c>
      <c r="B189" s="0" t="str">
        <f aca="false">CONCATENATE("(#",ASC(C189),")")</f>
        <v>(#14028)</v>
      </c>
      <c r="C189" s="0" t="n">
        <v>14028</v>
      </c>
      <c r="D189" s="0" t="n">
        <v>4028</v>
      </c>
      <c r="E189" s="0" t="s">
        <v>66</v>
      </c>
      <c r="F189" s="0" t="n">
        <v>28</v>
      </c>
      <c r="G189" s="0" t="n">
        <v>36</v>
      </c>
      <c r="H189" s="0" t="n">
        <v>48</v>
      </c>
      <c r="I189" s="0" t="s">
        <v>176</v>
      </c>
      <c r="J189" s="0" t="s">
        <v>797</v>
      </c>
      <c r="K189" s="0" t="s">
        <v>178</v>
      </c>
      <c r="L189" s="0" t="s">
        <v>743</v>
      </c>
      <c r="M189" s="0" t="n">
        <v>4</v>
      </c>
      <c r="N189" s="0" t="s">
        <v>798</v>
      </c>
      <c r="O189" s="0" t="n">
        <v>17</v>
      </c>
      <c r="P189" s="0" t="n">
        <v>15</v>
      </c>
      <c r="Q189" s="0" t="s">
        <v>52</v>
      </c>
      <c r="R189" s="0" t="s">
        <v>236</v>
      </c>
      <c r="S189" s="0" t="s">
        <v>1755</v>
      </c>
      <c r="T189" s="0" t="s">
        <v>55</v>
      </c>
      <c r="U189" s="0" t="n">
        <v>6</v>
      </c>
      <c r="V189" s="0" t="n">
        <v>47</v>
      </c>
      <c r="W189" s="0" t="n">
        <v>323</v>
      </c>
      <c r="X189" s="0" t="n">
        <v>556</v>
      </c>
      <c r="Y189" s="0" t="n">
        <v>397</v>
      </c>
      <c r="Z189" s="0" t="n">
        <v>405</v>
      </c>
      <c r="AA189" s="0" t="n">
        <v>1</v>
      </c>
      <c r="AB189" s="0" t="n">
        <v>19</v>
      </c>
      <c r="AC189" s="0" t="s">
        <v>55</v>
      </c>
      <c r="AD189" s="0" t="n">
        <v>74.5444</v>
      </c>
      <c r="AE189" s="0" t="n">
        <v>1</v>
      </c>
      <c r="AF189" s="0" t="n">
        <v>22.55</v>
      </c>
      <c r="AG189" s="0" t="n">
        <v>6796.9</v>
      </c>
      <c r="AH189" s="0" t="n">
        <v>681.67</v>
      </c>
      <c r="AI189" s="0" t="n">
        <v>380.71</v>
      </c>
      <c r="AJ189" s="0" t="n">
        <v>49.2</v>
      </c>
      <c r="AK189" s="0" t="n">
        <v>92.44</v>
      </c>
      <c r="AL189" s="0" t="n">
        <v>4.25</v>
      </c>
      <c r="AM189" s="0" t="n">
        <v>288927.43</v>
      </c>
      <c r="AN189" s="0" t="n">
        <v>35230.33</v>
      </c>
      <c r="AO189" s="0" t="n">
        <v>7819.38</v>
      </c>
      <c r="AP189" s="0" t="n">
        <v>1203.8</v>
      </c>
      <c r="AQ189" s="0" t="n">
        <v>273.35</v>
      </c>
      <c r="AR189" s="0" t="n">
        <v>42</v>
      </c>
      <c r="AS189" s="0" t="n">
        <v>433</v>
      </c>
    </row>
    <row r="190" customFormat="false" ht="12" hidden="false" customHeight="false" outlineLevel="0" collapsed="false">
      <c r="A190" s="0" t="str">
        <f aca="false">CONCATENATE("Item/",ASC(C190),"/cond_",ASC(L190),"/list_",ASC(E190),"/context_",ASC(F190),"/CW_",ASC(AS190))</f>
        <v>Item/14029/cond_AU/list_CORGC/context_29/CW_428</v>
      </c>
      <c r="B190" s="0" t="str">
        <f aca="false">CONCATENATE("(#",ASC(C190),")")</f>
        <v>(#14029)</v>
      </c>
      <c r="C190" s="0" t="n">
        <v>14029</v>
      </c>
      <c r="D190" s="0" t="n">
        <v>4029</v>
      </c>
      <c r="E190" s="0" t="s">
        <v>66</v>
      </c>
      <c r="F190" s="0" t="n">
        <v>29</v>
      </c>
      <c r="G190" s="0" t="n">
        <v>38</v>
      </c>
      <c r="H190" s="0" t="s">
        <v>180</v>
      </c>
      <c r="I190" s="0" t="s">
        <v>181</v>
      </c>
      <c r="J190" s="0" t="s">
        <v>799</v>
      </c>
      <c r="K190" s="0" t="s">
        <v>183</v>
      </c>
      <c r="L190" s="0" t="s">
        <v>743</v>
      </c>
      <c r="M190" s="0" t="n">
        <v>4</v>
      </c>
      <c r="N190" s="0" t="s">
        <v>800</v>
      </c>
      <c r="O190" s="0" t="n">
        <v>11</v>
      </c>
      <c r="P190" s="0" t="n">
        <v>8</v>
      </c>
      <c r="Q190" s="0" t="s">
        <v>52</v>
      </c>
      <c r="R190" s="0" t="s">
        <v>236</v>
      </c>
      <c r="S190" s="0" t="s">
        <v>1745</v>
      </c>
      <c r="T190" s="0" t="n">
        <v>0</v>
      </c>
      <c r="U190" s="0" t="n">
        <v>5</v>
      </c>
      <c r="V190" s="0" t="n">
        <v>43</v>
      </c>
      <c r="W190" s="0" t="n">
        <v>440</v>
      </c>
      <c r="X190" s="0" t="n">
        <v>515</v>
      </c>
      <c r="Y190" s="0" t="n">
        <v>447</v>
      </c>
      <c r="Z190" s="0" t="n">
        <v>482</v>
      </c>
      <c r="AA190" s="0" t="n">
        <v>3</v>
      </c>
      <c r="AB190" s="0" t="s">
        <v>55</v>
      </c>
      <c r="AC190" s="0" t="s">
        <v>55</v>
      </c>
      <c r="AD190" s="0" t="n">
        <v>41.407</v>
      </c>
      <c r="AE190" s="0" t="n">
        <v>3</v>
      </c>
      <c r="AF190" s="0" t="n">
        <v>1.29</v>
      </c>
      <c r="AG190" s="0" t="n">
        <v>11505.86</v>
      </c>
      <c r="AH190" s="0" t="n">
        <v>424</v>
      </c>
      <c r="AI190" s="0" t="n">
        <v>2896.3</v>
      </c>
      <c r="AJ190" s="0" t="n">
        <v>46</v>
      </c>
      <c r="AK190" s="0" t="n">
        <v>309.08</v>
      </c>
      <c r="AL190" s="0" t="n">
        <v>8</v>
      </c>
      <c r="AM190" s="0" t="n">
        <v>319481.1</v>
      </c>
      <c r="AN190" s="0" t="n">
        <v>38569.6</v>
      </c>
      <c r="AO190" s="0" t="n">
        <v>28385.56</v>
      </c>
      <c r="AP190" s="0" t="n">
        <v>3986.25</v>
      </c>
      <c r="AQ190" s="0" t="n">
        <v>4063.97</v>
      </c>
      <c r="AR190" s="0" t="n">
        <v>368</v>
      </c>
      <c r="AS190" s="0" t="n">
        <v>428</v>
      </c>
    </row>
    <row r="191" customFormat="false" ht="12" hidden="false" customHeight="false" outlineLevel="0" collapsed="false">
      <c r="A191" s="0" t="str">
        <f aca="false">CONCATENATE("Item/",ASC(C191),"/cond_",ASC(L191),"/list_",ASC(E191),"/context_",ASC(F191),"/CW_",ASC(AS191))</f>
        <v>Item/14030/cond_AU/list_CORGB/context_30/CW_305</v>
      </c>
      <c r="B191" s="0" t="str">
        <f aca="false">CONCATENATE("(#",ASC(C191),")")</f>
        <v>(#14030)</v>
      </c>
      <c r="C191" s="0" t="n">
        <v>14030</v>
      </c>
      <c r="D191" s="0" t="n">
        <v>4030</v>
      </c>
      <c r="E191" s="0" t="s">
        <v>56</v>
      </c>
      <c r="F191" s="0" t="n">
        <v>30</v>
      </c>
      <c r="G191" s="0" t="n">
        <v>39</v>
      </c>
      <c r="I191" s="0" t="s">
        <v>185</v>
      </c>
      <c r="J191" s="0" t="s">
        <v>801</v>
      </c>
      <c r="K191" s="0" t="s">
        <v>187</v>
      </c>
      <c r="L191" s="0" t="s">
        <v>743</v>
      </c>
      <c r="M191" s="0" t="n">
        <v>4</v>
      </c>
      <c r="N191" s="0" t="s">
        <v>802</v>
      </c>
      <c r="O191" s="0" t="n">
        <v>20</v>
      </c>
      <c r="P191" s="0" t="n">
        <v>18</v>
      </c>
      <c r="Q191" s="0" t="s">
        <v>52</v>
      </c>
      <c r="R191" s="0" t="s">
        <v>236</v>
      </c>
      <c r="S191" s="0" t="s">
        <v>1755</v>
      </c>
      <c r="T191" s="0" t="s">
        <v>55</v>
      </c>
      <c r="U191" s="0" t="n">
        <v>5</v>
      </c>
      <c r="V191" s="0" t="n">
        <v>5</v>
      </c>
      <c r="W191" s="0" t="n">
        <v>555</v>
      </c>
      <c r="X191" s="0" t="n">
        <v>550</v>
      </c>
      <c r="Y191" s="0" t="n">
        <v>613</v>
      </c>
      <c r="Z191" s="0" t="s">
        <v>55</v>
      </c>
      <c r="AA191" s="0" t="n">
        <v>4</v>
      </c>
      <c r="AB191" s="0" t="s">
        <v>55</v>
      </c>
      <c r="AC191" s="0" t="s">
        <v>55</v>
      </c>
      <c r="AD191" s="0" t="n">
        <v>3.03413</v>
      </c>
      <c r="AE191" s="0" t="n">
        <v>4</v>
      </c>
      <c r="AF191" s="0" t="n">
        <v>2.96</v>
      </c>
      <c r="AG191" s="0" t="n">
        <v>7020.92</v>
      </c>
      <c r="AH191" s="0" t="n">
        <v>553.2</v>
      </c>
      <c r="AI191" s="0" t="n">
        <v>328.27</v>
      </c>
      <c r="AJ191" s="0" t="n">
        <v>31.5</v>
      </c>
      <c r="AK191" s="0" t="n">
        <v>13.66</v>
      </c>
      <c r="AL191" s="0" t="n">
        <v>4</v>
      </c>
      <c r="AM191" s="0" t="n">
        <v>258471.07</v>
      </c>
      <c r="AN191" s="0" t="n">
        <v>37292.2</v>
      </c>
      <c r="AO191" s="0" t="n">
        <v>22547.44</v>
      </c>
      <c r="AP191" s="0" t="n">
        <v>2991.5</v>
      </c>
      <c r="AQ191" s="0" t="n">
        <v>2194.49</v>
      </c>
      <c r="AR191" s="0" t="n">
        <v>403</v>
      </c>
      <c r="AS191" s="0" t="n">
        <v>305</v>
      </c>
    </row>
    <row r="192" customFormat="false" ht="12" hidden="false" customHeight="false" outlineLevel="0" collapsed="false">
      <c r="A192" s="0" t="str">
        <f aca="false">CONCATENATE("Item/",ASC(C192),"/cond_",ASC(L192),"/list_",ASC(E192),"/context_",ASC(F192),"/CW_",ASC(AS192))</f>
        <v>Item/14031/cond_AU/list_CORGC/context_31/CW_218</v>
      </c>
      <c r="B192" s="0" t="str">
        <f aca="false">CONCATENATE("(#",ASC(C192),")")</f>
        <v>(#14031)</v>
      </c>
      <c r="C192" s="0" t="n">
        <v>14031</v>
      </c>
      <c r="D192" s="0" t="n">
        <v>4031</v>
      </c>
      <c r="E192" s="0" t="s">
        <v>66</v>
      </c>
      <c r="F192" s="0" t="n">
        <v>31</v>
      </c>
      <c r="G192" s="0" t="n">
        <v>40</v>
      </c>
      <c r="I192" s="0" t="s">
        <v>189</v>
      </c>
      <c r="J192" s="0" t="s">
        <v>803</v>
      </c>
      <c r="K192" s="0" t="s">
        <v>191</v>
      </c>
      <c r="L192" s="0" t="s">
        <v>743</v>
      </c>
      <c r="M192" s="0" t="n">
        <v>4</v>
      </c>
      <c r="N192" s="0" t="s">
        <v>804</v>
      </c>
      <c r="O192" s="0" t="n">
        <v>15</v>
      </c>
      <c r="P192" s="0" t="n">
        <v>12</v>
      </c>
      <c r="Q192" s="0" t="s">
        <v>52</v>
      </c>
      <c r="R192" s="0" t="s">
        <v>236</v>
      </c>
      <c r="S192" s="0" t="s">
        <v>1757</v>
      </c>
      <c r="T192" s="0" t="s">
        <v>55</v>
      </c>
      <c r="U192" s="0" t="n">
        <v>7</v>
      </c>
      <c r="V192" s="0" t="n">
        <v>40</v>
      </c>
      <c r="W192" s="0" t="n">
        <v>575</v>
      </c>
      <c r="X192" s="0" t="n">
        <v>488</v>
      </c>
      <c r="Y192" s="0" t="n">
        <v>581</v>
      </c>
      <c r="Z192" s="0" t="n">
        <v>489</v>
      </c>
      <c r="AA192" s="0" t="n">
        <v>0</v>
      </c>
      <c r="AB192" s="0" t="n">
        <v>14</v>
      </c>
      <c r="AC192" s="0" t="s">
        <v>55</v>
      </c>
      <c r="AD192" s="0" t="n">
        <v>16.8365</v>
      </c>
      <c r="AE192" s="0" t="n">
        <v>0</v>
      </c>
      <c r="AF192" s="0" t="n">
        <v>0</v>
      </c>
      <c r="AG192" s="0" t="n">
        <v>3278.85</v>
      </c>
      <c r="AH192" s="0" t="n">
        <v>458.71</v>
      </c>
      <c r="AI192" s="0" t="n">
        <v>305.37</v>
      </c>
      <c r="AJ192" s="0" t="n">
        <v>35.83</v>
      </c>
      <c r="AK192" s="0" t="n">
        <v>75.73</v>
      </c>
      <c r="AL192" s="0" t="n">
        <v>10.2</v>
      </c>
      <c r="AM192" s="0" t="n">
        <v>204670.99</v>
      </c>
      <c r="AN192" s="0" t="n">
        <v>20823.57</v>
      </c>
      <c r="AO192" s="0" t="n">
        <v>12927.17</v>
      </c>
      <c r="AP192" s="0" t="n">
        <v>994.33</v>
      </c>
      <c r="AQ192" s="0" t="n">
        <v>1815.43</v>
      </c>
      <c r="AR192" s="0" t="n">
        <v>147.8</v>
      </c>
      <c r="AS192" s="0" t="n">
        <v>218</v>
      </c>
    </row>
    <row r="193" customFormat="false" ht="12" hidden="false" customHeight="false" outlineLevel="0" collapsed="false">
      <c r="A193" s="0" t="str">
        <f aca="false">CONCATENATE("Item/",ASC(C193),"/cond_",ASC(L193),"/list_",ASC(E193),"/context_",ASC(F193),"/CW_",ASC(AS193))</f>
        <v>Item/14032/cond_AU/list_CORGB/context_32/CW_291</v>
      </c>
      <c r="B193" s="0" t="str">
        <f aca="false">CONCATENATE("(#",ASC(C193),")")</f>
        <v>(#14032)</v>
      </c>
      <c r="C193" s="0" t="n">
        <v>14032</v>
      </c>
      <c r="D193" s="0" t="n">
        <v>4032</v>
      </c>
      <c r="E193" s="0" t="s">
        <v>56</v>
      </c>
      <c r="F193" s="0" t="n">
        <v>32</v>
      </c>
      <c r="G193" s="0" t="n">
        <v>41</v>
      </c>
      <c r="H193" s="0" t="s">
        <v>193</v>
      </c>
      <c r="I193" s="0" t="s">
        <v>194</v>
      </c>
      <c r="J193" s="0" t="s">
        <v>805</v>
      </c>
      <c r="K193" s="0" t="s">
        <v>196</v>
      </c>
      <c r="L193" s="0" t="s">
        <v>743</v>
      </c>
      <c r="M193" s="0" t="n">
        <v>4</v>
      </c>
      <c r="N193" s="0" t="s">
        <v>806</v>
      </c>
      <c r="O193" s="0" t="n">
        <v>10</v>
      </c>
      <c r="P193" s="0" t="n">
        <v>8</v>
      </c>
      <c r="Q193" s="0" t="s">
        <v>52</v>
      </c>
      <c r="R193" s="0" t="s">
        <v>236</v>
      </c>
      <c r="S193" s="0" t="s">
        <v>1745</v>
      </c>
      <c r="T193" s="0" t="n">
        <v>0</v>
      </c>
      <c r="U193" s="0" t="n">
        <v>8</v>
      </c>
      <c r="V193" s="0" t="n">
        <v>57</v>
      </c>
      <c r="W193" s="0" t="n">
        <v>338</v>
      </c>
      <c r="X193" s="0" t="n">
        <v>546</v>
      </c>
      <c r="Y193" s="0" t="n">
        <v>390</v>
      </c>
      <c r="Z193" s="0" t="s">
        <v>55</v>
      </c>
      <c r="AA193" s="0" t="n">
        <v>0</v>
      </c>
      <c r="AB193" s="0" t="n">
        <v>13</v>
      </c>
      <c r="AC193" s="0" t="s">
        <v>55</v>
      </c>
      <c r="AD193" s="0" t="n">
        <v>74.3659</v>
      </c>
      <c r="AE193" s="0" t="n">
        <v>0</v>
      </c>
      <c r="AF193" s="0" t="n">
        <v>0</v>
      </c>
      <c r="AG193" s="0" t="n">
        <v>3824.18</v>
      </c>
      <c r="AH193" s="0" t="n">
        <v>968.75</v>
      </c>
      <c r="AI193" s="0" t="n">
        <v>626.71</v>
      </c>
      <c r="AJ193" s="0" t="n">
        <v>118.71</v>
      </c>
      <c r="AK193" s="0" t="n">
        <v>238.31</v>
      </c>
      <c r="AL193" s="0" t="n">
        <v>26.83</v>
      </c>
      <c r="AM193" s="0" t="n">
        <v>229171.27</v>
      </c>
      <c r="AN193" s="0" t="n">
        <v>28255.88</v>
      </c>
      <c r="AO193" s="0" t="n">
        <v>17098.58</v>
      </c>
      <c r="AP193" s="0" t="n">
        <v>2409.57</v>
      </c>
      <c r="AQ193" s="0" t="n">
        <v>1250.19</v>
      </c>
      <c r="AR193" s="0" t="n">
        <v>247.33</v>
      </c>
      <c r="AS193" s="0" t="n">
        <v>291</v>
      </c>
    </row>
    <row r="194" customFormat="false" ht="12" hidden="false" customHeight="false" outlineLevel="0" collapsed="false">
      <c r="A194" s="0" t="str">
        <f aca="false">CONCATENATE("Item/",ASC(C194),"/cond_",ASC(L194),"/list_",ASC(E194),"/context_",ASC(F194),"/CW_",ASC(AS194))</f>
        <v>Item/14033/cond_AU/list_CORGC/context_33/CW_125</v>
      </c>
      <c r="B194" s="0" t="str">
        <f aca="false">CONCATENATE("(#",ASC(C194),")")</f>
        <v>(#14033)</v>
      </c>
      <c r="C194" s="0" t="n">
        <v>14033</v>
      </c>
      <c r="D194" s="0" t="n">
        <v>4033</v>
      </c>
      <c r="E194" s="0" t="s">
        <v>66</v>
      </c>
      <c r="F194" s="0" t="n">
        <v>33</v>
      </c>
      <c r="G194" s="0" t="n">
        <v>42</v>
      </c>
      <c r="I194" s="0" t="s">
        <v>198</v>
      </c>
      <c r="J194" s="0" t="s">
        <v>807</v>
      </c>
      <c r="K194" s="0" t="s">
        <v>200</v>
      </c>
      <c r="L194" s="0" t="s">
        <v>743</v>
      </c>
      <c r="M194" s="0" t="n">
        <v>4</v>
      </c>
      <c r="N194" s="0" t="s">
        <v>808</v>
      </c>
      <c r="O194" s="0" t="n">
        <v>19</v>
      </c>
      <c r="P194" s="0" t="n">
        <v>17</v>
      </c>
      <c r="Q194" s="0" t="s">
        <v>52</v>
      </c>
      <c r="R194" s="0" t="s">
        <v>236</v>
      </c>
      <c r="S194" s="0" t="s">
        <v>1758</v>
      </c>
      <c r="T194" s="0" t="s">
        <v>55</v>
      </c>
      <c r="U194" s="0" t="n">
        <v>3</v>
      </c>
      <c r="V194" s="0" t="n">
        <v>29</v>
      </c>
      <c r="W194" s="0" t="n">
        <v>640</v>
      </c>
      <c r="X194" s="0" t="n">
        <v>560</v>
      </c>
      <c r="Y194" s="0" t="n">
        <v>597</v>
      </c>
      <c r="Z194" s="0" t="n">
        <v>462</v>
      </c>
      <c r="AA194" s="0" t="n">
        <v>11</v>
      </c>
      <c r="AB194" s="0" t="n">
        <v>14</v>
      </c>
      <c r="AC194" s="0" t="s">
        <v>55</v>
      </c>
      <c r="AD194" s="0" t="n">
        <v>43.0728</v>
      </c>
      <c r="AE194" s="0" t="n">
        <v>11</v>
      </c>
      <c r="AF194" s="0" t="n">
        <v>123.31</v>
      </c>
      <c r="AG194" s="0" t="n">
        <v>15714.22</v>
      </c>
      <c r="AH194" s="0" t="n">
        <v>63.33</v>
      </c>
      <c r="AI194" s="0" t="n">
        <v>720.67</v>
      </c>
      <c r="AJ194" s="0" t="n">
        <v>6</v>
      </c>
      <c r="AK194" s="0" t="n">
        <v>43.07</v>
      </c>
      <c r="AL194" s="0" t="n">
        <v>1</v>
      </c>
      <c r="AM194" s="0" t="n">
        <v>381988.82</v>
      </c>
      <c r="AN194" s="0" t="n">
        <v>48238.67</v>
      </c>
      <c r="AO194" s="0" t="n">
        <v>29124.62</v>
      </c>
      <c r="AP194" s="0" t="n">
        <v>3770</v>
      </c>
      <c r="AQ194" s="0" t="n">
        <v>6129.36</v>
      </c>
      <c r="AR194" s="0" t="n">
        <v>484</v>
      </c>
      <c r="AS194" s="0" t="n">
        <v>125</v>
      </c>
    </row>
    <row r="195" customFormat="false" ht="12" hidden="false" customHeight="false" outlineLevel="0" collapsed="false">
      <c r="A195" s="0" t="str">
        <f aca="false">CONCATENATE("Item/",ASC(C195),"/cond_",ASC(L195),"/list_",ASC(E195),"/context_",ASC(F195),"/CW_",ASC(AS195))</f>
        <v>Item/14034/cond_AU/list_CORGC/context_34/CW_300</v>
      </c>
      <c r="B195" s="0" t="str">
        <f aca="false">CONCATENATE("(#",ASC(C195),")")</f>
        <v>(#14034)</v>
      </c>
      <c r="C195" s="0" t="n">
        <v>14034</v>
      </c>
      <c r="D195" s="0" t="n">
        <v>4034</v>
      </c>
      <c r="E195" s="0" t="s">
        <v>66</v>
      </c>
      <c r="F195" s="0" t="n">
        <v>34</v>
      </c>
      <c r="G195" s="0" t="n">
        <v>44</v>
      </c>
      <c r="H195" s="0" t="s">
        <v>153</v>
      </c>
      <c r="I195" s="0" t="s">
        <v>203</v>
      </c>
      <c r="J195" s="0" t="s">
        <v>809</v>
      </c>
      <c r="K195" s="0" t="s">
        <v>205</v>
      </c>
      <c r="L195" s="0" t="s">
        <v>743</v>
      </c>
      <c r="M195" s="0" t="n">
        <v>4</v>
      </c>
      <c r="N195" s="0" t="s">
        <v>810</v>
      </c>
      <c r="O195" s="0" t="n">
        <v>15</v>
      </c>
      <c r="P195" s="0" t="n">
        <v>12</v>
      </c>
      <c r="Q195" s="0" t="s">
        <v>52</v>
      </c>
      <c r="R195" s="0" t="s">
        <v>236</v>
      </c>
      <c r="S195" s="0" t="s">
        <v>1759</v>
      </c>
      <c r="T195" s="0" t="s">
        <v>55</v>
      </c>
      <c r="U195" s="0" t="n">
        <v>8</v>
      </c>
      <c r="V195" s="0" t="n">
        <v>174</v>
      </c>
      <c r="W195" s="0" t="n">
        <v>539</v>
      </c>
      <c r="X195" s="0" t="n">
        <v>559</v>
      </c>
      <c r="Y195" s="0" t="n">
        <v>490</v>
      </c>
      <c r="Z195" s="0" t="s">
        <v>55</v>
      </c>
      <c r="AA195" s="0" t="n">
        <v>1</v>
      </c>
      <c r="AB195" s="0" t="n">
        <v>17</v>
      </c>
      <c r="AC195" s="0" t="s">
        <v>55</v>
      </c>
      <c r="AD195" s="0" t="n">
        <v>108.455</v>
      </c>
      <c r="AE195" s="0" t="n">
        <v>1</v>
      </c>
      <c r="AF195" s="0" t="n">
        <v>10.23</v>
      </c>
      <c r="AG195" s="0" t="n">
        <v>4392.53</v>
      </c>
      <c r="AH195" s="0" t="n">
        <v>1019</v>
      </c>
      <c r="AI195" s="0" t="n">
        <v>1008.31</v>
      </c>
      <c r="AJ195" s="0" t="n">
        <v>161.57</v>
      </c>
      <c r="AK195" s="0" t="n">
        <v>281.33</v>
      </c>
      <c r="AL195" s="0" t="n">
        <v>34.67</v>
      </c>
      <c r="AM195" s="0" t="n">
        <v>312264.98</v>
      </c>
      <c r="AN195" s="0" t="n">
        <v>39663.12</v>
      </c>
      <c r="AO195" s="0" t="n">
        <v>31043.62</v>
      </c>
      <c r="AP195" s="0" t="n">
        <v>5802.29</v>
      </c>
      <c r="AQ195" s="0" t="n">
        <v>4319.89</v>
      </c>
      <c r="AR195" s="0" t="n">
        <v>1147.33</v>
      </c>
      <c r="AS195" s="0" t="n">
        <v>300</v>
      </c>
    </row>
    <row r="196" customFormat="false" ht="12" hidden="false" customHeight="false" outlineLevel="0" collapsed="false">
      <c r="A196" s="0" t="str">
        <f aca="false">CONCATENATE("Item/",ASC(C196),"/cond_",ASC(L196),"/list_",ASC(E196),"/context_",ASC(F196),"/CW_",ASC(AS196))</f>
        <v>Item/14035/cond_AU/list_CORGD/context_35/CW_203</v>
      </c>
      <c r="B196" s="0" t="str">
        <f aca="false">CONCATENATE("(#",ASC(C196),")")</f>
        <v>(#14035)</v>
      </c>
      <c r="C196" s="0" t="n">
        <v>14035</v>
      </c>
      <c r="D196" s="0" t="n">
        <v>4035</v>
      </c>
      <c r="E196" s="0" t="s">
        <v>80</v>
      </c>
      <c r="F196" s="0" t="n">
        <v>35</v>
      </c>
      <c r="G196" s="0" t="n">
        <v>45</v>
      </c>
      <c r="H196" s="0" t="n">
        <v>14</v>
      </c>
      <c r="I196" s="0" t="s">
        <v>207</v>
      </c>
      <c r="J196" s="0" t="s">
        <v>811</v>
      </c>
      <c r="K196" s="0" t="s">
        <v>209</v>
      </c>
      <c r="L196" s="0" t="s">
        <v>743</v>
      </c>
      <c r="M196" s="0" t="n">
        <v>4</v>
      </c>
      <c r="N196" s="0" t="s">
        <v>812</v>
      </c>
      <c r="O196" s="0" t="n">
        <v>13</v>
      </c>
      <c r="P196" s="0" t="n">
        <v>10</v>
      </c>
      <c r="Q196" s="0" t="s">
        <v>52</v>
      </c>
      <c r="R196" s="0" t="s">
        <v>236</v>
      </c>
      <c r="S196" s="0" t="s">
        <v>1760</v>
      </c>
      <c r="T196" s="0" t="s">
        <v>55</v>
      </c>
      <c r="U196" s="0" t="n">
        <v>4</v>
      </c>
      <c r="V196" s="0" t="n">
        <v>1</v>
      </c>
      <c r="W196" s="0" t="n">
        <v>591</v>
      </c>
      <c r="X196" s="0" t="n">
        <v>430</v>
      </c>
      <c r="Y196" s="0" t="n">
        <v>621</v>
      </c>
      <c r="Z196" s="0" t="s">
        <v>55</v>
      </c>
      <c r="AA196" s="0" t="n">
        <v>8</v>
      </c>
      <c r="AB196" s="0" t="s">
        <v>55</v>
      </c>
      <c r="AC196" s="0" t="s">
        <v>55</v>
      </c>
      <c r="AD196" s="0" t="n">
        <v>2.4987</v>
      </c>
      <c r="AE196" s="0" t="n">
        <v>8</v>
      </c>
      <c r="AF196" s="0" t="n">
        <v>40.37</v>
      </c>
      <c r="AG196" s="0" t="n">
        <v>13998.81</v>
      </c>
      <c r="AH196" s="0" t="n">
        <v>230.75</v>
      </c>
      <c r="AI196" s="0" t="n">
        <v>2758.48</v>
      </c>
      <c r="AJ196" s="0" t="n">
        <v>35.33</v>
      </c>
      <c r="AK196" s="0" t="n">
        <v>163.84</v>
      </c>
      <c r="AL196" s="0" t="n">
        <v>4.5</v>
      </c>
      <c r="AM196" s="0" t="n">
        <v>236990.23</v>
      </c>
      <c r="AN196" s="0" t="n">
        <v>27466.5</v>
      </c>
      <c r="AO196" s="0" t="n">
        <v>24133.04</v>
      </c>
      <c r="AP196" s="0" t="n">
        <v>2386</v>
      </c>
      <c r="AQ196" s="0" t="n">
        <v>909.82</v>
      </c>
      <c r="AR196" s="0" t="n">
        <v>226</v>
      </c>
      <c r="AS196" s="0" t="n">
        <v>203</v>
      </c>
    </row>
    <row r="197" customFormat="false" ht="12" hidden="false" customHeight="false" outlineLevel="0" collapsed="false">
      <c r="A197" s="0" t="str">
        <f aca="false">CONCATENATE("Item/",ASC(C197),"/cond_",ASC(L197),"/list_",ASC(E197),"/context_",ASC(F197),"/CW_",ASC(AS197))</f>
        <v>Item/14036/cond_AU/list_CORGD/context_36/CW_328</v>
      </c>
      <c r="B197" s="0" t="str">
        <f aca="false">CONCATENATE("(#",ASC(C197),")")</f>
        <v>(#14036)</v>
      </c>
      <c r="C197" s="0" t="n">
        <v>14036</v>
      </c>
      <c r="D197" s="0" t="n">
        <v>4036</v>
      </c>
      <c r="E197" s="0" t="s">
        <v>80</v>
      </c>
      <c r="F197" s="0" t="n">
        <v>36</v>
      </c>
      <c r="G197" s="0" t="n">
        <v>46</v>
      </c>
      <c r="H197" s="0" t="n">
        <v>27</v>
      </c>
      <c r="I197" s="0" t="s">
        <v>211</v>
      </c>
      <c r="J197" s="0" t="s">
        <v>813</v>
      </c>
      <c r="K197" s="0" t="s">
        <v>213</v>
      </c>
      <c r="L197" s="0" t="s">
        <v>743</v>
      </c>
      <c r="M197" s="0" t="n">
        <v>4</v>
      </c>
      <c r="N197" s="0" t="s">
        <v>814</v>
      </c>
      <c r="O197" s="0" t="n">
        <v>10</v>
      </c>
      <c r="P197" s="0" t="n">
        <v>8</v>
      </c>
      <c r="Q197" s="0" t="s">
        <v>52</v>
      </c>
      <c r="R197" s="0" t="s">
        <v>236</v>
      </c>
      <c r="S197" s="0" t="s">
        <v>1743</v>
      </c>
      <c r="T197" s="0" t="s">
        <v>55</v>
      </c>
      <c r="U197" s="0" t="n">
        <v>8</v>
      </c>
      <c r="V197" s="0" t="n">
        <v>33</v>
      </c>
      <c r="W197" s="0" t="n">
        <v>616</v>
      </c>
      <c r="X197" s="0" t="n">
        <v>574</v>
      </c>
      <c r="Y197" s="0" t="n">
        <v>629</v>
      </c>
      <c r="Z197" s="0" t="n">
        <v>573</v>
      </c>
      <c r="AA197" s="0" t="n">
        <v>1</v>
      </c>
      <c r="AB197" s="0" t="n">
        <v>17</v>
      </c>
      <c r="AC197" s="0" t="s">
        <v>55</v>
      </c>
      <c r="AD197" s="0" t="n">
        <v>48.7841</v>
      </c>
      <c r="AE197" s="0" t="n">
        <v>1</v>
      </c>
      <c r="AF197" s="0" t="n">
        <v>9.82</v>
      </c>
      <c r="AG197" s="0" t="n">
        <v>3021.66</v>
      </c>
      <c r="AH197" s="0" t="n">
        <v>716</v>
      </c>
      <c r="AI197" s="0" t="n">
        <v>371.66</v>
      </c>
      <c r="AJ197" s="0" t="n">
        <v>83</v>
      </c>
      <c r="AK197" s="0" t="n">
        <v>121.35</v>
      </c>
      <c r="AL197" s="0" t="n">
        <v>17.67</v>
      </c>
      <c r="AM197" s="0" t="n">
        <v>274572.66</v>
      </c>
      <c r="AN197" s="0" t="n">
        <v>34101.75</v>
      </c>
      <c r="AO197" s="0" t="n">
        <v>28982.04</v>
      </c>
      <c r="AP197" s="0" t="n">
        <v>4208.71</v>
      </c>
      <c r="AQ197" s="0" t="n">
        <v>2834.24</v>
      </c>
      <c r="AR197" s="0" t="n">
        <v>370.17</v>
      </c>
      <c r="AS197" s="0" t="n">
        <v>328</v>
      </c>
    </row>
    <row r="198" customFormat="false" ht="12" hidden="false" customHeight="false" outlineLevel="0" collapsed="false">
      <c r="A198" s="0" t="str">
        <f aca="false">CONCATENATE("Item/",ASC(C198),"/cond_",ASC(L198),"/list_",ASC(E198),"/context_",ASC(F198),"/CW_",ASC(AS198))</f>
        <v>Item/14037/cond_AU/list_CORGA/context_37/CW_172</v>
      </c>
      <c r="B198" s="0" t="str">
        <f aca="false">CONCATENATE("(#",ASC(C198),")")</f>
        <v>(#14037)</v>
      </c>
      <c r="C198" s="0" t="n">
        <v>14037</v>
      </c>
      <c r="D198" s="0" t="n">
        <v>4037</v>
      </c>
      <c r="E198" s="0" t="s">
        <v>46</v>
      </c>
      <c r="F198" s="0" t="n">
        <v>37</v>
      </c>
      <c r="G198" s="0" t="n">
        <v>47</v>
      </c>
      <c r="H198" s="0" t="n">
        <v>20</v>
      </c>
      <c r="I198" s="0" t="s">
        <v>215</v>
      </c>
      <c r="J198" s="0" t="s">
        <v>815</v>
      </c>
      <c r="K198" s="0" t="s">
        <v>217</v>
      </c>
      <c r="L198" s="0" t="s">
        <v>743</v>
      </c>
      <c r="M198" s="0" t="n">
        <v>4</v>
      </c>
      <c r="N198" s="0" t="s">
        <v>816</v>
      </c>
      <c r="O198" s="0" t="n">
        <v>14</v>
      </c>
      <c r="P198" s="0" t="n">
        <v>12</v>
      </c>
      <c r="Q198" s="0" t="s">
        <v>52</v>
      </c>
      <c r="R198" s="0" t="s">
        <v>236</v>
      </c>
      <c r="S198" s="0" t="s">
        <v>605</v>
      </c>
      <c r="T198" s="0" t="s">
        <v>55</v>
      </c>
      <c r="U198" s="0" t="n">
        <v>3</v>
      </c>
      <c r="V198" s="0" t="n">
        <v>44</v>
      </c>
      <c r="W198" s="0" t="n">
        <v>639</v>
      </c>
      <c r="X198" s="0" t="n">
        <v>521</v>
      </c>
      <c r="Y198" s="0" t="n">
        <v>555</v>
      </c>
      <c r="Z198" s="0" t="n">
        <v>525</v>
      </c>
      <c r="AA198" s="0" t="n">
        <v>13</v>
      </c>
      <c r="AB198" s="0" t="n">
        <v>11</v>
      </c>
      <c r="AC198" s="0" t="s">
        <v>55</v>
      </c>
      <c r="AD198" s="0" t="n">
        <v>15.7656</v>
      </c>
      <c r="AE198" s="0" t="n">
        <v>13</v>
      </c>
      <c r="AF198" s="0" t="n">
        <v>16.64</v>
      </c>
      <c r="AG198" s="0" t="n">
        <v>6870.72</v>
      </c>
      <c r="AH198" s="0" t="n">
        <v>61</v>
      </c>
      <c r="AI198" s="0" t="n">
        <v>90.28</v>
      </c>
      <c r="AJ198" s="0" t="n">
        <v>6.5</v>
      </c>
      <c r="AK198" s="0" t="n">
        <v>15.77</v>
      </c>
      <c r="AL198" s="0" t="n">
        <v>1</v>
      </c>
      <c r="AM198" s="0" t="n">
        <v>225385.88</v>
      </c>
      <c r="AN198" s="0" t="n">
        <v>34657.67</v>
      </c>
      <c r="AO198" s="0" t="n">
        <v>42137.55</v>
      </c>
      <c r="AP198" s="0" t="n">
        <v>7012</v>
      </c>
      <c r="AQ198" s="0" t="n">
        <v>1622.72</v>
      </c>
      <c r="AR198" s="0" t="n">
        <v>359</v>
      </c>
      <c r="AS198" s="0" t="n">
        <v>172</v>
      </c>
    </row>
    <row r="199" customFormat="false" ht="12" hidden="false" customHeight="false" outlineLevel="0" collapsed="false">
      <c r="A199" s="0" t="str">
        <f aca="false">CONCATENATE("Item/",ASC(C199),"/cond_",ASC(L199),"/list_",ASC(E199),"/context_",ASC(F199),"/CW_",ASC(AS199))</f>
        <v>Item/14038/cond_AU/list_CORGC/context_38/CW_466</v>
      </c>
      <c r="B199" s="0" t="str">
        <f aca="false">CONCATENATE("(#",ASC(C199),")")</f>
        <v>(#14038)</v>
      </c>
      <c r="C199" s="0" t="n">
        <v>14038</v>
      </c>
      <c r="D199" s="0" t="n">
        <v>4038</v>
      </c>
      <c r="E199" s="0" t="s">
        <v>66</v>
      </c>
      <c r="F199" s="0" t="n">
        <v>38</v>
      </c>
      <c r="G199" s="0" t="n">
        <v>48</v>
      </c>
      <c r="H199" s="0" t="s">
        <v>153</v>
      </c>
      <c r="I199" s="0" t="s">
        <v>219</v>
      </c>
      <c r="J199" s="0" t="s">
        <v>817</v>
      </c>
      <c r="K199" s="0" t="s">
        <v>221</v>
      </c>
      <c r="L199" s="0" t="s">
        <v>743</v>
      </c>
      <c r="M199" s="0" t="n">
        <v>4</v>
      </c>
      <c r="N199" s="0" t="s">
        <v>818</v>
      </c>
      <c r="O199" s="0" t="n">
        <v>13</v>
      </c>
      <c r="P199" s="0" t="n">
        <v>11</v>
      </c>
      <c r="Q199" s="0" t="s">
        <v>52</v>
      </c>
      <c r="R199" s="0" t="s">
        <v>236</v>
      </c>
      <c r="S199" s="0" t="s">
        <v>1761</v>
      </c>
      <c r="T199" s="0" t="s">
        <v>55</v>
      </c>
      <c r="U199" s="0" t="n">
        <v>5</v>
      </c>
      <c r="V199" s="0" t="n">
        <v>1</v>
      </c>
      <c r="W199" s="0" t="n">
        <v>588</v>
      </c>
      <c r="X199" s="0" t="n">
        <v>446</v>
      </c>
      <c r="Y199" s="0" t="n">
        <v>556</v>
      </c>
      <c r="Z199" s="0" t="s">
        <v>55</v>
      </c>
      <c r="AA199" s="0" t="n">
        <v>2</v>
      </c>
      <c r="AB199" s="0" t="n">
        <v>8</v>
      </c>
      <c r="AC199" s="0" t="s">
        <v>55</v>
      </c>
      <c r="AD199" s="0" t="n">
        <v>3.92652</v>
      </c>
      <c r="AE199" s="0" t="n">
        <v>2</v>
      </c>
      <c r="AF199" s="0" t="n">
        <v>6.72</v>
      </c>
      <c r="AG199" s="0" t="n">
        <v>8443.39</v>
      </c>
      <c r="AH199" s="0" t="n">
        <v>280.2</v>
      </c>
      <c r="AI199" s="0" t="n">
        <v>598.02</v>
      </c>
      <c r="AJ199" s="0" t="n">
        <v>25.25</v>
      </c>
      <c r="AK199" s="0" t="n">
        <v>11.32</v>
      </c>
      <c r="AL199" s="0" t="n">
        <v>3</v>
      </c>
      <c r="AM199" s="0" t="n">
        <v>187107.91</v>
      </c>
      <c r="AN199" s="0" t="n">
        <v>26340.2</v>
      </c>
      <c r="AO199" s="0" t="n">
        <v>5684.49</v>
      </c>
      <c r="AP199" s="0" t="n">
        <v>1129.5</v>
      </c>
      <c r="AQ199" s="0" t="n">
        <v>142.43</v>
      </c>
      <c r="AR199" s="0" t="n">
        <v>57</v>
      </c>
      <c r="AS199" s="0" t="n">
        <v>466</v>
      </c>
    </row>
    <row r="200" customFormat="false" ht="12" hidden="false" customHeight="false" outlineLevel="0" collapsed="false">
      <c r="A200" s="0" t="str">
        <f aca="false">CONCATENATE("Item/",ASC(C200),"/cond_",ASC(L200),"/list_",ASC(E200),"/context_",ASC(F200),"/CW_",ASC(AS200))</f>
        <v>Item/14039/cond_AU/list_CORGC/context_39/CW_127</v>
      </c>
      <c r="B200" s="0" t="str">
        <f aca="false">CONCATENATE("(#",ASC(C200),")")</f>
        <v>(#14039)</v>
      </c>
      <c r="C200" s="0" t="n">
        <v>14039</v>
      </c>
      <c r="D200" s="0" t="n">
        <v>4039</v>
      </c>
      <c r="E200" s="0" t="s">
        <v>66</v>
      </c>
      <c r="F200" s="0" t="n">
        <v>39</v>
      </c>
      <c r="G200" s="0" t="n">
        <v>52</v>
      </c>
      <c r="I200" s="0" t="s">
        <v>223</v>
      </c>
      <c r="J200" s="0" t="s">
        <v>819</v>
      </c>
      <c r="K200" s="0" t="s">
        <v>225</v>
      </c>
      <c r="L200" s="0" t="s">
        <v>743</v>
      </c>
      <c r="M200" s="0" t="n">
        <v>4</v>
      </c>
      <c r="N200" s="0" t="s">
        <v>820</v>
      </c>
      <c r="O200" s="0" t="n">
        <v>15</v>
      </c>
      <c r="P200" s="0" t="n">
        <v>13</v>
      </c>
      <c r="Q200" s="0" t="s">
        <v>52</v>
      </c>
      <c r="R200" s="0" t="s">
        <v>236</v>
      </c>
      <c r="S200" s="0" t="s">
        <v>1762</v>
      </c>
      <c r="T200" s="0" t="n">
        <v>0</v>
      </c>
      <c r="U200" s="0" t="n">
        <v>4</v>
      </c>
      <c r="V200" s="0" t="n">
        <v>10</v>
      </c>
      <c r="W200" s="0" t="n">
        <v>415</v>
      </c>
      <c r="X200" s="0" t="n">
        <v>478</v>
      </c>
      <c r="Y200" s="0" t="n">
        <v>556</v>
      </c>
      <c r="Z200" s="0" t="s">
        <v>55</v>
      </c>
      <c r="AA200" s="0" t="n">
        <v>0</v>
      </c>
      <c r="AB200" s="0" t="s">
        <v>55</v>
      </c>
      <c r="AC200" s="0" t="s">
        <v>55</v>
      </c>
      <c r="AD200" s="0" t="n">
        <v>10.5302</v>
      </c>
      <c r="AE200" s="0" t="n">
        <v>0</v>
      </c>
      <c r="AF200" s="0" t="n">
        <v>0</v>
      </c>
      <c r="AG200" s="0" t="n">
        <v>1837.94</v>
      </c>
      <c r="AH200" s="0" t="n">
        <v>35</v>
      </c>
      <c r="AI200" s="0" t="n">
        <v>12.3</v>
      </c>
      <c r="AJ200" s="0" t="n">
        <v>1.67</v>
      </c>
      <c r="AK200" s="0" t="n">
        <v>10.53</v>
      </c>
      <c r="AL200" s="0" t="n">
        <v>1</v>
      </c>
      <c r="AM200" s="0" t="n">
        <v>301438.95</v>
      </c>
      <c r="AN200" s="0" t="n">
        <v>32953</v>
      </c>
      <c r="AO200" s="0" t="n">
        <v>17067.46</v>
      </c>
      <c r="AP200" s="0" t="n">
        <v>2236.33</v>
      </c>
      <c r="AQ200" s="0" t="n">
        <v>845</v>
      </c>
      <c r="AR200" s="0" t="n">
        <v>173</v>
      </c>
      <c r="AS200" s="0" t="n">
        <v>127</v>
      </c>
    </row>
    <row r="201" customFormat="false" ht="12" hidden="false" customHeight="false" outlineLevel="0" collapsed="false">
      <c r="A201" s="0" t="str">
        <f aca="false">CONCATENATE("Item/",ASC(C201),"/cond_",ASC(L201),"/list_",ASC(E201),"/context_",ASC(F201),"/CW_",ASC(AS201))</f>
        <v>Item/14040/cond_AU/list_CORGC/context_40/CW_546</v>
      </c>
      <c r="B201" s="0" t="str">
        <f aca="false">CONCATENATE("(#",ASC(C201),")")</f>
        <v>(#14040)</v>
      </c>
      <c r="C201" s="0" t="n">
        <v>14040</v>
      </c>
      <c r="D201" s="0" t="n">
        <v>4040</v>
      </c>
      <c r="E201" s="0" t="s">
        <v>66</v>
      </c>
      <c r="F201" s="0" t="n">
        <v>40</v>
      </c>
      <c r="G201" s="0" t="n">
        <v>55</v>
      </c>
      <c r="H201" s="0" t="s">
        <v>227</v>
      </c>
      <c r="I201" s="0" t="s">
        <v>228</v>
      </c>
      <c r="J201" s="0" t="s">
        <v>821</v>
      </c>
      <c r="K201" s="0" t="s">
        <v>230</v>
      </c>
      <c r="L201" s="0" t="s">
        <v>743</v>
      </c>
      <c r="M201" s="0" t="n">
        <v>4</v>
      </c>
      <c r="N201" s="0" t="s">
        <v>822</v>
      </c>
      <c r="O201" s="0" t="n">
        <v>10</v>
      </c>
      <c r="P201" s="0" t="n">
        <v>8</v>
      </c>
      <c r="Q201" s="0" t="s">
        <v>52</v>
      </c>
      <c r="R201" s="0" t="s">
        <v>236</v>
      </c>
      <c r="S201" s="0" t="s">
        <v>1743</v>
      </c>
      <c r="T201" s="0" t="n">
        <v>0</v>
      </c>
      <c r="U201" s="0" t="n">
        <v>4</v>
      </c>
      <c r="V201" s="0" t="n">
        <v>10</v>
      </c>
      <c r="W201" s="0" t="n">
        <v>464</v>
      </c>
      <c r="X201" s="0" t="n">
        <v>545</v>
      </c>
      <c r="Y201" s="0" t="n">
        <v>463</v>
      </c>
      <c r="Z201" s="0" t="n">
        <v>487</v>
      </c>
      <c r="AA201" s="0" t="n">
        <v>8</v>
      </c>
      <c r="AB201" s="0" t="n">
        <v>14</v>
      </c>
      <c r="AC201" s="0" t="s">
        <v>55</v>
      </c>
      <c r="AD201" s="0" t="n">
        <v>14.8732</v>
      </c>
      <c r="AE201" s="0" t="n">
        <v>8</v>
      </c>
      <c r="AF201" s="0" t="n">
        <v>15.78</v>
      </c>
      <c r="AG201" s="0" t="n">
        <v>21346.46</v>
      </c>
      <c r="AH201" s="0" t="n">
        <v>253</v>
      </c>
      <c r="AI201" s="0" t="n">
        <v>774.56</v>
      </c>
      <c r="AJ201" s="0" t="n">
        <v>31.33</v>
      </c>
      <c r="AK201" s="0" t="n">
        <v>46.29</v>
      </c>
      <c r="AL201" s="0" t="n">
        <v>3.5</v>
      </c>
      <c r="AM201" s="0" t="n">
        <v>329524.45</v>
      </c>
      <c r="AN201" s="0" t="n">
        <v>39766.75</v>
      </c>
      <c r="AO201" s="0" t="n">
        <v>14357.8</v>
      </c>
      <c r="AP201" s="0" t="n">
        <v>2705.67</v>
      </c>
      <c r="AQ201" s="0" t="n">
        <v>360.79</v>
      </c>
      <c r="AR201" s="0" t="n">
        <v>93.5</v>
      </c>
      <c r="AS201" s="0" t="n">
        <v>546</v>
      </c>
    </row>
    <row r="202" customFormat="false" ht="12" hidden="false" customHeight="false" outlineLevel="0" collapsed="false">
      <c r="A202" s="0" t="str">
        <f aca="false">CONCATENATE("Item/",ASC(C202),"/cond_",ASC(L202),"/list_",ASC(E202),"/context_",ASC(F202),"/CW_",ASC(AS202))</f>
        <v>Item/14041/cond_AU/list_CORGC/context_41/CW_162</v>
      </c>
      <c r="B202" s="0" t="str">
        <f aca="false">CONCATENATE("(#",ASC(C202),")")</f>
        <v>(#14041)</v>
      </c>
      <c r="C202" s="0" t="n">
        <v>14041</v>
      </c>
      <c r="D202" s="0" t="n">
        <v>4041</v>
      </c>
      <c r="E202" s="0" t="s">
        <v>66</v>
      </c>
      <c r="F202" s="0" t="n">
        <v>41</v>
      </c>
      <c r="G202" s="0" t="n">
        <v>56</v>
      </c>
      <c r="H202" s="0" t="n">
        <v>13</v>
      </c>
      <c r="I202" s="0" t="s">
        <v>232</v>
      </c>
      <c r="J202" s="0" t="s">
        <v>823</v>
      </c>
      <c r="K202" s="0" t="s">
        <v>234</v>
      </c>
      <c r="L202" s="0" t="s">
        <v>743</v>
      </c>
      <c r="M202" s="0" t="n">
        <v>4</v>
      </c>
      <c r="N202" s="0" t="s">
        <v>824</v>
      </c>
      <c r="O202" s="0" t="n">
        <v>15</v>
      </c>
      <c r="P202" s="0" t="n">
        <v>13</v>
      </c>
      <c r="Q202" s="0" t="s">
        <v>52</v>
      </c>
      <c r="R202" s="0" t="s">
        <v>409</v>
      </c>
      <c r="S202" s="0" t="s">
        <v>1749</v>
      </c>
      <c r="T202" s="0" t="s">
        <v>55</v>
      </c>
      <c r="U202" s="0" t="n">
        <v>8</v>
      </c>
      <c r="V202" s="0" t="n">
        <v>113</v>
      </c>
      <c r="W202" s="0" t="n">
        <v>343</v>
      </c>
      <c r="X202" s="0" t="n">
        <v>518</v>
      </c>
      <c r="Y202" s="0" t="n">
        <v>294</v>
      </c>
      <c r="Z202" s="0" t="s">
        <v>55</v>
      </c>
      <c r="AA202" s="0" t="n">
        <v>1</v>
      </c>
      <c r="AB202" s="0" t="n">
        <v>20</v>
      </c>
      <c r="AC202" s="0" t="s">
        <v>55</v>
      </c>
      <c r="AD202" s="0" t="n">
        <v>57.0536</v>
      </c>
      <c r="AE202" s="0" t="n">
        <v>1</v>
      </c>
      <c r="AF202" s="0" t="n">
        <v>6.01</v>
      </c>
      <c r="AG202" s="0" t="n">
        <v>3631.84</v>
      </c>
      <c r="AH202" s="0" t="n">
        <v>902.25</v>
      </c>
      <c r="AI202" s="0" t="n">
        <v>908.96</v>
      </c>
      <c r="AJ202" s="0" t="n">
        <v>133.29</v>
      </c>
      <c r="AK202" s="0" t="n">
        <v>491</v>
      </c>
      <c r="AL202" s="0" t="n">
        <v>38.33</v>
      </c>
      <c r="AM202" s="0" t="n">
        <v>240444.41</v>
      </c>
      <c r="AN202" s="0" t="n">
        <v>30835.12</v>
      </c>
      <c r="AO202" s="0" t="n">
        <v>19065.21</v>
      </c>
      <c r="AP202" s="0" t="n">
        <v>3720</v>
      </c>
      <c r="AQ202" s="0" t="n">
        <v>5187.89</v>
      </c>
      <c r="AR202" s="0" t="n">
        <v>1110.33</v>
      </c>
      <c r="AS202" s="0" t="n">
        <v>162</v>
      </c>
    </row>
    <row r="203" customFormat="false" ht="12" hidden="false" customHeight="false" outlineLevel="0" collapsed="false">
      <c r="A203" s="0" t="str">
        <f aca="false">CONCATENATE("Item/",ASC(C203),"/cond_",ASC(L203),"/list_",ASC(E203),"/context_",ASC(F203),"/CW_",ASC(AS203))</f>
        <v>Item/14042/cond_AU/list_CORGC/context_42/CW_345</v>
      </c>
      <c r="B203" s="0" t="str">
        <f aca="false">CONCATENATE("(#",ASC(C203),")")</f>
        <v>(#14042)</v>
      </c>
      <c r="C203" s="0" t="n">
        <v>14042</v>
      </c>
      <c r="D203" s="0" t="n">
        <v>4042</v>
      </c>
      <c r="E203" s="0" t="s">
        <v>66</v>
      </c>
      <c r="F203" s="0" t="n">
        <v>42</v>
      </c>
      <c r="G203" s="0" t="n">
        <v>57</v>
      </c>
      <c r="H203" s="0" t="s">
        <v>237</v>
      </c>
      <c r="I203" s="0" t="s">
        <v>238</v>
      </c>
      <c r="J203" s="0" t="s">
        <v>825</v>
      </c>
      <c r="K203" s="0" t="s">
        <v>240</v>
      </c>
      <c r="L203" s="0" t="s">
        <v>743</v>
      </c>
      <c r="M203" s="0" t="n">
        <v>4</v>
      </c>
      <c r="N203" s="0" t="s">
        <v>826</v>
      </c>
      <c r="O203" s="0" t="n">
        <v>22</v>
      </c>
      <c r="P203" s="0" t="n">
        <v>19</v>
      </c>
      <c r="Q203" s="0" t="s">
        <v>52</v>
      </c>
      <c r="R203" s="0" t="s">
        <v>409</v>
      </c>
      <c r="S203" s="0" t="s">
        <v>1745</v>
      </c>
      <c r="T203" s="0" t="n">
        <v>0</v>
      </c>
      <c r="U203" s="0" t="n">
        <v>5</v>
      </c>
      <c r="V203" s="0" t="n">
        <v>8</v>
      </c>
      <c r="W203" s="0" t="s">
        <v>55</v>
      </c>
      <c r="X203" s="0" t="s">
        <v>55</v>
      </c>
      <c r="Y203" s="0" t="s">
        <v>55</v>
      </c>
      <c r="Z203" s="0" t="s">
        <v>55</v>
      </c>
      <c r="AA203" s="0" t="n">
        <v>1</v>
      </c>
      <c r="AB203" s="0" t="n">
        <v>9</v>
      </c>
      <c r="AC203" s="0" t="s">
        <v>55</v>
      </c>
      <c r="AD203" s="0" t="n">
        <v>4.69993</v>
      </c>
      <c r="AE203" s="0" t="n">
        <v>1</v>
      </c>
      <c r="AF203" s="0" t="n">
        <v>113.51</v>
      </c>
      <c r="AG203" s="0" t="n">
        <v>10907.94</v>
      </c>
      <c r="AH203" s="0" t="n">
        <v>333.8</v>
      </c>
      <c r="AI203" s="0" t="n">
        <v>815.13</v>
      </c>
      <c r="AJ203" s="0" t="n">
        <v>22</v>
      </c>
      <c r="AK203" s="0" t="n">
        <v>80.37</v>
      </c>
      <c r="AL203" s="0" t="n">
        <v>1.67</v>
      </c>
      <c r="AM203" s="0" t="n">
        <v>350271.16</v>
      </c>
      <c r="AN203" s="0" t="n">
        <v>47371.4</v>
      </c>
      <c r="AO203" s="0" t="n">
        <v>12729.73</v>
      </c>
      <c r="AP203" s="0" t="n">
        <v>2685.25</v>
      </c>
      <c r="AQ203" s="0" t="n">
        <v>550.74</v>
      </c>
      <c r="AR203" s="0" t="n">
        <v>132</v>
      </c>
      <c r="AS203" s="0" t="n">
        <v>345</v>
      </c>
    </row>
    <row r="204" customFormat="false" ht="12" hidden="false" customHeight="false" outlineLevel="0" collapsed="false">
      <c r="A204" s="0" t="str">
        <f aca="false">CONCATENATE("Item/",ASC(C204),"/cond_",ASC(L204),"/list_",ASC(E204),"/context_",ASC(F204),"/CW_",ASC(AS204))</f>
        <v>Item/14043/cond_AU/list_CORGC/context_43/CW_235</v>
      </c>
      <c r="B204" s="0" t="str">
        <f aca="false">CONCATENATE("(#",ASC(C204),")")</f>
        <v>(#14043)</v>
      </c>
      <c r="C204" s="0" t="n">
        <v>14043</v>
      </c>
      <c r="D204" s="0" t="n">
        <v>4043</v>
      </c>
      <c r="E204" s="0" t="s">
        <v>66</v>
      </c>
      <c r="F204" s="0" t="n">
        <v>43</v>
      </c>
      <c r="G204" s="0" t="n">
        <v>58</v>
      </c>
      <c r="H204" s="0" t="s">
        <v>242</v>
      </c>
      <c r="I204" s="0" t="s">
        <v>243</v>
      </c>
      <c r="J204" s="0" t="s">
        <v>827</v>
      </c>
      <c r="K204" s="0" t="s">
        <v>245</v>
      </c>
      <c r="L204" s="0" t="s">
        <v>743</v>
      </c>
      <c r="M204" s="0" t="n">
        <v>4</v>
      </c>
      <c r="N204" s="0" t="s">
        <v>828</v>
      </c>
      <c r="O204" s="0" t="n">
        <v>20</v>
      </c>
      <c r="P204" s="0" t="n">
        <v>18</v>
      </c>
      <c r="Q204" s="0" t="s">
        <v>52</v>
      </c>
      <c r="R204" s="0" t="s">
        <v>409</v>
      </c>
      <c r="S204" s="0" t="s">
        <v>1745</v>
      </c>
      <c r="T204" s="0" t="n">
        <v>0</v>
      </c>
      <c r="U204" s="0" t="n">
        <v>9</v>
      </c>
      <c r="V204" s="0" t="n">
        <v>8</v>
      </c>
      <c r="W204" s="0" t="n">
        <v>576</v>
      </c>
      <c r="X204" s="0" t="n">
        <v>471</v>
      </c>
      <c r="Y204" s="0" t="n">
        <v>608</v>
      </c>
      <c r="Z204" s="0" t="n">
        <v>493</v>
      </c>
      <c r="AA204" s="0" t="n">
        <v>0</v>
      </c>
      <c r="AB204" s="0" t="n">
        <v>12</v>
      </c>
      <c r="AC204" s="0" t="s">
        <v>55</v>
      </c>
      <c r="AD204" s="0" t="n">
        <v>3.80754</v>
      </c>
      <c r="AE204" s="0" t="n">
        <v>0</v>
      </c>
      <c r="AF204" s="0" t="n">
        <v>0</v>
      </c>
      <c r="AG204" s="0" t="n">
        <v>2889.93</v>
      </c>
      <c r="AH204" s="0" t="n">
        <v>891.56</v>
      </c>
      <c r="AI204" s="0" t="n">
        <v>334.63</v>
      </c>
      <c r="AJ204" s="0" t="n">
        <v>101.25</v>
      </c>
      <c r="AK204" s="0" t="n">
        <v>62.93</v>
      </c>
      <c r="AL204" s="0" t="n">
        <v>16</v>
      </c>
      <c r="AM204" s="0" t="n">
        <v>273362.13</v>
      </c>
      <c r="AN204" s="0" t="n">
        <v>36095.78</v>
      </c>
      <c r="AO204" s="0" t="n">
        <v>20509.57</v>
      </c>
      <c r="AP204" s="0" t="n">
        <v>3268</v>
      </c>
      <c r="AQ204" s="0" t="n">
        <v>1622.41</v>
      </c>
      <c r="AR204" s="0" t="n">
        <v>381.43</v>
      </c>
      <c r="AS204" s="0" t="n">
        <v>235</v>
      </c>
    </row>
    <row r="205" customFormat="false" ht="12" hidden="false" customHeight="false" outlineLevel="0" collapsed="false">
      <c r="A205" s="0" t="str">
        <f aca="false">CONCATENATE("Item/",ASC(C205),"/cond_",ASC(L205),"/list_",ASC(E205),"/context_",ASC(F205),"/CW_",ASC(AS205))</f>
        <v>Item/14044/cond_AU/list_CORGA/context_44/CW_395</v>
      </c>
      <c r="B205" s="0" t="str">
        <f aca="false">CONCATENATE("(#",ASC(C205),")")</f>
        <v>(#14044)</v>
      </c>
      <c r="C205" s="0" t="n">
        <v>14044</v>
      </c>
      <c r="D205" s="0" t="n">
        <v>4044</v>
      </c>
      <c r="E205" s="0" t="s">
        <v>46</v>
      </c>
      <c r="F205" s="0" t="n">
        <v>44</v>
      </c>
      <c r="G205" s="0" t="n">
        <v>59</v>
      </c>
      <c r="H205" s="0" t="s">
        <v>247</v>
      </c>
      <c r="I205" s="0" t="s">
        <v>248</v>
      </c>
      <c r="J205" s="0" t="s">
        <v>829</v>
      </c>
      <c r="K205" s="0" t="s">
        <v>250</v>
      </c>
      <c r="L205" s="0" t="s">
        <v>743</v>
      </c>
      <c r="M205" s="0" t="n">
        <v>4</v>
      </c>
      <c r="N205" s="0" t="s">
        <v>830</v>
      </c>
      <c r="O205" s="0" t="n">
        <v>17</v>
      </c>
      <c r="P205" s="0" t="n">
        <v>15</v>
      </c>
      <c r="Q205" s="0" t="s">
        <v>52</v>
      </c>
      <c r="R205" s="0" t="s">
        <v>409</v>
      </c>
      <c r="S205" s="0" t="s">
        <v>1745</v>
      </c>
      <c r="T205" s="0" t="n">
        <v>0</v>
      </c>
      <c r="U205" s="0" t="n">
        <v>7</v>
      </c>
      <c r="V205" s="0" t="n">
        <v>15</v>
      </c>
      <c r="W205" s="0" t="n">
        <v>510</v>
      </c>
      <c r="X205" s="0" t="n">
        <v>445</v>
      </c>
      <c r="Y205" s="0" t="n">
        <v>572</v>
      </c>
      <c r="Z205" s="0" t="s">
        <v>55</v>
      </c>
      <c r="AA205" s="0" t="n">
        <v>0</v>
      </c>
      <c r="AB205" s="0" t="s">
        <v>55</v>
      </c>
      <c r="AC205" s="0" t="s">
        <v>55</v>
      </c>
      <c r="AD205" s="0" t="n">
        <v>10.8872</v>
      </c>
      <c r="AE205" s="0" t="n">
        <v>0</v>
      </c>
      <c r="AF205" s="0" t="n">
        <v>0</v>
      </c>
      <c r="AG205" s="0" t="n">
        <v>6729.37</v>
      </c>
      <c r="AH205" s="0" t="n">
        <v>944</v>
      </c>
      <c r="AI205" s="0" t="n">
        <v>902.71</v>
      </c>
      <c r="AJ205" s="0" t="n">
        <v>122.83</v>
      </c>
      <c r="AK205" s="0" t="n">
        <v>256</v>
      </c>
      <c r="AL205" s="0" t="n">
        <v>18.8</v>
      </c>
      <c r="AM205" s="0" t="n">
        <v>248026.88</v>
      </c>
      <c r="AN205" s="0" t="n">
        <v>33996.71</v>
      </c>
      <c r="AO205" s="0" t="n">
        <v>19343.33</v>
      </c>
      <c r="AP205" s="0" t="n">
        <v>2585.67</v>
      </c>
      <c r="AQ205" s="0" t="n">
        <v>1621.53</v>
      </c>
      <c r="AR205" s="0" t="n">
        <v>287.6</v>
      </c>
      <c r="AS205" s="0" t="n">
        <v>395</v>
      </c>
    </row>
    <row r="206" customFormat="false" ht="12" hidden="false" customHeight="false" outlineLevel="0" collapsed="false">
      <c r="A206" s="0" t="str">
        <f aca="false">CONCATENATE("Item/",ASC(C206),"/cond_",ASC(L206),"/list_",ASC(E206),"/context_",ASC(F206),"/CW_",ASC(AS206))</f>
        <v>Item/14045/cond_AU/list_CORGD/context_45/CW_402</v>
      </c>
      <c r="B206" s="0" t="str">
        <f aca="false">CONCATENATE("(#",ASC(C206),")")</f>
        <v>(#14045)</v>
      </c>
      <c r="C206" s="0" t="n">
        <v>14045</v>
      </c>
      <c r="D206" s="0" t="n">
        <v>4045</v>
      </c>
      <c r="E206" s="0" t="s">
        <v>80</v>
      </c>
      <c r="F206" s="0" t="n">
        <v>45</v>
      </c>
      <c r="G206" s="0" t="n">
        <v>60</v>
      </c>
      <c r="H206" s="0" t="n">
        <v>66</v>
      </c>
      <c r="I206" s="0" t="s">
        <v>252</v>
      </c>
      <c r="J206" s="0" t="s">
        <v>831</v>
      </c>
      <c r="K206" s="0" t="s">
        <v>254</v>
      </c>
      <c r="L206" s="0" t="s">
        <v>743</v>
      </c>
      <c r="M206" s="0" t="n">
        <v>4</v>
      </c>
      <c r="N206" s="0" t="s">
        <v>832</v>
      </c>
      <c r="O206" s="0" t="n">
        <v>9</v>
      </c>
      <c r="P206" s="0" t="n">
        <v>7</v>
      </c>
      <c r="Q206" s="0" t="s">
        <v>52</v>
      </c>
      <c r="R206" s="0" t="s">
        <v>409</v>
      </c>
      <c r="S206" s="0" t="s">
        <v>1763</v>
      </c>
      <c r="T206" s="0" t="s">
        <v>55</v>
      </c>
      <c r="U206" s="0" t="n">
        <v>10</v>
      </c>
      <c r="V206" s="0" t="n">
        <v>21</v>
      </c>
      <c r="W206" s="0" t="n">
        <v>358</v>
      </c>
      <c r="X206" s="0" t="n">
        <v>515</v>
      </c>
      <c r="Y206" s="0" t="n">
        <v>418</v>
      </c>
      <c r="Z206" s="0" t="s">
        <v>55</v>
      </c>
      <c r="AA206" s="0" t="n">
        <v>0</v>
      </c>
      <c r="AB206" s="0" t="n">
        <v>22</v>
      </c>
      <c r="AC206" s="0" t="s">
        <v>55</v>
      </c>
      <c r="AD206" s="0" t="n">
        <v>30.7578</v>
      </c>
      <c r="AE206" s="0" t="n">
        <v>0</v>
      </c>
      <c r="AF206" s="0" t="n">
        <v>0</v>
      </c>
      <c r="AG206" s="0" t="n">
        <v>1816.25</v>
      </c>
      <c r="AH206" s="0" t="n">
        <v>620.6</v>
      </c>
      <c r="AI206" s="0" t="n">
        <v>488.48</v>
      </c>
      <c r="AJ206" s="0" t="n">
        <v>70</v>
      </c>
      <c r="AK206" s="0" t="n">
        <v>328.73</v>
      </c>
      <c r="AL206" s="0" t="n">
        <v>31.62</v>
      </c>
      <c r="AM206" s="0" t="n">
        <v>259996.86</v>
      </c>
      <c r="AN206" s="0" t="n">
        <v>34058.7</v>
      </c>
      <c r="AO206" s="0" t="n">
        <v>19430.22</v>
      </c>
      <c r="AP206" s="0" t="n">
        <v>2955.67</v>
      </c>
      <c r="AQ206" s="0" t="n">
        <v>3317.95</v>
      </c>
      <c r="AR206" s="0" t="n">
        <v>573.62</v>
      </c>
      <c r="AS206" s="0" t="n">
        <v>402</v>
      </c>
    </row>
    <row r="207" customFormat="false" ht="12" hidden="false" customHeight="false" outlineLevel="0" collapsed="false">
      <c r="A207" s="0" t="str">
        <f aca="false">CONCATENATE("Item/",ASC(C207),"/cond_",ASC(L207),"/list_",ASC(E207),"/context_",ASC(F207),"/CW_",ASC(AS207))</f>
        <v>Item/14046/cond_AU/list_CORGC/context_46/CW_159</v>
      </c>
      <c r="B207" s="0" t="str">
        <f aca="false">CONCATENATE("(#",ASC(C207),")")</f>
        <v>(#14046)</v>
      </c>
      <c r="C207" s="0" t="n">
        <v>14046</v>
      </c>
      <c r="D207" s="0" t="n">
        <v>4046</v>
      </c>
      <c r="E207" s="0" t="s">
        <v>66</v>
      </c>
      <c r="F207" s="0" t="n">
        <v>46</v>
      </c>
      <c r="G207" s="0" t="n">
        <v>61</v>
      </c>
      <c r="H207" s="0" t="n">
        <v>3</v>
      </c>
      <c r="I207" s="0" t="s">
        <v>256</v>
      </c>
      <c r="J207" s="0" t="s">
        <v>833</v>
      </c>
      <c r="K207" s="0" t="s">
        <v>258</v>
      </c>
      <c r="L207" s="0" t="s">
        <v>743</v>
      </c>
      <c r="M207" s="0" t="n">
        <v>4</v>
      </c>
      <c r="N207" s="0" t="s">
        <v>834</v>
      </c>
      <c r="O207" s="0" t="n">
        <v>19</v>
      </c>
      <c r="P207" s="0" t="n">
        <v>17</v>
      </c>
      <c r="Q207" s="0" t="s">
        <v>52</v>
      </c>
      <c r="R207" s="0" t="s">
        <v>409</v>
      </c>
      <c r="S207" s="0" t="s">
        <v>1745</v>
      </c>
      <c r="T207" s="0" t="n">
        <v>0</v>
      </c>
      <c r="U207" s="0" t="n">
        <v>10</v>
      </c>
      <c r="V207" s="0" t="n">
        <v>27</v>
      </c>
      <c r="W207" s="0" t="n">
        <v>335</v>
      </c>
      <c r="X207" s="0" t="n">
        <v>567</v>
      </c>
      <c r="Y207" s="0" t="n">
        <v>535</v>
      </c>
      <c r="Z207" s="0" t="s">
        <v>55</v>
      </c>
      <c r="AA207" s="0" t="n">
        <v>0</v>
      </c>
      <c r="AB207" s="0" t="n">
        <v>21</v>
      </c>
      <c r="AC207" s="0" t="s">
        <v>55</v>
      </c>
      <c r="AD207" s="0" t="n">
        <v>25.0465</v>
      </c>
      <c r="AE207" s="0" t="n">
        <v>0</v>
      </c>
      <c r="AF207" s="0" t="n">
        <v>0</v>
      </c>
      <c r="AG207" s="0" t="n">
        <v>1089.81</v>
      </c>
      <c r="AH207" s="0" t="n">
        <v>368.5</v>
      </c>
      <c r="AI207" s="0" t="n">
        <v>165.55</v>
      </c>
      <c r="AJ207" s="0" t="n">
        <v>49.44</v>
      </c>
      <c r="AK207" s="0" t="n">
        <v>78.21</v>
      </c>
      <c r="AL207" s="0" t="n">
        <v>11.25</v>
      </c>
      <c r="AM207" s="0" t="n">
        <v>251001.09</v>
      </c>
      <c r="AN207" s="0" t="n">
        <v>34704.6</v>
      </c>
      <c r="AO207" s="0" t="n">
        <v>19822.36</v>
      </c>
      <c r="AP207" s="0" t="n">
        <v>2719.22</v>
      </c>
      <c r="AQ207" s="0" t="n">
        <v>1555.25</v>
      </c>
      <c r="AR207" s="0" t="n">
        <v>317.88</v>
      </c>
      <c r="AS207" s="0" t="n">
        <v>159</v>
      </c>
    </row>
    <row r="208" customFormat="false" ht="12" hidden="false" customHeight="false" outlineLevel="0" collapsed="false">
      <c r="A208" s="0" t="str">
        <f aca="false">CONCATENATE("Item/",ASC(C208),"/cond_",ASC(L208),"/list_",ASC(E208),"/context_",ASC(F208),"/CW_",ASC(AS208))</f>
        <v>Item/14047/cond_AU/list_CORGC/context_47/CW_557</v>
      </c>
      <c r="B208" s="0" t="str">
        <f aca="false">CONCATENATE("(#",ASC(C208),")")</f>
        <v>(#14047)</v>
      </c>
      <c r="C208" s="0" t="n">
        <v>14047</v>
      </c>
      <c r="D208" s="0" t="n">
        <v>4047</v>
      </c>
      <c r="E208" s="0" t="s">
        <v>66</v>
      </c>
      <c r="F208" s="0" t="n">
        <v>47</v>
      </c>
      <c r="G208" s="0" t="n">
        <v>63</v>
      </c>
      <c r="I208" s="0" t="s">
        <v>260</v>
      </c>
      <c r="J208" s="0" t="s">
        <v>835</v>
      </c>
      <c r="K208" s="0" t="s">
        <v>262</v>
      </c>
      <c r="L208" s="0" t="s">
        <v>743</v>
      </c>
      <c r="M208" s="0" t="n">
        <v>4</v>
      </c>
      <c r="N208" s="0" t="s">
        <v>836</v>
      </c>
      <c r="O208" s="0" t="n">
        <v>12</v>
      </c>
      <c r="P208" s="0" t="n">
        <v>10</v>
      </c>
      <c r="Q208" s="0" t="s">
        <v>52</v>
      </c>
      <c r="R208" s="0" t="s">
        <v>409</v>
      </c>
      <c r="S208" s="0" t="s">
        <v>1764</v>
      </c>
      <c r="T208" s="0" t="s">
        <v>55</v>
      </c>
      <c r="U208" s="0" t="n">
        <v>6</v>
      </c>
      <c r="V208" s="0" t="n">
        <v>330</v>
      </c>
      <c r="W208" s="0" t="n">
        <v>642</v>
      </c>
      <c r="X208" s="0" t="n">
        <v>538</v>
      </c>
      <c r="Y208" s="0" t="n">
        <v>590</v>
      </c>
      <c r="Z208" s="0" t="n">
        <v>468</v>
      </c>
      <c r="AA208" s="0" t="n">
        <v>0</v>
      </c>
      <c r="AB208" s="0" t="n">
        <v>15</v>
      </c>
      <c r="AC208" s="0" t="s">
        <v>55</v>
      </c>
      <c r="AD208" s="0" t="n">
        <v>4.16449</v>
      </c>
      <c r="AE208" s="0" t="n">
        <v>0</v>
      </c>
      <c r="AF208" s="0" t="n">
        <v>0</v>
      </c>
      <c r="AG208" s="0" t="n">
        <v>5044.95</v>
      </c>
      <c r="AH208" s="0" t="n">
        <v>510.33</v>
      </c>
      <c r="AI208" s="0" t="n">
        <v>424.91</v>
      </c>
      <c r="AJ208" s="0" t="n">
        <v>40.4</v>
      </c>
      <c r="AK208" s="0" t="n">
        <v>51.97</v>
      </c>
      <c r="AL208" s="0" t="n">
        <v>3.5</v>
      </c>
      <c r="AM208" s="0" t="n">
        <v>240158.56</v>
      </c>
      <c r="AN208" s="0" t="n">
        <v>28627.17</v>
      </c>
      <c r="AO208" s="0" t="n">
        <v>14078.05</v>
      </c>
      <c r="AP208" s="0" t="n">
        <v>1624</v>
      </c>
      <c r="AQ208" s="0" t="n">
        <v>299.87</v>
      </c>
      <c r="AR208" s="0" t="n">
        <v>45.25</v>
      </c>
      <c r="AS208" s="0" t="n">
        <v>557</v>
      </c>
    </row>
    <row r="209" customFormat="false" ht="12" hidden="false" customHeight="false" outlineLevel="0" collapsed="false">
      <c r="A209" s="0" t="str">
        <f aca="false">CONCATENATE("Item/",ASC(C209),"/cond_",ASC(L209),"/list_",ASC(E209),"/context_",ASC(F209),"/CW_",ASC(AS209))</f>
        <v>Item/14048/cond_AU/list_CORGA/context_48/CW_80</v>
      </c>
      <c r="B209" s="0" t="str">
        <f aca="false">CONCATENATE("(#",ASC(C209),")")</f>
        <v>(#14048)</v>
      </c>
      <c r="C209" s="0" t="n">
        <v>14048</v>
      </c>
      <c r="D209" s="0" t="n">
        <v>4048</v>
      </c>
      <c r="E209" s="0" t="s">
        <v>46</v>
      </c>
      <c r="F209" s="0" t="n">
        <v>48</v>
      </c>
      <c r="G209" s="0" t="n">
        <v>64</v>
      </c>
      <c r="I209" s="0" t="s">
        <v>264</v>
      </c>
      <c r="J209" s="0" t="s">
        <v>837</v>
      </c>
      <c r="K209" s="0" t="s">
        <v>266</v>
      </c>
      <c r="L209" s="0" t="s">
        <v>743</v>
      </c>
      <c r="M209" s="0" t="n">
        <v>4</v>
      </c>
      <c r="N209" s="0" t="s">
        <v>838</v>
      </c>
      <c r="O209" s="0" t="n">
        <v>23</v>
      </c>
      <c r="P209" s="0" t="n">
        <v>21</v>
      </c>
      <c r="Q209" s="0" t="s">
        <v>52</v>
      </c>
      <c r="R209" s="0" t="s">
        <v>409</v>
      </c>
      <c r="S209" s="0" t="s">
        <v>1755</v>
      </c>
      <c r="T209" s="0" t="s">
        <v>55</v>
      </c>
      <c r="U209" s="0" t="n">
        <v>5</v>
      </c>
      <c r="V209" s="0" t="n">
        <v>142</v>
      </c>
      <c r="W209" s="0" t="n">
        <v>627</v>
      </c>
      <c r="X209" s="0" t="n">
        <v>511</v>
      </c>
      <c r="Y209" s="0" t="n">
        <v>589</v>
      </c>
      <c r="Z209" s="0" t="n">
        <v>472</v>
      </c>
      <c r="AA209" s="0" t="n">
        <v>3</v>
      </c>
      <c r="AB209" s="0" t="n">
        <v>11</v>
      </c>
      <c r="AC209" s="0" t="s">
        <v>55</v>
      </c>
      <c r="AD209" s="0" t="n">
        <v>3.45058</v>
      </c>
      <c r="AE209" s="0" t="n">
        <v>3</v>
      </c>
      <c r="AF209" s="0" t="n">
        <v>17.33</v>
      </c>
      <c r="AG209" s="0" t="n">
        <v>5956.23</v>
      </c>
      <c r="AH209" s="0" t="n">
        <v>268.2</v>
      </c>
      <c r="AI209" s="0" t="n">
        <v>1033.24</v>
      </c>
      <c r="AJ209" s="0" t="n">
        <v>41.5</v>
      </c>
      <c r="AK209" s="0" t="n">
        <v>318.25</v>
      </c>
      <c r="AL209" s="0" t="n">
        <v>10.67</v>
      </c>
      <c r="AM209" s="0" t="n">
        <v>197768.57</v>
      </c>
      <c r="AN209" s="0" t="n">
        <v>25823.6</v>
      </c>
      <c r="AO209" s="0" t="n">
        <v>8723.91</v>
      </c>
      <c r="AP209" s="0" t="n">
        <v>1172.25</v>
      </c>
      <c r="AQ209" s="0" t="n">
        <v>2143.41</v>
      </c>
      <c r="AR209" s="0" t="n">
        <v>213</v>
      </c>
      <c r="AS209" s="0" t="n">
        <v>80</v>
      </c>
    </row>
    <row r="210" customFormat="false" ht="12" hidden="false" customHeight="false" outlineLevel="0" collapsed="false">
      <c r="A210" s="0" t="str">
        <f aca="false">CONCATENATE("Item/",ASC(C210),"/cond_",ASC(L210),"/list_",ASC(E210),"/context_",ASC(F210),"/CW_",ASC(AS210))</f>
        <v>Item/14049/cond_AU/list_CORGC/context_49/CW_222</v>
      </c>
      <c r="B210" s="0" t="str">
        <f aca="false">CONCATENATE("(#",ASC(C210),")")</f>
        <v>(#14049)</v>
      </c>
      <c r="C210" s="0" t="n">
        <v>14049</v>
      </c>
      <c r="D210" s="0" t="n">
        <v>4049</v>
      </c>
      <c r="E210" s="0" t="s">
        <v>66</v>
      </c>
      <c r="F210" s="0" t="n">
        <v>49</v>
      </c>
      <c r="G210" s="0" t="n">
        <v>65</v>
      </c>
      <c r="H210" s="0" t="n">
        <v>33</v>
      </c>
      <c r="I210" s="0" t="s">
        <v>268</v>
      </c>
      <c r="J210" s="0" t="s">
        <v>839</v>
      </c>
      <c r="K210" s="0" t="s">
        <v>270</v>
      </c>
      <c r="L210" s="0" t="s">
        <v>743</v>
      </c>
      <c r="M210" s="0" t="n">
        <v>4</v>
      </c>
      <c r="N210" s="0" t="s">
        <v>840</v>
      </c>
      <c r="O210" s="0" t="n">
        <v>15</v>
      </c>
      <c r="P210" s="0" t="n">
        <v>13</v>
      </c>
      <c r="Q210" s="0" t="s">
        <v>52</v>
      </c>
      <c r="R210" s="0" t="s">
        <v>409</v>
      </c>
      <c r="S210" s="0" t="s">
        <v>1742</v>
      </c>
      <c r="T210" s="0" t="s">
        <v>55</v>
      </c>
      <c r="U210" s="0" t="n">
        <v>5</v>
      </c>
      <c r="V210" s="0" t="n">
        <v>227</v>
      </c>
      <c r="W210" s="0" t="n">
        <v>611</v>
      </c>
      <c r="X210" s="0" t="n">
        <v>533</v>
      </c>
      <c r="Y210" s="0" t="n">
        <v>608</v>
      </c>
      <c r="Z210" s="0" t="n">
        <v>497</v>
      </c>
      <c r="AA210" s="0" t="n">
        <v>6</v>
      </c>
      <c r="AB210" s="0" t="n">
        <v>10</v>
      </c>
      <c r="AC210" s="0" t="s">
        <v>55</v>
      </c>
      <c r="AD210" s="0" t="n">
        <v>20.8225</v>
      </c>
      <c r="AE210" s="0" t="n">
        <v>6</v>
      </c>
      <c r="AF210" s="0" t="n">
        <v>64.64</v>
      </c>
      <c r="AG210" s="0" t="n">
        <v>10065.16</v>
      </c>
      <c r="AH210" s="0" t="n">
        <v>546.2</v>
      </c>
      <c r="AI210" s="0" t="n">
        <v>820.72</v>
      </c>
      <c r="AJ210" s="0" t="n">
        <v>48.25</v>
      </c>
      <c r="AK210" s="0" t="n">
        <v>308.19</v>
      </c>
      <c r="AL210" s="0" t="n">
        <v>7.67</v>
      </c>
      <c r="AM210" s="0" t="n">
        <v>291116.65</v>
      </c>
      <c r="AN210" s="0" t="n">
        <v>31427.8</v>
      </c>
      <c r="AO210" s="0" t="n">
        <v>24337.14</v>
      </c>
      <c r="AP210" s="0" t="n">
        <v>3354.25</v>
      </c>
      <c r="AQ210" s="0" t="n">
        <v>2629.86</v>
      </c>
      <c r="AR210" s="0" t="n">
        <v>263</v>
      </c>
      <c r="AS210" s="0" t="n">
        <v>222</v>
      </c>
    </row>
    <row r="211" customFormat="false" ht="12" hidden="false" customHeight="false" outlineLevel="0" collapsed="false">
      <c r="A211" s="0" t="str">
        <f aca="false">CONCATENATE("Item/",ASC(C211),"/cond_",ASC(L211),"/list_",ASC(E211),"/context_",ASC(F211),"/CW_",ASC(AS211))</f>
        <v>Item/14050/cond_AU/list_CORGA/context_50/CW_246</v>
      </c>
      <c r="B211" s="0" t="str">
        <f aca="false">CONCATENATE("(#",ASC(C211),")")</f>
        <v>(#14050)</v>
      </c>
      <c r="C211" s="0" t="n">
        <v>14050</v>
      </c>
      <c r="D211" s="0" t="n">
        <v>4050</v>
      </c>
      <c r="E211" s="0" t="s">
        <v>46</v>
      </c>
      <c r="F211" s="0" t="n">
        <v>50</v>
      </c>
      <c r="G211" s="0" t="n">
        <v>66</v>
      </c>
      <c r="I211" s="0" t="s">
        <v>272</v>
      </c>
      <c r="J211" s="0" t="s">
        <v>841</v>
      </c>
      <c r="K211" s="0" t="s">
        <v>274</v>
      </c>
      <c r="L211" s="0" t="s">
        <v>743</v>
      </c>
      <c r="M211" s="0" t="n">
        <v>4</v>
      </c>
      <c r="N211" s="0" t="s">
        <v>842</v>
      </c>
      <c r="O211" s="0" t="n">
        <v>14</v>
      </c>
      <c r="P211" s="0" t="n">
        <v>12</v>
      </c>
      <c r="Q211" s="0" t="s">
        <v>52</v>
      </c>
      <c r="R211" s="0" t="s">
        <v>409</v>
      </c>
      <c r="S211" s="0" t="s">
        <v>1742</v>
      </c>
      <c r="T211" s="0" t="n">
        <v>0</v>
      </c>
      <c r="U211" s="0" t="n">
        <v>3</v>
      </c>
      <c r="V211" s="0" t="n">
        <v>238</v>
      </c>
      <c r="W211" s="0" t="n">
        <v>432</v>
      </c>
      <c r="X211" s="0" t="n">
        <v>578</v>
      </c>
      <c r="Y211" s="0" t="n">
        <v>470</v>
      </c>
      <c r="Z211" s="0" t="n">
        <v>503</v>
      </c>
      <c r="AA211" s="0" t="n">
        <v>16</v>
      </c>
      <c r="AB211" s="0" t="n">
        <v>7</v>
      </c>
      <c r="AC211" s="0" t="s">
        <v>55</v>
      </c>
      <c r="AD211" s="0" t="n">
        <v>233.509</v>
      </c>
      <c r="AE211" s="0" t="n">
        <v>16</v>
      </c>
      <c r="AF211" s="0" t="n">
        <v>7.06</v>
      </c>
      <c r="AG211" s="0" t="n">
        <v>9293.07</v>
      </c>
      <c r="AH211" s="0" t="n">
        <v>60.33</v>
      </c>
      <c r="AI211" s="0" t="n">
        <v>288.9</v>
      </c>
      <c r="AJ211" s="0" t="n">
        <v>8</v>
      </c>
      <c r="AK211" s="0" t="n">
        <v>233.51</v>
      </c>
      <c r="AL211" s="0" t="n">
        <v>1</v>
      </c>
      <c r="AM211" s="0" t="n">
        <v>131637.11</v>
      </c>
      <c r="AN211" s="0" t="n">
        <v>14991.67</v>
      </c>
      <c r="AO211" s="0" t="n">
        <v>2156.05</v>
      </c>
      <c r="AP211" s="0" t="n">
        <v>450</v>
      </c>
      <c r="AQ211" s="0" t="n">
        <v>321.68</v>
      </c>
      <c r="AR211" s="0" t="n">
        <v>10</v>
      </c>
      <c r="AS211" s="0" t="n">
        <v>246</v>
      </c>
    </row>
    <row r="212" customFormat="false" ht="12" hidden="false" customHeight="false" outlineLevel="0" collapsed="false">
      <c r="A212" s="0" t="str">
        <f aca="false">CONCATENATE("Item/",ASC(C212),"/cond_",ASC(L212),"/list_",ASC(E212),"/context_",ASC(F212),"/CW_",ASC(AS212))</f>
        <v>Item/14051/cond_AU/list_CORGA/context_51/CW_62</v>
      </c>
      <c r="B212" s="0" t="str">
        <f aca="false">CONCATENATE("(#",ASC(C212),")")</f>
        <v>(#14051)</v>
      </c>
      <c r="C212" s="0" t="n">
        <v>14051</v>
      </c>
      <c r="D212" s="0" t="n">
        <v>4051</v>
      </c>
      <c r="E212" s="0" t="s">
        <v>46</v>
      </c>
      <c r="F212" s="0" t="n">
        <v>51</v>
      </c>
      <c r="G212" s="0" t="n">
        <v>67</v>
      </c>
      <c r="H212" s="0" t="n">
        <v>52</v>
      </c>
      <c r="I212" s="0" t="s">
        <v>276</v>
      </c>
      <c r="J212" s="0" t="s">
        <v>843</v>
      </c>
      <c r="K212" s="0" t="s">
        <v>278</v>
      </c>
      <c r="L212" s="0" t="s">
        <v>743</v>
      </c>
      <c r="M212" s="0" t="n">
        <v>4</v>
      </c>
      <c r="N212" s="0" t="s">
        <v>844</v>
      </c>
      <c r="O212" s="0" t="n">
        <v>11</v>
      </c>
      <c r="P212" s="0" t="n">
        <v>9</v>
      </c>
      <c r="Q212" s="0" t="s">
        <v>52</v>
      </c>
      <c r="R212" s="0" t="s">
        <v>409</v>
      </c>
      <c r="S212" s="0" t="s">
        <v>1749</v>
      </c>
      <c r="T212" s="0" t="s">
        <v>55</v>
      </c>
      <c r="U212" s="0" t="n">
        <v>6</v>
      </c>
      <c r="V212" s="0" t="n">
        <v>17</v>
      </c>
      <c r="W212" s="0" t="n">
        <v>637</v>
      </c>
      <c r="X212" s="0" t="n">
        <v>543</v>
      </c>
      <c r="Y212" s="0" t="n">
        <v>576</v>
      </c>
      <c r="Z212" s="0" t="n">
        <v>449</v>
      </c>
      <c r="AA212" s="0" t="n">
        <v>0</v>
      </c>
      <c r="AB212" s="0" t="n">
        <v>11</v>
      </c>
      <c r="AC212" s="0" t="s">
        <v>55</v>
      </c>
      <c r="AD212" s="0" t="n">
        <v>12.1365</v>
      </c>
      <c r="AE212" s="0" t="n">
        <v>0</v>
      </c>
      <c r="AF212" s="0" t="n">
        <v>0</v>
      </c>
      <c r="AG212" s="0" t="n">
        <v>6771.61</v>
      </c>
      <c r="AH212" s="0" t="n">
        <v>619.17</v>
      </c>
      <c r="AI212" s="0" t="n">
        <v>915.3</v>
      </c>
      <c r="AJ212" s="0" t="n">
        <v>64</v>
      </c>
      <c r="AK212" s="0" t="n">
        <v>133.86</v>
      </c>
      <c r="AL212" s="0" t="n">
        <v>8.5</v>
      </c>
      <c r="AM212" s="0" t="n">
        <v>325655.23</v>
      </c>
      <c r="AN212" s="0" t="n">
        <v>43361.17</v>
      </c>
      <c r="AO212" s="0" t="n">
        <v>39520.59</v>
      </c>
      <c r="AP212" s="0" t="n">
        <v>5644.2</v>
      </c>
      <c r="AQ212" s="0" t="n">
        <v>5807.58</v>
      </c>
      <c r="AR212" s="0" t="n">
        <v>478</v>
      </c>
      <c r="AS212" s="0" t="n">
        <v>62</v>
      </c>
    </row>
    <row r="213" customFormat="false" ht="12" hidden="false" customHeight="false" outlineLevel="0" collapsed="false">
      <c r="A213" s="0" t="str">
        <f aca="false">CONCATENATE("Item/",ASC(C213),"/cond_",ASC(L213),"/list_",ASC(E213),"/context_",ASC(F213),"/CW_",ASC(AS213))</f>
        <v>Item/14052/cond_AU/list_CORGA/context_52/CW_366</v>
      </c>
      <c r="B213" s="0" t="str">
        <f aca="false">CONCATENATE("(#",ASC(C213),")")</f>
        <v>(#14052)</v>
      </c>
      <c r="C213" s="0" t="n">
        <v>14052</v>
      </c>
      <c r="D213" s="0" t="n">
        <v>4052</v>
      </c>
      <c r="E213" s="0" t="s">
        <v>46</v>
      </c>
      <c r="F213" s="0" t="n">
        <v>52</v>
      </c>
      <c r="G213" s="0" t="n">
        <v>68</v>
      </c>
      <c r="H213" s="0" t="n">
        <v>18</v>
      </c>
      <c r="I213" s="0" t="s">
        <v>280</v>
      </c>
      <c r="J213" s="0" t="s">
        <v>845</v>
      </c>
      <c r="K213" s="0" t="s">
        <v>282</v>
      </c>
      <c r="L213" s="0" t="s">
        <v>743</v>
      </c>
      <c r="M213" s="0" t="n">
        <v>4</v>
      </c>
      <c r="N213" s="0" t="s">
        <v>846</v>
      </c>
      <c r="O213" s="0" t="n">
        <v>16</v>
      </c>
      <c r="P213" s="0" t="n">
        <v>14</v>
      </c>
      <c r="Q213" s="0" t="s">
        <v>52</v>
      </c>
      <c r="R213" s="0" t="s">
        <v>409</v>
      </c>
      <c r="S213" s="0" t="s">
        <v>1765</v>
      </c>
      <c r="T213" s="0" t="s">
        <v>55</v>
      </c>
      <c r="U213" s="0" t="n">
        <v>7</v>
      </c>
      <c r="V213" s="0" t="n">
        <v>14</v>
      </c>
      <c r="W213" s="0" t="n">
        <v>562</v>
      </c>
      <c r="X213" s="0" t="n">
        <v>414</v>
      </c>
      <c r="Y213" s="0" t="n">
        <v>562</v>
      </c>
      <c r="Z213" s="0" t="s">
        <v>55</v>
      </c>
      <c r="AA213" s="0" t="n">
        <v>1</v>
      </c>
      <c r="AB213" s="0" t="n">
        <v>8</v>
      </c>
      <c r="AC213" s="0" t="s">
        <v>55</v>
      </c>
      <c r="AD213" s="0" t="n">
        <v>7.85304</v>
      </c>
      <c r="AE213" s="0" t="n">
        <v>1</v>
      </c>
      <c r="AF213" s="0" t="n">
        <v>16.84</v>
      </c>
      <c r="AG213" s="0" t="n">
        <v>6187.01</v>
      </c>
      <c r="AH213" s="0" t="n">
        <v>900.86</v>
      </c>
      <c r="AI213" s="0" t="n">
        <v>920.52</v>
      </c>
      <c r="AJ213" s="0" t="n">
        <v>114.5</v>
      </c>
      <c r="AK213" s="0" t="n">
        <v>321.86</v>
      </c>
      <c r="AL213" s="0" t="n">
        <v>26.2</v>
      </c>
      <c r="AM213" s="0" t="n">
        <v>285480.43</v>
      </c>
      <c r="AN213" s="0" t="n">
        <v>38359.43</v>
      </c>
      <c r="AO213" s="0" t="n">
        <v>26146.54</v>
      </c>
      <c r="AP213" s="0" t="n">
        <v>3651.33</v>
      </c>
      <c r="AQ213" s="0" t="n">
        <v>2520.98</v>
      </c>
      <c r="AR213" s="0" t="n">
        <v>401.4</v>
      </c>
      <c r="AS213" s="0" t="n">
        <v>366</v>
      </c>
    </row>
    <row r="214" customFormat="false" ht="12" hidden="false" customHeight="false" outlineLevel="0" collapsed="false">
      <c r="A214" s="0" t="str">
        <f aca="false">CONCATENATE("Item/",ASC(C214),"/cond_",ASC(L214),"/list_",ASC(E214),"/context_",ASC(F214),"/CW_",ASC(AS214))</f>
        <v>Item/14053/cond_AU/list_CORGC/context_53/CW_304</v>
      </c>
      <c r="B214" s="0" t="str">
        <f aca="false">CONCATENATE("(#",ASC(C214),")")</f>
        <v>(#14053)</v>
      </c>
      <c r="C214" s="0" t="n">
        <v>14053</v>
      </c>
      <c r="D214" s="0" t="n">
        <v>4053</v>
      </c>
      <c r="E214" s="0" t="s">
        <v>66</v>
      </c>
      <c r="F214" s="0" t="n">
        <v>53</v>
      </c>
      <c r="G214" s="0" t="n">
        <v>69</v>
      </c>
      <c r="I214" s="0" t="s">
        <v>284</v>
      </c>
      <c r="J214" s="0" t="s">
        <v>847</v>
      </c>
      <c r="K214" s="0" t="s">
        <v>286</v>
      </c>
      <c r="L214" s="0" t="s">
        <v>743</v>
      </c>
      <c r="M214" s="0" t="n">
        <v>4</v>
      </c>
      <c r="N214" s="0" t="s">
        <v>848</v>
      </c>
      <c r="O214" s="0" t="n">
        <v>12</v>
      </c>
      <c r="P214" s="0" t="n">
        <v>10</v>
      </c>
      <c r="Q214" s="0" t="s">
        <v>52</v>
      </c>
      <c r="R214" s="0" t="s">
        <v>409</v>
      </c>
      <c r="S214" s="0" t="s">
        <v>1758</v>
      </c>
      <c r="T214" s="0" t="s">
        <v>55</v>
      </c>
      <c r="U214" s="0" t="n">
        <v>7</v>
      </c>
      <c r="V214" s="0" t="n">
        <v>159</v>
      </c>
      <c r="W214" s="0" t="n">
        <v>403</v>
      </c>
      <c r="X214" s="0" t="n">
        <v>575</v>
      </c>
      <c r="Y214" s="0" t="n">
        <v>451</v>
      </c>
      <c r="Z214" s="0" t="n">
        <v>431</v>
      </c>
      <c r="AA214" s="0" t="n">
        <v>1</v>
      </c>
      <c r="AB214" s="0" t="n">
        <v>13</v>
      </c>
      <c r="AC214" s="0" t="s">
        <v>55</v>
      </c>
      <c r="AD214" s="0" t="n">
        <v>148.613</v>
      </c>
      <c r="AE214" s="0" t="n">
        <v>1</v>
      </c>
      <c r="AF214" s="0" t="n">
        <v>6.54</v>
      </c>
      <c r="AG214" s="0" t="n">
        <v>9543.84</v>
      </c>
      <c r="AH214" s="0" t="n">
        <v>1217.29</v>
      </c>
      <c r="AI214" s="0" t="n">
        <v>3715.68</v>
      </c>
      <c r="AJ214" s="0" t="n">
        <v>430.5</v>
      </c>
      <c r="AK214" s="0" t="n">
        <v>2084.97</v>
      </c>
      <c r="AL214" s="0" t="n">
        <v>225.6</v>
      </c>
      <c r="AM214" s="0" t="n">
        <v>316233.95</v>
      </c>
      <c r="AN214" s="0" t="n">
        <v>40555.57</v>
      </c>
      <c r="AO214" s="0" t="n">
        <v>34065.79</v>
      </c>
      <c r="AP214" s="0" t="n">
        <v>5987.83</v>
      </c>
      <c r="AQ214" s="0" t="n">
        <v>7494.28</v>
      </c>
      <c r="AR214" s="0" t="n">
        <v>1873.6</v>
      </c>
      <c r="AS214" s="0" t="n">
        <v>304</v>
      </c>
    </row>
    <row r="215" customFormat="false" ht="12" hidden="false" customHeight="false" outlineLevel="0" collapsed="false">
      <c r="A215" s="0" t="str">
        <f aca="false">CONCATENATE("Item/",ASC(C215),"/cond_",ASC(L215),"/list_",ASC(E215),"/context_",ASC(F215),"/CW_",ASC(AS215))</f>
        <v>Item/14054/cond_AU/list_CORGA/context_54/CW_550</v>
      </c>
      <c r="B215" s="0" t="str">
        <f aca="false">CONCATENATE("(#",ASC(C215),")")</f>
        <v>(#14054)</v>
      </c>
      <c r="C215" s="0" t="n">
        <v>14054</v>
      </c>
      <c r="D215" s="0" t="n">
        <v>4054</v>
      </c>
      <c r="E215" s="0" t="s">
        <v>46</v>
      </c>
      <c r="F215" s="0" t="n">
        <v>54</v>
      </c>
      <c r="G215" s="0" t="n">
        <v>70</v>
      </c>
      <c r="H215" s="0" t="s">
        <v>288</v>
      </c>
      <c r="I215" s="0" t="s">
        <v>289</v>
      </c>
      <c r="J215" s="0" t="s">
        <v>849</v>
      </c>
      <c r="K215" s="0" t="s">
        <v>291</v>
      </c>
      <c r="L215" s="0" t="s">
        <v>743</v>
      </c>
      <c r="M215" s="0" t="n">
        <v>4</v>
      </c>
      <c r="N215" s="0" t="s">
        <v>850</v>
      </c>
      <c r="O215" s="0" t="n">
        <v>10</v>
      </c>
      <c r="P215" s="0" t="n">
        <v>8</v>
      </c>
      <c r="Q215" s="0" t="s">
        <v>52</v>
      </c>
      <c r="R215" s="0" t="s">
        <v>409</v>
      </c>
      <c r="S215" s="0" t="s">
        <v>1743</v>
      </c>
      <c r="T215" s="0" t="n">
        <v>0</v>
      </c>
      <c r="U215" s="0" t="n">
        <v>5</v>
      </c>
      <c r="V215" s="0" t="n">
        <v>57</v>
      </c>
      <c r="W215" s="0" t="n">
        <v>580</v>
      </c>
      <c r="X215" s="0" t="n">
        <v>557</v>
      </c>
      <c r="Y215" s="0" t="n">
        <v>574</v>
      </c>
      <c r="Z215" s="0" t="n">
        <v>455</v>
      </c>
      <c r="AA215" s="0" t="n">
        <v>0</v>
      </c>
      <c r="AB215" s="0" t="n">
        <v>6</v>
      </c>
      <c r="AC215" s="0" t="s">
        <v>55</v>
      </c>
      <c r="AD215" s="0" t="n">
        <v>61.575</v>
      </c>
      <c r="AE215" s="0" t="n">
        <v>0</v>
      </c>
      <c r="AF215" s="0" t="n">
        <v>0</v>
      </c>
      <c r="AG215" s="0" t="n">
        <v>7529.62</v>
      </c>
      <c r="AH215" s="0" t="n">
        <v>228.2</v>
      </c>
      <c r="AI215" s="0" t="n">
        <v>842.71</v>
      </c>
      <c r="AJ215" s="0" t="n">
        <v>17.5</v>
      </c>
      <c r="AK215" s="0" t="n">
        <v>70.94</v>
      </c>
      <c r="AL215" s="0" t="n">
        <v>1.67</v>
      </c>
      <c r="AM215" s="0" t="n">
        <v>242517.61</v>
      </c>
      <c r="AN215" s="0" t="n">
        <v>34564.4</v>
      </c>
      <c r="AO215" s="0" t="n">
        <v>13831.26</v>
      </c>
      <c r="AP215" s="0" t="n">
        <v>2781.5</v>
      </c>
      <c r="AQ215" s="0" t="n">
        <v>980.92</v>
      </c>
      <c r="AR215" s="0" t="n">
        <v>200.67</v>
      </c>
      <c r="AS215" s="0" t="n">
        <v>550</v>
      </c>
    </row>
    <row r="216" customFormat="false" ht="12" hidden="false" customHeight="false" outlineLevel="0" collapsed="false">
      <c r="A216" s="0" t="str">
        <f aca="false">CONCATENATE("Item/",ASC(C216),"/cond_",ASC(L216),"/list_",ASC(E216),"/context_",ASC(F216),"/CW_",ASC(AS216))</f>
        <v>Item/14055/cond_AU/list_CORGC/context_55/CW_259</v>
      </c>
      <c r="B216" s="0" t="str">
        <f aca="false">CONCATENATE("(#",ASC(C216),")")</f>
        <v>(#14055)</v>
      </c>
      <c r="C216" s="0" t="n">
        <v>14055</v>
      </c>
      <c r="D216" s="0" t="n">
        <v>4055</v>
      </c>
      <c r="E216" s="0" t="s">
        <v>66</v>
      </c>
      <c r="F216" s="0" t="n">
        <v>55</v>
      </c>
      <c r="G216" s="0" t="n">
        <v>71</v>
      </c>
      <c r="H216" s="0" t="s">
        <v>293</v>
      </c>
      <c r="I216" s="0" t="s">
        <v>294</v>
      </c>
      <c r="J216" s="0" t="s">
        <v>851</v>
      </c>
      <c r="K216" s="0" t="s">
        <v>296</v>
      </c>
      <c r="L216" s="0" t="s">
        <v>743</v>
      </c>
      <c r="M216" s="0" t="n">
        <v>4</v>
      </c>
      <c r="N216" s="0" t="s">
        <v>852</v>
      </c>
      <c r="O216" s="0" t="n">
        <v>10</v>
      </c>
      <c r="P216" s="0" t="n">
        <v>8</v>
      </c>
      <c r="Q216" s="0" t="s">
        <v>52</v>
      </c>
      <c r="R216" s="0" t="s">
        <v>409</v>
      </c>
      <c r="S216" s="0" t="s">
        <v>1743</v>
      </c>
      <c r="T216" s="0" t="n">
        <v>0</v>
      </c>
      <c r="U216" s="0" t="n">
        <v>7</v>
      </c>
      <c r="V216" s="0" t="n">
        <v>127</v>
      </c>
      <c r="W216" s="0" t="n">
        <v>630</v>
      </c>
      <c r="X216" s="0" t="n">
        <v>441</v>
      </c>
      <c r="Y216" s="0" t="n">
        <v>575</v>
      </c>
      <c r="Z216" s="0" t="n">
        <v>448</v>
      </c>
      <c r="AA216" s="0" t="n">
        <v>0</v>
      </c>
      <c r="AB216" s="0" t="s">
        <v>55</v>
      </c>
      <c r="AC216" s="0" t="s">
        <v>55</v>
      </c>
      <c r="AD216" s="0" t="n">
        <v>4.22399</v>
      </c>
      <c r="AE216" s="0" t="n">
        <v>0</v>
      </c>
      <c r="AF216" s="0" t="n">
        <v>0</v>
      </c>
      <c r="AG216" s="0" t="n">
        <v>5906.39</v>
      </c>
      <c r="AH216" s="0" t="n">
        <v>933.29</v>
      </c>
      <c r="AI216" s="0" t="n">
        <v>1018.02</v>
      </c>
      <c r="AJ216" s="0" t="n">
        <v>193.5</v>
      </c>
      <c r="AK216" s="0" t="n">
        <v>240.79</v>
      </c>
      <c r="AL216" s="0" t="n">
        <v>33.8</v>
      </c>
      <c r="AM216" s="0" t="n">
        <v>325947.25</v>
      </c>
      <c r="AN216" s="0" t="n">
        <v>41438</v>
      </c>
      <c r="AO216" s="0" t="n">
        <v>35242.09</v>
      </c>
      <c r="AP216" s="0" t="n">
        <v>5537.83</v>
      </c>
      <c r="AQ216" s="0" t="n">
        <v>4362.28</v>
      </c>
      <c r="AR216" s="0" t="n">
        <v>973.8</v>
      </c>
      <c r="AS216" s="0" t="n">
        <v>259</v>
      </c>
    </row>
    <row r="217" customFormat="false" ht="12" hidden="false" customHeight="false" outlineLevel="0" collapsed="false">
      <c r="A217" s="0" t="str">
        <f aca="false">CONCATENATE("Item/",ASC(C217),"/cond_",ASC(L217),"/list_",ASC(E217),"/context_",ASC(F217),"/CW_",ASC(AS217))</f>
        <v>Item/14056/cond_AU/list_CORGB/context_56/CW_123</v>
      </c>
      <c r="B217" s="0" t="str">
        <f aca="false">CONCATENATE("(#",ASC(C217),")")</f>
        <v>(#14056)</v>
      </c>
      <c r="C217" s="0" t="n">
        <v>14056</v>
      </c>
      <c r="D217" s="0" t="n">
        <v>4056</v>
      </c>
      <c r="E217" s="0" t="s">
        <v>56</v>
      </c>
      <c r="F217" s="0" t="n">
        <v>56</v>
      </c>
      <c r="G217" s="0" t="n">
        <v>72</v>
      </c>
      <c r="I217" s="0" t="s">
        <v>298</v>
      </c>
      <c r="J217" s="0" t="s">
        <v>853</v>
      </c>
      <c r="K217" s="0" t="s">
        <v>300</v>
      </c>
      <c r="L217" s="0" t="s">
        <v>743</v>
      </c>
      <c r="M217" s="0" t="n">
        <v>4</v>
      </c>
      <c r="N217" s="0" t="s">
        <v>854</v>
      </c>
      <c r="O217" s="0" t="n">
        <v>19</v>
      </c>
      <c r="P217" s="0" t="n">
        <v>17</v>
      </c>
      <c r="Q217" s="0" t="s">
        <v>52</v>
      </c>
      <c r="R217" s="0" t="s">
        <v>409</v>
      </c>
      <c r="S217" s="0" t="s">
        <v>1743</v>
      </c>
      <c r="T217" s="0" t="n">
        <v>0</v>
      </c>
      <c r="U217" s="0" t="n">
        <v>4</v>
      </c>
      <c r="V217" s="0" t="n">
        <v>11</v>
      </c>
      <c r="W217" s="0" t="n">
        <v>602</v>
      </c>
      <c r="X217" s="0" t="n">
        <v>506</v>
      </c>
      <c r="Y217" s="0" t="n">
        <v>599</v>
      </c>
      <c r="Z217" s="0" t="n">
        <v>431</v>
      </c>
      <c r="AA217" s="0" t="n">
        <v>4</v>
      </c>
      <c r="AB217" s="0" t="n">
        <v>16</v>
      </c>
      <c r="AC217" s="0" t="s">
        <v>55</v>
      </c>
      <c r="AD217" s="0" t="n">
        <v>8.56696</v>
      </c>
      <c r="AE217" s="0" t="n">
        <v>4</v>
      </c>
      <c r="AF217" s="0" t="n">
        <v>5.16</v>
      </c>
      <c r="AG217" s="0" t="n">
        <v>5776.24</v>
      </c>
      <c r="AH217" s="0" t="n">
        <v>110</v>
      </c>
      <c r="AI217" s="0" t="n">
        <v>182.6</v>
      </c>
      <c r="AJ217" s="0" t="n">
        <v>10.33</v>
      </c>
      <c r="AK217" s="0" t="n">
        <v>18.71</v>
      </c>
      <c r="AL217" s="0" t="n">
        <v>2.5</v>
      </c>
      <c r="AM217" s="0" t="n">
        <v>157484.22</v>
      </c>
      <c r="AN217" s="0" t="n">
        <v>23442</v>
      </c>
      <c r="AO217" s="0" t="n">
        <v>3610.1</v>
      </c>
      <c r="AP217" s="0" t="n">
        <v>1026.67</v>
      </c>
      <c r="AQ217" s="0" t="n">
        <v>188.53</v>
      </c>
      <c r="AR217" s="0" t="n">
        <v>123.5</v>
      </c>
      <c r="AS217" s="0" t="n">
        <v>123</v>
      </c>
    </row>
    <row r="218" customFormat="false" ht="12" hidden="false" customHeight="false" outlineLevel="0" collapsed="false">
      <c r="A218" s="0" t="str">
        <f aca="false">CONCATENATE("Item/",ASC(C218),"/cond_",ASC(L218),"/list_",ASC(E218),"/context_",ASC(F218),"/CW_",ASC(AS218))</f>
        <v>Item/14057/cond_AU/list_CORGD/context_57/CW_495</v>
      </c>
      <c r="B218" s="0" t="str">
        <f aca="false">CONCATENATE("(#",ASC(C218),")")</f>
        <v>(#14057)</v>
      </c>
      <c r="C218" s="0" t="n">
        <v>14057</v>
      </c>
      <c r="D218" s="0" t="n">
        <v>4057</v>
      </c>
      <c r="E218" s="0" t="s">
        <v>80</v>
      </c>
      <c r="F218" s="0" t="n">
        <v>57</v>
      </c>
      <c r="G218" s="0" t="n">
        <v>73</v>
      </c>
      <c r="I218" s="0" t="s">
        <v>302</v>
      </c>
      <c r="J218" s="0" t="s">
        <v>855</v>
      </c>
      <c r="K218" s="0" t="s">
        <v>304</v>
      </c>
      <c r="L218" s="0" t="s">
        <v>743</v>
      </c>
      <c r="M218" s="0" t="n">
        <v>4</v>
      </c>
      <c r="N218" s="0" t="s">
        <v>856</v>
      </c>
      <c r="O218" s="0" t="n">
        <v>17</v>
      </c>
      <c r="P218" s="0" t="n">
        <v>15</v>
      </c>
      <c r="Q218" s="0" t="s">
        <v>52</v>
      </c>
      <c r="R218" s="0" t="s">
        <v>409</v>
      </c>
      <c r="S218" s="0" t="s">
        <v>1766</v>
      </c>
      <c r="T218" s="0" t="s">
        <v>55</v>
      </c>
      <c r="U218" s="0" t="n">
        <v>7</v>
      </c>
      <c r="V218" s="0" t="n">
        <v>25</v>
      </c>
      <c r="W218" s="0" t="n">
        <v>569</v>
      </c>
      <c r="X218" s="0" t="n">
        <v>526</v>
      </c>
      <c r="Y218" s="0" t="n">
        <v>586</v>
      </c>
      <c r="Z218" s="0" t="n">
        <v>413</v>
      </c>
      <c r="AA218" s="0" t="n">
        <v>0</v>
      </c>
      <c r="AB218" s="0" t="n">
        <v>19</v>
      </c>
      <c r="AC218" s="0" t="s">
        <v>55</v>
      </c>
      <c r="AD218" s="0" t="n">
        <v>3.68855</v>
      </c>
      <c r="AE218" s="0" t="n">
        <v>0</v>
      </c>
      <c r="AF218" s="0" t="n">
        <v>0</v>
      </c>
      <c r="AG218" s="0" t="n">
        <v>5259.69</v>
      </c>
      <c r="AH218" s="0" t="n">
        <v>822.71</v>
      </c>
      <c r="AI218" s="0" t="n">
        <v>628.32</v>
      </c>
      <c r="AJ218" s="0" t="n">
        <v>88.83</v>
      </c>
      <c r="AK218" s="0" t="n">
        <v>175.85</v>
      </c>
      <c r="AL218" s="0" t="n">
        <v>18.8</v>
      </c>
      <c r="AM218" s="0" t="n">
        <v>247165.5</v>
      </c>
      <c r="AN218" s="0" t="n">
        <v>33396.29</v>
      </c>
      <c r="AO218" s="0" t="n">
        <v>13369.26</v>
      </c>
      <c r="AP218" s="0" t="n">
        <v>2669.67</v>
      </c>
      <c r="AQ218" s="0" t="n">
        <v>1243.54</v>
      </c>
      <c r="AR218" s="0" t="n">
        <v>232.8</v>
      </c>
      <c r="AS218" s="0" t="n">
        <v>495</v>
      </c>
    </row>
    <row r="219" customFormat="false" ht="12" hidden="false" customHeight="false" outlineLevel="0" collapsed="false">
      <c r="A219" s="0" t="str">
        <f aca="false">CONCATENATE("Item/",ASC(C219),"/cond_",ASC(L219),"/list_",ASC(E219),"/context_",ASC(F219),"/CW_",ASC(AS219))</f>
        <v>Item/14058/cond_AU/list_CORGB/context_58/CW_190</v>
      </c>
      <c r="B219" s="0" t="str">
        <f aca="false">CONCATENATE("(#",ASC(C219),")")</f>
        <v>(#14058)</v>
      </c>
      <c r="C219" s="0" t="n">
        <v>14058</v>
      </c>
      <c r="D219" s="0" t="n">
        <v>4058</v>
      </c>
      <c r="E219" s="0" t="s">
        <v>56</v>
      </c>
      <c r="F219" s="0" t="n">
        <v>58</v>
      </c>
      <c r="G219" s="0" t="n">
        <v>74</v>
      </c>
      <c r="H219" s="0" t="s">
        <v>306</v>
      </c>
      <c r="I219" s="0" t="s">
        <v>307</v>
      </c>
      <c r="J219" s="0" t="s">
        <v>857</v>
      </c>
      <c r="K219" s="0" t="s">
        <v>309</v>
      </c>
      <c r="L219" s="0" t="s">
        <v>743</v>
      </c>
      <c r="M219" s="0" t="n">
        <v>4</v>
      </c>
      <c r="N219" s="0" t="s">
        <v>858</v>
      </c>
      <c r="O219" s="0" t="n">
        <v>10</v>
      </c>
      <c r="P219" s="0" t="n">
        <v>8</v>
      </c>
      <c r="Q219" s="0" t="s">
        <v>52</v>
      </c>
      <c r="R219" s="0" t="s">
        <v>409</v>
      </c>
      <c r="S219" s="0" t="s">
        <v>1741</v>
      </c>
      <c r="T219" s="0" t="n">
        <v>0</v>
      </c>
      <c r="U219" s="0" t="n">
        <v>6</v>
      </c>
      <c r="V219" s="0" t="n">
        <v>155</v>
      </c>
      <c r="W219" s="0" t="n">
        <v>381</v>
      </c>
      <c r="X219" s="0" t="n">
        <v>560</v>
      </c>
      <c r="Y219" s="0" t="n">
        <v>426</v>
      </c>
      <c r="Z219" s="0" t="s">
        <v>55</v>
      </c>
      <c r="AA219" s="0" t="n">
        <v>0</v>
      </c>
      <c r="AB219" s="0" t="n">
        <v>23</v>
      </c>
      <c r="AC219" s="0" t="s">
        <v>55</v>
      </c>
      <c r="AD219" s="0" t="n">
        <v>121.841</v>
      </c>
      <c r="AE219" s="0" t="n">
        <v>0</v>
      </c>
      <c r="AF219" s="0" t="n">
        <v>0</v>
      </c>
      <c r="AG219" s="0" t="n">
        <v>3518.82</v>
      </c>
      <c r="AH219" s="0" t="n">
        <v>349.33</v>
      </c>
      <c r="AI219" s="0" t="n">
        <v>683.98</v>
      </c>
      <c r="AJ219" s="0" t="n">
        <v>50.2</v>
      </c>
      <c r="AK219" s="0" t="n">
        <v>226.86</v>
      </c>
      <c r="AL219" s="0" t="n">
        <v>10</v>
      </c>
      <c r="AM219" s="0" t="n">
        <v>229875.35</v>
      </c>
      <c r="AN219" s="0" t="n">
        <v>24153.67</v>
      </c>
      <c r="AO219" s="0" t="n">
        <v>33564.19</v>
      </c>
      <c r="AP219" s="0" t="n">
        <v>1581.8</v>
      </c>
      <c r="AQ219" s="0" t="n">
        <v>739.91</v>
      </c>
      <c r="AR219" s="0" t="n">
        <v>106.5</v>
      </c>
      <c r="AS219" s="0" t="n">
        <v>190</v>
      </c>
    </row>
    <row r="220" customFormat="false" ht="12" hidden="false" customHeight="false" outlineLevel="0" collapsed="false">
      <c r="A220" s="0" t="str">
        <f aca="false">CONCATENATE("Item/",ASC(C220),"/cond_",ASC(L220),"/list_",ASC(E220),"/context_",ASC(F220),"/CW_",ASC(AS220))</f>
        <v>Item/14059/cond_AU/list_CORGB/context_59/CW_514</v>
      </c>
      <c r="B220" s="0" t="str">
        <f aca="false">CONCATENATE("(#",ASC(C220),")")</f>
        <v>(#14059)</v>
      </c>
      <c r="C220" s="0" t="n">
        <v>14059</v>
      </c>
      <c r="D220" s="0" t="n">
        <v>4059</v>
      </c>
      <c r="E220" s="0" t="s">
        <v>56</v>
      </c>
      <c r="F220" s="0" t="n">
        <v>59</v>
      </c>
      <c r="G220" s="0" t="n">
        <v>76</v>
      </c>
      <c r="I220" s="0" t="s">
        <v>311</v>
      </c>
      <c r="J220" s="0" t="s">
        <v>859</v>
      </c>
      <c r="K220" s="0" t="s">
        <v>313</v>
      </c>
      <c r="L220" s="0" t="s">
        <v>743</v>
      </c>
      <c r="M220" s="0" t="n">
        <v>4</v>
      </c>
      <c r="N220" s="0" t="s">
        <v>860</v>
      </c>
      <c r="O220" s="0" t="n">
        <v>11</v>
      </c>
      <c r="P220" s="0" t="n">
        <v>8</v>
      </c>
      <c r="Q220" s="0" t="s">
        <v>52</v>
      </c>
      <c r="R220" s="0" t="s">
        <v>409</v>
      </c>
      <c r="S220" s="0" t="s">
        <v>1745</v>
      </c>
      <c r="T220" s="0" t="s">
        <v>55</v>
      </c>
      <c r="U220" s="0" t="n">
        <v>1</v>
      </c>
      <c r="V220" s="0" t="n">
        <v>134</v>
      </c>
      <c r="W220" s="0" t="n">
        <v>439</v>
      </c>
      <c r="X220" s="0" t="n">
        <v>612</v>
      </c>
      <c r="Y220" s="0" t="n">
        <v>618</v>
      </c>
      <c r="Z220" s="0" t="s">
        <v>55</v>
      </c>
      <c r="AA220" s="0" t="n">
        <v>4</v>
      </c>
      <c r="AB220" s="0" t="n">
        <v>10</v>
      </c>
      <c r="AC220" s="0" t="s">
        <v>55</v>
      </c>
      <c r="AD220" s="0" t="n">
        <v>122.496</v>
      </c>
      <c r="AE220" s="0" t="n">
        <v>4</v>
      </c>
      <c r="AF220" s="0" t="n">
        <v>1.7</v>
      </c>
      <c r="AG220" s="0" t="n">
        <v>8662.47</v>
      </c>
      <c r="AH220" s="0" t="n">
        <v>904.5</v>
      </c>
      <c r="AI220" s="0" t="n">
        <v>1882.64</v>
      </c>
      <c r="AJ220" s="0" t="n">
        <v>175.8</v>
      </c>
      <c r="AK220" s="0" t="n">
        <v>181.54</v>
      </c>
      <c r="AL220" s="0" t="n">
        <v>14.75</v>
      </c>
      <c r="AM220" s="0" t="n">
        <v>225209.37</v>
      </c>
      <c r="AN220" s="0" t="n">
        <v>33612.67</v>
      </c>
      <c r="AO220" s="0" t="n">
        <v>21367.63</v>
      </c>
      <c r="AP220" s="0" t="n">
        <v>3405.6</v>
      </c>
      <c r="AQ220" s="0" t="n">
        <v>805.26</v>
      </c>
      <c r="AR220" s="0" t="n">
        <v>204.25</v>
      </c>
      <c r="AS220" s="0" t="n">
        <v>514</v>
      </c>
    </row>
    <row r="221" customFormat="false" ht="12" hidden="false" customHeight="false" outlineLevel="0" collapsed="false">
      <c r="A221" s="0" t="str">
        <f aca="false">CONCATENATE("Item/",ASC(C221),"/cond_",ASC(L221),"/list_",ASC(E221),"/context_",ASC(F221),"/CW_",ASC(AS221))</f>
        <v>Item/14060/cond_AU/list_CORGB/context_60/CW_165</v>
      </c>
      <c r="B221" s="0" t="str">
        <f aca="false">CONCATENATE("(#",ASC(C221),")")</f>
        <v>(#14060)</v>
      </c>
      <c r="C221" s="0" t="n">
        <v>14060</v>
      </c>
      <c r="D221" s="0" t="n">
        <v>4060</v>
      </c>
      <c r="E221" s="0" t="s">
        <v>56</v>
      </c>
      <c r="F221" s="0" t="n">
        <v>60</v>
      </c>
      <c r="G221" s="0" t="n">
        <v>77</v>
      </c>
      <c r="H221" s="0" t="n">
        <v>39</v>
      </c>
      <c r="I221" s="0" t="s">
        <v>315</v>
      </c>
      <c r="J221" s="0" t="s">
        <v>861</v>
      </c>
      <c r="K221" s="0" t="s">
        <v>317</v>
      </c>
      <c r="L221" s="0" t="s">
        <v>743</v>
      </c>
      <c r="M221" s="0" t="n">
        <v>4</v>
      </c>
      <c r="N221" s="0" t="s">
        <v>862</v>
      </c>
      <c r="O221" s="0" t="n">
        <v>13</v>
      </c>
      <c r="P221" s="0" t="n">
        <v>11</v>
      </c>
      <c r="Q221" s="0" t="s">
        <v>52</v>
      </c>
      <c r="R221" s="0" t="s">
        <v>409</v>
      </c>
      <c r="S221" s="0" t="s">
        <v>1741</v>
      </c>
      <c r="T221" s="0" t="s">
        <v>55</v>
      </c>
      <c r="U221" s="0" t="n">
        <v>3</v>
      </c>
      <c r="V221" s="0" t="n">
        <v>22</v>
      </c>
      <c r="W221" s="0" t="n">
        <v>492</v>
      </c>
      <c r="X221" s="0" t="n">
        <v>515</v>
      </c>
      <c r="Y221" s="0" t="n">
        <v>535</v>
      </c>
      <c r="Z221" s="0" t="s">
        <v>55</v>
      </c>
      <c r="AA221" s="0" t="n">
        <v>10</v>
      </c>
      <c r="AB221" s="0" t="n">
        <v>18</v>
      </c>
      <c r="AC221" s="0" t="s">
        <v>55</v>
      </c>
      <c r="AD221" s="0" t="n">
        <v>19.8706</v>
      </c>
      <c r="AE221" s="0" t="n">
        <v>10</v>
      </c>
      <c r="AF221" s="0" t="n">
        <v>11.43</v>
      </c>
      <c r="AG221" s="0" t="n">
        <v>10881.85</v>
      </c>
      <c r="AH221" s="0" t="n">
        <v>222.5</v>
      </c>
      <c r="AI221" s="0" t="n">
        <v>1580.05</v>
      </c>
      <c r="AJ221" s="0" t="n">
        <v>36.67</v>
      </c>
      <c r="AK221" s="0" t="n">
        <v>76.27</v>
      </c>
      <c r="AL221" s="0" t="n">
        <v>5.5</v>
      </c>
      <c r="AM221" s="0" t="n">
        <v>209131.36</v>
      </c>
      <c r="AN221" s="0" t="n">
        <v>28539.75</v>
      </c>
      <c r="AO221" s="0" t="n">
        <v>35183.99</v>
      </c>
      <c r="AP221" s="0" t="n">
        <v>4942.33</v>
      </c>
      <c r="AQ221" s="0" t="n">
        <v>1598.96</v>
      </c>
      <c r="AR221" s="0" t="n">
        <v>290</v>
      </c>
      <c r="AS221" s="0" t="n">
        <v>165</v>
      </c>
    </row>
    <row r="222" customFormat="false" ht="12" hidden="false" customHeight="false" outlineLevel="0" collapsed="false">
      <c r="A222" s="0" t="str">
        <f aca="false">CONCATENATE("Item/",ASC(C222),"/cond_",ASC(L222),"/list_",ASC(E222),"/context_",ASC(F222),"/CW_",ASC(AS222))</f>
        <v>Item/14061/cond_AU/list_CORGD/context_61/CW_398</v>
      </c>
      <c r="B222" s="0" t="str">
        <f aca="false">CONCATENATE("(#",ASC(C222),")")</f>
        <v>(#14061)</v>
      </c>
      <c r="C222" s="0" t="n">
        <v>14061</v>
      </c>
      <c r="D222" s="0" t="n">
        <v>4061</v>
      </c>
      <c r="E222" s="0" t="s">
        <v>80</v>
      </c>
      <c r="F222" s="0" t="n">
        <v>61</v>
      </c>
      <c r="G222" s="0" t="n">
        <v>78</v>
      </c>
      <c r="H222" s="0" t="s">
        <v>319</v>
      </c>
      <c r="I222" s="0" t="s">
        <v>320</v>
      </c>
      <c r="J222" s="0" t="s">
        <v>863</v>
      </c>
      <c r="K222" s="0" t="s">
        <v>322</v>
      </c>
      <c r="L222" s="0" t="s">
        <v>743</v>
      </c>
      <c r="M222" s="0" t="n">
        <v>4</v>
      </c>
      <c r="N222" s="0" t="s">
        <v>864</v>
      </c>
      <c r="O222" s="0" t="n">
        <v>10</v>
      </c>
      <c r="P222" s="0" t="n">
        <v>8</v>
      </c>
      <c r="Q222" s="0" t="s">
        <v>52</v>
      </c>
      <c r="R222" s="0" t="s">
        <v>409</v>
      </c>
      <c r="S222" s="0" t="s">
        <v>1741</v>
      </c>
      <c r="T222" s="0" t="n">
        <v>0</v>
      </c>
      <c r="U222" s="0" t="n">
        <v>3</v>
      </c>
      <c r="V222" s="0" t="n">
        <v>23</v>
      </c>
      <c r="W222" s="0" t="n">
        <v>339</v>
      </c>
      <c r="X222" s="0" t="n">
        <v>530</v>
      </c>
      <c r="Y222" s="0" t="n">
        <v>472</v>
      </c>
      <c r="Z222" s="0" t="s">
        <v>55</v>
      </c>
      <c r="AA222" s="0" t="n">
        <v>1</v>
      </c>
      <c r="AB222" s="0" t="s">
        <v>55</v>
      </c>
      <c r="AC222" s="0" t="s">
        <v>55</v>
      </c>
      <c r="AD222" s="0" t="n">
        <v>35.9336</v>
      </c>
      <c r="AE222" s="0" t="n">
        <v>1</v>
      </c>
      <c r="AF222" s="0" t="n">
        <v>48.31</v>
      </c>
      <c r="AG222" s="0" t="n">
        <v>6655.12</v>
      </c>
      <c r="AH222" s="0" t="n">
        <v>829</v>
      </c>
      <c r="AI222" s="0" t="n">
        <v>1462.48</v>
      </c>
      <c r="AJ222" s="0" t="n">
        <v>171.33</v>
      </c>
      <c r="AK222" s="0" t="n">
        <v>380.88</v>
      </c>
      <c r="AL222" s="0" t="n">
        <v>49.6</v>
      </c>
      <c r="AM222" s="0" t="n">
        <v>316284.59</v>
      </c>
      <c r="AN222" s="0" t="n">
        <v>39955.14</v>
      </c>
      <c r="AO222" s="0" t="n">
        <v>25323.94</v>
      </c>
      <c r="AP222" s="0" t="n">
        <v>5556.83</v>
      </c>
      <c r="AQ222" s="0" t="n">
        <v>2823.29</v>
      </c>
      <c r="AR222" s="0" t="n">
        <v>813.2</v>
      </c>
      <c r="AS222" s="0" t="n">
        <v>398</v>
      </c>
    </row>
    <row r="223" customFormat="false" ht="12" hidden="false" customHeight="false" outlineLevel="0" collapsed="false">
      <c r="A223" s="0" t="str">
        <f aca="false">CONCATENATE("Item/",ASC(C223),"/cond_",ASC(L223),"/list_",ASC(E223),"/context_",ASC(F223),"/CW_",ASC(AS223))</f>
        <v>Item/14062/cond_AU/list_CORGD/context_62/CW_562</v>
      </c>
      <c r="B223" s="0" t="str">
        <f aca="false">CONCATENATE("(#",ASC(C223),")")</f>
        <v>(#14062)</v>
      </c>
      <c r="C223" s="0" t="n">
        <v>14062</v>
      </c>
      <c r="D223" s="0" t="n">
        <v>4062</v>
      </c>
      <c r="E223" s="0" t="s">
        <v>80</v>
      </c>
      <c r="F223" s="0" t="n">
        <v>62</v>
      </c>
      <c r="G223" s="0" t="n">
        <v>79</v>
      </c>
      <c r="H223" s="0" t="s">
        <v>324</v>
      </c>
      <c r="I223" s="0" t="s">
        <v>325</v>
      </c>
      <c r="J223" s="0" t="s">
        <v>865</v>
      </c>
      <c r="K223" s="0" t="s">
        <v>327</v>
      </c>
      <c r="L223" s="0" t="s">
        <v>743</v>
      </c>
      <c r="M223" s="0" t="n">
        <v>4</v>
      </c>
      <c r="N223" s="0" t="s">
        <v>866</v>
      </c>
      <c r="O223" s="0" t="n">
        <v>10</v>
      </c>
      <c r="P223" s="0" t="n">
        <v>8</v>
      </c>
      <c r="Q223" s="0" t="s">
        <v>52</v>
      </c>
      <c r="R223" s="0" t="s">
        <v>409</v>
      </c>
      <c r="S223" s="0" t="s">
        <v>1767</v>
      </c>
      <c r="T223" s="0" t="n">
        <v>0</v>
      </c>
      <c r="U223" s="0" t="n">
        <v>2</v>
      </c>
      <c r="V223" s="0" t="n">
        <v>69</v>
      </c>
      <c r="W223" s="0" t="n">
        <v>439</v>
      </c>
      <c r="X223" s="0" t="n">
        <v>623</v>
      </c>
      <c r="Y223" s="0" t="n">
        <v>537</v>
      </c>
      <c r="Z223" s="0" t="s">
        <v>55</v>
      </c>
      <c r="AA223" s="0" t="n">
        <v>3</v>
      </c>
      <c r="AB223" s="0" t="n">
        <v>13</v>
      </c>
      <c r="AC223" s="0" t="s">
        <v>55</v>
      </c>
      <c r="AD223" s="0" t="n">
        <v>67.1078</v>
      </c>
      <c r="AE223" s="0" t="n">
        <v>3</v>
      </c>
      <c r="AF223" s="0" t="n">
        <v>16.08</v>
      </c>
      <c r="AG223" s="0" t="n">
        <v>8274.83</v>
      </c>
      <c r="AH223" s="0" t="n">
        <v>1173.29</v>
      </c>
      <c r="AI223" s="0" t="n">
        <v>1944.17</v>
      </c>
      <c r="AJ223" s="0" t="n">
        <v>236.83</v>
      </c>
      <c r="AK223" s="0" t="n">
        <v>808.28</v>
      </c>
      <c r="AL223" s="0" t="n">
        <v>26.4</v>
      </c>
      <c r="AM223" s="0" t="n">
        <v>342352.2</v>
      </c>
      <c r="AN223" s="0" t="n">
        <v>37678.29</v>
      </c>
      <c r="AO223" s="0" t="n">
        <v>65624.7</v>
      </c>
      <c r="AP223" s="0" t="n">
        <v>4452.33</v>
      </c>
      <c r="AQ223" s="0" t="n">
        <v>21795.1</v>
      </c>
      <c r="AR223" s="0" t="n">
        <v>422.6</v>
      </c>
      <c r="AS223" s="0" t="n">
        <v>562</v>
      </c>
    </row>
    <row r="224" customFormat="false" ht="12" hidden="false" customHeight="false" outlineLevel="0" collapsed="false">
      <c r="A224" s="0" t="str">
        <f aca="false">CONCATENATE("Item/",ASC(C224),"/cond_",ASC(L224),"/list_",ASC(E224),"/context_",ASC(F224),"/CW_",ASC(AS224))</f>
        <v>Item/14063/cond_AU/list_CORGD/context_63/CW_133</v>
      </c>
      <c r="B224" s="0" t="str">
        <f aca="false">CONCATENATE("(#",ASC(C224),")")</f>
        <v>(#14063)</v>
      </c>
      <c r="C224" s="0" t="n">
        <v>14063</v>
      </c>
      <c r="D224" s="0" t="n">
        <v>4063</v>
      </c>
      <c r="E224" s="0" t="s">
        <v>80</v>
      </c>
      <c r="F224" s="0" t="n">
        <v>63</v>
      </c>
      <c r="G224" s="0" t="n">
        <v>80</v>
      </c>
      <c r="I224" s="0" t="s">
        <v>329</v>
      </c>
      <c r="J224" s="0" t="s">
        <v>867</v>
      </c>
      <c r="K224" s="0" t="s">
        <v>331</v>
      </c>
      <c r="L224" s="0" t="s">
        <v>743</v>
      </c>
      <c r="M224" s="0" t="n">
        <v>4</v>
      </c>
      <c r="N224" s="0" t="s">
        <v>868</v>
      </c>
      <c r="O224" s="0" t="n">
        <v>19</v>
      </c>
      <c r="P224" s="0" t="n">
        <v>17</v>
      </c>
      <c r="Q224" s="0" t="s">
        <v>52</v>
      </c>
      <c r="R224" s="0" t="s">
        <v>409</v>
      </c>
      <c r="S224" s="0" t="s">
        <v>1759</v>
      </c>
      <c r="T224" s="0" t="s">
        <v>55</v>
      </c>
      <c r="U224" s="0" t="n">
        <v>3</v>
      </c>
      <c r="V224" s="0" t="n">
        <v>47</v>
      </c>
      <c r="W224" s="0" t="n">
        <v>325</v>
      </c>
      <c r="X224" s="0" t="n">
        <v>515</v>
      </c>
      <c r="Y224" s="0" t="n">
        <v>417</v>
      </c>
      <c r="Z224" s="0" t="n">
        <v>444</v>
      </c>
      <c r="AA224" s="0" t="n">
        <v>0</v>
      </c>
      <c r="AB224" s="0" t="s">
        <v>55</v>
      </c>
      <c r="AC224" s="0" t="s">
        <v>55</v>
      </c>
      <c r="AD224" s="0" t="n">
        <v>32.959</v>
      </c>
      <c r="AE224" s="0" t="n">
        <v>0</v>
      </c>
      <c r="AF224" s="0" t="n">
        <v>0</v>
      </c>
      <c r="AG224" s="0" t="n">
        <v>2759.33</v>
      </c>
      <c r="AH224" s="0" t="n">
        <v>671.11</v>
      </c>
      <c r="AI224" s="0" t="n">
        <v>827.2</v>
      </c>
      <c r="AJ224" s="0" t="n">
        <v>109.62</v>
      </c>
      <c r="AK224" s="0" t="n">
        <v>399.49</v>
      </c>
      <c r="AL224" s="0" t="n">
        <v>41.14</v>
      </c>
      <c r="AM224" s="0" t="n">
        <v>272729.36</v>
      </c>
      <c r="AN224" s="0" t="n">
        <v>37047</v>
      </c>
      <c r="AO224" s="0" t="n">
        <v>21612.58</v>
      </c>
      <c r="AP224" s="0" t="n">
        <v>3203.5</v>
      </c>
      <c r="AQ224" s="0" t="n">
        <v>3293.12</v>
      </c>
      <c r="AR224" s="0" t="n">
        <v>680.14</v>
      </c>
      <c r="AS224" s="0" t="n">
        <v>133</v>
      </c>
    </row>
    <row r="225" customFormat="false" ht="12" hidden="false" customHeight="false" outlineLevel="0" collapsed="false">
      <c r="A225" s="0" t="str">
        <f aca="false">CONCATENATE("Item/",ASC(C225),"/cond_",ASC(L225),"/list_",ASC(E225),"/context_",ASC(F225),"/CW_",ASC(AS225))</f>
        <v>Item/14064/cond_AU/list_CORGA/context_64/CW_223</v>
      </c>
      <c r="B225" s="0" t="str">
        <f aca="false">CONCATENATE("(#",ASC(C225),")")</f>
        <v>(#14064)</v>
      </c>
      <c r="C225" s="0" t="n">
        <v>14064</v>
      </c>
      <c r="D225" s="0" t="n">
        <v>4064</v>
      </c>
      <c r="E225" s="0" t="s">
        <v>46</v>
      </c>
      <c r="F225" s="0" t="n">
        <v>64</v>
      </c>
      <c r="G225" s="0" t="n">
        <v>81</v>
      </c>
      <c r="I225" s="0" t="s">
        <v>333</v>
      </c>
      <c r="J225" s="0" t="s">
        <v>869</v>
      </c>
      <c r="K225" s="0" t="s">
        <v>335</v>
      </c>
      <c r="L225" s="0" t="s">
        <v>743</v>
      </c>
      <c r="M225" s="0" t="n">
        <v>4</v>
      </c>
      <c r="N225" s="0" t="s">
        <v>870</v>
      </c>
      <c r="O225" s="0" t="n">
        <v>12</v>
      </c>
      <c r="P225" s="0" t="n">
        <v>10</v>
      </c>
      <c r="Q225" s="0" t="s">
        <v>52</v>
      </c>
      <c r="R225" s="0" t="s">
        <v>409</v>
      </c>
      <c r="S225" s="0" t="s">
        <v>1768</v>
      </c>
      <c r="T225" s="0" t="s">
        <v>55</v>
      </c>
      <c r="U225" s="0" t="n">
        <v>4</v>
      </c>
      <c r="V225" s="0" t="n">
        <v>11</v>
      </c>
      <c r="W225" s="0" t="n">
        <v>515</v>
      </c>
      <c r="X225" s="0" t="n">
        <v>541</v>
      </c>
      <c r="Y225" s="0" t="n">
        <v>563</v>
      </c>
      <c r="Z225" s="0" t="n">
        <v>537</v>
      </c>
      <c r="AA225" s="0" t="n">
        <v>0</v>
      </c>
      <c r="AB225" s="0" t="n">
        <v>15</v>
      </c>
      <c r="AC225" s="0" t="s">
        <v>55</v>
      </c>
      <c r="AD225" s="0" t="n">
        <v>5.83029</v>
      </c>
      <c r="AE225" s="0" t="n">
        <v>0</v>
      </c>
      <c r="AF225" s="0" t="n">
        <v>0</v>
      </c>
      <c r="AG225" s="0" t="n">
        <v>2460.85</v>
      </c>
      <c r="AH225" s="0" t="n">
        <v>605.11</v>
      </c>
      <c r="AI225" s="0" t="n">
        <v>472.87</v>
      </c>
      <c r="AJ225" s="0" t="n">
        <v>83.75</v>
      </c>
      <c r="AK225" s="0" t="n">
        <v>25.65</v>
      </c>
      <c r="AL225" s="0" t="n">
        <v>4.57</v>
      </c>
      <c r="AM225" s="0" t="n">
        <v>276808.06</v>
      </c>
      <c r="AN225" s="0" t="n">
        <v>30822.11</v>
      </c>
      <c r="AO225" s="0" t="n">
        <v>20905.65</v>
      </c>
      <c r="AP225" s="0" t="n">
        <v>2960.5</v>
      </c>
      <c r="AQ225" s="0" t="n">
        <v>1265.33</v>
      </c>
      <c r="AR225" s="0" t="n">
        <v>156.57</v>
      </c>
      <c r="AS225" s="0" t="n">
        <v>223</v>
      </c>
    </row>
    <row r="226" customFormat="false" ht="12" hidden="false" customHeight="false" outlineLevel="0" collapsed="false">
      <c r="A226" s="0" t="str">
        <f aca="false">CONCATENATE("Item/",ASC(C226),"/cond_",ASC(L226),"/list_",ASC(E226),"/context_",ASC(F226),"/CW_",ASC(AS226))</f>
        <v>Item/14065/cond_AU/list_CORGD/context_65/CW_131</v>
      </c>
      <c r="B226" s="0" t="str">
        <f aca="false">CONCATENATE("(#",ASC(C226),")")</f>
        <v>(#14065)</v>
      </c>
      <c r="C226" s="0" t="n">
        <v>14065</v>
      </c>
      <c r="D226" s="0" t="n">
        <v>4065</v>
      </c>
      <c r="E226" s="0" t="s">
        <v>80</v>
      </c>
      <c r="F226" s="0" t="n">
        <v>65</v>
      </c>
      <c r="G226" s="0" t="n">
        <v>82</v>
      </c>
      <c r="H226" s="0" t="s">
        <v>337</v>
      </c>
      <c r="I226" s="0" t="s">
        <v>338</v>
      </c>
      <c r="J226" s="0" t="s">
        <v>871</v>
      </c>
      <c r="K226" s="0" t="s">
        <v>340</v>
      </c>
      <c r="L226" s="0" t="s">
        <v>743</v>
      </c>
      <c r="M226" s="0" t="n">
        <v>4</v>
      </c>
      <c r="N226" s="0" t="s">
        <v>872</v>
      </c>
      <c r="O226" s="0" t="n">
        <v>11</v>
      </c>
      <c r="P226" s="0" t="n">
        <v>8</v>
      </c>
      <c r="Q226" s="0" t="s">
        <v>52</v>
      </c>
      <c r="R226" s="0" t="s">
        <v>409</v>
      </c>
      <c r="S226" s="0" t="s">
        <v>1743</v>
      </c>
      <c r="T226" s="0" t="n">
        <v>0</v>
      </c>
      <c r="U226" s="0" t="n">
        <v>3</v>
      </c>
      <c r="V226" s="0" t="n">
        <v>12</v>
      </c>
      <c r="W226" s="0" t="n">
        <v>391</v>
      </c>
      <c r="X226" s="0" t="n">
        <v>431</v>
      </c>
      <c r="Y226" s="0" t="n">
        <v>370</v>
      </c>
      <c r="Z226" s="0" t="s">
        <v>55</v>
      </c>
      <c r="AA226" s="0" t="n">
        <v>0</v>
      </c>
      <c r="AB226" s="0" t="s">
        <v>55</v>
      </c>
      <c r="AC226" s="0" t="s">
        <v>55</v>
      </c>
      <c r="AD226" s="0" t="n">
        <v>13.7428</v>
      </c>
      <c r="AE226" s="0" t="n">
        <v>0</v>
      </c>
      <c r="AF226" s="0" t="n">
        <v>0</v>
      </c>
      <c r="AG226" s="0" t="n">
        <v>3888.11</v>
      </c>
      <c r="AH226" s="0" t="n">
        <v>524.57</v>
      </c>
      <c r="AI226" s="0" t="n">
        <v>231.29</v>
      </c>
      <c r="AJ226" s="0" t="n">
        <v>36</v>
      </c>
      <c r="AK226" s="0" t="n">
        <v>19.09</v>
      </c>
      <c r="AL226" s="0" t="n">
        <v>4.8</v>
      </c>
      <c r="AM226" s="0" t="n">
        <v>311405.76</v>
      </c>
      <c r="AN226" s="0" t="n">
        <v>42418.43</v>
      </c>
      <c r="AO226" s="0" t="n">
        <v>13877.66</v>
      </c>
      <c r="AP226" s="0" t="n">
        <v>2293</v>
      </c>
      <c r="AQ226" s="0" t="n">
        <v>260.97</v>
      </c>
      <c r="AR226" s="0" t="n">
        <v>106</v>
      </c>
      <c r="AS226" s="0" t="n">
        <v>131</v>
      </c>
    </row>
    <row r="227" customFormat="false" ht="12" hidden="false" customHeight="false" outlineLevel="0" collapsed="false">
      <c r="A227" s="0" t="str">
        <f aca="false">CONCATENATE("Item/",ASC(C227),"/cond_",ASC(L227),"/list_",ASC(E227),"/context_",ASC(F227),"/CW_",ASC(AS227))</f>
        <v>Item/14066/cond_AU/list_CORGD/context_66/CW_302</v>
      </c>
      <c r="B227" s="0" t="str">
        <f aca="false">CONCATENATE("(#",ASC(C227),")")</f>
        <v>(#14066)</v>
      </c>
      <c r="C227" s="0" t="n">
        <v>14066</v>
      </c>
      <c r="D227" s="0" t="n">
        <v>4066</v>
      </c>
      <c r="E227" s="0" t="s">
        <v>80</v>
      </c>
      <c r="F227" s="0" t="n">
        <v>66</v>
      </c>
      <c r="G227" s="0" t="n">
        <v>84</v>
      </c>
      <c r="I227" s="0" t="s">
        <v>342</v>
      </c>
      <c r="J227" s="0" t="s">
        <v>873</v>
      </c>
      <c r="K227" s="0" t="s">
        <v>344</v>
      </c>
      <c r="L227" s="0" t="s">
        <v>743</v>
      </c>
      <c r="M227" s="0" t="n">
        <v>4</v>
      </c>
      <c r="N227" s="0" t="s">
        <v>874</v>
      </c>
      <c r="O227" s="0" t="n">
        <v>16</v>
      </c>
      <c r="P227" s="0" t="n">
        <v>10</v>
      </c>
      <c r="Q227" s="0" t="s">
        <v>52</v>
      </c>
      <c r="R227" s="0" t="s">
        <v>409</v>
      </c>
      <c r="S227" s="0" t="s">
        <v>1741</v>
      </c>
      <c r="T227" s="0" t="s">
        <v>55</v>
      </c>
      <c r="U227" s="0" t="n">
        <v>3</v>
      </c>
      <c r="V227" s="0" t="n">
        <v>308</v>
      </c>
      <c r="W227" s="0" t="n">
        <v>439</v>
      </c>
      <c r="X227" s="0" t="n">
        <v>563</v>
      </c>
      <c r="Y227" s="0" t="n">
        <v>298</v>
      </c>
      <c r="Z227" s="0" t="s">
        <v>55</v>
      </c>
      <c r="AA227" s="0" t="n">
        <v>11</v>
      </c>
      <c r="AB227" s="0" t="n">
        <v>25</v>
      </c>
      <c r="AC227" s="0" t="s">
        <v>55</v>
      </c>
      <c r="AD227" s="0" t="n">
        <v>280.806</v>
      </c>
      <c r="AE227" s="0" t="n">
        <v>11</v>
      </c>
      <c r="AF227" s="0" t="n">
        <v>10.64</v>
      </c>
      <c r="AG227" s="0" t="n">
        <v>10040.32</v>
      </c>
      <c r="AH227" s="0" t="n">
        <v>981.5</v>
      </c>
      <c r="AI227" s="0" t="n">
        <v>3125.19</v>
      </c>
      <c r="AJ227" s="0" t="n">
        <v>241.8</v>
      </c>
      <c r="AK227" s="0" t="n">
        <v>831.49</v>
      </c>
      <c r="AL227" s="0" t="n">
        <v>48.75</v>
      </c>
      <c r="AM227" s="0" t="n">
        <v>338843.75</v>
      </c>
      <c r="AN227" s="0" t="n">
        <v>39317.67</v>
      </c>
      <c r="AO227" s="0" t="n">
        <v>33320.54</v>
      </c>
      <c r="AP227" s="0" t="n">
        <v>5968</v>
      </c>
      <c r="AQ227" s="0" t="n">
        <v>4159.09</v>
      </c>
      <c r="AR227" s="0" t="n">
        <v>901.75</v>
      </c>
      <c r="AS227" s="0" t="n">
        <v>302</v>
      </c>
    </row>
    <row r="228" customFormat="false" ht="12" hidden="false" customHeight="false" outlineLevel="0" collapsed="false">
      <c r="A228" s="0" t="str">
        <f aca="false">CONCATENATE("Item/",ASC(C228),"/cond_",ASC(L228),"/list_",ASC(E228),"/context_",ASC(F228),"/CW_",ASC(AS228))</f>
        <v>Item/14067/cond_AU/list_CORGD/context_67/CW_544</v>
      </c>
      <c r="B228" s="0" t="str">
        <f aca="false">CONCATENATE("(#",ASC(C228),")")</f>
        <v>(#14067)</v>
      </c>
      <c r="C228" s="0" t="n">
        <v>14067</v>
      </c>
      <c r="D228" s="0" t="n">
        <v>4067</v>
      </c>
      <c r="E228" s="0" t="s">
        <v>80</v>
      </c>
      <c r="F228" s="0" t="n">
        <v>67</v>
      </c>
      <c r="G228" s="0" t="n">
        <v>85</v>
      </c>
      <c r="H228" s="0" t="s">
        <v>346</v>
      </c>
      <c r="I228" s="0" t="s">
        <v>347</v>
      </c>
      <c r="J228" s="0" t="s">
        <v>875</v>
      </c>
      <c r="K228" s="0" t="s">
        <v>349</v>
      </c>
      <c r="L228" s="0" t="s">
        <v>743</v>
      </c>
      <c r="M228" s="0" t="n">
        <v>4</v>
      </c>
      <c r="N228" s="0" t="s">
        <v>876</v>
      </c>
      <c r="O228" s="0" t="n">
        <v>10</v>
      </c>
      <c r="P228" s="0" t="n">
        <v>8</v>
      </c>
      <c r="Q228" s="0" t="s">
        <v>52</v>
      </c>
      <c r="R228" s="0" t="s">
        <v>409</v>
      </c>
      <c r="S228" s="0" t="s">
        <v>1769</v>
      </c>
      <c r="T228" s="0" t="n">
        <v>0</v>
      </c>
      <c r="U228" s="0" t="n">
        <v>4</v>
      </c>
      <c r="V228" s="0" t="n">
        <v>15</v>
      </c>
      <c r="W228" s="0" t="n">
        <v>391</v>
      </c>
      <c r="X228" s="0" t="n">
        <v>531</v>
      </c>
      <c r="Y228" s="0" t="n">
        <v>459</v>
      </c>
      <c r="Z228" s="0" t="s">
        <v>55</v>
      </c>
      <c r="AA228" s="0" t="n">
        <v>6</v>
      </c>
      <c r="AB228" s="0" t="n">
        <v>15</v>
      </c>
      <c r="AC228" s="0" t="s">
        <v>55</v>
      </c>
      <c r="AD228" s="0" t="n">
        <v>10.7087</v>
      </c>
      <c r="AE228" s="0" t="n">
        <v>6</v>
      </c>
      <c r="AF228" s="0" t="n">
        <v>8.78</v>
      </c>
      <c r="AG228" s="0" t="n">
        <v>4412.96</v>
      </c>
      <c r="AH228" s="0" t="n">
        <v>653.33</v>
      </c>
      <c r="AI228" s="0" t="n">
        <v>537.79</v>
      </c>
      <c r="AJ228" s="0" t="n">
        <v>76.6</v>
      </c>
      <c r="AK228" s="0" t="n">
        <v>112.4</v>
      </c>
      <c r="AL228" s="0" t="n">
        <v>20</v>
      </c>
      <c r="AM228" s="0" t="n">
        <v>225336.13</v>
      </c>
      <c r="AN228" s="0" t="n">
        <v>34091.17</v>
      </c>
      <c r="AO228" s="0" t="n">
        <v>11583.41</v>
      </c>
      <c r="AP228" s="0" t="n">
        <v>2840.4</v>
      </c>
      <c r="AQ228" s="0" t="n">
        <v>1445.78</v>
      </c>
      <c r="AR228" s="0" t="n">
        <v>474.25</v>
      </c>
      <c r="AS228" s="0" t="n">
        <v>544</v>
      </c>
    </row>
    <row r="229" customFormat="false" ht="12" hidden="false" customHeight="false" outlineLevel="0" collapsed="false">
      <c r="A229" s="0" t="str">
        <f aca="false">CONCATENATE("Item/",ASC(C229),"/cond_",ASC(L229),"/list_",ASC(E229),"/context_",ASC(F229),"/CW_",ASC(AS229))</f>
        <v>Item/14068/cond_AU/list_CORGB/context_68/CW_335</v>
      </c>
      <c r="B229" s="0" t="str">
        <f aca="false">CONCATENATE("(#",ASC(C229),")")</f>
        <v>(#14068)</v>
      </c>
      <c r="C229" s="0" t="n">
        <v>14068</v>
      </c>
      <c r="D229" s="0" t="n">
        <v>4068</v>
      </c>
      <c r="E229" s="0" t="s">
        <v>56</v>
      </c>
      <c r="F229" s="0" t="n">
        <v>68</v>
      </c>
      <c r="G229" s="0" t="n">
        <v>87</v>
      </c>
      <c r="H229" s="0" t="s">
        <v>351</v>
      </c>
      <c r="I229" s="0" t="s">
        <v>352</v>
      </c>
      <c r="J229" s="0" t="s">
        <v>877</v>
      </c>
      <c r="K229" s="0" t="s">
        <v>354</v>
      </c>
      <c r="L229" s="0" t="s">
        <v>743</v>
      </c>
      <c r="M229" s="0" t="n">
        <v>4</v>
      </c>
      <c r="N229" s="0" t="s">
        <v>878</v>
      </c>
      <c r="O229" s="0" t="n">
        <v>11</v>
      </c>
      <c r="P229" s="0" t="n">
        <v>8</v>
      </c>
      <c r="Q229" s="0" t="s">
        <v>52</v>
      </c>
      <c r="R229" s="0" t="s">
        <v>409</v>
      </c>
      <c r="S229" s="0" t="s">
        <v>1745</v>
      </c>
      <c r="T229" s="0" t="n">
        <v>0</v>
      </c>
      <c r="U229" s="0" t="n">
        <v>1</v>
      </c>
      <c r="V229" s="0" t="n">
        <v>46</v>
      </c>
      <c r="W229" s="0" t="n">
        <v>471</v>
      </c>
      <c r="X229" s="0" t="n">
        <v>508</v>
      </c>
      <c r="Y229" s="0" t="n">
        <v>507</v>
      </c>
      <c r="Z229" s="0" t="n">
        <v>447</v>
      </c>
      <c r="AA229" s="0" t="n">
        <v>1</v>
      </c>
      <c r="AB229" s="0" t="n">
        <v>15</v>
      </c>
      <c r="AC229" s="0" t="s">
        <v>55</v>
      </c>
      <c r="AD229" s="0" t="n">
        <v>23.7376</v>
      </c>
      <c r="AE229" s="0" t="n">
        <v>1</v>
      </c>
      <c r="AF229" s="0" t="n">
        <v>0.06</v>
      </c>
      <c r="AG229" s="0" t="n">
        <v>7340.7</v>
      </c>
      <c r="AH229" s="0" t="n">
        <v>600.83</v>
      </c>
      <c r="AI229" s="0" t="n">
        <v>732.43</v>
      </c>
      <c r="AJ229" s="0" t="n">
        <v>48.4</v>
      </c>
      <c r="AK229" s="0" t="n">
        <v>174.76</v>
      </c>
      <c r="AL229" s="0" t="n">
        <v>11</v>
      </c>
      <c r="AM229" s="0" t="n">
        <v>321421.84</v>
      </c>
      <c r="AN229" s="0" t="n">
        <v>39415.67</v>
      </c>
      <c r="AO229" s="0" t="n">
        <v>24189.11</v>
      </c>
      <c r="AP229" s="0" t="n">
        <v>4452.4</v>
      </c>
      <c r="AQ229" s="0" t="n">
        <v>4429.37</v>
      </c>
      <c r="AR229" s="0" t="n">
        <v>1231</v>
      </c>
      <c r="AS229" s="0" t="n">
        <v>335</v>
      </c>
    </row>
    <row r="230" customFormat="false" ht="12" hidden="false" customHeight="false" outlineLevel="0" collapsed="false">
      <c r="A230" s="0" t="str">
        <f aca="false">CONCATENATE("Item/",ASC(C230),"/cond_",ASC(L230),"/list_",ASC(E230),"/context_",ASC(F230),"/CW_",ASC(AS230))</f>
        <v>Item/14069/cond_AU/list_CORGA/context_69/CW_500</v>
      </c>
      <c r="B230" s="0" t="str">
        <f aca="false">CONCATENATE("(#",ASC(C230),")")</f>
        <v>(#14069)</v>
      </c>
      <c r="C230" s="0" t="n">
        <v>14069</v>
      </c>
      <c r="D230" s="0" t="n">
        <v>4069</v>
      </c>
      <c r="E230" s="0" t="s">
        <v>46</v>
      </c>
      <c r="F230" s="0" t="n">
        <v>69</v>
      </c>
      <c r="G230" s="0" t="n">
        <v>88</v>
      </c>
      <c r="H230" s="0" t="n">
        <v>21</v>
      </c>
      <c r="I230" s="0" t="s">
        <v>356</v>
      </c>
      <c r="J230" s="0" t="s">
        <v>879</v>
      </c>
      <c r="K230" s="0" t="s">
        <v>358</v>
      </c>
      <c r="L230" s="0" t="s">
        <v>743</v>
      </c>
      <c r="M230" s="0" t="n">
        <v>4</v>
      </c>
      <c r="N230" s="0" t="s">
        <v>880</v>
      </c>
      <c r="O230" s="0" t="n">
        <v>11</v>
      </c>
      <c r="P230" s="0" t="n">
        <v>9</v>
      </c>
      <c r="Q230" s="0" t="s">
        <v>52</v>
      </c>
      <c r="R230" s="0" t="s">
        <v>409</v>
      </c>
      <c r="S230" s="0" t="s">
        <v>1770</v>
      </c>
      <c r="T230" s="0" t="s">
        <v>55</v>
      </c>
      <c r="U230" s="0" t="n">
        <v>5</v>
      </c>
      <c r="V230" s="0" t="n">
        <v>10</v>
      </c>
      <c r="W230" s="0" t="n">
        <v>603</v>
      </c>
      <c r="X230" s="0" t="n">
        <v>522</v>
      </c>
      <c r="Y230" s="0" t="n">
        <v>587</v>
      </c>
      <c r="Z230" s="0" t="n">
        <v>465</v>
      </c>
      <c r="AA230" s="0" t="n">
        <v>8</v>
      </c>
      <c r="AB230" s="0" t="n">
        <v>10</v>
      </c>
      <c r="AC230" s="0" t="s">
        <v>55</v>
      </c>
      <c r="AD230" s="0" t="n">
        <v>4.34297</v>
      </c>
      <c r="AE230" s="0" t="n">
        <v>8</v>
      </c>
      <c r="AF230" s="0" t="n">
        <v>12.04</v>
      </c>
      <c r="AG230" s="0" t="n">
        <v>10097.42</v>
      </c>
      <c r="AH230" s="0" t="n">
        <v>132.25</v>
      </c>
      <c r="AI230" s="0" t="n">
        <v>513.72</v>
      </c>
      <c r="AJ230" s="0" t="n">
        <v>12.67</v>
      </c>
      <c r="AK230" s="0" t="n">
        <v>50.96</v>
      </c>
      <c r="AL230" s="0" t="n">
        <v>2.5</v>
      </c>
      <c r="AM230" s="0" t="n">
        <v>317380.34</v>
      </c>
      <c r="AN230" s="0" t="n">
        <v>39376.25</v>
      </c>
      <c r="AO230" s="0" t="n">
        <v>23690.11</v>
      </c>
      <c r="AP230" s="0" t="n">
        <v>4877.67</v>
      </c>
      <c r="AQ230" s="0" t="n">
        <v>1865.01</v>
      </c>
      <c r="AR230" s="0" t="n">
        <v>478.5</v>
      </c>
      <c r="AS230" s="0" t="n">
        <v>500</v>
      </c>
    </row>
    <row r="231" customFormat="false" ht="12" hidden="false" customHeight="false" outlineLevel="0" collapsed="false">
      <c r="A231" s="0" t="str">
        <f aca="false">CONCATENATE("Item/",ASC(C231),"/cond_",ASC(L231),"/list_",ASC(E231),"/context_",ASC(F231),"/CW_",ASC(AS231))</f>
        <v>Item/14070/cond_AU/list_CORGC/context_70/CW_489</v>
      </c>
      <c r="B231" s="0" t="str">
        <f aca="false">CONCATENATE("(#",ASC(C231),")")</f>
        <v>(#14070)</v>
      </c>
      <c r="C231" s="0" t="n">
        <v>14070</v>
      </c>
      <c r="D231" s="0" t="n">
        <v>4070</v>
      </c>
      <c r="E231" s="0" t="s">
        <v>66</v>
      </c>
      <c r="F231" s="0" t="n">
        <v>70</v>
      </c>
      <c r="G231" s="0" t="n">
        <v>89</v>
      </c>
      <c r="H231" s="0" t="s">
        <v>153</v>
      </c>
      <c r="I231" s="0" t="s">
        <v>360</v>
      </c>
      <c r="J231" s="0" t="s">
        <v>881</v>
      </c>
      <c r="K231" s="0" t="s">
        <v>362</v>
      </c>
      <c r="L231" s="0" t="s">
        <v>743</v>
      </c>
      <c r="M231" s="0" t="n">
        <v>4</v>
      </c>
      <c r="N231" s="0" t="s">
        <v>882</v>
      </c>
      <c r="O231" s="0" t="n">
        <v>15</v>
      </c>
      <c r="P231" s="0" t="n">
        <v>13</v>
      </c>
      <c r="Q231" s="0" t="s">
        <v>52</v>
      </c>
      <c r="R231" s="0" t="s">
        <v>409</v>
      </c>
      <c r="S231" s="0" t="s">
        <v>1743</v>
      </c>
      <c r="T231" s="0" t="s">
        <v>55</v>
      </c>
      <c r="U231" s="0" t="n">
        <v>3</v>
      </c>
      <c r="V231" s="0" t="n">
        <v>6</v>
      </c>
      <c r="W231" s="0" t="n">
        <v>629</v>
      </c>
      <c r="X231" s="0" t="n">
        <v>564</v>
      </c>
      <c r="Y231" s="0" t="n">
        <v>597</v>
      </c>
      <c r="Z231" s="0" t="n">
        <v>495</v>
      </c>
      <c r="AA231" s="0" t="n">
        <v>3</v>
      </c>
      <c r="AB231" s="0" t="n">
        <v>10</v>
      </c>
      <c r="AC231" s="0" t="s">
        <v>55</v>
      </c>
      <c r="AD231" s="0" t="n">
        <v>21.3579</v>
      </c>
      <c r="AE231" s="0" t="n">
        <v>3</v>
      </c>
      <c r="AF231" s="0" t="n">
        <v>32.03</v>
      </c>
      <c r="AG231" s="0" t="n">
        <v>10192.91</v>
      </c>
      <c r="AH231" s="0" t="n">
        <v>204.5</v>
      </c>
      <c r="AI231" s="0" t="n">
        <v>989.03</v>
      </c>
      <c r="AJ231" s="0" t="n">
        <v>12.67</v>
      </c>
      <c r="AK231" s="0" t="n">
        <v>61.9</v>
      </c>
      <c r="AL231" s="0" t="n">
        <v>1.5</v>
      </c>
      <c r="AM231" s="0" t="n">
        <v>265866.86</v>
      </c>
      <c r="AN231" s="0" t="n">
        <v>33483</v>
      </c>
      <c r="AO231" s="0" t="n">
        <v>17505.2</v>
      </c>
      <c r="AP231" s="0" t="n">
        <v>743.67</v>
      </c>
      <c r="AQ231" s="0" t="n">
        <v>91.95</v>
      </c>
      <c r="AR231" s="0" t="n">
        <v>20</v>
      </c>
      <c r="AS231" s="0" t="n">
        <v>489</v>
      </c>
    </row>
    <row r="232" customFormat="false" ht="12" hidden="false" customHeight="false" outlineLevel="0" collapsed="false">
      <c r="A232" s="0" t="str">
        <f aca="false">CONCATENATE("Item/",ASC(C232),"/cond_",ASC(L232),"/list_",ASC(E232),"/context_",ASC(F232),"/CW_",ASC(AS232))</f>
        <v>Item/14071/cond_AU/list_CORGB/context_71/CW_204</v>
      </c>
      <c r="B232" s="0" t="str">
        <f aca="false">CONCATENATE("(#",ASC(C232),")")</f>
        <v>(#14071)</v>
      </c>
      <c r="C232" s="0" t="n">
        <v>14071</v>
      </c>
      <c r="D232" s="0" t="n">
        <v>4071</v>
      </c>
      <c r="E232" s="0" t="s">
        <v>56</v>
      </c>
      <c r="F232" s="0" t="n">
        <v>71</v>
      </c>
      <c r="G232" s="0" t="n">
        <v>90</v>
      </c>
      <c r="H232" s="0" t="s">
        <v>364</v>
      </c>
      <c r="I232" s="0" t="s">
        <v>365</v>
      </c>
      <c r="J232" s="0" t="s">
        <v>883</v>
      </c>
      <c r="K232" s="0" t="s">
        <v>69</v>
      </c>
      <c r="L232" s="0" t="s">
        <v>743</v>
      </c>
      <c r="M232" s="0" t="n">
        <v>4</v>
      </c>
      <c r="N232" s="0" t="s">
        <v>884</v>
      </c>
      <c r="O232" s="0" t="n">
        <v>16</v>
      </c>
      <c r="P232" s="0" t="n">
        <v>13</v>
      </c>
      <c r="Q232" s="0" t="s">
        <v>52</v>
      </c>
      <c r="R232" s="0" t="s">
        <v>409</v>
      </c>
      <c r="S232" s="0" t="s">
        <v>1745</v>
      </c>
      <c r="T232" s="0" t="n">
        <v>0</v>
      </c>
      <c r="U232" s="0" t="n">
        <v>1</v>
      </c>
      <c r="V232" s="0" t="n">
        <v>12</v>
      </c>
      <c r="W232" s="0" t="n">
        <v>535</v>
      </c>
      <c r="X232" s="0" t="n">
        <v>466</v>
      </c>
      <c r="Y232" s="0" t="n">
        <v>562</v>
      </c>
      <c r="Z232" s="0" t="s">
        <v>55</v>
      </c>
      <c r="AA232" s="0" t="n">
        <v>1</v>
      </c>
      <c r="AB232" s="0" t="n">
        <v>21</v>
      </c>
      <c r="AC232" s="0" t="s">
        <v>55</v>
      </c>
      <c r="AD232" s="0" t="n">
        <v>16.777</v>
      </c>
      <c r="AE232" s="0" t="n">
        <v>1</v>
      </c>
      <c r="AF232" s="0" t="n">
        <v>7.44</v>
      </c>
      <c r="AG232" s="0" t="n">
        <v>5756.94</v>
      </c>
      <c r="AH232" s="0" t="n">
        <v>813.43</v>
      </c>
      <c r="AI232" s="0" t="n">
        <v>888.54</v>
      </c>
      <c r="AJ232" s="0" t="n">
        <v>158.67</v>
      </c>
      <c r="AK232" s="0" t="n">
        <v>123.74</v>
      </c>
      <c r="AL232" s="0" t="n">
        <v>37.8</v>
      </c>
      <c r="AM232" s="0" t="n">
        <v>298245.42</v>
      </c>
      <c r="AN232" s="0" t="n">
        <v>35977.14</v>
      </c>
      <c r="AO232" s="0" t="n">
        <v>28607.58</v>
      </c>
      <c r="AP232" s="0" t="n">
        <v>4744</v>
      </c>
      <c r="AQ232" s="0" t="n">
        <v>1875.38</v>
      </c>
      <c r="AR232" s="0" t="n">
        <v>517.2</v>
      </c>
      <c r="AS232" s="0" t="n">
        <v>204</v>
      </c>
    </row>
    <row r="233" customFormat="false" ht="12" hidden="false" customHeight="false" outlineLevel="0" collapsed="false">
      <c r="A233" s="0" t="str">
        <f aca="false">CONCATENATE("Item/",ASC(C233),"/cond_",ASC(L233),"/list_",ASC(E233),"/context_",ASC(F233),"/CW_",ASC(AS233))</f>
        <v>Item/14072/cond_AU/list_CORGC/context_72/CW_354</v>
      </c>
      <c r="B233" s="0" t="str">
        <f aca="false">CONCATENATE("(#",ASC(C233),")")</f>
        <v>(#14072)</v>
      </c>
      <c r="C233" s="0" t="n">
        <v>14072</v>
      </c>
      <c r="D233" s="0" t="n">
        <v>4072</v>
      </c>
      <c r="E233" s="0" t="s">
        <v>66</v>
      </c>
      <c r="F233" s="0" t="n">
        <v>72</v>
      </c>
      <c r="G233" s="0" t="n">
        <v>93</v>
      </c>
      <c r="I233" s="0" t="s">
        <v>368</v>
      </c>
      <c r="J233" s="0" t="s">
        <v>506</v>
      </c>
      <c r="K233" s="0" t="s">
        <v>370</v>
      </c>
      <c r="L233" s="0" t="s">
        <v>743</v>
      </c>
      <c r="M233" s="0" t="n">
        <v>4</v>
      </c>
      <c r="N233" s="0" t="s">
        <v>885</v>
      </c>
      <c r="O233" s="0" t="n">
        <v>16</v>
      </c>
      <c r="P233" s="0" t="n">
        <v>13</v>
      </c>
      <c r="Q233" s="0" t="s">
        <v>52</v>
      </c>
      <c r="R233" s="0" t="s">
        <v>409</v>
      </c>
      <c r="S233" s="0" t="s">
        <v>1743</v>
      </c>
      <c r="T233" s="0" t="s">
        <v>55</v>
      </c>
      <c r="U233" s="0" t="n">
        <v>3</v>
      </c>
      <c r="V233" s="0" t="n">
        <v>23</v>
      </c>
      <c r="W233" s="0" t="n">
        <v>601</v>
      </c>
      <c r="X233" s="0" t="n">
        <v>567</v>
      </c>
      <c r="Y233" s="0" t="n">
        <v>626</v>
      </c>
      <c r="Z233" s="0" t="n">
        <v>467</v>
      </c>
      <c r="AA233" s="0" t="n">
        <v>1</v>
      </c>
      <c r="AB233" s="0" t="n">
        <v>14</v>
      </c>
      <c r="AC233" s="0" t="s">
        <v>55</v>
      </c>
      <c r="AD233" s="0" t="n">
        <v>28.973</v>
      </c>
      <c r="AE233" s="0" t="n">
        <v>1</v>
      </c>
      <c r="AF233" s="0" t="n">
        <v>0.59</v>
      </c>
      <c r="AG233" s="0" t="n">
        <v>5465.89</v>
      </c>
      <c r="AH233" s="0" t="n">
        <v>464.33</v>
      </c>
      <c r="AI233" s="0" t="n">
        <v>722.6</v>
      </c>
      <c r="AJ233" s="0" t="n">
        <v>68.4</v>
      </c>
      <c r="AK233" s="0" t="n">
        <v>229.92</v>
      </c>
      <c r="AL233" s="0" t="n">
        <v>12.5</v>
      </c>
      <c r="AM233" s="0" t="n">
        <v>306637.35</v>
      </c>
      <c r="AN233" s="0" t="n">
        <v>38935.17</v>
      </c>
      <c r="AO233" s="0" t="n">
        <v>33459.03</v>
      </c>
      <c r="AP233" s="0" t="n">
        <v>5004.4</v>
      </c>
      <c r="AQ233" s="0" t="n">
        <v>1970.64</v>
      </c>
      <c r="AR233" s="0" t="n">
        <v>489.5</v>
      </c>
      <c r="AS233" s="0" t="n">
        <v>354</v>
      </c>
    </row>
    <row r="234" customFormat="false" ht="12" hidden="false" customHeight="false" outlineLevel="0" collapsed="false">
      <c r="A234" s="0" t="str">
        <f aca="false">CONCATENATE("Item/",ASC(C234),"/cond_",ASC(L234),"/list_",ASC(E234),"/context_",ASC(F234),"/CW_",ASC(AS234))</f>
        <v>Item/14073/cond_AU/list_CORGA/context_73/CW_14</v>
      </c>
      <c r="B234" s="0" t="str">
        <f aca="false">CONCATENATE("(#",ASC(C234),")")</f>
        <v>(#14073)</v>
      </c>
      <c r="C234" s="0" t="n">
        <v>14073</v>
      </c>
      <c r="D234" s="0" t="n">
        <v>4073</v>
      </c>
      <c r="E234" s="0" t="s">
        <v>46</v>
      </c>
      <c r="F234" s="0" t="n">
        <v>73</v>
      </c>
      <c r="G234" s="0" t="n">
        <v>94</v>
      </c>
      <c r="I234" s="0" t="s">
        <v>372</v>
      </c>
      <c r="J234" s="0" t="s">
        <v>886</v>
      </c>
      <c r="K234" s="0" t="s">
        <v>374</v>
      </c>
      <c r="L234" s="0" t="s">
        <v>743</v>
      </c>
      <c r="M234" s="0" t="n">
        <v>4</v>
      </c>
      <c r="N234" s="0" t="s">
        <v>887</v>
      </c>
      <c r="O234" s="0" t="n">
        <v>13</v>
      </c>
      <c r="P234" s="0" t="n">
        <v>10</v>
      </c>
      <c r="Q234" s="0" t="s">
        <v>52</v>
      </c>
      <c r="R234" s="0" t="s">
        <v>409</v>
      </c>
      <c r="S234" s="0" t="s">
        <v>1743</v>
      </c>
      <c r="T234" s="0" t="s">
        <v>55</v>
      </c>
      <c r="U234" s="0" t="n">
        <v>3</v>
      </c>
      <c r="V234" s="0" t="n">
        <v>7</v>
      </c>
      <c r="W234" s="0" t="n">
        <v>399</v>
      </c>
      <c r="X234" s="0" t="n">
        <v>552</v>
      </c>
      <c r="Y234" s="0" t="n">
        <v>505</v>
      </c>
      <c r="Z234" s="0" t="s">
        <v>55</v>
      </c>
      <c r="AA234" s="0" t="n">
        <v>0</v>
      </c>
      <c r="AB234" s="0" t="n">
        <v>16</v>
      </c>
      <c r="AC234" s="0" t="s">
        <v>55</v>
      </c>
      <c r="AD234" s="0" t="n">
        <v>12.9694</v>
      </c>
      <c r="AE234" s="0" t="n">
        <v>0</v>
      </c>
      <c r="AF234" s="0" t="n">
        <v>0</v>
      </c>
      <c r="AG234" s="0" t="n">
        <v>4766.81</v>
      </c>
      <c r="AH234" s="0" t="n">
        <v>766.14</v>
      </c>
      <c r="AI234" s="0" t="n">
        <v>719.35</v>
      </c>
      <c r="AJ234" s="0" t="n">
        <v>99</v>
      </c>
      <c r="AK234" s="0" t="n">
        <v>196.9</v>
      </c>
      <c r="AL234" s="0" t="n">
        <v>10</v>
      </c>
      <c r="AM234" s="0" t="n">
        <v>249845.96</v>
      </c>
      <c r="AN234" s="0" t="n">
        <v>33956</v>
      </c>
      <c r="AO234" s="0" t="n">
        <v>23133.43</v>
      </c>
      <c r="AP234" s="0" t="n">
        <v>3700.17</v>
      </c>
      <c r="AQ234" s="0" t="n">
        <v>1817.4</v>
      </c>
      <c r="AR234" s="0" t="n">
        <v>202</v>
      </c>
      <c r="AS234" s="0" t="n">
        <v>14</v>
      </c>
    </row>
    <row r="235" customFormat="false" ht="12" hidden="false" customHeight="false" outlineLevel="0" collapsed="false">
      <c r="A235" s="0" t="str">
        <f aca="false">CONCATENATE("Item/",ASC(C235),"/cond_",ASC(L235),"/list_",ASC(E235),"/context_",ASC(F235),"/CW_",ASC(AS235))</f>
        <v>Item/14074/cond_AU/list_CORGD/context_74/CW_5</v>
      </c>
      <c r="B235" s="0" t="str">
        <f aca="false">CONCATENATE("(#",ASC(C235),")")</f>
        <v>(#14074)</v>
      </c>
      <c r="C235" s="0" t="n">
        <v>14074</v>
      </c>
      <c r="D235" s="0" t="n">
        <v>4074</v>
      </c>
      <c r="E235" s="0" t="s">
        <v>80</v>
      </c>
      <c r="F235" s="0" t="n">
        <v>74</v>
      </c>
      <c r="G235" s="0" t="n">
        <v>95</v>
      </c>
      <c r="I235" s="0" t="s">
        <v>376</v>
      </c>
      <c r="J235" s="0" t="s">
        <v>888</v>
      </c>
      <c r="K235" s="0" t="s">
        <v>378</v>
      </c>
      <c r="L235" s="0" t="s">
        <v>743</v>
      </c>
      <c r="M235" s="0" t="n">
        <v>4</v>
      </c>
      <c r="N235" s="0" t="s">
        <v>889</v>
      </c>
      <c r="O235" s="0" t="n">
        <v>19</v>
      </c>
      <c r="P235" s="0" t="n">
        <v>16</v>
      </c>
      <c r="Q235" s="0" t="s">
        <v>52</v>
      </c>
      <c r="R235" s="0" t="s">
        <v>409</v>
      </c>
      <c r="S235" s="0" t="s">
        <v>1771</v>
      </c>
      <c r="T235" s="0" t="s">
        <v>55</v>
      </c>
      <c r="U235" s="0" t="n">
        <v>5</v>
      </c>
      <c r="V235" s="0" t="n">
        <v>13</v>
      </c>
      <c r="W235" s="0" t="s">
        <v>55</v>
      </c>
      <c r="X235" s="0" t="s">
        <v>55</v>
      </c>
      <c r="Y235" s="0" t="s">
        <v>55</v>
      </c>
      <c r="Z235" s="0" t="s">
        <v>55</v>
      </c>
      <c r="AA235" s="0" t="n">
        <v>0</v>
      </c>
      <c r="AB235" s="0" t="n">
        <v>13</v>
      </c>
      <c r="AC235" s="0" t="s">
        <v>55</v>
      </c>
      <c r="AD235" s="0" t="n">
        <v>3.33159</v>
      </c>
      <c r="AE235" s="0" t="n">
        <v>0</v>
      </c>
      <c r="AF235" s="0" t="n">
        <v>0</v>
      </c>
      <c r="AG235" s="0" t="n">
        <v>4948.38</v>
      </c>
      <c r="AH235" s="0" t="n">
        <v>606.14</v>
      </c>
      <c r="AI235" s="0" t="n">
        <v>482.11</v>
      </c>
      <c r="AJ235" s="0" t="n">
        <v>45.67</v>
      </c>
      <c r="AK235" s="0" t="n">
        <v>40.66</v>
      </c>
      <c r="AL235" s="0" t="n">
        <v>8.6</v>
      </c>
      <c r="AM235" s="0" t="n">
        <v>362455.7</v>
      </c>
      <c r="AN235" s="0" t="n">
        <v>43161.71</v>
      </c>
      <c r="AO235" s="0" t="n">
        <v>30283.96</v>
      </c>
      <c r="AP235" s="0" t="n">
        <v>4477.83</v>
      </c>
      <c r="AQ235" s="0" t="n">
        <v>2280.19</v>
      </c>
      <c r="AR235" s="0" t="n">
        <v>542.4</v>
      </c>
      <c r="AS235" s="0" t="n">
        <v>5</v>
      </c>
    </row>
    <row r="236" customFormat="false" ht="12" hidden="false" customHeight="false" outlineLevel="0" collapsed="false">
      <c r="A236" s="0" t="str">
        <f aca="false">CONCATENATE("Item/",ASC(C236),"/cond_",ASC(L236),"/list_",ASC(E236),"/context_",ASC(F236),"/CW_",ASC(AS236))</f>
        <v>Item/14075/cond_AU/list_CORGC/context_75/CW_393</v>
      </c>
      <c r="B236" s="0" t="str">
        <f aca="false">CONCATENATE("(#",ASC(C236),")")</f>
        <v>(#14075)</v>
      </c>
      <c r="C236" s="0" t="n">
        <v>14075</v>
      </c>
      <c r="D236" s="0" t="n">
        <v>4075</v>
      </c>
      <c r="E236" s="0" t="s">
        <v>66</v>
      </c>
      <c r="F236" s="0" t="n">
        <v>75</v>
      </c>
      <c r="G236" s="0" t="n">
        <v>97</v>
      </c>
      <c r="I236" s="0" t="s">
        <v>380</v>
      </c>
      <c r="J236" s="0" t="s">
        <v>890</v>
      </c>
      <c r="K236" s="0" t="s">
        <v>382</v>
      </c>
      <c r="L236" s="0" t="s">
        <v>743</v>
      </c>
      <c r="M236" s="0" t="n">
        <v>4</v>
      </c>
      <c r="N236" s="0" t="s">
        <v>891</v>
      </c>
      <c r="O236" s="0" t="n">
        <v>14</v>
      </c>
      <c r="P236" s="0" t="n">
        <v>11</v>
      </c>
      <c r="Q236" s="0" t="s">
        <v>52</v>
      </c>
      <c r="R236" s="0" t="s">
        <v>409</v>
      </c>
      <c r="S236" s="0" t="s">
        <v>1772</v>
      </c>
      <c r="T236" s="0" t="s">
        <v>55</v>
      </c>
      <c r="U236" s="0" t="n">
        <v>9</v>
      </c>
      <c r="V236" s="0" t="n">
        <v>10</v>
      </c>
      <c r="W236" s="0" t="n">
        <v>568</v>
      </c>
      <c r="X236" s="0" t="n">
        <v>502</v>
      </c>
      <c r="Y236" s="0" t="n">
        <v>547</v>
      </c>
      <c r="Z236" s="0" t="n">
        <v>428</v>
      </c>
      <c r="AA236" s="0" t="n">
        <v>0</v>
      </c>
      <c r="AB236" s="0" t="n">
        <v>10</v>
      </c>
      <c r="AC236" s="0" t="s">
        <v>55</v>
      </c>
      <c r="AD236" s="0" t="n">
        <v>11.8391</v>
      </c>
      <c r="AE236" s="0" t="n">
        <v>0</v>
      </c>
      <c r="AF236" s="0" t="n">
        <v>0</v>
      </c>
      <c r="AG236" s="0" t="n">
        <v>3883.81</v>
      </c>
      <c r="AH236" s="0" t="n">
        <v>1194.5</v>
      </c>
      <c r="AI236" s="0" t="n">
        <v>849.4</v>
      </c>
      <c r="AJ236" s="0" t="n">
        <v>206</v>
      </c>
      <c r="AK236" s="0" t="n">
        <v>190.49</v>
      </c>
      <c r="AL236" s="0" t="n">
        <v>49.67</v>
      </c>
      <c r="AM236" s="0" t="n">
        <v>259874.94</v>
      </c>
      <c r="AN236" s="0" t="n">
        <v>41338.62</v>
      </c>
      <c r="AO236" s="0" t="n">
        <v>26813.31</v>
      </c>
      <c r="AP236" s="0" t="n">
        <v>5750.14</v>
      </c>
      <c r="AQ236" s="0" t="n">
        <v>3815.54</v>
      </c>
      <c r="AR236" s="0" t="n">
        <v>918.83</v>
      </c>
      <c r="AS236" s="0" t="n">
        <v>393</v>
      </c>
    </row>
    <row r="237" customFormat="false" ht="12" hidden="false" customHeight="false" outlineLevel="0" collapsed="false">
      <c r="A237" s="0" t="str">
        <f aca="false">CONCATENATE("Item/",ASC(C237),"/cond_",ASC(L237),"/list_",ASC(E237),"/context_",ASC(F237),"/CW_",ASC(AS237))</f>
        <v>Item/14076/cond_AU/list_CORGA/context_76/CW_422</v>
      </c>
      <c r="B237" s="0" t="str">
        <f aca="false">CONCATENATE("(#",ASC(C237),")")</f>
        <v>(#14076)</v>
      </c>
      <c r="C237" s="0" t="n">
        <v>14076</v>
      </c>
      <c r="D237" s="0" t="n">
        <v>4076</v>
      </c>
      <c r="E237" s="0" t="s">
        <v>46</v>
      </c>
      <c r="F237" s="0" t="n">
        <v>76</v>
      </c>
      <c r="G237" s="0" t="n">
        <v>99</v>
      </c>
      <c r="H237" s="0" t="n">
        <v>38</v>
      </c>
      <c r="I237" s="0" t="s">
        <v>384</v>
      </c>
      <c r="J237" s="0" t="s">
        <v>416</v>
      </c>
      <c r="K237" s="0" t="s">
        <v>386</v>
      </c>
      <c r="L237" s="0" t="s">
        <v>743</v>
      </c>
      <c r="M237" s="0" t="n">
        <v>4</v>
      </c>
      <c r="N237" s="0" t="s">
        <v>892</v>
      </c>
      <c r="O237" s="0" t="n">
        <v>11</v>
      </c>
      <c r="P237" s="0" t="n">
        <v>9</v>
      </c>
      <c r="Q237" s="0" t="s">
        <v>52</v>
      </c>
      <c r="R237" s="0" t="s">
        <v>409</v>
      </c>
      <c r="S237" s="0" t="s">
        <v>1743</v>
      </c>
      <c r="T237" s="0" t="s">
        <v>55</v>
      </c>
      <c r="U237" s="0" t="n">
        <v>3</v>
      </c>
      <c r="V237" s="0" t="n">
        <v>10</v>
      </c>
      <c r="W237" s="0" t="n">
        <v>440</v>
      </c>
      <c r="X237" s="0" t="n">
        <v>532</v>
      </c>
      <c r="Y237" s="0" t="n">
        <v>484</v>
      </c>
      <c r="Z237" s="0" t="n">
        <v>480</v>
      </c>
      <c r="AA237" s="0" t="n">
        <v>3</v>
      </c>
      <c r="AB237" s="0" t="n">
        <v>16</v>
      </c>
      <c r="AC237" s="0" t="s">
        <v>55</v>
      </c>
      <c r="AD237" s="0" t="n">
        <v>6.00877</v>
      </c>
      <c r="AE237" s="0" t="n">
        <v>3</v>
      </c>
      <c r="AF237" s="0" t="n">
        <v>1.76</v>
      </c>
      <c r="AG237" s="0" t="n">
        <v>5049.35</v>
      </c>
      <c r="AH237" s="0" t="n">
        <v>803.14</v>
      </c>
      <c r="AI237" s="0" t="n">
        <v>737.85</v>
      </c>
      <c r="AJ237" s="0" t="n">
        <v>156.17</v>
      </c>
      <c r="AK237" s="0" t="n">
        <v>120.51</v>
      </c>
      <c r="AL237" s="0" t="n">
        <v>28.4</v>
      </c>
      <c r="AM237" s="0" t="n">
        <v>220366.79</v>
      </c>
      <c r="AN237" s="0" t="n">
        <v>29394</v>
      </c>
      <c r="AO237" s="0" t="n">
        <v>19984.17</v>
      </c>
      <c r="AP237" s="0" t="n">
        <v>2999.33</v>
      </c>
      <c r="AQ237" s="0" t="n">
        <v>1191.07</v>
      </c>
      <c r="AR237" s="0" t="n">
        <v>183</v>
      </c>
      <c r="AS237" s="0" t="n">
        <v>422</v>
      </c>
    </row>
    <row r="238" customFormat="false" ht="12" hidden="false" customHeight="false" outlineLevel="0" collapsed="false">
      <c r="A238" s="0" t="str">
        <f aca="false">CONCATENATE("Item/",ASC(C238),"/cond_",ASC(L238),"/list_",ASC(E238),"/context_",ASC(F238),"/CW_",ASC(AS238))</f>
        <v>Item/14077/cond_AU/list_CORGB/context_77/CW_370</v>
      </c>
      <c r="B238" s="0" t="str">
        <f aca="false">CONCATENATE("(#",ASC(C238),")")</f>
        <v>(#14077)</v>
      </c>
      <c r="C238" s="0" t="n">
        <v>14077</v>
      </c>
      <c r="D238" s="0" t="n">
        <v>4077</v>
      </c>
      <c r="E238" s="0" t="s">
        <v>56</v>
      </c>
      <c r="F238" s="0" t="n">
        <v>77</v>
      </c>
      <c r="G238" s="0" t="n">
        <v>100</v>
      </c>
      <c r="H238" s="0" t="n">
        <v>16</v>
      </c>
      <c r="I238" s="0" t="s">
        <v>388</v>
      </c>
      <c r="J238" s="0" t="s">
        <v>893</v>
      </c>
      <c r="K238" s="0" t="s">
        <v>390</v>
      </c>
      <c r="L238" s="0" t="s">
        <v>743</v>
      </c>
      <c r="M238" s="0" t="n">
        <v>4</v>
      </c>
      <c r="N238" s="0" t="s">
        <v>894</v>
      </c>
      <c r="O238" s="0" t="n">
        <v>9</v>
      </c>
      <c r="P238" s="0" t="n">
        <v>7</v>
      </c>
      <c r="Q238" s="0" t="s">
        <v>52</v>
      </c>
      <c r="R238" s="0" t="s">
        <v>409</v>
      </c>
      <c r="S238" s="0" t="s">
        <v>1743</v>
      </c>
      <c r="T238" s="0" t="s">
        <v>55</v>
      </c>
      <c r="U238" s="0" t="n">
        <v>3</v>
      </c>
      <c r="V238" s="0" t="n">
        <v>3</v>
      </c>
      <c r="W238" s="0" t="n">
        <v>617</v>
      </c>
      <c r="X238" s="0" t="n">
        <v>536</v>
      </c>
      <c r="Y238" s="0" t="n">
        <v>613</v>
      </c>
      <c r="Z238" s="0" t="n">
        <v>459</v>
      </c>
      <c r="AA238" s="0" t="n">
        <v>7</v>
      </c>
      <c r="AB238" s="0" t="n">
        <v>10</v>
      </c>
      <c r="AC238" s="0" t="s">
        <v>55</v>
      </c>
      <c r="AD238" s="0" t="n">
        <v>2.73667</v>
      </c>
      <c r="AE238" s="0" t="n">
        <v>7</v>
      </c>
      <c r="AF238" s="0" t="n">
        <v>43</v>
      </c>
      <c r="AG238" s="0" t="n">
        <v>7999.58</v>
      </c>
      <c r="AH238" s="0" t="n">
        <v>356</v>
      </c>
      <c r="AI238" s="0" t="n">
        <v>2515.41</v>
      </c>
      <c r="AJ238" s="0" t="n">
        <v>61.5</v>
      </c>
      <c r="AK238" s="0" t="n">
        <v>222.01</v>
      </c>
      <c r="AL238" s="0" t="n">
        <v>7.67</v>
      </c>
      <c r="AM238" s="0" t="n">
        <v>268597.29</v>
      </c>
      <c r="AN238" s="0" t="n">
        <v>31322</v>
      </c>
      <c r="AO238" s="0" t="n">
        <v>17864.13</v>
      </c>
      <c r="AP238" s="0" t="n">
        <v>2652.5</v>
      </c>
      <c r="AQ238" s="0" t="n">
        <v>1694.99</v>
      </c>
      <c r="AR238" s="0" t="n">
        <v>175</v>
      </c>
      <c r="AS238" s="0" t="n">
        <v>370</v>
      </c>
    </row>
    <row r="239" customFormat="false" ht="12" hidden="false" customHeight="false" outlineLevel="0" collapsed="false">
      <c r="A239" s="0" t="str">
        <f aca="false">CONCATENATE("Item/",ASC(C239),"/cond_",ASC(L239),"/list_",ASC(E239),"/context_",ASC(F239),"/CW_",ASC(AS239))</f>
        <v>Item/14078/cond_AU/list_CORGD/context_78/CW_336</v>
      </c>
      <c r="B239" s="0" t="str">
        <f aca="false">CONCATENATE("(#",ASC(C239),")")</f>
        <v>(#14078)</v>
      </c>
      <c r="C239" s="0" t="n">
        <v>14078</v>
      </c>
      <c r="D239" s="0" t="n">
        <v>4078</v>
      </c>
      <c r="E239" s="0" t="s">
        <v>80</v>
      </c>
      <c r="F239" s="0" t="n">
        <v>78</v>
      </c>
      <c r="G239" s="0" t="n">
        <v>101</v>
      </c>
      <c r="H239" s="0" t="s">
        <v>392</v>
      </c>
      <c r="I239" s="0" t="s">
        <v>393</v>
      </c>
      <c r="J239" s="0" t="s">
        <v>895</v>
      </c>
      <c r="K239" s="0" t="s">
        <v>217</v>
      </c>
      <c r="L239" s="0" t="s">
        <v>743</v>
      </c>
      <c r="M239" s="0" t="n">
        <v>4</v>
      </c>
      <c r="N239" s="0" t="s">
        <v>896</v>
      </c>
      <c r="O239" s="0" t="n">
        <v>10</v>
      </c>
      <c r="P239" s="0" t="n">
        <v>8</v>
      </c>
      <c r="Q239" s="0" t="s">
        <v>52</v>
      </c>
      <c r="R239" s="0" t="s">
        <v>409</v>
      </c>
      <c r="S239" s="0" t="s">
        <v>1745</v>
      </c>
      <c r="T239" s="0" t="n">
        <v>0</v>
      </c>
      <c r="U239" s="0" t="n">
        <v>1</v>
      </c>
      <c r="V239" s="0" t="n">
        <v>191</v>
      </c>
      <c r="W239" s="0" t="n">
        <v>414</v>
      </c>
      <c r="X239" s="0" t="n">
        <v>535</v>
      </c>
      <c r="Y239" s="0" t="n">
        <v>513</v>
      </c>
      <c r="Z239" s="0" t="s">
        <v>55</v>
      </c>
      <c r="AA239" s="0" t="n">
        <v>1</v>
      </c>
      <c r="AB239" s="0" t="n">
        <v>19</v>
      </c>
      <c r="AC239" s="0" t="s">
        <v>55</v>
      </c>
      <c r="AD239" s="0" t="n">
        <v>189.663</v>
      </c>
      <c r="AE239" s="0" t="n">
        <v>1</v>
      </c>
      <c r="AF239" s="0" t="n">
        <v>18.03</v>
      </c>
      <c r="AG239" s="0" t="n">
        <v>7337.69</v>
      </c>
      <c r="AH239" s="0" t="n">
        <v>553.5</v>
      </c>
      <c r="AI239" s="0" t="n">
        <v>1232.49</v>
      </c>
      <c r="AJ239" s="0" t="n">
        <v>48.2</v>
      </c>
      <c r="AK239" s="0" t="n">
        <v>430.98</v>
      </c>
      <c r="AL239" s="0" t="n">
        <v>8.5</v>
      </c>
      <c r="AM239" s="0" t="n">
        <v>323796.34</v>
      </c>
      <c r="AN239" s="0" t="n">
        <v>40051.5</v>
      </c>
      <c r="AO239" s="0" t="n">
        <v>26905.5</v>
      </c>
      <c r="AP239" s="0" t="n">
        <v>4091.6</v>
      </c>
      <c r="AQ239" s="0" t="n">
        <v>2640.24</v>
      </c>
      <c r="AR239" s="0" t="n">
        <v>439.25</v>
      </c>
      <c r="AS239" s="0" t="n">
        <v>336</v>
      </c>
    </row>
    <row r="240" customFormat="false" ht="12" hidden="false" customHeight="false" outlineLevel="0" collapsed="false">
      <c r="A240" s="0" t="str">
        <f aca="false">CONCATENATE("Item/",ASC(C240),"/cond_",ASC(L240),"/list_",ASC(E240),"/context_",ASC(F240),"/CW_",ASC(AS240))</f>
        <v>Item/14079/cond_AU/list_CORGB/context_79/CW_103</v>
      </c>
      <c r="B240" s="0" t="str">
        <f aca="false">CONCATENATE("(#",ASC(C240),")")</f>
        <v>(#14079)</v>
      </c>
      <c r="C240" s="0" t="n">
        <v>14079</v>
      </c>
      <c r="D240" s="0" t="n">
        <v>4079</v>
      </c>
      <c r="E240" s="0" t="s">
        <v>56</v>
      </c>
      <c r="F240" s="0" t="n">
        <v>79</v>
      </c>
      <c r="G240" s="0" t="n">
        <v>102</v>
      </c>
      <c r="H240" s="0" t="n">
        <v>31</v>
      </c>
      <c r="I240" s="0" t="s">
        <v>396</v>
      </c>
      <c r="J240" s="0" t="s">
        <v>897</v>
      </c>
      <c r="K240" s="0" t="s">
        <v>398</v>
      </c>
      <c r="L240" s="0" t="s">
        <v>743</v>
      </c>
      <c r="M240" s="0" t="n">
        <v>4</v>
      </c>
      <c r="N240" s="0" t="s">
        <v>898</v>
      </c>
      <c r="O240" s="0" t="n">
        <v>10</v>
      </c>
      <c r="P240" s="0" t="n">
        <v>8</v>
      </c>
      <c r="Q240" s="0" t="s">
        <v>52</v>
      </c>
      <c r="R240" s="0" t="s">
        <v>409</v>
      </c>
      <c r="S240" s="0" t="s">
        <v>1741</v>
      </c>
      <c r="T240" s="0" t="s">
        <v>55</v>
      </c>
      <c r="U240" s="0" t="n">
        <v>3</v>
      </c>
      <c r="V240" s="0" t="n">
        <v>8</v>
      </c>
      <c r="W240" s="0" t="n">
        <v>507</v>
      </c>
      <c r="X240" s="0" t="n">
        <v>517</v>
      </c>
      <c r="Y240" s="0" t="n">
        <v>526</v>
      </c>
      <c r="Z240" s="0" t="s">
        <v>55</v>
      </c>
      <c r="AA240" s="0" t="n">
        <v>0</v>
      </c>
      <c r="AB240" s="0" t="n">
        <v>20</v>
      </c>
      <c r="AC240" s="0" t="s">
        <v>55</v>
      </c>
      <c r="AD240" s="0" t="n">
        <v>7.85304</v>
      </c>
      <c r="AE240" s="0" t="n">
        <v>0</v>
      </c>
      <c r="AF240" s="0" t="n">
        <v>0</v>
      </c>
      <c r="AG240" s="0" t="n">
        <v>2718.69</v>
      </c>
      <c r="AH240" s="0" t="n">
        <v>810.8</v>
      </c>
      <c r="AI240" s="0" t="n">
        <v>1114.82</v>
      </c>
      <c r="AJ240" s="0" t="n">
        <v>245.33</v>
      </c>
      <c r="AK240" s="0" t="n">
        <v>654.34</v>
      </c>
      <c r="AL240" s="0" t="n">
        <v>118.5</v>
      </c>
      <c r="AM240" s="0" t="n">
        <v>305960.31</v>
      </c>
      <c r="AN240" s="0" t="n">
        <v>38065.3</v>
      </c>
      <c r="AO240" s="0" t="n">
        <v>27882.99</v>
      </c>
      <c r="AP240" s="0" t="n">
        <v>5102.56</v>
      </c>
      <c r="AQ240" s="0" t="n">
        <v>5306.86</v>
      </c>
      <c r="AR240" s="0" t="n">
        <v>1326.88</v>
      </c>
      <c r="AS240" s="0" t="n">
        <v>103</v>
      </c>
    </row>
    <row r="241" customFormat="false" ht="12" hidden="false" customHeight="false" outlineLevel="0" collapsed="false">
      <c r="A241" s="0" t="str">
        <f aca="false">CONCATENATE("Item/",ASC(C241),"/cond_",ASC(L241),"/list_",ASC(E241),"/context_",ASC(F241),"/CW_",ASC(AS241))</f>
        <v>Item/14080/cond_AU/list_CORGA/context_80/CW_240</v>
      </c>
      <c r="B241" s="0" t="str">
        <f aca="false">CONCATENATE("(#",ASC(C241),")")</f>
        <v>(#14080)</v>
      </c>
      <c r="C241" s="0" t="n">
        <v>14080</v>
      </c>
      <c r="D241" s="0" t="n">
        <v>4080</v>
      </c>
      <c r="E241" s="0" t="s">
        <v>46</v>
      </c>
      <c r="F241" s="0" t="n">
        <v>80</v>
      </c>
      <c r="G241" s="0" t="n">
        <v>103</v>
      </c>
      <c r="I241" s="0" t="s">
        <v>400</v>
      </c>
      <c r="J241" s="0" t="s">
        <v>899</v>
      </c>
      <c r="K241" s="0" t="s">
        <v>402</v>
      </c>
      <c r="L241" s="0" t="s">
        <v>743</v>
      </c>
      <c r="M241" s="0" t="n">
        <v>4</v>
      </c>
      <c r="N241" s="0" t="s">
        <v>900</v>
      </c>
      <c r="O241" s="0" t="n">
        <v>15</v>
      </c>
      <c r="P241" s="0" t="n">
        <v>13</v>
      </c>
      <c r="Q241" s="0" t="s">
        <v>52</v>
      </c>
      <c r="R241" s="0" t="s">
        <v>409</v>
      </c>
      <c r="S241" s="0" t="s">
        <v>1773</v>
      </c>
      <c r="T241" s="0" t="s">
        <v>55</v>
      </c>
      <c r="U241" s="0" t="n">
        <v>4</v>
      </c>
      <c r="V241" s="0" t="n">
        <v>167</v>
      </c>
      <c r="W241" s="0" t="n">
        <v>596</v>
      </c>
      <c r="X241" s="0" t="n">
        <v>507</v>
      </c>
      <c r="Y241" s="0" t="n">
        <v>643</v>
      </c>
      <c r="Z241" s="0" t="s">
        <v>55</v>
      </c>
      <c r="AA241" s="0" t="n">
        <v>1</v>
      </c>
      <c r="AB241" s="0" t="n">
        <v>19</v>
      </c>
      <c r="AC241" s="0" t="s">
        <v>55</v>
      </c>
      <c r="AD241" s="0" t="n">
        <v>69.428</v>
      </c>
      <c r="AE241" s="0" t="n">
        <v>1</v>
      </c>
      <c r="AF241" s="0" t="n">
        <v>11.84</v>
      </c>
      <c r="AG241" s="0" t="n">
        <v>5215.27</v>
      </c>
      <c r="AH241" s="0" t="n">
        <v>470.33</v>
      </c>
      <c r="AI241" s="0" t="n">
        <v>603.39</v>
      </c>
      <c r="AJ241" s="0" t="n">
        <v>32</v>
      </c>
      <c r="AK241" s="0" t="n">
        <v>109.53</v>
      </c>
      <c r="AL241" s="0" t="n">
        <v>4.5</v>
      </c>
      <c r="AM241" s="0" t="n">
        <v>262350.61</v>
      </c>
      <c r="AN241" s="0" t="n">
        <v>38427.17</v>
      </c>
      <c r="AO241" s="0" t="n">
        <v>32196.29</v>
      </c>
      <c r="AP241" s="0" t="n">
        <v>3542.4</v>
      </c>
      <c r="AQ241" s="0" t="n">
        <v>8820.25</v>
      </c>
      <c r="AR241" s="0" t="n">
        <v>381</v>
      </c>
      <c r="AS241" s="0" t="n">
        <v>240</v>
      </c>
    </row>
    <row r="242" customFormat="false" ht="12" hidden="false" customHeight="false" outlineLevel="0" collapsed="false">
      <c r="A242" s="0" t="str">
        <f aca="false">CONCATENATE("Item/",ASC(C242),"/cond_",ASC(L242),"/list_",ASC(E242),"/context_",ASC(F242),"/CW_",ASC(AS242))</f>
        <v>Item/14081/cond_AU/list_CORGC/context_81/CW_358</v>
      </c>
      <c r="B242" s="0" t="str">
        <f aca="false">CONCATENATE("(#",ASC(C242),")")</f>
        <v>(#14081)</v>
      </c>
      <c r="C242" s="0" t="n">
        <v>14081</v>
      </c>
      <c r="D242" s="0" t="n">
        <v>4081</v>
      </c>
      <c r="E242" s="0" t="s">
        <v>66</v>
      </c>
      <c r="F242" s="0" t="n">
        <v>81</v>
      </c>
      <c r="G242" s="0" t="n">
        <v>104</v>
      </c>
      <c r="H242" s="0" t="s">
        <v>404</v>
      </c>
      <c r="I242" s="0" t="s">
        <v>405</v>
      </c>
      <c r="J242" s="0" t="s">
        <v>468</v>
      </c>
      <c r="K242" s="0" t="s">
        <v>407</v>
      </c>
      <c r="L242" s="0" t="s">
        <v>743</v>
      </c>
      <c r="M242" s="0" t="n">
        <v>4</v>
      </c>
      <c r="N242" s="0" t="s">
        <v>901</v>
      </c>
      <c r="O242" s="0" t="n">
        <v>10</v>
      </c>
      <c r="P242" s="0" t="n">
        <v>8</v>
      </c>
      <c r="Q242" s="0" t="s">
        <v>52</v>
      </c>
      <c r="R242" s="0" t="s">
        <v>581</v>
      </c>
      <c r="S242" s="0" t="s">
        <v>1743</v>
      </c>
      <c r="T242" s="0" t="n">
        <v>0</v>
      </c>
      <c r="U242" s="0" t="n">
        <v>3</v>
      </c>
      <c r="V242" s="0" t="n">
        <v>88</v>
      </c>
      <c r="W242" s="0" t="n">
        <v>426</v>
      </c>
      <c r="X242" s="0" t="n">
        <v>569</v>
      </c>
      <c r="Y242" s="0" t="n">
        <v>502</v>
      </c>
      <c r="Z242" s="0" t="n">
        <v>557</v>
      </c>
      <c r="AA242" s="0" t="n">
        <v>11</v>
      </c>
      <c r="AB242" s="0" t="n">
        <v>13</v>
      </c>
      <c r="AC242" s="0" t="s">
        <v>55</v>
      </c>
      <c r="AD242" s="0" t="n">
        <v>77.6975</v>
      </c>
      <c r="AE242" s="0" t="n">
        <v>11</v>
      </c>
      <c r="AF242" s="0" t="n">
        <v>47.59</v>
      </c>
      <c r="AG242" s="0" t="n">
        <v>14355.59</v>
      </c>
      <c r="AH242" s="0" t="n">
        <v>236.5</v>
      </c>
      <c r="AI242" s="0" t="n">
        <v>2142.71</v>
      </c>
      <c r="AJ242" s="0" t="n">
        <v>32</v>
      </c>
      <c r="AK242" s="0" t="n">
        <v>338.25</v>
      </c>
      <c r="AL242" s="0" t="n">
        <v>6</v>
      </c>
      <c r="AM242" s="0" t="n">
        <v>263125.21</v>
      </c>
      <c r="AN242" s="0" t="n">
        <v>36347.5</v>
      </c>
      <c r="AO242" s="0" t="n">
        <v>33985.43</v>
      </c>
      <c r="AP242" s="0" t="n">
        <v>5398.33</v>
      </c>
      <c r="AQ242" s="0" t="n">
        <v>3107.63</v>
      </c>
      <c r="AR242" s="0" t="n">
        <v>292</v>
      </c>
      <c r="AS242" s="0" t="n">
        <v>358</v>
      </c>
    </row>
    <row r="243" customFormat="false" ht="12" hidden="false" customHeight="false" outlineLevel="0" collapsed="false">
      <c r="A243" s="0" t="str">
        <f aca="false">CONCATENATE("Item/",ASC(C243),"/cond_",ASC(L243),"/list_",ASC(E243),"/context_",ASC(F243),"/CW_",ASC(AS243))</f>
        <v>Item/14082/cond_AU/list_CORGA/context_82/CW_196</v>
      </c>
      <c r="B243" s="0" t="str">
        <f aca="false">CONCATENATE("(#",ASC(C243),")")</f>
        <v>(#14082)</v>
      </c>
      <c r="C243" s="0" t="n">
        <v>14082</v>
      </c>
      <c r="D243" s="0" t="n">
        <v>4082</v>
      </c>
      <c r="E243" s="0" t="s">
        <v>46</v>
      </c>
      <c r="F243" s="0" t="n">
        <v>82</v>
      </c>
      <c r="G243" s="0" t="n">
        <v>105</v>
      </c>
      <c r="I243" s="0" t="s">
        <v>410</v>
      </c>
      <c r="J243" s="0" t="s">
        <v>902</v>
      </c>
      <c r="K243" s="0" t="s">
        <v>412</v>
      </c>
      <c r="L243" s="0" t="s">
        <v>743</v>
      </c>
      <c r="M243" s="0" t="n">
        <v>4</v>
      </c>
      <c r="N243" s="0" t="s">
        <v>903</v>
      </c>
      <c r="O243" s="0" t="n">
        <v>12</v>
      </c>
      <c r="P243" s="0" t="n">
        <v>10</v>
      </c>
      <c r="Q243" s="0" t="s">
        <v>52</v>
      </c>
      <c r="R243" s="0" t="s">
        <v>581</v>
      </c>
      <c r="S243" s="0" t="s">
        <v>1745</v>
      </c>
      <c r="T243" s="0" t="n">
        <v>0</v>
      </c>
      <c r="U243" s="0" t="n">
        <v>1</v>
      </c>
      <c r="V243" s="0" t="n">
        <v>2</v>
      </c>
      <c r="W243" s="0" t="s">
        <v>55</v>
      </c>
      <c r="X243" s="0" t="n">
        <v>415</v>
      </c>
      <c r="Y243" s="0" t="n">
        <v>456</v>
      </c>
      <c r="Z243" s="0" t="s">
        <v>55</v>
      </c>
      <c r="AA243" s="0" t="n">
        <v>9</v>
      </c>
      <c r="AB243" s="0" t="s">
        <v>55</v>
      </c>
      <c r="AC243" s="0" t="s">
        <v>55</v>
      </c>
      <c r="AD243" s="0" t="n">
        <v>2.4392</v>
      </c>
      <c r="AE243" s="0" t="n">
        <v>9</v>
      </c>
      <c r="AF243" s="0" t="n">
        <v>247.29</v>
      </c>
      <c r="AG243" s="0" t="n">
        <v>12225.76</v>
      </c>
      <c r="AH243" s="0" t="n">
        <v>193.25</v>
      </c>
      <c r="AI243" s="0" t="n">
        <v>2892.14</v>
      </c>
      <c r="AJ243" s="0" t="n">
        <v>28.67</v>
      </c>
      <c r="AK243" s="0" t="n">
        <v>1114.36</v>
      </c>
      <c r="AL243" s="0" t="n">
        <v>5</v>
      </c>
      <c r="AM243" s="0" t="n">
        <v>214458.42</v>
      </c>
      <c r="AN243" s="0" t="n">
        <v>31066.5</v>
      </c>
      <c r="AO243" s="0" t="n">
        <v>17349</v>
      </c>
      <c r="AP243" s="0" t="n">
        <v>3291.67</v>
      </c>
      <c r="AQ243" s="0" t="n">
        <v>1866.44</v>
      </c>
      <c r="AR243" s="0" t="n">
        <v>210</v>
      </c>
      <c r="AS243" s="0" t="n">
        <v>196</v>
      </c>
    </row>
    <row r="244" customFormat="false" ht="12" hidden="false" customHeight="false" outlineLevel="0" collapsed="false">
      <c r="A244" s="0" t="str">
        <f aca="false">CONCATENATE("Item/",ASC(C244),"/cond_",ASC(L244),"/list_",ASC(E244),"/context_",ASC(F244),"/CW_",ASC(AS244))</f>
        <v>Item/14083/cond_AU/list_CORGC/context_83/CW_445</v>
      </c>
      <c r="B244" s="0" t="str">
        <f aca="false">CONCATENATE("(#",ASC(C244),")")</f>
        <v>(#14083)</v>
      </c>
      <c r="C244" s="0" t="n">
        <v>14083</v>
      </c>
      <c r="D244" s="0" t="n">
        <v>4083</v>
      </c>
      <c r="E244" s="0" t="s">
        <v>66</v>
      </c>
      <c r="F244" s="0" t="n">
        <v>83</v>
      </c>
      <c r="G244" s="0" t="n">
        <v>106</v>
      </c>
      <c r="H244" s="0" t="s">
        <v>414</v>
      </c>
      <c r="I244" s="0" t="s">
        <v>415</v>
      </c>
      <c r="J244" s="0" t="s">
        <v>904</v>
      </c>
      <c r="K244" s="0" t="s">
        <v>417</v>
      </c>
      <c r="L244" s="0" t="s">
        <v>743</v>
      </c>
      <c r="M244" s="0" t="n">
        <v>4</v>
      </c>
      <c r="N244" s="0" t="s">
        <v>905</v>
      </c>
      <c r="O244" s="0" t="n">
        <v>10</v>
      </c>
      <c r="P244" s="0" t="n">
        <v>8</v>
      </c>
      <c r="Q244" s="0" t="s">
        <v>52</v>
      </c>
      <c r="R244" s="0" t="s">
        <v>581</v>
      </c>
      <c r="S244" s="0" t="s">
        <v>1745</v>
      </c>
      <c r="T244" s="0" t="n">
        <v>0</v>
      </c>
      <c r="U244" s="0" t="n">
        <v>1</v>
      </c>
      <c r="V244" s="0" t="n">
        <v>8</v>
      </c>
      <c r="W244" s="0" t="n">
        <v>611</v>
      </c>
      <c r="X244" s="0" t="n">
        <v>514</v>
      </c>
      <c r="Y244" s="0" t="n">
        <v>542</v>
      </c>
      <c r="Z244" s="0" t="n">
        <v>467</v>
      </c>
      <c r="AA244" s="0" t="n">
        <v>20</v>
      </c>
      <c r="AB244" s="0" t="n">
        <v>13</v>
      </c>
      <c r="AC244" s="0" t="s">
        <v>55</v>
      </c>
      <c r="AD244" s="0" t="n">
        <v>28.616</v>
      </c>
      <c r="AE244" s="0" t="n">
        <v>20</v>
      </c>
      <c r="AF244" s="0" t="n">
        <v>66.25</v>
      </c>
      <c r="AG244" s="0" t="n">
        <v>18205.32</v>
      </c>
      <c r="AH244" s="0" t="n">
        <v>236.25</v>
      </c>
      <c r="AI244" s="0" t="n">
        <v>2735.75</v>
      </c>
      <c r="AJ244" s="0" t="n">
        <v>39</v>
      </c>
      <c r="AK244" s="0" t="n">
        <v>636.51</v>
      </c>
      <c r="AL244" s="0" t="n">
        <v>8.5</v>
      </c>
      <c r="AM244" s="0" t="n">
        <v>368178</v>
      </c>
      <c r="AN244" s="0" t="n">
        <v>49750</v>
      </c>
      <c r="AO244" s="0" t="n">
        <v>27796.45</v>
      </c>
      <c r="AP244" s="0" t="n">
        <v>4082.33</v>
      </c>
      <c r="AQ244" s="0" t="n">
        <v>2281.81</v>
      </c>
      <c r="AR244" s="0" t="n">
        <v>159.5</v>
      </c>
      <c r="AS244" s="0" t="n">
        <v>445</v>
      </c>
    </row>
    <row r="245" customFormat="false" ht="12" hidden="false" customHeight="false" outlineLevel="0" collapsed="false">
      <c r="A245" s="0" t="str">
        <f aca="false">CONCATENATE("Item/",ASC(C245),"/cond_",ASC(L245),"/list_",ASC(E245),"/context_",ASC(F245),"/CW_",ASC(AS245))</f>
        <v>Item/14084/cond_AU/list_CORGC/context_84/CW_334</v>
      </c>
      <c r="B245" s="0" t="str">
        <f aca="false">CONCATENATE("(#",ASC(C245),")")</f>
        <v>(#14084)</v>
      </c>
      <c r="C245" s="0" t="n">
        <v>14084</v>
      </c>
      <c r="D245" s="0" t="n">
        <v>4084</v>
      </c>
      <c r="E245" s="0" t="s">
        <v>66</v>
      </c>
      <c r="F245" s="0" t="n">
        <v>84</v>
      </c>
      <c r="G245" s="0" t="n">
        <v>108</v>
      </c>
      <c r="H245" s="0" t="s">
        <v>419</v>
      </c>
      <c r="I245" s="0" t="s">
        <v>420</v>
      </c>
      <c r="J245" s="0" t="s">
        <v>906</v>
      </c>
      <c r="K245" s="0" t="s">
        <v>422</v>
      </c>
      <c r="L245" s="0" t="s">
        <v>743</v>
      </c>
      <c r="M245" s="0" t="n">
        <v>4</v>
      </c>
      <c r="N245" s="0" t="s">
        <v>907</v>
      </c>
      <c r="O245" s="0" t="n">
        <v>20</v>
      </c>
      <c r="P245" s="0" t="n">
        <v>18</v>
      </c>
      <c r="Q245" s="0" t="s">
        <v>52</v>
      </c>
      <c r="R245" s="0" t="s">
        <v>581</v>
      </c>
      <c r="S245" s="0" t="s">
        <v>1745</v>
      </c>
      <c r="T245" s="0" t="n">
        <v>0</v>
      </c>
      <c r="U245" s="0" t="n">
        <v>1</v>
      </c>
      <c r="V245" s="0" t="n">
        <v>139</v>
      </c>
      <c r="W245" s="0" t="n">
        <v>415</v>
      </c>
      <c r="X245" s="0" t="n">
        <v>508</v>
      </c>
      <c r="Y245" s="0" t="n">
        <v>436</v>
      </c>
      <c r="Z245" s="0" t="n">
        <v>457</v>
      </c>
      <c r="AA245" s="0" t="n">
        <v>2</v>
      </c>
      <c r="AB245" s="0" t="n">
        <v>12</v>
      </c>
      <c r="AC245" s="0" t="s">
        <v>55</v>
      </c>
      <c r="AD245" s="0" t="n">
        <v>55.7447</v>
      </c>
      <c r="AE245" s="0" t="n">
        <v>2</v>
      </c>
      <c r="AF245" s="0" t="n">
        <v>20.94</v>
      </c>
      <c r="AG245" s="0" t="n">
        <v>6550.84</v>
      </c>
      <c r="AH245" s="0" t="n">
        <v>581.17</v>
      </c>
      <c r="AI245" s="0" t="n">
        <v>1137.03</v>
      </c>
      <c r="AJ245" s="0" t="n">
        <v>65.4</v>
      </c>
      <c r="AK245" s="0" t="n">
        <v>305.48</v>
      </c>
      <c r="AL245" s="0" t="n">
        <v>13.5</v>
      </c>
      <c r="AM245" s="0" t="n">
        <v>329326.19</v>
      </c>
      <c r="AN245" s="0" t="n">
        <v>39931.17</v>
      </c>
      <c r="AO245" s="0" t="n">
        <v>29847.42</v>
      </c>
      <c r="AP245" s="0" t="n">
        <v>5695.8</v>
      </c>
      <c r="AQ245" s="0" t="n">
        <v>9092.93</v>
      </c>
      <c r="AR245" s="0" t="n">
        <v>2220.75</v>
      </c>
      <c r="AS245" s="0" t="n">
        <v>334</v>
      </c>
    </row>
    <row r="246" customFormat="false" ht="12" hidden="false" customHeight="false" outlineLevel="0" collapsed="false">
      <c r="A246" s="0" t="str">
        <f aca="false">CONCATENATE("Item/",ASC(C246),"/cond_",ASC(L246),"/list_",ASC(E246),"/context_",ASC(F246),"/CW_",ASC(AS246))</f>
        <v>Item/14085/cond_AU/list_CORGD/context_85/CW_381</v>
      </c>
      <c r="B246" s="0" t="str">
        <f aca="false">CONCATENATE("(#",ASC(C246),")")</f>
        <v>(#14085)</v>
      </c>
      <c r="C246" s="0" t="n">
        <v>14085</v>
      </c>
      <c r="D246" s="0" t="n">
        <v>4085</v>
      </c>
      <c r="E246" s="0" t="s">
        <v>80</v>
      </c>
      <c r="F246" s="0" t="n">
        <v>85</v>
      </c>
      <c r="G246" s="0" t="n">
        <v>109</v>
      </c>
      <c r="H246" s="0" t="n">
        <v>46</v>
      </c>
      <c r="I246" s="0" t="s">
        <v>424</v>
      </c>
      <c r="J246" s="0" t="s">
        <v>908</v>
      </c>
      <c r="K246" s="0" t="s">
        <v>426</v>
      </c>
      <c r="L246" s="0" t="s">
        <v>743</v>
      </c>
      <c r="M246" s="0" t="n">
        <v>4</v>
      </c>
      <c r="N246" s="0" t="s">
        <v>909</v>
      </c>
      <c r="O246" s="0" t="n">
        <v>12</v>
      </c>
      <c r="P246" s="0" t="n">
        <v>7</v>
      </c>
      <c r="Q246" s="0" t="s">
        <v>52</v>
      </c>
      <c r="R246" s="0" t="s">
        <v>581</v>
      </c>
      <c r="S246" s="0" t="s">
        <v>1774</v>
      </c>
      <c r="T246" s="0" t="s">
        <v>55</v>
      </c>
      <c r="U246" s="0" t="n">
        <v>4</v>
      </c>
      <c r="V246" s="0" t="n">
        <v>205</v>
      </c>
      <c r="W246" s="0" t="n">
        <v>357</v>
      </c>
      <c r="X246" s="0" t="n">
        <v>571</v>
      </c>
      <c r="Y246" s="0" t="n">
        <v>379</v>
      </c>
      <c r="Z246" s="0" t="n">
        <v>431</v>
      </c>
      <c r="AA246" s="0" t="n">
        <v>6</v>
      </c>
      <c r="AB246" s="0" t="n">
        <v>28</v>
      </c>
      <c r="AC246" s="0" t="s">
        <v>55</v>
      </c>
      <c r="AD246" s="0" t="n">
        <v>67.9407</v>
      </c>
      <c r="AE246" s="0" t="n">
        <v>6</v>
      </c>
      <c r="AF246" s="0" t="n">
        <v>27.79</v>
      </c>
      <c r="AG246" s="0" t="n">
        <v>9009.71</v>
      </c>
      <c r="AH246" s="0" t="n">
        <v>608.8</v>
      </c>
      <c r="AI246" s="0" t="n">
        <v>1191.4</v>
      </c>
      <c r="AJ246" s="0" t="n">
        <v>67.25</v>
      </c>
      <c r="AK246" s="0" t="n">
        <v>500.53</v>
      </c>
      <c r="AL246" s="0" t="n">
        <v>15.67</v>
      </c>
      <c r="AM246" s="0" t="n">
        <v>236168.23</v>
      </c>
      <c r="AN246" s="0" t="n">
        <v>35443.6</v>
      </c>
      <c r="AO246" s="0" t="n">
        <v>24739.09</v>
      </c>
      <c r="AP246" s="0" t="n">
        <v>3523.5</v>
      </c>
      <c r="AQ246" s="0" t="n">
        <v>2249.56</v>
      </c>
      <c r="AR246" s="0" t="n">
        <v>521</v>
      </c>
      <c r="AS246" s="0" t="n">
        <v>381</v>
      </c>
    </row>
    <row r="247" customFormat="false" ht="12" hidden="false" customHeight="false" outlineLevel="0" collapsed="false">
      <c r="A247" s="0" t="str">
        <f aca="false">CONCATENATE("Item/",ASC(C247),"/cond_",ASC(L247),"/list_",ASC(E247),"/context_",ASC(F247),"/CW_",ASC(AS247))</f>
        <v>Item/14086/cond_AU/list_CORGA/context_86/CW_359</v>
      </c>
      <c r="B247" s="0" t="str">
        <f aca="false">CONCATENATE("(#",ASC(C247),")")</f>
        <v>(#14086)</v>
      </c>
      <c r="C247" s="0" t="n">
        <v>14086</v>
      </c>
      <c r="D247" s="0" t="n">
        <v>4086</v>
      </c>
      <c r="E247" s="0" t="s">
        <v>46</v>
      </c>
      <c r="F247" s="0" t="n">
        <v>86</v>
      </c>
      <c r="G247" s="0" t="n">
        <v>110</v>
      </c>
      <c r="I247" s="0" t="s">
        <v>428</v>
      </c>
      <c r="J247" s="0" t="s">
        <v>910</v>
      </c>
      <c r="K247" s="0" t="s">
        <v>93</v>
      </c>
      <c r="L247" s="0" t="s">
        <v>743</v>
      </c>
      <c r="M247" s="0" t="n">
        <v>4</v>
      </c>
      <c r="N247" s="0" t="s">
        <v>911</v>
      </c>
      <c r="O247" s="0" t="n">
        <v>17</v>
      </c>
      <c r="P247" s="0" t="n">
        <v>15</v>
      </c>
      <c r="Q247" s="0" t="s">
        <v>52</v>
      </c>
      <c r="R247" s="0" t="s">
        <v>581</v>
      </c>
      <c r="S247" s="0" t="s">
        <v>1775</v>
      </c>
      <c r="T247" s="0" t="s">
        <v>55</v>
      </c>
      <c r="U247" s="0" t="n">
        <v>3</v>
      </c>
      <c r="V247" s="0" t="n">
        <v>9</v>
      </c>
      <c r="W247" s="0" t="n">
        <v>619</v>
      </c>
      <c r="X247" s="0" t="n">
        <v>575</v>
      </c>
      <c r="Y247" s="0" t="n">
        <v>630</v>
      </c>
      <c r="Z247" s="0" t="n">
        <v>510</v>
      </c>
      <c r="AA247" s="0" t="n">
        <v>11</v>
      </c>
      <c r="AB247" s="0" t="n">
        <v>22</v>
      </c>
      <c r="AC247" s="0" t="s">
        <v>55</v>
      </c>
      <c r="AD247" s="0" t="n">
        <v>16.4795</v>
      </c>
      <c r="AE247" s="0" t="n">
        <v>11</v>
      </c>
      <c r="AF247" s="0" t="n">
        <v>19.88</v>
      </c>
      <c r="AG247" s="0" t="n">
        <v>7491.88</v>
      </c>
      <c r="AH247" s="0" t="n">
        <v>676.2</v>
      </c>
      <c r="AI247" s="0" t="n">
        <v>837.61</v>
      </c>
      <c r="AJ247" s="0" t="n">
        <v>95.75</v>
      </c>
      <c r="AK247" s="0" t="n">
        <v>123.27</v>
      </c>
      <c r="AL247" s="0" t="n">
        <v>13.67</v>
      </c>
      <c r="AM247" s="0" t="n">
        <v>280598.02</v>
      </c>
      <c r="AN247" s="0" t="n">
        <v>37218.4</v>
      </c>
      <c r="AO247" s="0" t="n">
        <v>28059.38</v>
      </c>
      <c r="AP247" s="0" t="n">
        <v>3696.25</v>
      </c>
      <c r="AQ247" s="0" t="n">
        <v>2474.74</v>
      </c>
      <c r="AR247" s="0" t="n">
        <v>606.33</v>
      </c>
      <c r="AS247" s="0" t="n">
        <v>359</v>
      </c>
    </row>
    <row r="248" customFormat="false" ht="12" hidden="false" customHeight="false" outlineLevel="0" collapsed="false">
      <c r="A248" s="0" t="str">
        <f aca="false">CONCATENATE("Item/",ASC(C248),"/cond_",ASC(L248),"/list_",ASC(E248),"/context_",ASC(F248),"/CW_",ASC(AS248))</f>
        <v>Item/14087/cond_AU/list_CORGB/context_87/CW_454</v>
      </c>
      <c r="B248" s="0" t="str">
        <f aca="false">CONCATENATE("(#",ASC(C248),")")</f>
        <v>(#14087)</v>
      </c>
      <c r="C248" s="0" t="n">
        <v>14087</v>
      </c>
      <c r="D248" s="0" t="n">
        <v>4087</v>
      </c>
      <c r="E248" s="0" t="s">
        <v>56</v>
      </c>
      <c r="F248" s="0" t="n">
        <v>87</v>
      </c>
      <c r="G248" s="0" t="n">
        <v>111</v>
      </c>
      <c r="I248" s="0" t="s">
        <v>431</v>
      </c>
      <c r="J248" s="0" t="s">
        <v>912</v>
      </c>
      <c r="K248" s="0" t="s">
        <v>433</v>
      </c>
      <c r="L248" s="0" t="s">
        <v>743</v>
      </c>
      <c r="M248" s="0" t="n">
        <v>4</v>
      </c>
      <c r="N248" s="0" t="s">
        <v>913</v>
      </c>
      <c r="O248" s="0" t="n">
        <v>9</v>
      </c>
      <c r="P248" s="0" t="n">
        <v>6</v>
      </c>
      <c r="Q248" s="0" t="s">
        <v>52</v>
      </c>
      <c r="R248" s="0" t="s">
        <v>581</v>
      </c>
      <c r="S248" s="0" t="s">
        <v>1776</v>
      </c>
      <c r="T248" s="0" t="s">
        <v>55</v>
      </c>
      <c r="U248" s="0" t="n">
        <v>3</v>
      </c>
      <c r="V248" s="0" t="n">
        <v>8</v>
      </c>
      <c r="W248" s="0" t="n">
        <v>576</v>
      </c>
      <c r="X248" s="0" t="n">
        <v>464</v>
      </c>
      <c r="Y248" s="0" t="n">
        <v>556</v>
      </c>
      <c r="Z248" s="0" t="s">
        <v>55</v>
      </c>
      <c r="AA248" s="0" t="n">
        <v>0</v>
      </c>
      <c r="AB248" s="0" t="n">
        <v>15</v>
      </c>
      <c r="AC248" s="0" t="s">
        <v>55</v>
      </c>
      <c r="AD248" s="0" t="n">
        <v>1.78478</v>
      </c>
      <c r="AE248" s="0" t="n">
        <v>0</v>
      </c>
      <c r="AF248" s="0" t="n">
        <v>0</v>
      </c>
      <c r="AG248" s="0" t="n">
        <v>5496.14</v>
      </c>
      <c r="AH248" s="0" t="n">
        <v>997.29</v>
      </c>
      <c r="AI248" s="0" t="n">
        <v>382.94</v>
      </c>
      <c r="AJ248" s="0" t="n">
        <v>58.83</v>
      </c>
      <c r="AK248" s="0" t="n">
        <v>16.1</v>
      </c>
      <c r="AL248" s="0" t="n">
        <v>6.4</v>
      </c>
      <c r="AM248" s="0" t="n">
        <v>276474.64</v>
      </c>
      <c r="AN248" s="0" t="n">
        <v>39504.43</v>
      </c>
      <c r="AO248" s="0" t="n">
        <v>14518.49</v>
      </c>
      <c r="AP248" s="0" t="n">
        <v>2036.17</v>
      </c>
      <c r="AQ248" s="0" t="n">
        <v>580.91</v>
      </c>
      <c r="AR248" s="0" t="n">
        <v>187.6</v>
      </c>
      <c r="AS248" s="0" t="n">
        <v>454</v>
      </c>
    </row>
    <row r="249" customFormat="false" ht="12" hidden="false" customHeight="false" outlineLevel="0" collapsed="false">
      <c r="A249" s="0" t="str">
        <f aca="false">CONCATENATE("Item/",ASC(C249),"/cond_",ASC(L249),"/list_",ASC(E249),"/context_",ASC(F249),"/CW_",ASC(AS249))</f>
        <v>Item/14088/cond_AU/list_CORGD/context_88/CW_431</v>
      </c>
      <c r="B249" s="0" t="str">
        <f aca="false">CONCATENATE("(#",ASC(C249),")")</f>
        <v>(#14088)</v>
      </c>
      <c r="C249" s="0" t="n">
        <v>14088</v>
      </c>
      <c r="D249" s="0" t="n">
        <v>4088</v>
      </c>
      <c r="E249" s="0" t="s">
        <v>80</v>
      </c>
      <c r="F249" s="0" t="n">
        <v>88</v>
      </c>
      <c r="G249" s="0" t="n">
        <v>112</v>
      </c>
      <c r="I249" s="0" t="s">
        <v>435</v>
      </c>
      <c r="J249" s="0" t="s">
        <v>914</v>
      </c>
      <c r="K249" s="0" t="s">
        <v>437</v>
      </c>
      <c r="L249" s="0" t="s">
        <v>743</v>
      </c>
      <c r="M249" s="0" t="n">
        <v>4</v>
      </c>
      <c r="N249" s="0" t="s">
        <v>915</v>
      </c>
      <c r="O249" s="0" t="n">
        <v>21</v>
      </c>
      <c r="P249" s="0" t="n">
        <v>19</v>
      </c>
      <c r="Q249" s="0" t="s">
        <v>52</v>
      </c>
      <c r="R249" s="0" t="s">
        <v>581</v>
      </c>
      <c r="S249" s="0" t="s">
        <v>1743</v>
      </c>
      <c r="T249" s="0" t="s">
        <v>55</v>
      </c>
      <c r="U249" s="0" t="n">
        <v>3</v>
      </c>
      <c r="V249" s="0" t="n">
        <v>10</v>
      </c>
      <c r="W249" s="0" t="n">
        <v>553</v>
      </c>
      <c r="X249" s="0" t="n">
        <v>484</v>
      </c>
      <c r="Y249" s="0" t="n">
        <v>547</v>
      </c>
      <c r="Z249" s="0" t="s">
        <v>55</v>
      </c>
      <c r="AA249" s="0" t="n">
        <v>12</v>
      </c>
      <c r="AB249" s="0" t="n">
        <v>17</v>
      </c>
      <c r="AC249" s="0" t="s">
        <v>55</v>
      </c>
      <c r="AD249" s="0" t="n">
        <v>4.34297</v>
      </c>
      <c r="AE249" s="0" t="n">
        <v>12</v>
      </c>
      <c r="AF249" s="0" t="n">
        <v>205.65</v>
      </c>
      <c r="AG249" s="0" t="n">
        <v>12167.62</v>
      </c>
      <c r="AH249" s="0" t="n">
        <v>196</v>
      </c>
      <c r="AI249" s="0" t="n">
        <v>2925.85</v>
      </c>
      <c r="AJ249" s="0" t="n">
        <v>31.33</v>
      </c>
      <c r="AK249" s="0" t="n">
        <v>1129.56</v>
      </c>
      <c r="AL249" s="0" t="n">
        <v>6</v>
      </c>
      <c r="AM249" s="0" t="n">
        <v>254180.04</v>
      </c>
      <c r="AN249" s="0" t="n">
        <v>36733</v>
      </c>
      <c r="AO249" s="0" t="n">
        <v>17860.08</v>
      </c>
      <c r="AP249" s="0" t="n">
        <v>3471.33</v>
      </c>
      <c r="AQ249" s="0" t="n">
        <v>2128.65</v>
      </c>
      <c r="AR249" s="0" t="n">
        <v>300</v>
      </c>
      <c r="AS249" s="0" t="n">
        <v>431</v>
      </c>
    </row>
    <row r="250" customFormat="false" ht="12" hidden="false" customHeight="false" outlineLevel="0" collapsed="false">
      <c r="A250" s="0" t="str">
        <f aca="false">CONCATENATE("Item/",ASC(C250),"/cond_",ASC(L250),"/list_",ASC(E250),"/context_",ASC(F250),"/CW_",ASC(AS250))</f>
        <v>Item/14089/cond_AU/list_CORGD/context_89/CW_277</v>
      </c>
      <c r="B250" s="0" t="str">
        <f aca="false">CONCATENATE("(#",ASC(C250),")")</f>
        <v>(#14089)</v>
      </c>
      <c r="C250" s="0" t="n">
        <v>14089</v>
      </c>
      <c r="D250" s="0" t="n">
        <v>4089</v>
      </c>
      <c r="E250" s="0" t="s">
        <v>80</v>
      </c>
      <c r="F250" s="0" t="n">
        <v>89</v>
      </c>
      <c r="G250" s="0" t="n">
        <v>113</v>
      </c>
      <c r="I250" s="0" t="s">
        <v>439</v>
      </c>
      <c r="J250" s="0" t="s">
        <v>916</v>
      </c>
      <c r="K250" s="0" t="s">
        <v>187</v>
      </c>
      <c r="L250" s="0" t="s">
        <v>743</v>
      </c>
      <c r="M250" s="0" t="n">
        <v>4</v>
      </c>
      <c r="N250" s="0" t="s">
        <v>917</v>
      </c>
      <c r="O250" s="0" t="n">
        <v>15</v>
      </c>
      <c r="P250" s="0" t="n">
        <v>13</v>
      </c>
      <c r="Q250" s="0" t="s">
        <v>52</v>
      </c>
      <c r="R250" s="0" t="s">
        <v>581</v>
      </c>
      <c r="S250" s="0" t="s">
        <v>1777</v>
      </c>
      <c r="T250" s="0" t="s">
        <v>55</v>
      </c>
      <c r="U250" s="0" t="n">
        <v>3</v>
      </c>
      <c r="V250" s="0" t="n">
        <v>45</v>
      </c>
      <c r="W250" s="0" t="n">
        <v>439</v>
      </c>
      <c r="X250" s="0" t="n">
        <v>562</v>
      </c>
      <c r="Y250" s="0" t="n">
        <v>461</v>
      </c>
      <c r="Z250" s="0" t="n">
        <v>452</v>
      </c>
      <c r="AA250" s="0" t="n">
        <v>10</v>
      </c>
      <c r="AB250" s="0" t="n">
        <v>16</v>
      </c>
      <c r="AC250" s="0" t="s">
        <v>55</v>
      </c>
      <c r="AD250" s="0" t="n">
        <v>24.1541</v>
      </c>
      <c r="AE250" s="0" t="n">
        <v>10</v>
      </c>
      <c r="AF250" s="0" t="n">
        <v>61.09</v>
      </c>
      <c r="AG250" s="0" t="n">
        <v>17314.78</v>
      </c>
      <c r="AH250" s="0" t="n">
        <v>254</v>
      </c>
      <c r="AI250" s="0" t="n">
        <v>1460.09</v>
      </c>
      <c r="AJ250" s="0" t="n">
        <v>28.33</v>
      </c>
      <c r="AK250" s="0" t="n">
        <v>144.57</v>
      </c>
      <c r="AL250" s="0" t="n">
        <v>4.5</v>
      </c>
      <c r="AM250" s="0" t="n">
        <v>260339.65</v>
      </c>
      <c r="AN250" s="0" t="n">
        <v>31431.25</v>
      </c>
      <c r="AO250" s="0" t="n">
        <v>10314.75</v>
      </c>
      <c r="AP250" s="0" t="n">
        <v>1612.67</v>
      </c>
      <c r="AQ250" s="0" t="n">
        <v>357.08</v>
      </c>
      <c r="AR250" s="0" t="n">
        <v>100</v>
      </c>
      <c r="AS250" s="0" t="n">
        <v>277</v>
      </c>
    </row>
    <row r="251" customFormat="false" ht="12" hidden="false" customHeight="false" outlineLevel="0" collapsed="false">
      <c r="A251" s="0" t="str">
        <f aca="false">CONCATENATE("Item/",ASC(C251),"/cond_",ASC(L251),"/list_",ASC(E251),"/context_",ASC(F251),"/CW_",ASC(AS251))</f>
        <v>Item/14090/cond_AU/list_CORGA/context_90/CW_405</v>
      </c>
      <c r="B251" s="0" t="str">
        <f aca="false">CONCATENATE("(#",ASC(C251),")")</f>
        <v>(#14090)</v>
      </c>
      <c r="C251" s="0" t="n">
        <v>14090</v>
      </c>
      <c r="D251" s="0" t="n">
        <v>4090</v>
      </c>
      <c r="E251" s="0" t="s">
        <v>46</v>
      </c>
      <c r="F251" s="0" t="n">
        <v>90</v>
      </c>
      <c r="G251" s="0" t="n">
        <v>114</v>
      </c>
      <c r="H251" s="0" t="s">
        <v>442</v>
      </c>
      <c r="I251" s="0" t="s">
        <v>443</v>
      </c>
      <c r="J251" s="0" t="s">
        <v>918</v>
      </c>
      <c r="K251" s="0" t="s">
        <v>445</v>
      </c>
      <c r="L251" s="0" t="s">
        <v>743</v>
      </c>
      <c r="M251" s="0" t="n">
        <v>4</v>
      </c>
      <c r="N251" s="0" t="s">
        <v>919</v>
      </c>
      <c r="O251" s="0" t="n">
        <v>10</v>
      </c>
      <c r="P251" s="0" t="n">
        <v>8</v>
      </c>
      <c r="Q251" s="0" t="s">
        <v>52</v>
      </c>
      <c r="R251" s="0" t="s">
        <v>581</v>
      </c>
      <c r="S251" s="0" t="s">
        <v>1745</v>
      </c>
      <c r="T251" s="0" t="n">
        <v>0</v>
      </c>
      <c r="U251" s="0" t="n">
        <v>1</v>
      </c>
      <c r="V251" s="0" t="n">
        <v>2</v>
      </c>
      <c r="W251" s="0" t="n">
        <v>615</v>
      </c>
      <c r="X251" s="0" t="n">
        <v>386</v>
      </c>
      <c r="Y251" s="0" t="n">
        <v>613</v>
      </c>
      <c r="Z251" s="0" t="s">
        <v>55</v>
      </c>
      <c r="AA251" s="0" t="n">
        <v>0</v>
      </c>
      <c r="AB251" s="0" t="n">
        <v>10</v>
      </c>
      <c r="AC251" s="0" t="s">
        <v>55</v>
      </c>
      <c r="AD251" s="0" t="n">
        <v>3.98601</v>
      </c>
      <c r="AE251" s="0" t="n">
        <v>0</v>
      </c>
      <c r="AF251" s="0" t="n">
        <v>0</v>
      </c>
      <c r="AG251" s="0" t="n">
        <v>4386.37</v>
      </c>
      <c r="AH251" s="0" t="n">
        <v>641.86</v>
      </c>
      <c r="AI251" s="0" t="n">
        <v>93.62</v>
      </c>
      <c r="AJ251" s="0" t="n">
        <v>32.5</v>
      </c>
      <c r="AK251" s="0" t="n">
        <v>15.96</v>
      </c>
      <c r="AL251" s="0" t="n">
        <v>3.6</v>
      </c>
      <c r="AM251" s="0" t="n">
        <v>193937.57</v>
      </c>
      <c r="AN251" s="0" t="n">
        <v>27264.71</v>
      </c>
      <c r="AO251" s="0" t="n">
        <v>7702.5</v>
      </c>
      <c r="AP251" s="0" t="n">
        <v>1773.17</v>
      </c>
      <c r="AQ251" s="0" t="n">
        <v>364.41</v>
      </c>
      <c r="AR251" s="0" t="n">
        <v>108.6</v>
      </c>
      <c r="AS251" s="0" t="n">
        <v>405</v>
      </c>
    </row>
    <row r="252" customFormat="false" ht="12" hidden="false" customHeight="false" outlineLevel="0" collapsed="false">
      <c r="A252" s="0" t="str">
        <f aca="false">CONCATENATE("Item/",ASC(C252),"/cond_",ASC(L252),"/list_",ASC(E252),"/context_",ASC(F252),"/CW_",ASC(AS252))</f>
        <v>Item/14091/cond_AU/list_CORGC/context_91/CW_515</v>
      </c>
      <c r="B252" s="0" t="str">
        <f aca="false">CONCATENATE("(#",ASC(C252),")")</f>
        <v>(#14091)</v>
      </c>
      <c r="C252" s="0" t="n">
        <v>14091</v>
      </c>
      <c r="D252" s="0" t="n">
        <v>4091</v>
      </c>
      <c r="E252" s="0" t="s">
        <v>66</v>
      </c>
      <c r="F252" s="0" t="n">
        <v>91</v>
      </c>
      <c r="G252" s="0" t="n">
        <v>115</v>
      </c>
      <c r="I252" s="0" t="s">
        <v>447</v>
      </c>
      <c r="J252" s="0" t="s">
        <v>920</v>
      </c>
      <c r="K252" s="0" t="s">
        <v>449</v>
      </c>
      <c r="L252" s="0" t="s">
        <v>743</v>
      </c>
      <c r="M252" s="0" t="n">
        <v>4</v>
      </c>
      <c r="N252" s="0" t="s">
        <v>921</v>
      </c>
      <c r="O252" s="0" t="n">
        <v>11</v>
      </c>
      <c r="P252" s="0" t="n">
        <v>9</v>
      </c>
      <c r="Q252" s="0" t="s">
        <v>52</v>
      </c>
      <c r="R252" s="0" t="s">
        <v>581</v>
      </c>
      <c r="S252" s="0" t="s">
        <v>1743</v>
      </c>
      <c r="T252" s="0" t="s">
        <v>55</v>
      </c>
      <c r="U252" s="0" t="n">
        <v>3</v>
      </c>
      <c r="V252" s="0" t="n">
        <v>5</v>
      </c>
      <c r="W252" s="0" t="n">
        <v>563</v>
      </c>
      <c r="X252" s="0" t="n">
        <v>501</v>
      </c>
      <c r="Y252" s="0" t="n">
        <v>629</v>
      </c>
      <c r="Z252" s="0" t="s">
        <v>55</v>
      </c>
      <c r="AA252" s="0" t="n">
        <v>0</v>
      </c>
      <c r="AB252" s="0" t="s">
        <v>55</v>
      </c>
      <c r="AC252" s="0" t="s">
        <v>55</v>
      </c>
      <c r="AD252" s="0" t="n">
        <v>2.02275</v>
      </c>
      <c r="AE252" s="0" t="n">
        <v>0</v>
      </c>
      <c r="AF252" s="0" t="n">
        <v>0</v>
      </c>
      <c r="AG252" s="0" t="n">
        <v>4552.05</v>
      </c>
      <c r="AH252" s="0" t="n">
        <v>727.43</v>
      </c>
      <c r="AI252" s="0" t="n">
        <v>494.48</v>
      </c>
      <c r="AJ252" s="0" t="n">
        <v>56</v>
      </c>
      <c r="AK252" s="0" t="n">
        <v>7.73</v>
      </c>
      <c r="AL252" s="0" t="n">
        <v>6.2</v>
      </c>
      <c r="AM252" s="0" t="n">
        <v>197453.8</v>
      </c>
      <c r="AN252" s="0" t="n">
        <v>30795</v>
      </c>
      <c r="AO252" s="0" t="n">
        <v>8606.68</v>
      </c>
      <c r="AP252" s="0" t="n">
        <v>1338.67</v>
      </c>
      <c r="AQ252" s="0" t="n">
        <v>466.64</v>
      </c>
      <c r="AR252" s="0" t="n">
        <v>102.4</v>
      </c>
      <c r="AS252" s="0" t="n">
        <v>515</v>
      </c>
    </row>
    <row r="253" customFormat="false" ht="12" hidden="false" customHeight="false" outlineLevel="0" collapsed="false">
      <c r="A253" s="0" t="str">
        <f aca="false">CONCATENATE("Item/",ASC(C253),"/cond_",ASC(L253),"/list_",ASC(E253),"/context_",ASC(F253),"/CW_",ASC(AS253))</f>
        <v>Item/14092/cond_AU/list_CORGA/context_92/CW_490</v>
      </c>
      <c r="B253" s="0" t="str">
        <f aca="false">CONCATENATE("(#",ASC(C253),")")</f>
        <v>(#14092)</v>
      </c>
      <c r="C253" s="0" t="n">
        <v>14092</v>
      </c>
      <c r="D253" s="0" t="n">
        <v>4092</v>
      </c>
      <c r="E253" s="0" t="s">
        <v>46</v>
      </c>
      <c r="F253" s="0" t="n">
        <v>92</v>
      </c>
      <c r="G253" s="0" t="n">
        <v>117</v>
      </c>
      <c r="I253" s="0" t="s">
        <v>451</v>
      </c>
      <c r="J253" s="0" t="s">
        <v>922</v>
      </c>
      <c r="K253" s="0" t="s">
        <v>453</v>
      </c>
      <c r="L253" s="0" t="s">
        <v>743</v>
      </c>
      <c r="M253" s="0" t="n">
        <v>4</v>
      </c>
      <c r="N253" s="0" t="s">
        <v>923</v>
      </c>
      <c r="O253" s="0" t="n">
        <v>18</v>
      </c>
      <c r="P253" s="0" t="n">
        <v>16</v>
      </c>
      <c r="Q253" s="0" t="s">
        <v>52</v>
      </c>
      <c r="R253" s="0" t="s">
        <v>581</v>
      </c>
      <c r="S253" s="0" t="s">
        <v>1743</v>
      </c>
      <c r="T253" s="0" t="s">
        <v>55</v>
      </c>
      <c r="U253" s="0" t="n">
        <v>3</v>
      </c>
      <c r="V253" s="0" t="n">
        <v>204</v>
      </c>
      <c r="W253" s="0" t="n">
        <v>502</v>
      </c>
      <c r="X253" s="0" t="n">
        <v>597</v>
      </c>
      <c r="Y253" s="0" t="n">
        <v>497</v>
      </c>
      <c r="Z253" s="0" t="n">
        <v>438</v>
      </c>
      <c r="AA253" s="0" t="n">
        <v>7</v>
      </c>
      <c r="AB253" s="0" t="n">
        <v>10</v>
      </c>
      <c r="AC253" s="0" t="s">
        <v>55</v>
      </c>
      <c r="AD253" s="0" t="n">
        <v>167.234</v>
      </c>
      <c r="AE253" s="0" t="n">
        <v>7</v>
      </c>
      <c r="AF253" s="0" t="n">
        <v>134.94</v>
      </c>
      <c r="AG253" s="0" t="n">
        <v>12455.32</v>
      </c>
      <c r="AH253" s="0" t="n">
        <v>465.8</v>
      </c>
      <c r="AI253" s="0" t="n">
        <v>3086.93</v>
      </c>
      <c r="AJ253" s="0" t="n">
        <v>44.75</v>
      </c>
      <c r="AK253" s="0" t="n">
        <v>1051.79</v>
      </c>
      <c r="AL253" s="0" t="n">
        <v>9</v>
      </c>
      <c r="AM253" s="0" t="n">
        <v>231577.76</v>
      </c>
      <c r="AN253" s="0" t="n">
        <v>32547</v>
      </c>
      <c r="AO253" s="0" t="n">
        <v>28459.08</v>
      </c>
      <c r="AP253" s="0" t="n">
        <v>2416</v>
      </c>
      <c r="AQ253" s="0" t="n">
        <v>3524.75</v>
      </c>
      <c r="AR253" s="0" t="n">
        <v>417</v>
      </c>
      <c r="AS253" s="0" t="n">
        <v>490</v>
      </c>
    </row>
    <row r="254" customFormat="false" ht="12" hidden="false" customHeight="false" outlineLevel="0" collapsed="false">
      <c r="A254" s="0" t="str">
        <f aca="false">CONCATENATE("Item/",ASC(C254),"/cond_",ASC(L254),"/list_",ASC(E254),"/context_",ASC(F254),"/CW_",ASC(AS254))</f>
        <v>Item/14093/cond_AU/list_CORGC/context_93/CW_464</v>
      </c>
      <c r="B254" s="0" t="str">
        <f aca="false">CONCATENATE("(#",ASC(C254),")")</f>
        <v>(#14093)</v>
      </c>
      <c r="C254" s="0" t="n">
        <v>14093</v>
      </c>
      <c r="D254" s="0" t="n">
        <v>4093</v>
      </c>
      <c r="E254" s="0" t="s">
        <v>66</v>
      </c>
      <c r="F254" s="0" t="n">
        <v>93</v>
      </c>
      <c r="G254" s="0" t="n">
        <v>119</v>
      </c>
      <c r="I254" s="0" t="s">
        <v>455</v>
      </c>
      <c r="J254" s="0" t="s">
        <v>924</v>
      </c>
      <c r="K254" s="0" t="s">
        <v>457</v>
      </c>
      <c r="L254" s="0" t="s">
        <v>743</v>
      </c>
      <c r="M254" s="0" t="n">
        <v>4</v>
      </c>
      <c r="N254" s="0" t="s">
        <v>925</v>
      </c>
      <c r="O254" s="0" t="n">
        <v>12</v>
      </c>
      <c r="P254" s="0" t="n">
        <v>10</v>
      </c>
      <c r="Q254" s="0" t="s">
        <v>52</v>
      </c>
      <c r="R254" s="0" t="s">
        <v>581</v>
      </c>
      <c r="S254" s="0" t="s">
        <v>1778</v>
      </c>
      <c r="T254" s="0" t="s">
        <v>55</v>
      </c>
      <c r="U254" s="0" t="n">
        <v>5</v>
      </c>
      <c r="V254" s="0" t="n">
        <v>16</v>
      </c>
      <c r="W254" s="0" t="n">
        <v>353</v>
      </c>
      <c r="X254" s="0" t="n">
        <v>554</v>
      </c>
      <c r="Y254" s="0" t="n">
        <v>405</v>
      </c>
      <c r="Z254" s="0" t="s">
        <v>55</v>
      </c>
      <c r="AA254" s="0" t="n">
        <v>0</v>
      </c>
      <c r="AB254" s="0" t="s">
        <v>55</v>
      </c>
      <c r="AC254" s="0" t="s">
        <v>55</v>
      </c>
      <c r="AD254" s="0" t="n">
        <v>17.9668</v>
      </c>
      <c r="AE254" s="0" t="n">
        <v>0</v>
      </c>
      <c r="AF254" s="0" t="n">
        <v>0</v>
      </c>
      <c r="AG254" s="0" t="n">
        <v>3444.74</v>
      </c>
      <c r="AH254" s="0" t="n">
        <v>801.88</v>
      </c>
      <c r="AI254" s="0" t="n">
        <v>337.34</v>
      </c>
      <c r="AJ254" s="0" t="n">
        <v>74</v>
      </c>
      <c r="AK254" s="0" t="n">
        <v>111.04</v>
      </c>
      <c r="AL254" s="0" t="n">
        <v>18.67</v>
      </c>
      <c r="AM254" s="0" t="n">
        <v>306715.69</v>
      </c>
      <c r="AN254" s="0" t="n">
        <v>37026.25</v>
      </c>
      <c r="AO254" s="0" t="n">
        <v>16513.46</v>
      </c>
      <c r="AP254" s="0" t="n">
        <v>2339.14</v>
      </c>
      <c r="AQ254" s="0" t="n">
        <v>2059.16</v>
      </c>
      <c r="AR254" s="0" t="n">
        <v>315.17</v>
      </c>
      <c r="AS254" s="0" t="n">
        <v>464</v>
      </c>
    </row>
    <row r="255" customFormat="false" ht="12" hidden="false" customHeight="false" outlineLevel="0" collapsed="false">
      <c r="A255" s="0" t="str">
        <f aca="false">CONCATENATE("Item/",ASC(C255),"/cond_",ASC(L255),"/list_",ASC(E255),"/context_",ASC(F255),"/CW_",ASC(AS255))</f>
        <v>Item/14094/cond_AU/list_CORGA/context_94/CW_348</v>
      </c>
      <c r="B255" s="0" t="str">
        <f aca="false">CONCATENATE("(#",ASC(C255),")")</f>
        <v>(#14094)</v>
      </c>
      <c r="C255" s="0" t="n">
        <v>14094</v>
      </c>
      <c r="D255" s="0" t="n">
        <v>4094</v>
      </c>
      <c r="E255" s="0" t="s">
        <v>46</v>
      </c>
      <c r="F255" s="0" t="n">
        <v>94</v>
      </c>
      <c r="G255" s="0" t="n">
        <v>120</v>
      </c>
      <c r="H255" s="0" t="n">
        <v>30</v>
      </c>
      <c r="I255" s="0" t="s">
        <v>459</v>
      </c>
      <c r="J255" s="0" t="s">
        <v>926</v>
      </c>
      <c r="K255" s="0" t="s">
        <v>461</v>
      </c>
      <c r="L255" s="0" t="s">
        <v>743</v>
      </c>
      <c r="M255" s="0" t="n">
        <v>4</v>
      </c>
      <c r="N255" s="0" t="s">
        <v>927</v>
      </c>
      <c r="O255" s="0" t="n">
        <v>8</v>
      </c>
      <c r="P255" s="0" t="n">
        <v>6</v>
      </c>
      <c r="Q255" s="0" t="s">
        <v>52</v>
      </c>
      <c r="R255" s="0" t="s">
        <v>581</v>
      </c>
      <c r="S255" s="0" t="s">
        <v>1741</v>
      </c>
      <c r="T255" s="0" t="s">
        <v>55</v>
      </c>
      <c r="U255" s="0" t="n">
        <v>3</v>
      </c>
      <c r="V255" s="0" t="n">
        <v>25</v>
      </c>
      <c r="W255" s="0" t="s">
        <v>55</v>
      </c>
      <c r="X255" s="0" t="s">
        <v>55</v>
      </c>
      <c r="Y255" s="0" t="s">
        <v>55</v>
      </c>
      <c r="Z255" s="0" t="s">
        <v>55</v>
      </c>
      <c r="AA255" s="0" t="n">
        <v>9</v>
      </c>
      <c r="AB255" s="0" t="n">
        <v>13</v>
      </c>
      <c r="AC255" s="0" t="s">
        <v>55</v>
      </c>
      <c r="AD255" s="0" t="n">
        <v>17.0149</v>
      </c>
      <c r="AE255" s="0" t="n">
        <v>9</v>
      </c>
      <c r="AF255" s="0" t="n">
        <v>44.47</v>
      </c>
      <c r="AG255" s="0" t="n">
        <v>13815.84</v>
      </c>
      <c r="AH255" s="0" t="n">
        <v>205.5</v>
      </c>
      <c r="AI255" s="0" t="n">
        <v>1879.91</v>
      </c>
      <c r="AJ255" s="0" t="n">
        <v>32</v>
      </c>
      <c r="AK255" s="0" t="n">
        <v>214.03</v>
      </c>
      <c r="AL255" s="0" t="n">
        <v>4.5</v>
      </c>
      <c r="AM255" s="0" t="n">
        <v>304922.09</v>
      </c>
      <c r="AN255" s="0" t="n">
        <v>36101</v>
      </c>
      <c r="AO255" s="0" t="n">
        <v>24949.2</v>
      </c>
      <c r="AP255" s="0" t="n">
        <v>3256.67</v>
      </c>
      <c r="AQ255" s="0" t="n">
        <v>433.08</v>
      </c>
      <c r="AR255" s="0" t="n">
        <v>111</v>
      </c>
      <c r="AS255" s="0" t="n">
        <v>348</v>
      </c>
    </row>
    <row r="256" customFormat="false" ht="12" hidden="false" customHeight="false" outlineLevel="0" collapsed="false">
      <c r="A256" s="0" t="str">
        <f aca="false">CONCATENATE("Item/",ASC(C256),"/cond_",ASC(L256),"/list_",ASC(E256),"/context_",ASC(F256),"/CW_",ASC(AS256))</f>
        <v>Item/14095/cond_AU/list_CORGB/context_95/CW_412</v>
      </c>
      <c r="B256" s="0" t="str">
        <f aca="false">CONCATENATE("(#",ASC(C256),")")</f>
        <v>(#14095)</v>
      </c>
      <c r="C256" s="0" t="n">
        <v>14095</v>
      </c>
      <c r="D256" s="0" t="n">
        <v>4095</v>
      </c>
      <c r="E256" s="0" t="s">
        <v>56</v>
      </c>
      <c r="F256" s="0" t="n">
        <v>95</v>
      </c>
      <c r="G256" s="0" t="n">
        <v>121</v>
      </c>
      <c r="H256" s="0" t="n">
        <v>19</v>
      </c>
      <c r="I256" s="0" t="s">
        <v>463</v>
      </c>
      <c r="J256" s="0" t="s">
        <v>928</v>
      </c>
      <c r="K256" s="0" t="s">
        <v>465</v>
      </c>
      <c r="L256" s="0" t="s">
        <v>743</v>
      </c>
      <c r="M256" s="0" t="n">
        <v>4</v>
      </c>
      <c r="N256" s="0" t="s">
        <v>929</v>
      </c>
      <c r="O256" s="0" t="n">
        <v>15</v>
      </c>
      <c r="P256" s="0" t="n">
        <v>13</v>
      </c>
      <c r="Q256" s="0" t="s">
        <v>52</v>
      </c>
      <c r="R256" s="0" t="s">
        <v>581</v>
      </c>
      <c r="S256" s="0" t="s">
        <v>1778</v>
      </c>
      <c r="T256" s="0" t="s">
        <v>55</v>
      </c>
      <c r="U256" s="0" t="n">
        <v>5</v>
      </c>
      <c r="V256" s="0" t="n">
        <v>8</v>
      </c>
      <c r="W256" s="0" t="n">
        <v>476</v>
      </c>
      <c r="X256" s="0" t="n">
        <v>468</v>
      </c>
      <c r="Y256" s="0" t="n">
        <v>495</v>
      </c>
      <c r="Z256" s="0" t="s">
        <v>55</v>
      </c>
      <c r="AA256" s="0" t="n">
        <v>0</v>
      </c>
      <c r="AB256" s="0" t="s">
        <v>55</v>
      </c>
      <c r="AC256" s="0" t="s">
        <v>55</v>
      </c>
      <c r="AD256" s="0" t="n">
        <v>0.832899</v>
      </c>
      <c r="AE256" s="0" t="n">
        <v>0</v>
      </c>
      <c r="AF256" s="0" t="n">
        <v>0</v>
      </c>
      <c r="AG256" s="0" t="n">
        <v>4436.81</v>
      </c>
      <c r="AH256" s="0" t="n">
        <v>1179.62</v>
      </c>
      <c r="AI256" s="0" t="n">
        <v>791.94</v>
      </c>
      <c r="AJ256" s="0" t="n">
        <v>131.71</v>
      </c>
      <c r="AK256" s="0" t="n">
        <v>129.63</v>
      </c>
      <c r="AL256" s="0" t="n">
        <v>22.67</v>
      </c>
      <c r="AM256" s="0" t="n">
        <v>299248.3</v>
      </c>
      <c r="AN256" s="0" t="n">
        <v>41771.88</v>
      </c>
      <c r="AO256" s="0" t="n">
        <v>23669.15</v>
      </c>
      <c r="AP256" s="0" t="n">
        <v>3354.86</v>
      </c>
      <c r="AQ256" s="0" t="n">
        <v>1619.89</v>
      </c>
      <c r="AR256" s="0" t="n">
        <v>336.67</v>
      </c>
      <c r="AS256" s="0" t="n">
        <v>412</v>
      </c>
    </row>
    <row r="257" customFormat="false" ht="12" hidden="false" customHeight="false" outlineLevel="0" collapsed="false">
      <c r="A257" s="0" t="str">
        <f aca="false">CONCATENATE("Item/",ASC(C257),"/cond_",ASC(L257),"/list_",ASC(E257),"/context_",ASC(F257),"/CW_",ASC(AS257))</f>
        <v>Item/14096/cond_AU/list_CORGC/context_96/CW_171</v>
      </c>
      <c r="B257" s="0" t="str">
        <f aca="false">CONCATENATE("(#",ASC(C257),")")</f>
        <v>(#14096)</v>
      </c>
      <c r="C257" s="0" t="n">
        <v>14096</v>
      </c>
      <c r="D257" s="0" t="n">
        <v>4096</v>
      </c>
      <c r="E257" s="0" t="s">
        <v>66</v>
      </c>
      <c r="F257" s="0" t="n">
        <v>96</v>
      </c>
      <c r="G257" s="0" t="n">
        <v>122</v>
      </c>
      <c r="I257" s="0" t="s">
        <v>467</v>
      </c>
      <c r="J257" s="0" t="s">
        <v>930</v>
      </c>
      <c r="K257" s="0" t="s">
        <v>469</v>
      </c>
      <c r="L257" s="0" t="s">
        <v>743</v>
      </c>
      <c r="M257" s="0" t="n">
        <v>4</v>
      </c>
      <c r="N257" s="0" t="s">
        <v>931</v>
      </c>
      <c r="O257" s="0" t="n">
        <v>20</v>
      </c>
      <c r="P257" s="0" t="n">
        <v>17</v>
      </c>
      <c r="Q257" s="0" t="s">
        <v>52</v>
      </c>
      <c r="R257" s="0" t="s">
        <v>581</v>
      </c>
      <c r="S257" s="0" t="s">
        <v>1749</v>
      </c>
      <c r="T257" s="0" t="s">
        <v>55</v>
      </c>
      <c r="U257" s="0" t="n">
        <v>3</v>
      </c>
      <c r="V257" s="0" t="n">
        <v>55</v>
      </c>
      <c r="W257" s="0" t="n">
        <v>320</v>
      </c>
      <c r="X257" s="0" t="n">
        <v>520</v>
      </c>
      <c r="Y257" s="0" t="n">
        <v>362</v>
      </c>
      <c r="Z257" s="0" t="s">
        <v>55</v>
      </c>
      <c r="AA257" s="0" t="n">
        <v>1</v>
      </c>
      <c r="AB257" s="0" t="s">
        <v>55</v>
      </c>
      <c r="AC257" s="0" t="s">
        <v>55</v>
      </c>
      <c r="AD257" s="0" t="n">
        <v>58.0054</v>
      </c>
      <c r="AE257" s="0" t="n">
        <v>1</v>
      </c>
      <c r="AF257" s="0" t="n">
        <v>1.31</v>
      </c>
      <c r="AG257" s="0" t="n">
        <v>2883.58</v>
      </c>
      <c r="AH257" s="0" t="n">
        <v>840.6</v>
      </c>
      <c r="AI257" s="0" t="n">
        <v>1180.44</v>
      </c>
      <c r="AJ257" s="0" t="n">
        <v>246.67</v>
      </c>
      <c r="AK257" s="0" t="n">
        <v>689.24</v>
      </c>
      <c r="AL257" s="0" t="n">
        <v>120.62</v>
      </c>
      <c r="AM257" s="0" t="n">
        <v>334544.29</v>
      </c>
      <c r="AN257" s="0" t="n">
        <v>42258.7</v>
      </c>
      <c r="AO257" s="0" t="n">
        <v>33775.65</v>
      </c>
      <c r="AP257" s="0" t="n">
        <v>6089.33</v>
      </c>
      <c r="AQ257" s="0" t="n">
        <v>5756.65</v>
      </c>
      <c r="AR257" s="0" t="n">
        <v>1433.38</v>
      </c>
      <c r="AS257" s="0" t="n">
        <v>171</v>
      </c>
    </row>
    <row r="258" customFormat="false" ht="12" hidden="false" customHeight="false" outlineLevel="0" collapsed="false">
      <c r="A258" s="0" t="str">
        <f aca="false">CONCATENATE("Item/",ASC(C258),"/cond_",ASC(L258),"/list_",ASC(E258),"/context_",ASC(F258),"/CW_",ASC(AS258))</f>
        <v>Item/14097/cond_AU/list_CORGA/context_97/CW_197</v>
      </c>
      <c r="B258" s="0" t="str">
        <f aca="false">CONCATENATE("(#",ASC(C258),")")</f>
        <v>(#14097)</v>
      </c>
      <c r="C258" s="0" t="n">
        <v>14097</v>
      </c>
      <c r="D258" s="0" t="n">
        <v>4097</v>
      </c>
      <c r="E258" s="0" t="s">
        <v>46</v>
      </c>
      <c r="F258" s="0" t="n">
        <v>97</v>
      </c>
      <c r="G258" s="0" t="n">
        <v>123</v>
      </c>
      <c r="H258" s="0" t="s">
        <v>471</v>
      </c>
      <c r="I258" s="0" t="s">
        <v>472</v>
      </c>
      <c r="J258" s="0" t="s">
        <v>932</v>
      </c>
      <c r="K258" s="0" t="s">
        <v>474</v>
      </c>
      <c r="L258" s="0" t="s">
        <v>743</v>
      </c>
      <c r="M258" s="0" t="n">
        <v>4</v>
      </c>
      <c r="N258" s="0" t="s">
        <v>933</v>
      </c>
      <c r="O258" s="0" t="n">
        <v>10</v>
      </c>
      <c r="P258" s="0" t="n">
        <v>8</v>
      </c>
      <c r="Q258" s="0" t="s">
        <v>52</v>
      </c>
      <c r="R258" s="0" t="s">
        <v>581</v>
      </c>
      <c r="S258" s="0" t="s">
        <v>1743</v>
      </c>
      <c r="T258" s="0" t="n">
        <v>0</v>
      </c>
      <c r="U258" s="0" t="n">
        <v>3</v>
      </c>
      <c r="V258" s="0" t="n">
        <v>275</v>
      </c>
      <c r="W258" s="0" t="n">
        <v>389</v>
      </c>
      <c r="X258" s="0" t="n">
        <v>610</v>
      </c>
      <c r="Y258" s="0" t="n">
        <v>458</v>
      </c>
      <c r="Z258" s="0" t="n">
        <v>408</v>
      </c>
      <c r="AA258" s="0" t="n">
        <v>5</v>
      </c>
      <c r="AB258" s="0" t="n">
        <v>8</v>
      </c>
      <c r="AC258" s="0" t="s">
        <v>55</v>
      </c>
      <c r="AD258" s="0" t="n">
        <v>322.332</v>
      </c>
      <c r="AE258" s="0" t="n">
        <v>5</v>
      </c>
      <c r="AF258" s="0" t="n">
        <v>30.1</v>
      </c>
      <c r="AG258" s="0" t="n">
        <v>13052.82</v>
      </c>
      <c r="AH258" s="0" t="n">
        <v>214</v>
      </c>
      <c r="AI258" s="0" t="n">
        <v>2800.21</v>
      </c>
      <c r="AJ258" s="0" t="n">
        <v>27.33</v>
      </c>
      <c r="AK258" s="0" t="n">
        <v>397.59</v>
      </c>
      <c r="AL258" s="0" t="n">
        <v>3.5</v>
      </c>
      <c r="AM258" s="0" t="n">
        <v>222839.62</v>
      </c>
      <c r="AN258" s="0" t="n">
        <v>22873.75</v>
      </c>
      <c r="AO258" s="0" t="n">
        <v>23913.57</v>
      </c>
      <c r="AP258" s="0" t="n">
        <v>2312.67</v>
      </c>
      <c r="AQ258" s="0" t="n">
        <v>683.6</v>
      </c>
      <c r="AR258" s="0" t="n">
        <v>115</v>
      </c>
      <c r="AS258" s="0" t="n">
        <v>197</v>
      </c>
    </row>
    <row r="259" customFormat="false" ht="12" hidden="false" customHeight="false" outlineLevel="0" collapsed="false">
      <c r="A259" s="0" t="str">
        <f aca="false">CONCATENATE("Item/",ASC(C259),"/cond_",ASC(L259),"/list_",ASC(E259),"/context_",ASC(F259),"/CW_",ASC(AS259))</f>
        <v>Item/14098/cond_AU/list_CORGB/context_98/CW_238</v>
      </c>
      <c r="B259" s="0" t="str">
        <f aca="false">CONCATENATE("(#",ASC(C259),")")</f>
        <v>(#14098)</v>
      </c>
      <c r="C259" s="0" t="n">
        <v>14098</v>
      </c>
      <c r="D259" s="0" t="n">
        <v>4098</v>
      </c>
      <c r="E259" s="0" t="s">
        <v>56</v>
      </c>
      <c r="F259" s="0" t="n">
        <v>98</v>
      </c>
      <c r="G259" s="0" t="n">
        <v>124</v>
      </c>
      <c r="H259" s="0" t="s">
        <v>476</v>
      </c>
      <c r="I259" s="0" t="s">
        <v>477</v>
      </c>
      <c r="J259" s="0" t="s">
        <v>934</v>
      </c>
      <c r="K259" s="0" t="s">
        <v>479</v>
      </c>
      <c r="L259" s="0" t="s">
        <v>743</v>
      </c>
      <c r="M259" s="0" t="n">
        <v>4</v>
      </c>
      <c r="N259" s="0" t="s">
        <v>935</v>
      </c>
      <c r="O259" s="0" t="n">
        <v>10</v>
      </c>
      <c r="P259" s="0" t="n">
        <v>8</v>
      </c>
      <c r="Q259" s="0" t="s">
        <v>52</v>
      </c>
      <c r="R259" s="0" t="s">
        <v>581</v>
      </c>
      <c r="S259" s="0" t="s">
        <v>1743</v>
      </c>
      <c r="T259" s="0" t="n">
        <v>0</v>
      </c>
      <c r="U259" s="0" t="n">
        <v>3</v>
      </c>
      <c r="V259" s="0" t="n">
        <v>40</v>
      </c>
      <c r="W259" s="0" t="n">
        <v>451</v>
      </c>
      <c r="X259" s="0" t="n">
        <v>583</v>
      </c>
      <c r="Y259" s="0" t="n">
        <v>497</v>
      </c>
      <c r="Z259" s="0" t="n">
        <v>444</v>
      </c>
      <c r="AA259" s="0" t="n">
        <v>1</v>
      </c>
      <c r="AB259" s="0" t="n">
        <v>11</v>
      </c>
      <c r="AC259" s="0" t="s">
        <v>55</v>
      </c>
      <c r="AD259" s="0" t="n">
        <v>24.987</v>
      </c>
      <c r="AE259" s="0" t="n">
        <v>1</v>
      </c>
      <c r="AF259" s="0" t="n">
        <v>2.5</v>
      </c>
      <c r="AG259" s="0" t="n">
        <v>6848.37</v>
      </c>
      <c r="AH259" s="0" t="n">
        <v>61.5</v>
      </c>
      <c r="AI259" s="0" t="n">
        <v>1848.3</v>
      </c>
      <c r="AJ259" s="0" t="n">
        <v>7.33</v>
      </c>
      <c r="AK259" s="0" t="n">
        <v>24.99</v>
      </c>
      <c r="AL259" s="0" t="n">
        <v>1</v>
      </c>
      <c r="AM259" s="0" t="n">
        <v>238371.95</v>
      </c>
      <c r="AN259" s="0" t="n">
        <v>30576.5</v>
      </c>
      <c r="AO259" s="0" t="n">
        <v>36208.22</v>
      </c>
      <c r="AP259" s="0" t="n">
        <v>5932.67</v>
      </c>
      <c r="AQ259" s="0" t="n">
        <v>1530.99</v>
      </c>
      <c r="AR259" s="0" t="n">
        <v>385.5</v>
      </c>
      <c r="AS259" s="0" t="n">
        <v>238</v>
      </c>
    </row>
    <row r="260" customFormat="false" ht="12" hidden="false" customHeight="false" outlineLevel="0" collapsed="false">
      <c r="A260" s="0" t="str">
        <f aca="false">CONCATENATE("Item/",ASC(C260),"/cond_",ASC(L260),"/list_",ASC(E260),"/context_",ASC(F260),"/CW_",ASC(AS260))</f>
        <v>Item/14099/cond_AU/list_CORGA/context_99/CW_297</v>
      </c>
      <c r="B260" s="0" t="str">
        <f aca="false">CONCATENATE("(#",ASC(C260),")")</f>
        <v>(#14099)</v>
      </c>
      <c r="C260" s="0" t="n">
        <v>14099</v>
      </c>
      <c r="D260" s="0" t="n">
        <v>4099</v>
      </c>
      <c r="E260" s="0" t="s">
        <v>46</v>
      </c>
      <c r="F260" s="0" t="n">
        <v>99</v>
      </c>
      <c r="G260" s="0" t="n">
        <v>125</v>
      </c>
      <c r="H260" s="0" t="n">
        <v>44</v>
      </c>
      <c r="I260" s="0" t="s">
        <v>481</v>
      </c>
      <c r="J260" s="0" t="s">
        <v>936</v>
      </c>
      <c r="K260" s="0" t="s">
        <v>483</v>
      </c>
      <c r="L260" s="0" t="s">
        <v>743</v>
      </c>
      <c r="M260" s="0" t="n">
        <v>4</v>
      </c>
      <c r="N260" s="0" t="s">
        <v>937</v>
      </c>
      <c r="O260" s="0" t="n">
        <v>18</v>
      </c>
      <c r="P260" s="0" t="n">
        <v>16</v>
      </c>
      <c r="Q260" s="0" t="s">
        <v>52</v>
      </c>
      <c r="R260" s="0" t="s">
        <v>581</v>
      </c>
      <c r="S260" s="0" t="s">
        <v>1743</v>
      </c>
      <c r="T260" s="0" t="s">
        <v>55</v>
      </c>
      <c r="U260" s="0" t="n">
        <v>3</v>
      </c>
      <c r="V260" s="0" t="n">
        <v>72</v>
      </c>
      <c r="W260" s="0" t="n">
        <v>498</v>
      </c>
      <c r="X260" s="0" t="n">
        <v>495</v>
      </c>
      <c r="Y260" s="0" t="n">
        <v>495</v>
      </c>
      <c r="Z260" s="0" t="s">
        <v>55</v>
      </c>
      <c r="AA260" s="0" t="n">
        <v>10</v>
      </c>
      <c r="AB260" s="0" t="n">
        <v>24</v>
      </c>
      <c r="AC260" s="0" t="s">
        <v>55</v>
      </c>
      <c r="AD260" s="0" t="n">
        <v>51.3422</v>
      </c>
      <c r="AE260" s="0" t="n">
        <v>10</v>
      </c>
      <c r="AF260" s="0" t="n">
        <v>34.75</v>
      </c>
      <c r="AG260" s="0" t="n">
        <v>9567.72</v>
      </c>
      <c r="AH260" s="0" t="n">
        <v>984.67</v>
      </c>
      <c r="AI260" s="0" t="n">
        <v>2609.15</v>
      </c>
      <c r="AJ260" s="0" t="n">
        <v>244.8</v>
      </c>
      <c r="AK260" s="0" t="n">
        <v>634</v>
      </c>
      <c r="AL260" s="0" t="n">
        <v>48.25</v>
      </c>
      <c r="AM260" s="0" t="n">
        <v>317433.48</v>
      </c>
      <c r="AN260" s="0" t="n">
        <v>41425.67</v>
      </c>
      <c r="AO260" s="0" t="n">
        <v>36224.1</v>
      </c>
      <c r="AP260" s="0" t="n">
        <v>6084.6</v>
      </c>
      <c r="AQ260" s="0" t="n">
        <v>4369.36</v>
      </c>
      <c r="AR260" s="0" t="n">
        <v>1001.5</v>
      </c>
      <c r="AS260" s="0" t="n">
        <v>297</v>
      </c>
    </row>
    <row r="261" customFormat="false" ht="12" hidden="false" customHeight="false" outlineLevel="0" collapsed="false">
      <c r="A261" s="0" t="str">
        <f aca="false">CONCATENATE("Item/",ASC(C261),"/cond_",ASC(L261),"/list_",ASC(E261),"/context_",ASC(F261),"/CW_",ASC(AS261))</f>
        <v>Item/14100/cond_AU/list_CORGD/context_100/CW_455</v>
      </c>
      <c r="B261" s="0" t="str">
        <f aca="false">CONCATENATE("(#",ASC(C261),")")</f>
        <v>(#14100)</v>
      </c>
      <c r="C261" s="0" t="n">
        <v>14100</v>
      </c>
      <c r="D261" s="0" t="n">
        <v>4100</v>
      </c>
      <c r="E261" s="0" t="s">
        <v>80</v>
      </c>
      <c r="F261" s="0" t="n">
        <v>100</v>
      </c>
      <c r="G261" s="0" t="n">
        <v>126</v>
      </c>
      <c r="H261" s="0" t="s">
        <v>485</v>
      </c>
      <c r="I261" s="0" t="s">
        <v>486</v>
      </c>
      <c r="J261" s="0" t="s">
        <v>938</v>
      </c>
      <c r="K261" s="0" t="s">
        <v>317</v>
      </c>
      <c r="L261" s="0" t="s">
        <v>743</v>
      </c>
      <c r="M261" s="0" t="n">
        <v>4</v>
      </c>
      <c r="N261" s="0" t="s">
        <v>939</v>
      </c>
      <c r="O261" s="0" t="n">
        <v>10</v>
      </c>
      <c r="P261" s="0" t="n">
        <v>8</v>
      </c>
      <c r="Q261" s="0" t="s">
        <v>52</v>
      </c>
      <c r="R261" s="0" t="s">
        <v>581</v>
      </c>
      <c r="S261" s="0" t="s">
        <v>1741</v>
      </c>
      <c r="T261" s="0" t="n">
        <v>0</v>
      </c>
      <c r="U261" s="0" t="n">
        <v>3</v>
      </c>
      <c r="V261" s="0" t="n">
        <v>9</v>
      </c>
      <c r="W261" s="0" t="n">
        <v>615</v>
      </c>
      <c r="X261" s="0" t="n">
        <v>553</v>
      </c>
      <c r="Y261" s="0" t="n">
        <v>612</v>
      </c>
      <c r="Z261" s="0" t="n">
        <v>492</v>
      </c>
      <c r="AA261" s="0" t="n">
        <v>8</v>
      </c>
      <c r="AB261" s="0" t="n">
        <v>9</v>
      </c>
      <c r="AC261" s="0" t="s">
        <v>55</v>
      </c>
      <c r="AD261" s="0" t="n">
        <v>45.3335</v>
      </c>
      <c r="AE261" s="0" t="n">
        <v>8</v>
      </c>
      <c r="AF261" s="0" t="n">
        <v>19.8</v>
      </c>
      <c r="AG261" s="0" t="n">
        <v>14198.6</v>
      </c>
      <c r="AH261" s="0" t="n">
        <v>143</v>
      </c>
      <c r="AI261" s="0" t="n">
        <v>1831.07</v>
      </c>
      <c r="AJ261" s="0" t="n">
        <v>17.67</v>
      </c>
      <c r="AK261" s="0" t="n">
        <v>65.23</v>
      </c>
      <c r="AL261" s="0" t="n">
        <v>3</v>
      </c>
      <c r="AM261" s="0" t="n">
        <v>223108.37</v>
      </c>
      <c r="AN261" s="0" t="n">
        <v>31971</v>
      </c>
      <c r="AO261" s="0" t="n">
        <v>15113.08</v>
      </c>
      <c r="AP261" s="0" t="n">
        <v>1724</v>
      </c>
      <c r="AQ261" s="0" t="n">
        <v>985.5</v>
      </c>
      <c r="AR261" s="0" t="n">
        <v>352.5</v>
      </c>
      <c r="AS261" s="0" t="n">
        <v>455</v>
      </c>
    </row>
    <row r="262" customFormat="false" ht="12" hidden="false" customHeight="false" outlineLevel="0" collapsed="false">
      <c r="A262" s="0" t="str">
        <f aca="false">CONCATENATE("Item/",ASC(C262),"/cond_",ASC(L262),"/list_",ASC(E262),"/context_",ASC(F262),"/CW_",ASC(AS262))</f>
        <v>Item/14101/cond_AU/list_CORGA/context_101/CW_216</v>
      </c>
      <c r="B262" s="0" t="str">
        <f aca="false">CONCATENATE("(#",ASC(C262),")")</f>
        <v>(#14101)</v>
      </c>
      <c r="C262" s="0" t="n">
        <v>14101</v>
      </c>
      <c r="D262" s="0" t="n">
        <v>4101</v>
      </c>
      <c r="E262" s="0" t="s">
        <v>46</v>
      </c>
      <c r="F262" s="0" t="n">
        <v>101</v>
      </c>
      <c r="G262" s="0" t="n">
        <v>127</v>
      </c>
      <c r="H262" s="0" t="n">
        <v>40</v>
      </c>
      <c r="I262" s="0" t="s">
        <v>489</v>
      </c>
      <c r="J262" s="0" t="s">
        <v>940</v>
      </c>
      <c r="K262" s="0" t="s">
        <v>491</v>
      </c>
      <c r="L262" s="0" t="s">
        <v>743</v>
      </c>
      <c r="M262" s="0" t="n">
        <v>4</v>
      </c>
      <c r="N262" s="0" t="s">
        <v>941</v>
      </c>
      <c r="O262" s="0" t="n">
        <v>15</v>
      </c>
      <c r="P262" s="0" t="n">
        <v>13</v>
      </c>
      <c r="Q262" s="0" t="s">
        <v>52</v>
      </c>
      <c r="R262" s="0" t="s">
        <v>581</v>
      </c>
      <c r="S262" s="0" t="s">
        <v>1374</v>
      </c>
      <c r="T262" s="0" t="s">
        <v>55</v>
      </c>
      <c r="U262" s="0" t="n">
        <v>3</v>
      </c>
      <c r="V262" s="0" t="n">
        <v>52</v>
      </c>
      <c r="W262" s="0" t="n">
        <v>428</v>
      </c>
      <c r="X262" s="0" t="n">
        <v>510</v>
      </c>
      <c r="Y262" s="0" t="n">
        <v>483</v>
      </c>
      <c r="Z262" s="0" t="n">
        <v>477</v>
      </c>
      <c r="AA262" s="0" t="n">
        <v>6</v>
      </c>
      <c r="AB262" s="0" t="n">
        <v>18</v>
      </c>
      <c r="AC262" s="0" t="s">
        <v>55</v>
      </c>
      <c r="AD262" s="0" t="n">
        <v>31.2932</v>
      </c>
      <c r="AE262" s="0" t="n">
        <v>6</v>
      </c>
      <c r="AF262" s="0" t="n">
        <v>138.14</v>
      </c>
      <c r="AG262" s="0" t="n">
        <v>12968.44</v>
      </c>
      <c r="AH262" s="0" t="n">
        <v>179.25</v>
      </c>
      <c r="AI262" s="0" t="n">
        <v>2803.22</v>
      </c>
      <c r="AJ262" s="0" t="n">
        <v>20.33</v>
      </c>
      <c r="AK262" s="0" t="n">
        <v>445.72</v>
      </c>
      <c r="AL262" s="0" t="n">
        <v>4</v>
      </c>
      <c r="AM262" s="0" t="n">
        <v>333004.12</v>
      </c>
      <c r="AN262" s="0" t="n">
        <v>37135.5</v>
      </c>
      <c r="AO262" s="0" t="n">
        <v>68055.67</v>
      </c>
      <c r="AP262" s="0" t="n">
        <v>5816.67</v>
      </c>
      <c r="AQ262" s="0" t="n">
        <v>8738.11</v>
      </c>
      <c r="AR262" s="0" t="n">
        <v>458.5</v>
      </c>
      <c r="AS262" s="0" t="n">
        <v>216</v>
      </c>
    </row>
    <row r="263" customFormat="false" ht="12" hidden="false" customHeight="false" outlineLevel="0" collapsed="false">
      <c r="A263" s="0" t="str">
        <f aca="false">CONCATENATE("Item/",ASC(C263),"/cond_",ASC(L263),"/list_",ASC(E263),"/context_",ASC(F263),"/CW_",ASC(AS263))</f>
        <v>Item/14102/cond_AU/list_CORGD/context_102/CW_344</v>
      </c>
      <c r="B263" s="0" t="str">
        <f aca="false">CONCATENATE("(#",ASC(C263),")")</f>
        <v>(#14102)</v>
      </c>
      <c r="C263" s="0" t="n">
        <v>14102</v>
      </c>
      <c r="D263" s="0" t="n">
        <v>4102</v>
      </c>
      <c r="E263" s="0" t="s">
        <v>80</v>
      </c>
      <c r="F263" s="0" t="n">
        <v>102</v>
      </c>
      <c r="G263" s="0" t="n">
        <v>128</v>
      </c>
      <c r="H263" s="0" t="n">
        <v>2</v>
      </c>
      <c r="I263" s="0" t="s">
        <v>493</v>
      </c>
      <c r="J263" s="0" t="s">
        <v>942</v>
      </c>
      <c r="K263" s="0" t="s">
        <v>495</v>
      </c>
      <c r="L263" s="0" t="s">
        <v>743</v>
      </c>
      <c r="M263" s="0" t="n">
        <v>4</v>
      </c>
      <c r="N263" s="0" t="s">
        <v>943</v>
      </c>
      <c r="O263" s="0" t="n">
        <v>17</v>
      </c>
      <c r="P263" s="0" t="n">
        <v>14</v>
      </c>
      <c r="Q263" s="0" t="s">
        <v>52</v>
      </c>
      <c r="R263" s="0" t="s">
        <v>581</v>
      </c>
      <c r="S263" s="0" t="s">
        <v>1745</v>
      </c>
      <c r="T263" s="0" t="n">
        <v>0</v>
      </c>
      <c r="U263" s="0" t="n">
        <v>1</v>
      </c>
      <c r="V263" s="0" t="n">
        <v>7</v>
      </c>
      <c r="W263" s="0" t="n">
        <v>597</v>
      </c>
      <c r="X263" s="0" t="n">
        <v>559</v>
      </c>
      <c r="Y263" s="0" t="n">
        <v>572</v>
      </c>
      <c r="Z263" s="0" t="n">
        <v>431</v>
      </c>
      <c r="AA263" s="0" t="n">
        <v>2</v>
      </c>
      <c r="AB263" s="0" t="n">
        <v>10</v>
      </c>
      <c r="AC263" s="0" t="s">
        <v>55</v>
      </c>
      <c r="AD263" s="0" t="n">
        <v>2.20123</v>
      </c>
      <c r="AE263" s="0" t="n">
        <v>2</v>
      </c>
      <c r="AF263" s="0" t="n">
        <v>0.51</v>
      </c>
      <c r="AG263" s="0" t="n">
        <v>6688.32</v>
      </c>
      <c r="AH263" s="0" t="n">
        <v>708.5</v>
      </c>
      <c r="AI263" s="0" t="n">
        <v>711.24</v>
      </c>
      <c r="AJ263" s="0" t="n">
        <v>89.2</v>
      </c>
      <c r="AK263" s="0" t="n">
        <v>185.39</v>
      </c>
      <c r="AL263" s="0" t="n">
        <v>26.5</v>
      </c>
      <c r="AM263" s="0" t="n">
        <v>238540.91</v>
      </c>
      <c r="AN263" s="0" t="n">
        <v>34634.67</v>
      </c>
      <c r="AO263" s="0" t="n">
        <v>12225</v>
      </c>
      <c r="AP263" s="0" t="n">
        <v>2475.4</v>
      </c>
      <c r="AQ263" s="0" t="n">
        <v>835.49</v>
      </c>
      <c r="AR263" s="0" t="n">
        <v>285.75</v>
      </c>
      <c r="AS263" s="0" t="n">
        <v>344</v>
      </c>
    </row>
    <row r="264" customFormat="false" ht="12" hidden="false" customHeight="false" outlineLevel="0" collapsed="false">
      <c r="A264" s="0" t="str">
        <f aca="false">CONCATENATE("Item/",ASC(C264),"/cond_",ASC(L264),"/list_",ASC(E264),"/context_",ASC(F264),"/CW_",ASC(AS264))</f>
        <v>Item/14103/cond_AU/list_CORGC/context_103/CW_231</v>
      </c>
      <c r="B264" s="0" t="str">
        <f aca="false">CONCATENATE("(#",ASC(C264),")")</f>
        <v>(#14103)</v>
      </c>
      <c r="C264" s="0" t="n">
        <v>14103</v>
      </c>
      <c r="D264" s="0" t="n">
        <v>4103</v>
      </c>
      <c r="E264" s="0" t="s">
        <v>66</v>
      </c>
      <c r="F264" s="0" t="n">
        <v>103</v>
      </c>
      <c r="G264" s="0" t="n">
        <v>129</v>
      </c>
      <c r="H264" s="0" t="n">
        <v>1</v>
      </c>
      <c r="I264" s="0" t="s">
        <v>497</v>
      </c>
      <c r="J264" s="0" t="s">
        <v>944</v>
      </c>
      <c r="K264" s="0" t="s">
        <v>499</v>
      </c>
      <c r="L264" s="0" t="s">
        <v>743</v>
      </c>
      <c r="M264" s="0" t="n">
        <v>4</v>
      </c>
      <c r="N264" s="0" t="s">
        <v>945</v>
      </c>
      <c r="O264" s="0" t="n">
        <v>18</v>
      </c>
      <c r="P264" s="0" t="n">
        <v>16</v>
      </c>
      <c r="Q264" s="0" t="s">
        <v>52</v>
      </c>
      <c r="R264" s="0" t="s">
        <v>581</v>
      </c>
      <c r="S264" s="0" t="s">
        <v>1755</v>
      </c>
      <c r="T264" s="0" t="n">
        <v>0</v>
      </c>
      <c r="U264" s="0" t="n">
        <v>2</v>
      </c>
      <c r="V264" s="0" t="n">
        <v>126</v>
      </c>
      <c r="W264" s="0" t="n">
        <v>591</v>
      </c>
      <c r="X264" s="0" t="n">
        <v>565</v>
      </c>
      <c r="Y264" s="0" t="n">
        <v>597</v>
      </c>
      <c r="Z264" s="0" t="n">
        <v>454</v>
      </c>
      <c r="AA264" s="0" t="n">
        <v>2</v>
      </c>
      <c r="AB264" s="0" t="n">
        <v>16</v>
      </c>
      <c r="AC264" s="0" t="s">
        <v>55</v>
      </c>
      <c r="AD264" s="0" t="n">
        <v>125.589</v>
      </c>
      <c r="AE264" s="0" t="n">
        <v>2</v>
      </c>
      <c r="AF264" s="0" t="n">
        <v>4.05</v>
      </c>
      <c r="AG264" s="0" t="n">
        <v>10101.43</v>
      </c>
      <c r="AH264" s="0" t="n">
        <v>452.8</v>
      </c>
      <c r="AI264" s="0" t="n">
        <v>1426.93</v>
      </c>
      <c r="AJ264" s="0" t="n">
        <v>49.5</v>
      </c>
      <c r="AK264" s="0" t="n">
        <v>179.27</v>
      </c>
      <c r="AL264" s="0" t="n">
        <v>6</v>
      </c>
      <c r="AM264" s="0" t="n">
        <v>330268.89</v>
      </c>
      <c r="AN264" s="0" t="n">
        <v>35350.6</v>
      </c>
      <c r="AO264" s="0" t="n">
        <v>21681.35</v>
      </c>
      <c r="AP264" s="0" t="n">
        <v>3475.75</v>
      </c>
      <c r="AQ264" s="0" t="n">
        <v>1225.59</v>
      </c>
      <c r="AR264" s="0" t="n">
        <v>201.67</v>
      </c>
      <c r="AS264" s="0" t="n">
        <v>231</v>
      </c>
    </row>
    <row r="265" customFormat="false" ht="12" hidden="false" customHeight="false" outlineLevel="0" collapsed="false">
      <c r="A265" s="0" t="str">
        <f aca="false">CONCATENATE("Item/",ASC(C265),"/cond_",ASC(L265),"/list_",ASC(E265),"/context_",ASC(F265),"/CW_",ASC(AS265))</f>
        <v>Item/14104/cond_AU/list_CORGB/context_104/CW_512</v>
      </c>
      <c r="B265" s="0" t="str">
        <f aca="false">CONCATENATE("(#",ASC(C265),")")</f>
        <v>(#14104)</v>
      </c>
      <c r="C265" s="0" t="n">
        <v>14104</v>
      </c>
      <c r="D265" s="0" t="n">
        <v>4104</v>
      </c>
      <c r="E265" s="0" t="s">
        <v>56</v>
      </c>
      <c r="F265" s="0" t="n">
        <v>104</v>
      </c>
      <c r="G265" s="0" t="n">
        <v>130</v>
      </c>
      <c r="H265" s="0" t="n">
        <v>35</v>
      </c>
      <c r="I265" s="0" t="s">
        <v>501</v>
      </c>
      <c r="J265" s="0" t="s">
        <v>946</v>
      </c>
      <c r="K265" s="0" t="s">
        <v>503</v>
      </c>
      <c r="L265" s="0" t="s">
        <v>743</v>
      </c>
      <c r="M265" s="0" t="n">
        <v>4</v>
      </c>
      <c r="N265" s="0" t="s">
        <v>947</v>
      </c>
      <c r="O265" s="0" t="n">
        <v>12</v>
      </c>
      <c r="P265" s="0" t="n">
        <v>8</v>
      </c>
      <c r="Q265" s="0" t="s">
        <v>52</v>
      </c>
      <c r="R265" s="0" t="s">
        <v>581</v>
      </c>
      <c r="S265" s="0" t="s">
        <v>1779</v>
      </c>
      <c r="T265" s="0" t="s">
        <v>55</v>
      </c>
      <c r="U265" s="0" t="n">
        <v>5</v>
      </c>
      <c r="V265" s="0" t="n">
        <v>2</v>
      </c>
      <c r="W265" s="0" t="n">
        <v>540</v>
      </c>
      <c r="X265" s="0" t="n">
        <v>447</v>
      </c>
      <c r="Y265" s="0" t="n">
        <v>490</v>
      </c>
      <c r="Z265" s="0" t="n">
        <v>411</v>
      </c>
      <c r="AA265" s="0" t="n">
        <v>3</v>
      </c>
      <c r="AB265" s="0" t="n">
        <v>11</v>
      </c>
      <c r="AC265" s="0" t="s">
        <v>55</v>
      </c>
      <c r="AD265" s="0" t="n">
        <v>4.64044</v>
      </c>
      <c r="AE265" s="0" t="n">
        <v>3</v>
      </c>
      <c r="AF265" s="0" t="n">
        <v>6.88</v>
      </c>
      <c r="AG265" s="0" t="n">
        <v>5649.66</v>
      </c>
      <c r="AH265" s="0" t="n">
        <v>247.4</v>
      </c>
      <c r="AI265" s="0" t="n">
        <v>969.02</v>
      </c>
      <c r="AJ265" s="0" t="n">
        <v>36.25</v>
      </c>
      <c r="AK265" s="0" t="n">
        <v>100.03</v>
      </c>
      <c r="AL265" s="0" t="n">
        <v>6.33</v>
      </c>
      <c r="AM265" s="0" t="n">
        <v>191023.14</v>
      </c>
      <c r="AN265" s="0" t="n">
        <v>27709.2</v>
      </c>
      <c r="AO265" s="0" t="n">
        <v>12499.5</v>
      </c>
      <c r="AP265" s="0" t="n">
        <v>2625.5</v>
      </c>
      <c r="AQ265" s="0" t="n">
        <v>579.95</v>
      </c>
      <c r="AR265" s="0" t="n">
        <v>155.33</v>
      </c>
      <c r="AS265" s="0" t="n">
        <v>512</v>
      </c>
    </row>
    <row r="266" customFormat="false" ht="12" hidden="false" customHeight="false" outlineLevel="0" collapsed="false">
      <c r="A266" s="0" t="str">
        <f aca="false">CONCATENATE("Item/",ASC(C266),"/cond_",ASC(L266),"/list_",ASC(E266),"/context_",ASC(F266),"/CW_",ASC(AS266))</f>
        <v>Item/14105/cond_AU/list_CORGC/context_105/CW_281</v>
      </c>
      <c r="B266" s="0" t="str">
        <f aca="false">CONCATENATE("(#",ASC(C266),")")</f>
        <v>(#14105)</v>
      </c>
      <c r="C266" s="0" t="n">
        <v>14105</v>
      </c>
      <c r="D266" s="0" t="n">
        <v>4105</v>
      </c>
      <c r="E266" s="0" t="s">
        <v>66</v>
      </c>
      <c r="F266" s="0" t="n">
        <v>105</v>
      </c>
      <c r="G266" s="0" t="n">
        <v>131</v>
      </c>
      <c r="I266" s="0" t="s">
        <v>505</v>
      </c>
      <c r="J266" s="0" t="s">
        <v>948</v>
      </c>
      <c r="K266" s="0" t="s">
        <v>507</v>
      </c>
      <c r="L266" s="0" t="s">
        <v>743</v>
      </c>
      <c r="M266" s="0" t="n">
        <v>4</v>
      </c>
      <c r="N266" s="0" t="s">
        <v>949</v>
      </c>
      <c r="O266" s="0" t="n">
        <v>19</v>
      </c>
      <c r="P266" s="0" t="n">
        <v>17</v>
      </c>
      <c r="Q266" s="0" t="s">
        <v>52</v>
      </c>
      <c r="R266" s="0" t="s">
        <v>581</v>
      </c>
      <c r="S266" s="0" t="s">
        <v>1743</v>
      </c>
      <c r="T266" s="0" t="s">
        <v>55</v>
      </c>
      <c r="U266" s="0" t="n">
        <v>3</v>
      </c>
      <c r="V266" s="0" t="n">
        <v>19</v>
      </c>
      <c r="W266" s="0" t="n">
        <v>538</v>
      </c>
      <c r="X266" s="0" t="n">
        <v>429</v>
      </c>
      <c r="Y266" s="0" t="n">
        <v>464</v>
      </c>
      <c r="Z266" s="0" t="s">
        <v>55</v>
      </c>
      <c r="AA266" s="0" t="n">
        <v>2</v>
      </c>
      <c r="AB266" s="0" t="n">
        <v>21</v>
      </c>
      <c r="AC266" s="0" t="s">
        <v>55</v>
      </c>
      <c r="AD266" s="0" t="n">
        <v>14.4567</v>
      </c>
      <c r="AE266" s="0" t="n">
        <v>2</v>
      </c>
      <c r="AF266" s="0" t="n">
        <v>5.35</v>
      </c>
      <c r="AG266" s="0" t="n">
        <v>9311.98</v>
      </c>
      <c r="AH266" s="0" t="n">
        <v>360.4</v>
      </c>
      <c r="AI266" s="0" t="n">
        <v>537.64</v>
      </c>
      <c r="AJ266" s="0" t="n">
        <v>37</v>
      </c>
      <c r="AK266" s="0" t="n">
        <v>52.47</v>
      </c>
      <c r="AL266" s="0" t="n">
        <v>7</v>
      </c>
      <c r="AM266" s="0" t="n">
        <v>252975.59</v>
      </c>
      <c r="AN266" s="0" t="n">
        <v>32801.8</v>
      </c>
      <c r="AO266" s="0" t="n">
        <v>8015.52</v>
      </c>
      <c r="AP266" s="0" t="n">
        <v>1395.75</v>
      </c>
      <c r="AQ266" s="0" t="n">
        <v>309.72</v>
      </c>
      <c r="AR266" s="0" t="n">
        <v>102.33</v>
      </c>
      <c r="AS266" s="0" t="n">
        <v>281</v>
      </c>
    </row>
    <row r="267" customFormat="false" ht="12" hidden="false" customHeight="false" outlineLevel="0" collapsed="false">
      <c r="A267" s="0" t="str">
        <f aca="false">CONCATENATE("Item/",ASC(C267),"/cond_",ASC(L267),"/list_",ASC(E267),"/context_",ASC(F267),"/CW_",ASC(AS267))</f>
        <v>Item/14106/cond_AU/list_CORGB/context_106/CW_113</v>
      </c>
      <c r="B267" s="0" t="str">
        <f aca="false">CONCATENATE("(#",ASC(C267),")")</f>
        <v>(#14106)</v>
      </c>
      <c r="C267" s="0" t="n">
        <v>14106</v>
      </c>
      <c r="D267" s="0" t="n">
        <v>4106</v>
      </c>
      <c r="E267" s="0" t="s">
        <v>56</v>
      </c>
      <c r="F267" s="0" t="n">
        <v>106</v>
      </c>
      <c r="G267" s="0" t="n">
        <v>132</v>
      </c>
      <c r="H267" s="0" t="s">
        <v>509</v>
      </c>
      <c r="I267" s="0" t="s">
        <v>510</v>
      </c>
      <c r="J267" s="0" t="s">
        <v>950</v>
      </c>
      <c r="K267" s="0" t="s">
        <v>512</v>
      </c>
      <c r="L267" s="0" t="s">
        <v>743</v>
      </c>
      <c r="M267" s="0" t="n">
        <v>4</v>
      </c>
      <c r="N267" s="0" t="s">
        <v>951</v>
      </c>
      <c r="O267" s="0" t="n">
        <v>10</v>
      </c>
      <c r="P267" s="0" t="n">
        <v>8</v>
      </c>
      <c r="Q267" s="0" t="s">
        <v>52</v>
      </c>
      <c r="R267" s="0" t="s">
        <v>581</v>
      </c>
      <c r="S267" s="0" t="s">
        <v>1767</v>
      </c>
      <c r="T267" s="0" t="n">
        <v>0</v>
      </c>
      <c r="U267" s="0" t="n">
        <v>2</v>
      </c>
      <c r="V267" s="0" t="n">
        <v>1</v>
      </c>
      <c r="W267" s="0" t="s">
        <v>55</v>
      </c>
      <c r="X267" s="0" t="n">
        <v>448</v>
      </c>
      <c r="Y267" s="0" t="s">
        <v>55</v>
      </c>
      <c r="Z267" s="0" t="s">
        <v>55</v>
      </c>
      <c r="AA267" s="0" t="n">
        <v>8</v>
      </c>
      <c r="AB267" s="0" t="n">
        <v>11</v>
      </c>
      <c r="AC267" s="0" t="s">
        <v>55</v>
      </c>
      <c r="AD267" s="0" t="n">
        <v>0.951884</v>
      </c>
      <c r="AE267" s="0" t="n">
        <v>8</v>
      </c>
      <c r="AF267" s="0" t="n">
        <v>17.1</v>
      </c>
      <c r="AG267" s="0" t="n">
        <v>8984.75</v>
      </c>
      <c r="AH267" s="0" t="n">
        <v>413.4</v>
      </c>
      <c r="AI267" s="0" t="n">
        <v>2811.39</v>
      </c>
      <c r="AJ267" s="0" t="n">
        <v>84.5</v>
      </c>
      <c r="AK267" s="0" t="n">
        <v>697.99</v>
      </c>
      <c r="AL267" s="0" t="n">
        <v>15.67</v>
      </c>
      <c r="AM267" s="0" t="n">
        <v>255431.36</v>
      </c>
      <c r="AN267" s="0" t="n">
        <v>35608</v>
      </c>
      <c r="AO267" s="0" t="n">
        <v>28471.16</v>
      </c>
      <c r="AP267" s="0" t="n">
        <v>4677.25</v>
      </c>
      <c r="AQ267" s="0" t="n">
        <v>5202.56</v>
      </c>
      <c r="AR267" s="0" t="n">
        <v>719.33</v>
      </c>
      <c r="AS267" s="0" t="n">
        <v>113</v>
      </c>
    </row>
    <row r="268" customFormat="false" ht="12" hidden="false" customHeight="false" outlineLevel="0" collapsed="false">
      <c r="A268" s="0" t="str">
        <f aca="false">CONCATENATE("Item/",ASC(C268),"/cond_",ASC(L268),"/list_",ASC(E268),"/context_",ASC(F268),"/CW_",ASC(AS268))</f>
        <v>Item/14107/cond_AU/list_CORGC/context_107/CW_208</v>
      </c>
      <c r="B268" s="0" t="str">
        <f aca="false">CONCATENATE("(#",ASC(C268),")")</f>
        <v>(#14107)</v>
      </c>
      <c r="C268" s="0" t="n">
        <v>14107</v>
      </c>
      <c r="D268" s="0" t="n">
        <v>4107</v>
      </c>
      <c r="E268" s="0" t="s">
        <v>66</v>
      </c>
      <c r="F268" s="0" t="n">
        <v>107</v>
      </c>
      <c r="G268" s="0" t="n">
        <v>133</v>
      </c>
      <c r="H268" s="0" t="n">
        <v>32</v>
      </c>
      <c r="I268" s="0" t="s">
        <v>514</v>
      </c>
      <c r="J268" s="0" t="s">
        <v>952</v>
      </c>
      <c r="K268" s="0" t="s">
        <v>516</v>
      </c>
      <c r="L268" s="0" t="s">
        <v>743</v>
      </c>
      <c r="M268" s="0" t="n">
        <v>4</v>
      </c>
      <c r="N268" s="0" t="s">
        <v>953</v>
      </c>
      <c r="O268" s="0" t="n">
        <v>18</v>
      </c>
      <c r="P268" s="0" t="n">
        <v>16</v>
      </c>
      <c r="Q268" s="0" t="s">
        <v>52</v>
      </c>
      <c r="R268" s="0" t="s">
        <v>581</v>
      </c>
      <c r="S268" s="0" t="s">
        <v>1743</v>
      </c>
      <c r="T268" s="0" t="s">
        <v>55</v>
      </c>
      <c r="U268" s="0" t="n">
        <v>3</v>
      </c>
      <c r="V268" s="0" t="n">
        <v>5</v>
      </c>
      <c r="W268" s="0" t="n">
        <v>369</v>
      </c>
      <c r="X268" s="0" t="n">
        <v>454</v>
      </c>
      <c r="Y268" s="0" t="n">
        <v>406</v>
      </c>
      <c r="Z268" s="0" t="n">
        <v>423</v>
      </c>
      <c r="AA268" s="0" t="n">
        <v>5</v>
      </c>
      <c r="AB268" s="0" t="n">
        <v>16</v>
      </c>
      <c r="AC268" s="0" t="s">
        <v>55</v>
      </c>
      <c r="AD268" s="0" t="n">
        <v>7.07964</v>
      </c>
      <c r="AE268" s="0" t="n">
        <v>5</v>
      </c>
      <c r="AF268" s="0" t="n">
        <v>25.74</v>
      </c>
      <c r="AG268" s="0" t="n">
        <v>12612.17</v>
      </c>
      <c r="AH268" s="0" t="n">
        <v>209.25</v>
      </c>
      <c r="AI268" s="0" t="n">
        <v>2068.17</v>
      </c>
      <c r="AJ268" s="0" t="n">
        <v>16.33</v>
      </c>
      <c r="AK268" s="0" t="n">
        <v>8.15</v>
      </c>
      <c r="AL268" s="0" t="n">
        <v>2.5</v>
      </c>
      <c r="AM268" s="0" t="n">
        <v>228607.28</v>
      </c>
      <c r="AN268" s="0" t="n">
        <v>25527.25</v>
      </c>
      <c r="AO268" s="0" t="n">
        <v>18019.76</v>
      </c>
      <c r="AP268" s="0" t="n">
        <v>1555</v>
      </c>
      <c r="AQ268" s="0" t="n">
        <v>123.15</v>
      </c>
      <c r="AR268" s="0" t="n">
        <v>72.5</v>
      </c>
      <c r="AS268" s="0" t="n">
        <v>208</v>
      </c>
    </row>
    <row r="269" customFormat="false" ht="12" hidden="false" customHeight="false" outlineLevel="0" collapsed="false">
      <c r="A269" s="0" t="str">
        <f aca="false">CONCATENATE("Item/",ASC(C269),"/cond_",ASC(L269),"/list_",ASC(E269),"/context_",ASC(F269),"/CW_",ASC(AS269))</f>
        <v>Item/14108/cond_AU/list_CORGD/context_108/CW_440</v>
      </c>
      <c r="B269" s="0" t="str">
        <f aca="false">CONCATENATE("(#",ASC(C269),")")</f>
        <v>(#14108)</v>
      </c>
      <c r="C269" s="0" t="n">
        <v>14108</v>
      </c>
      <c r="D269" s="0" t="n">
        <v>4108</v>
      </c>
      <c r="E269" s="0" t="s">
        <v>80</v>
      </c>
      <c r="F269" s="0" t="n">
        <v>108</v>
      </c>
      <c r="G269" s="0" t="n">
        <v>134</v>
      </c>
      <c r="H269" s="0" t="s">
        <v>518</v>
      </c>
      <c r="I269" s="0" t="s">
        <v>519</v>
      </c>
      <c r="J269" s="0" t="s">
        <v>954</v>
      </c>
      <c r="K269" s="0" t="s">
        <v>521</v>
      </c>
      <c r="L269" s="0" t="s">
        <v>743</v>
      </c>
      <c r="M269" s="0" t="n">
        <v>4</v>
      </c>
      <c r="N269" s="0" t="s">
        <v>955</v>
      </c>
      <c r="O269" s="0" t="n">
        <v>10</v>
      </c>
      <c r="P269" s="0" t="n">
        <v>8</v>
      </c>
      <c r="Q269" s="0" t="s">
        <v>52</v>
      </c>
      <c r="R269" s="0" t="s">
        <v>581</v>
      </c>
      <c r="S269" s="0" t="s">
        <v>1743</v>
      </c>
      <c r="T269" s="0" t="n">
        <v>0</v>
      </c>
      <c r="U269" s="0" t="n">
        <v>3</v>
      </c>
      <c r="V269" s="0" t="n">
        <v>20</v>
      </c>
      <c r="W269" s="0" t="n">
        <v>576</v>
      </c>
      <c r="X269" s="0" t="n">
        <v>522</v>
      </c>
      <c r="Y269" s="0" t="n">
        <v>569</v>
      </c>
      <c r="Z269" s="0" t="s">
        <v>55</v>
      </c>
      <c r="AA269" s="0" t="n">
        <v>2</v>
      </c>
      <c r="AB269" s="0" t="n">
        <v>15</v>
      </c>
      <c r="AC269" s="0" t="s">
        <v>55</v>
      </c>
      <c r="AD269" s="0" t="n">
        <v>16.063</v>
      </c>
      <c r="AE269" s="0" t="n">
        <v>2</v>
      </c>
      <c r="AF269" s="0" t="n">
        <v>0.39</v>
      </c>
      <c r="AG269" s="0" t="n">
        <v>11658.21</v>
      </c>
      <c r="AH269" s="0" t="n">
        <v>486.6</v>
      </c>
      <c r="AI269" s="0" t="n">
        <v>752.43</v>
      </c>
      <c r="AJ269" s="0" t="n">
        <v>34.25</v>
      </c>
      <c r="AK269" s="0" t="n">
        <v>18.01</v>
      </c>
      <c r="AL269" s="0" t="n">
        <v>3.33</v>
      </c>
      <c r="AM269" s="0" t="n">
        <v>280267.51</v>
      </c>
      <c r="AN269" s="0" t="n">
        <v>39467.4</v>
      </c>
      <c r="AO269" s="0" t="n">
        <v>9054.37</v>
      </c>
      <c r="AP269" s="0" t="n">
        <v>1318</v>
      </c>
      <c r="AQ269" s="0" t="n">
        <v>241.2</v>
      </c>
      <c r="AR269" s="0" t="n">
        <v>60</v>
      </c>
      <c r="AS269" s="0" t="n">
        <v>440</v>
      </c>
    </row>
    <row r="270" customFormat="false" ht="12" hidden="false" customHeight="false" outlineLevel="0" collapsed="false">
      <c r="A270" s="0" t="str">
        <f aca="false">CONCATENATE("Item/",ASC(C270),"/cond_",ASC(L270),"/list_",ASC(E270),"/context_",ASC(F270),"/CW_",ASC(AS270))</f>
        <v>Item/14109/cond_AU/list_CORGD/context_109/CW_319</v>
      </c>
      <c r="B270" s="0" t="str">
        <f aca="false">CONCATENATE("(#",ASC(C270),")")</f>
        <v>(#14109)</v>
      </c>
      <c r="C270" s="0" t="n">
        <v>14109</v>
      </c>
      <c r="D270" s="0" t="n">
        <v>4109</v>
      </c>
      <c r="E270" s="0" t="s">
        <v>80</v>
      </c>
      <c r="F270" s="0" t="n">
        <v>109</v>
      </c>
      <c r="G270" s="0" t="n">
        <v>135</v>
      </c>
      <c r="H270" s="0" t="s">
        <v>523</v>
      </c>
      <c r="I270" s="0" t="s">
        <v>524</v>
      </c>
      <c r="J270" s="0" t="s">
        <v>956</v>
      </c>
      <c r="K270" s="0" t="s">
        <v>526</v>
      </c>
      <c r="L270" s="0" t="s">
        <v>743</v>
      </c>
      <c r="M270" s="0" t="n">
        <v>4</v>
      </c>
      <c r="N270" s="0" t="s">
        <v>957</v>
      </c>
      <c r="O270" s="0" t="n">
        <v>10</v>
      </c>
      <c r="P270" s="0" t="n">
        <v>8</v>
      </c>
      <c r="Q270" s="0" t="s">
        <v>52</v>
      </c>
      <c r="R270" s="0" t="s">
        <v>581</v>
      </c>
      <c r="S270" s="0" t="s">
        <v>1745</v>
      </c>
      <c r="T270" s="0" t="n">
        <v>0</v>
      </c>
      <c r="U270" s="0" t="n">
        <v>1</v>
      </c>
      <c r="V270" s="0" t="n">
        <v>21</v>
      </c>
      <c r="W270" s="0" t="n">
        <v>558</v>
      </c>
      <c r="X270" s="0" t="n">
        <v>455</v>
      </c>
      <c r="Y270" s="0" t="n">
        <v>543</v>
      </c>
      <c r="Z270" s="0" t="s">
        <v>55</v>
      </c>
      <c r="AA270" s="0" t="n">
        <v>0</v>
      </c>
      <c r="AB270" s="0" t="n">
        <v>17</v>
      </c>
      <c r="AC270" s="0" t="s">
        <v>55</v>
      </c>
      <c r="AD270" s="0" t="n">
        <v>11.0062</v>
      </c>
      <c r="AE270" s="0" t="n">
        <v>0</v>
      </c>
      <c r="AF270" s="0" t="n">
        <v>0</v>
      </c>
      <c r="AG270" s="0" t="n">
        <v>3631.56</v>
      </c>
      <c r="AH270" s="0" t="n">
        <v>956.12</v>
      </c>
      <c r="AI270" s="0" t="n">
        <v>575.69</v>
      </c>
      <c r="AJ270" s="0" t="n">
        <v>99.57</v>
      </c>
      <c r="AK270" s="0" t="n">
        <v>217.08</v>
      </c>
      <c r="AL270" s="0" t="n">
        <v>23.5</v>
      </c>
      <c r="AM270" s="0" t="n">
        <v>266672.54</v>
      </c>
      <c r="AN270" s="0" t="n">
        <v>32595.12</v>
      </c>
      <c r="AO270" s="0" t="n">
        <v>23626.45</v>
      </c>
      <c r="AP270" s="0" t="n">
        <v>3381.29</v>
      </c>
      <c r="AQ270" s="0" t="n">
        <v>4004.69</v>
      </c>
      <c r="AR270" s="0" t="n">
        <v>628.67</v>
      </c>
      <c r="AS270" s="0" t="n">
        <v>319</v>
      </c>
    </row>
    <row r="271" customFormat="false" ht="12" hidden="false" customHeight="false" outlineLevel="0" collapsed="false">
      <c r="A271" s="0" t="str">
        <f aca="false">CONCATENATE("Item/",ASC(C271),"/cond_",ASC(L271),"/list_",ASC(E271),"/context_",ASC(F271),"/CW_",ASC(AS271))</f>
        <v>Item/14110/cond_AU/list_CORGA/context_110/CW_192</v>
      </c>
      <c r="B271" s="0" t="str">
        <f aca="false">CONCATENATE("(#",ASC(C271),")")</f>
        <v>(#14110)</v>
      </c>
      <c r="C271" s="0" t="n">
        <v>14110</v>
      </c>
      <c r="D271" s="0" t="n">
        <v>4110</v>
      </c>
      <c r="E271" s="0" t="s">
        <v>46</v>
      </c>
      <c r="F271" s="0" t="n">
        <v>110</v>
      </c>
      <c r="G271" s="0" t="n">
        <v>136</v>
      </c>
      <c r="H271" s="0" t="s">
        <v>528</v>
      </c>
      <c r="I271" s="0" t="s">
        <v>529</v>
      </c>
      <c r="J271" s="0" t="s">
        <v>958</v>
      </c>
      <c r="K271" s="0" t="s">
        <v>531</v>
      </c>
      <c r="L271" s="0" t="s">
        <v>743</v>
      </c>
      <c r="M271" s="0" t="n">
        <v>4</v>
      </c>
      <c r="N271" s="0" t="s">
        <v>959</v>
      </c>
      <c r="O271" s="0" t="n">
        <v>10</v>
      </c>
      <c r="P271" s="0" t="n">
        <v>8</v>
      </c>
      <c r="Q271" s="0" t="s">
        <v>52</v>
      </c>
      <c r="R271" s="0" t="s">
        <v>581</v>
      </c>
      <c r="S271" s="0" t="s">
        <v>1749</v>
      </c>
      <c r="T271" s="0" t="n">
        <v>0</v>
      </c>
      <c r="U271" s="0" t="n">
        <v>3</v>
      </c>
      <c r="V271" s="0" t="n">
        <v>39</v>
      </c>
      <c r="W271" s="0" t="n">
        <v>519</v>
      </c>
      <c r="X271" s="0" t="n">
        <v>560</v>
      </c>
      <c r="Y271" s="0" t="n">
        <v>497</v>
      </c>
      <c r="Z271" s="0" t="n">
        <v>502</v>
      </c>
      <c r="AA271" s="0" t="n">
        <v>2</v>
      </c>
      <c r="AB271" s="0" t="n">
        <v>13</v>
      </c>
      <c r="AC271" s="0" t="s">
        <v>55</v>
      </c>
      <c r="AD271" s="0" t="n">
        <v>25.4629</v>
      </c>
      <c r="AE271" s="0" t="n">
        <v>2</v>
      </c>
      <c r="AF271" s="0" t="n">
        <v>33.38</v>
      </c>
      <c r="AG271" s="0" t="n">
        <v>8408.31</v>
      </c>
      <c r="AH271" s="0" t="n">
        <v>298.2</v>
      </c>
      <c r="AI271" s="0" t="n">
        <v>1081.24</v>
      </c>
      <c r="AJ271" s="0" t="n">
        <v>26.25</v>
      </c>
      <c r="AK271" s="0" t="n">
        <v>87.57</v>
      </c>
      <c r="AL271" s="0" t="n">
        <v>3.33</v>
      </c>
      <c r="AM271" s="0" t="n">
        <v>275823.98</v>
      </c>
      <c r="AN271" s="0" t="n">
        <v>37548</v>
      </c>
      <c r="AO271" s="0" t="n">
        <v>18937.15</v>
      </c>
      <c r="AP271" s="0" t="n">
        <v>4952.75</v>
      </c>
      <c r="AQ271" s="0" t="n">
        <v>2259.5</v>
      </c>
      <c r="AR271" s="0" t="n">
        <v>660.33</v>
      </c>
      <c r="AS271" s="0" t="n">
        <v>192</v>
      </c>
    </row>
    <row r="272" customFormat="false" ht="12" hidden="false" customHeight="false" outlineLevel="0" collapsed="false">
      <c r="A272" s="0" t="str">
        <f aca="false">CONCATENATE("Item/",ASC(C272),"/cond_",ASC(L272),"/list_",ASC(E272),"/context_",ASC(F272),"/CW_",ASC(AS272))</f>
        <v>Item/14111/cond_AU/list_CORGA/context_111/CW_368</v>
      </c>
      <c r="B272" s="0" t="str">
        <f aca="false">CONCATENATE("(#",ASC(C272),")")</f>
        <v>(#14111)</v>
      </c>
      <c r="C272" s="0" t="n">
        <v>14111</v>
      </c>
      <c r="D272" s="0" t="n">
        <v>4111</v>
      </c>
      <c r="E272" s="0" t="s">
        <v>46</v>
      </c>
      <c r="F272" s="0" t="n">
        <v>111</v>
      </c>
      <c r="G272" s="0" t="n">
        <v>137</v>
      </c>
      <c r="H272" s="0" t="s">
        <v>533</v>
      </c>
      <c r="I272" s="0" t="s">
        <v>534</v>
      </c>
      <c r="J272" s="0" t="s">
        <v>960</v>
      </c>
      <c r="K272" s="0" t="s">
        <v>536</v>
      </c>
      <c r="L272" s="0" t="s">
        <v>743</v>
      </c>
      <c r="M272" s="0" t="n">
        <v>4</v>
      </c>
      <c r="N272" s="0" t="s">
        <v>961</v>
      </c>
      <c r="O272" s="0" t="n">
        <v>10</v>
      </c>
      <c r="P272" s="0" t="n">
        <v>8</v>
      </c>
      <c r="Q272" s="0" t="s">
        <v>52</v>
      </c>
      <c r="R272" s="0" t="s">
        <v>581</v>
      </c>
      <c r="S272" s="0" t="s">
        <v>1743</v>
      </c>
      <c r="T272" s="0" t="n">
        <v>0</v>
      </c>
      <c r="U272" s="0" t="n">
        <v>3</v>
      </c>
      <c r="V272" s="0" t="n">
        <v>53</v>
      </c>
      <c r="W272" s="0" t="n">
        <v>432</v>
      </c>
      <c r="X272" s="0" t="n">
        <v>527</v>
      </c>
      <c r="Y272" s="0" t="n">
        <v>472</v>
      </c>
      <c r="Z272" s="0" t="s">
        <v>55</v>
      </c>
      <c r="AA272" s="0" t="n">
        <v>0</v>
      </c>
      <c r="AB272" s="0" t="n">
        <v>13</v>
      </c>
      <c r="AC272" s="0" t="s">
        <v>55</v>
      </c>
      <c r="AD272" s="0" t="n">
        <v>24.0351</v>
      </c>
      <c r="AE272" s="0" t="n">
        <v>0</v>
      </c>
      <c r="AF272" s="0" t="n">
        <v>0</v>
      </c>
      <c r="AG272" s="0" t="n">
        <v>5964.46</v>
      </c>
      <c r="AH272" s="0" t="n">
        <v>919.14</v>
      </c>
      <c r="AI272" s="0" t="n">
        <v>634.72</v>
      </c>
      <c r="AJ272" s="0" t="n">
        <v>80.83</v>
      </c>
      <c r="AK272" s="0" t="n">
        <v>236.15</v>
      </c>
      <c r="AL272" s="0" t="n">
        <v>16.6</v>
      </c>
      <c r="AM272" s="0" t="n">
        <v>263288.16</v>
      </c>
      <c r="AN272" s="0" t="n">
        <v>31786.86</v>
      </c>
      <c r="AO272" s="0" t="n">
        <v>20071.06</v>
      </c>
      <c r="AP272" s="0" t="n">
        <v>2716.33</v>
      </c>
      <c r="AQ272" s="0" t="n">
        <v>4318.48</v>
      </c>
      <c r="AR272" s="0" t="n">
        <v>657.4</v>
      </c>
      <c r="AS272" s="0" t="n">
        <v>368</v>
      </c>
    </row>
    <row r="273" customFormat="false" ht="12" hidden="false" customHeight="false" outlineLevel="0" collapsed="false">
      <c r="A273" s="0" t="str">
        <f aca="false">CONCATENATE("Item/",ASC(C273),"/cond_",ASC(L273),"/list_",ASC(E273),"/context_",ASC(F273),"/CW_",ASC(AS273))</f>
        <v>Item/14112/cond_AU/list_CORGA/context_112/CW_374</v>
      </c>
      <c r="B273" s="0" t="str">
        <f aca="false">CONCATENATE("(#",ASC(C273),")")</f>
        <v>(#14112)</v>
      </c>
      <c r="C273" s="0" t="n">
        <v>14112</v>
      </c>
      <c r="D273" s="0" t="n">
        <v>4112</v>
      </c>
      <c r="E273" s="0" t="s">
        <v>46</v>
      </c>
      <c r="F273" s="0" t="n">
        <v>112</v>
      </c>
      <c r="G273" s="0" t="n">
        <v>139</v>
      </c>
      <c r="I273" s="0" t="s">
        <v>538</v>
      </c>
      <c r="J273" s="0" t="s">
        <v>962</v>
      </c>
      <c r="K273" s="0" t="s">
        <v>540</v>
      </c>
      <c r="L273" s="0" t="s">
        <v>743</v>
      </c>
      <c r="M273" s="0" t="n">
        <v>4</v>
      </c>
      <c r="N273" s="0" t="s">
        <v>963</v>
      </c>
      <c r="O273" s="0" t="n">
        <v>15</v>
      </c>
      <c r="P273" s="0" t="n">
        <v>12</v>
      </c>
      <c r="Q273" s="0" t="s">
        <v>52</v>
      </c>
      <c r="R273" s="0" t="s">
        <v>581</v>
      </c>
      <c r="S273" s="0" t="s">
        <v>1780</v>
      </c>
      <c r="T273" s="0" t="s">
        <v>55</v>
      </c>
      <c r="U273" s="0" t="n">
        <v>6</v>
      </c>
      <c r="V273" s="0" t="n">
        <v>7</v>
      </c>
      <c r="W273" s="0" t="n">
        <v>529</v>
      </c>
      <c r="X273" s="0" t="n">
        <v>479</v>
      </c>
      <c r="Y273" s="0" t="n">
        <v>530</v>
      </c>
      <c r="Z273" s="0" t="s">
        <v>55</v>
      </c>
      <c r="AA273" s="0" t="n">
        <v>1</v>
      </c>
      <c r="AB273" s="0" t="s">
        <v>55</v>
      </c>
      <c r="AC273" s="0" t="s">
        <v>55</v>
      </c>
      <c r="AD273" s="0" t="n">
        <v>4.34297</v>
      </c>
      <c r="AE273" s="0" t="n">
        <v>1</v>
      </c>
      <c r="AF273" s="0" t="n">
        <v>29.45</v>
      </c>
      <c r="AG273" s="0" t="n">
        <v>2958.14</v>
      </c>
      <c r="AH273" s="0" t="n">
        <v>906.33</v>
      </c>
      <c r="AI273" s="0" t="n">
        <v>343.3</v>
      </c>
      <c r="AJ273" s="0" t="n">
        <v>108.5</v>
      </c>
      <c r="AK273" s="0" t="n">
        <v>83.21</v>
      </c>
      <c r="AL273" s="0" t="n">
        <v>15.86</v>
      </c>
      <c r="AM273" s="0" t="n">
        <v>263391.99</v>
      </c>
      <c r="AN273" s="0" t="n">
        <v>35241.89</v>
      </c>
      <c r="AO273" s="0" t="n">
        <v>28797.78</v>
      </c>
      <c r="AP273" s="0" t="n">
        <v>4236.38</v>
      </c>
      <c r="AQ273" s="0" t="n">
        <v>3194.5</v>
      </c>
      <c r="AR273" s="0" t="n">
        <v>359.57</v>
      </c>
      <c r="AS273" s="0" t="n">
        <v>374</v>
      </c>
    </row>
    <row r="274" customFormat="false" ht="12" hidden="false" customHeight="false" outlineLevel="0" collapsed="false">
      <c r="A274" s="0" t="str">
        <f aca="false">CONCATENATE("Item/",ASC(C274),"/cond_",ASC(L274),"/list_",ASC(E274),"/context_",ASC(F274),"/CW_",ASC(AS274))</f>
        <v>Item/14113/cond_AU/list_CORGB/context_113/CW_394</v>
      </c>
      <c r="B274" s="0" t="str">
        <f aca="false">CONCATENATE("(#",ASC(C274),")")</f>
        <v>(#14113)</v>
      </c>
      <c r="C274" s="0" t="n">
        <v>14113</v>
      </c>
      <c r="D274" s="0" t="n">
        <v>4113</v>
      </c>
      <c r="E274" s="0" t="s">
        <v>56</v>
      </c>
      <c r="F274" s="0" t="n">
        <v>113</v>
      </c>
      <c r="G274" s="0" t="n">
        <v>140</v>
      </c>
      <c r="H274" s="0" t="s">
        <v>542</v>
      </c>
      <c r="I274" s="0" t="s">
        <v>543</v>
      </c>
      <c r="J274" s="0" t="s">
        <v>964</v>
      </c>
      <c r="K274" s="0" t="s">
        <v>545</v>
      </c>
      <c r="L274" s="0" t="s">
        <v>743</v>
      </c>
      <c r="M274" s="0" t="n">
        <v>4</v>
      </c>
      <c r="N274" s="0" t="s">
        <v>965</v>
      </c>
      <c r="O274" s="0" t="n">
        <v>10</v>
      </c>
      <c r="P274" s="0" t="n">
        <v>8</v>
      </c>
      <c r="Q274" s="0" t="s">
        <v>52</v>
      </c>
      <c r="R274" s="0" t="s">
        <v>581</v>
      </c>
      <c r="S274" s="0" t="s">
        <v>1743</v>
      </c>
      <c r="T274" s="0" t="n">
        <v>0</v>
      </c>
      <c r="U274" s="0" t="n">
        <v>3</v>
      </c>
      <c r="V274" s="0" t="n">
        <v>313</v>
      </c>
      <c r="W274" s="0" t="n">
        <v>360</v>
      </c>
      <c r="X274" s="0" t="n">
        <v>596</v>
      </c>
      <c r="Y274" s="0" t="n">
        <v>411</v>
      </c>
      <c r="Z274" s="0" t="n">
        <v>482</v>
      </c>
      <c r="AA274" s="0" t="n">
        <v>0</v>
      </c>
      <c r="AB274" s="0" t="n">
        <v>13</v>
      </c>
      <c r="AC274" s="0" t="s">
        <v>55</v>
      </c>
      <c r="AD274" s="0" t="n">
        <v>245.527</v>
      </c>
      <c r="AE274" s="0" t="n">
        <v>0</v>
      </c>
      <c r="AF274" s="0" t="n">
        <v>0</v>
      </c>
      <c r="AG274" s="0" t="n">
        <v>5589.41</v>
      </c>
      <c r="AH274" s="0" t="n">
        <v>959.71</v>
      </c>
      <c r="AI274" s="0" t="n">
        <v>1029.88</v>
      </c>
      <c r="AJ274" s="0" t="n">
        <v>158.33</v>
      </c>
      <c r="AK274" s="0" t="n">
        <v>432.42</v>
      </c>
      <c r="AL274" s="0" t="n">
        <v>28.8</v>
      </c>
      <c r="AM274" s="0" t="n">
        <v>214992.93</v>
      </c>
      <c r="AN274" s="0" t="n">
        <v>29580</v>
      </c>
      <c r="AO274" s="0" t="n">
        <v>13669.05</v>
      </c>
      <c r="AP274" s="0" t="n">
        <v>2573.17</v>
      </c>
      <c r="AQ274" s="0" t="n">
        <v>2390.25</v>
      </c>
      <c r="AR274" s="0" t="n">
        <v>433</v>
      </c>
      <c r="AS274" s="0" t="n">
        <v>394</v>
      </c>
    </row>
    <row r="275" customFormat="false" ht="12" hidden="false" customHeight="false" outlineLevel="0" collapsed="false">
      <c r="A275" s="0" t="str">
        <f aca="false">CONCATENATE("Item/",ASC(C275),"/cond_",ASC(L275),"/list_",ASC(E275),"/context_",ASC(F275),"/CW_",ASC(AS275))</f>
        <v>Item/14114/cond_AU/list_CORGC/context_114/CW_384</v>
      </c>
      <c r="B275" s="0" t="str">
        <f aca="false">CONCATENATE("(#",ASC(C275),")")</f>
        <v>(#14114)</v>
      </c>
      <c r="C275" s="0" t="n">
        <v>14114</v>
      </c>
      <c r="D275" s="0" t="n">
        <v>4114</v>
      </c>
      <c r="E275" s="0" t="s">
        <v>66</v>
      </c>
      <c r="F275" s="0" t="n">
        <v>114</v>
      </c>
      <c r="G275" s="0" t="n">
        <v>141</v>
      </c>
      <c r="I275" s="0" t="s">
        <v>547</v>
      </c>
      <c r="J275" s="0" t="s">
        <v>966</v>
      </c>
      <c r="K275" s="0" t="s">
        <v>549</v>
      </c>
      <c r="L275" s="0" t="s">
        <v>743</v>
      </c>
      <c r="M275" s="0" t="n">
        <v>4</v>
      </c>
      <c r="N275" s="0" t="s">
        <v>967</v>
      </c>
      <c r="O275" s="0" t="n">
        <v>21</v>
      </c>
      <c r="P275" s="0" t="n">
        <v>18</v>
      </c>
      <c r="Q275" s="0" t="s">
        <v>52</v>
      </c>
      <c r="R275" s="0" t="s">
        <v>581</v>
      </c>
      <c r="S275" s="0" t="s">
        <v>1374</v>
      </c>
      <c r="T275" s="0" t="s">
        <v>55</v>
      </c>
      <c r="U275" s="0" t="n">
        <v>3</v>
      </c>
      <c r="V275" s="0" t="n">
        <v>37</v>
      </c>
      <c r="W275" s="0" t="n">
        <v>379</v>
      </c>
      <c r="X275" s="0" t="n">
        <v>515</v>
      </c>
      <c r="Y275" s="0" t="n">
        <v>420</v>
      </c>
      <c r="Z275" s="0" t="n">
        <v>412</v>
      </c>
      <c r="AA275" s="0" t="n">
        <v>6</v>
      </c>
      <c r="AB275" s="0" t="n">
        <v>15</v>
      </c>
      <c r="AC275" s="0" t="s">
        <v>55</v>
      </c>
      <c r="AD275" s="0" t="n">
        <v>19.8111</v>
      </c>
      <c r="AE275" s="0" t="n">
        <v>6</v>
      </c>
      <c r="AF275" s="0" t="n">
        <v>3.12</v>
      </c>
      <c r="AG275" s="0" t="n">
        <v>11287.23</v>
      </c>
      <c r="AH275" s="0" t="n">
        <v>176.25</v>
      </c>
      <c r="AI275" s="0" t="n">
        <v>341.69</v>
      </c>
      <c r="AJ275" s="0" t="n">
        <v>20</v>
      </c>
      <c r="AK275" s="0" t="n">
        <v>29.18</v>
      </c>
      <c r="AL275" s="0" t="n">
        <v>4</v>
      </c>
      <c r="AM275" s="0" t="n">
        <v>240982.55</v>
      </c>
      <c r="AN275" s="0" t="n">
        <v>29277.25</v>
      </c>
      <c r="AO275" s="0" t="n">
        <v>12354.05</v>
      </c>
      <c r="AP275" s="0" t="n">
        <v>1755</v>
      </c>
      <c r="AQ275" s="0" t="n">
        <v>622.21</v>
      </c>
      <c r="AR275" s="0" t="n">
        <v>148.5</v>
      </c>
      <c r="AS275" s="0" t="n">
        <v>384</v>
      </c>
    </row>
    <row r="276" customFormat="false" ht="12" hidden="false" customHeight="false" outlineLevel="0" collapsed="false">
      <c r="A276" s="0" t="str">
        <f aca="false">CONCATENATE("Item/",ASC(C276),"/cond_",ASC(L276),"/list_",ASC(E276),"/context_",ASC(F276),"/CW_",ASC(AS276))</f>
        <v>Item/14115/cond_AU/list_CORGC/context_115/CW_361</v>
      </c>
      <c r="B276" s="0" t="str">
        <f aca="false">CONCATENATE("(#",ASC(C276),")")</f>
        <v>(#14115)</v>
      </c>
      <c r="C276" s="0" t="n">
        <v>14115</v>
      </c>
      <c r="D276" s="0" t="n">
        <v>4115</v>
      </c>
      <c r="E276" s="0" t="s">
        <v>66</v>
      </c>
      <c r="F276" s="0" t="n">
        <v>115</v>
      </c>
      <c r="G276" s="0" t="n">
        <v>142</v>
      </c>
      <c r="H276" s="0" t="s">
        <v>551</v>
      </c>
      <c r="I276" s="0" t="s">
        <v>552</v>
      </c>
      <c r="J276" s="0" t="s">
        <v>968</v>
      </c>
      <c r="K276" s="0" t="s">
        <v>554</v>
      </c>
      <c r="L276" s="0" t="s">
        <v>743</v>
      </c>
      <c r="M276" s="0" t="n">
        <v>4</v>
      </c>
      <c r="N276" s="0" t="s">
        <v>969</v>
      </c>
      <c r="O276" s="0" t="n">
        <v>11</v>
      </c>
      <c r="P276" s="0" t="n">
        <v>8</v>
      </c>
      <c r="Q276" s="0" t="s">
        <v>52</v>
      </c>
      <c r="R276" s="0" t="s">
        <v>581</v>
      </c>
      <c r="S276" s="0" t="s">
        <v>1745</v>
      </c>
      <c r="T276" s="0" t="n">
        <v>0</v>
      </c>
      <c r="U276" s="0" t="n">
        <v>1</v>
      </c>
      <c r="V276" s="0" t="n">
        <v>12</v>
      </c>
      <c r="W276" s="0" t="n">
        <v>493</v>
      </c>
      <c r="X276" s="0" t="n">
        <v>559</v>
      </c>
      <c r="Y276" s="0" t="n">
        <v>482</v>
      </c>
      <c r="Z276" s="0" t="n">
        <v>419</v>
      </c>
      <c r="AA276" s="0" t="n">
        <v>0</v>
      </c>
      <c r="AB276" s="0" t="n">
        <v>17</v>
      </c>
      <c r="AC276" s="0" t="s">
        <v>55</v>
      </c>
      <c r="AD276" s="0" t="n">
        <v>9.99478</v>
      </c>
      <c r="AE276" s="0" t="n">
        <v>0</v>
      </c>
      <c r="AF276" s="0" t="n">
        <v>0</v>
      </c>
      <c r="AG276" s="0" t="n">
        <v>1785.47</v>
      </c>
      <c r="AH276" s="0" t="n">
        <v>668.89</v>
      </c>
      <c r="AI276" s="0" t="n">
        <v>175.94</v>
      </c>
      <c r="AJ276" s="0" t="n">
        <v>91</v>
      </c>
      <c r="AK276" s="0" t="n">
        <v>33.43</v>
      </c>
      <c r="AL276" s="0" t="n">
        <v>18.71</v>
      </c>
      <c r="AM276" s="0" t="n">
        <v>235223.48</v>
      </c>
      <c r="AN276" s="0" t="n">
        <v>29545.67</v>
      </c>
      <c r="AO276" s="0" t="n">
        <v>11977.28</v>
      </c>
      <c r="AP276" s="0" t="n">
        <v>2752</v>
      </c>
      <c r="AQ276" s="0" t="n">
        <v>1165.3</v>
      </c>
      <c r="AR276" s="0" t="n">
        <v>331.14</v>
      </c>
      <c r="AS276" s="0" t="n">
        <v>361</v>
      </c>
    </row>
    <row r="277" customFormat="false" ht="12" hidden="false" customHeight="false" outlineLevel="0" collapsed="false">
      <c r="A277" s="0" t="str">
        <f aca="false">CONCATENATE("Item/",ASC(C277),"/cond_",ASC(L277),"/list_",ASC(E277),"/context_",ASC(F277),"/CW_",ASC(AS277))</f>
        <v>Item/14116/cond_AU/list_CORGD/context_116/CW_406</v>
      </c>
      <c r="B277" s="0" t="str">
        <f aca="false">CONCATENATE("(#",ASC(C277),")")</f>
        <v>(#14116)</v>
      </c>
      <c r="C277" s="0" t="n">
        <v>14116</v>
      </c>
      <c r="D277" s="0" t="n">
        <v>4116</v>
      </c>
      <c r="E277" s="0" t="s">
        <v>80</v>
      </c>
      <c r="F277" s="0" t="n">
        <v>116</v>
      </c>
      <c r="G277" s="0" t="n">
        <v>144</v>
      </c>
      <c r="I277" s="0" t="s">
        <v>556</v>
      </c>
      <c r="J277" s="0" t="s">
        <v>970</v>
      </c>
      <c r="K277" s="0" t="s">
        <v>558</v>
      </c>
      <c r="L277" s="0" t="s">
        <v>743</v>
      </c>
      <c r="M277" s="0" t="n">
        <v>4</v>
      </c>
      <c r="N277" s="0" t="s">
        <v>971</v>
      </c>
      <c r="O277" s="0" t="n">
        <v>21</v>
      </c>
      <c r="P277" s="0" t="n">
        <v>19</v>
      </c>
      <c r="Q277" s="0" t="s">
        <v>52</v>
      </c>
      <c r="R277" s="0" t="s">
        <v>581</v>
      </c>
      <c r="S277" s="0" t="s">
        <v>1778</v>
      </c>
      <c r="T277" s="0" t="s">
        <v>55</v>
      </c>
      <c r="U277" s="0" t="n">
        <v>5</v>
      </c>
      <c r="V277" s="0" t="n">
        <v>3</v>
      </c>
      <c r="W277" s="0" t="n">
        <v>504</v>
      </c>
      <c r="X277" s="0" t="n">
        <v>568</v>
      </c>
      <c r="Y277" s="0" t="n">
        <v>545</v>
      </c>
      <c r="Z277" s="0" t="n">
        <v>431</v>
      </c>
      <c r="AA277" s="0" t="n">
        <v>1</v>
      </c>
      <c r="AB277" s="0" t="n">
        <v>9</v>
      </c>
      <c r="AC277" s="0" t="s">
        <v>55</v>
      </c>
      <c r="AD277" s="0" t="n">
        <v>3.33159</v>
      </c>
      <c r="AE277" s="0" t="n">
        <v>1</v>
      </c>
      <c r="AF277" s="0" t="n">
        <v>0.18</v>
      </c>
      <c r="AG277" s="0" t="n">
        <v>7492.94</v>
      </c>
      <c r="AH277" s="0" t="n">
        <v>313</v>
      </c>
      <c r="AI277" s="0" t="n">
        <v>1100.44</v>
      </c>
      <c r="AJ277" s="0" t="n">
        <v>35.5</v>
      </c>
      <c r="AK277" s="0" t="n">
        <v>184.13</v>
      </c>
      <c r="AL277" s="0" t="n">
        <v>6.33</v>
      </c>
      <c r="AM277" s="0" t="n">
        <v>227756.99</v>
      </c>
      <c r="AN277" s="0" t="n">
        <v>27807.8</v>
      </c>
      <c r="AO277" s="0" t="n">
        <v>12657.2</v>
      </c>
      <c r="AP277" s="0" t="n">
        <v>2054</v>
      </c>
      <c r="AQ277" s="0" t="n">
        <v>1805.07</v>
      </c>
      <c r="AR277" s="0" t="n">
        <v>303</v>
      </c>
      <c r="AS277" s="0" t="n">
        <v>406</v>
      </c>
    </row>
    <row r="278" customFormat="false" ht="12" hidden="false" customHeight="false" outlineLevel="0" collapsed="false">
      <c r="A278" s="0" t="str">
        <f aca="false">CONCATENATE("Item/",ASC(C278),"/cond_",ASC(L278),"/list_",ASC(E278),"/context_",ASC(F278),"/CW_",ASC(AS278))</f>
        <v>Item/14117/cond_AU/list_CORGB/context_117/CW_228</v>
      </c>
      <c r="B278" s="0" t="str">
        <f aca="false">CONCATENATE("(#",ASC(C278),")")</f>
        <v>(#14117)</v>
      </c>
      <c r="C278" s="0" t="n">
        <v>14117</v>
      </c>
      <c r="D278" s="0" t="n">
        <v>4117</v>
      </c>
      <c r="E278" s="0" t="s">
        <v>56</v>
      </c>
      <c r="F278" s="0" t="n">
        <v>117</v>
      </c>
      <c r="G278" s="0" t="n">
        <v>145</v>
      </c>
      <c r="H278" s="0" t="n">
        <v>57</v>
      </c>
      <c r="I278" s="0" t="s">
        <v>560</v>
      </c>
      <c r="J278" s="0" t="s">
        <v>972</v>
      </c>
      <c r="K278" s="0" t="s">
        <v>562</v>
      </c>
      <c r="L278" s="0" t="s">
        <v>743</v>
      </c>
      <c r="M278" s="0" t="n">
        <v>4</v>
      </c>
      <c r="N278" s="0" t="s">
        <v>973</v>
      </c>
      <c r="O278" s="0" t="n">
        <v>11</v>
      </c>
      <c r="P278" s="0" t="n">
        <v>9</v>
      </c>
      <c r="Q278" s="0" t="s">
        <v>52</v>
      </c>
      <c r="R278" s="0" t="s">
        <v>581</v>
      </c>
      <c r="S278" s="0" t="s">
        <v>1743</v>
      </c>
      <c r="T278" s="0" t="s">
        <v>55</v>
      </c>
      <c r="U278" s="0" t="n">
        <v>3</v>
      </c>
      <c r="V278" s="0" t="n">
        <v>31</v>
      </c>
      <c r="W278" s="0" t="n">
        <v>618</v>
      </c>
      <c r="X278" s="0" t="n">
        <v>498</v>
      </c>
      <c r="Y278" s="0" t="n">
        <v>566</v>
      </c>
      <c r="Z278" s="0" t="n">
        <v>423</v>
      </c>
      <c r="AA278" s="0" t="n">
        <v>7</v>
      </c>
      <c r="AB278" s="0" t="n">
        <v>15</v>
      </c>
      <c r="AC278" s="0" t="s">
        <v>55</v>
      </c>
      <c r="AD278" s="0" t="n">
        <v>9.8758</v>
      </c>
      <c r="AE278" s="0" t="n">
        <v>7</v>
      </c>
      <c r="AF278" s="0" t="n">
        <v>25.89</v>
      </c>
      <c r="AG278" s="0" t="n">
        <v>16537.04</v>
      </c>
      <c r="AH278" s="0" t="n">
        <v>234.25</v>
      </c>
      <c r="AI278" s="0" t="n">
        <v>2141.32</v>
      </c>
      <c r="AJ278" s="0" t="n">
        <v>30.67</v>
      </c>
      <c r="AK278" s="0" t="n">
        <v>100.48</v>
      </c>
      <c r="AL278" s="0" t="n">
        <v>4.5</v>
      </c>
      <c r="AM278" s="0" t="n">
        <v>274362.12</v>
      </c>
      <c r="AN278" s="0" t="n">
        <v>30989.5</v>
      </c>
      <c r="AO278" s="0" t="n">
        <v>20940.86</v>
      </c>
      <c r="AP278" s="0" t="n">
        <v>2283.67</v>
      </c>
      <c r="AQ278" s="0" t="n">
        <v>949.18</v>
      </c>
      <c r="AR278" s="0" t="n">
        <v>258.5</v>
      </c>
      <c r="AS278" s="0" t="n">
        <v>228</v>
      </c>
    </row>
    <row r="279" customFormat="false" ht="12" hidden="false" customHeight="false" outlineLevel="0" collapsed="false">
      <c r="A279" s="0" t="str">
        <f aca="false">CONCATENATE("Item/",ASC(C279),"/cond_",ASC(L279),"/list_",ASC(E279),"/context_",ASC(F279),"/CW_",ASC(AS279))</f>
        <v>Item/14118/cond_AU/list_CORGC/context_118/CW_97</v>
      </c>
      <c r="B279" s="0" t="str">
        <f aca="false">CONCATENATE("(#",ASC(C279),")")</f>
        <v>(#14118)</v>
      </c>
      <c r="C279" s="0" t="n">
        <v>14118</v>
      </c>
      <c r="D279" s="0" t="n">
        <v>4118</v>
      </c>
      <c r="E279" s="0" t="s">
        <v>66</v>
      </c>
      <c r="F279" s="0" t="n">
        <v>118</v>
      </c>
      <c r="G279" s="0" t="n">
        <v>146</v>
      </c>
      <c r="I279" s="0" t="s">
        <v>564</v>
      </c>
      <c r="J279" s="0" t="s">
        <v>974</v>
      </c>
      <c r="K279" s="0" t="s">
        <v>566</v>
      </c>
      <c r="L279" s="0" t="s">
        <v>743</v>
      </c>
      <c r="M279" s="0" t="n">
        <v>4</v>
      </c>
      <c r="N279" s="0" t="s">
        <v>975</v>
      </c>
      <c r="O279" s="0" t="n">
        <v>14</v>
      </c>
      <c r="P279" s="0" t="n">
        <v>10</v>
      </c>
      <c r="Q279" s="0" t="s">
        <v>52</v>
      </c>
      <c r="R279" s="0" t="s">
        <v>581</v>
      </c>
      <c r="S279" s="0" t="s">
        <v>1781</v>
      </c>
      <c r="T279" s="0" t="s">
        <v>55</v>
      </c>
      <c r="U279" s="0" t="n">
        <v>4</v>
      </c>
      <c r="V279" s="0" t="n">
        <v>90</v>
      </c>
      <c r="W279" s="0" t="n">
        <v>502</v>
      </c>
      <c r="X279" s="0" t="n">
        <v>550</v>
      </c>
      <c r="Y279" s="0" t="n">
        <v>510</v>
      </c>
      <c r="Z279" s="0" t="n">
        <v>477</v>
      </c>
      <c r="AA279" s="0" t="n">
        <v>2</v>
      </c>
      <c r="AB279" s="0" t="n">
        <v>19</v>
      </c>
      <c r="AC279" s="0" t="s">
        <v>55</v>
      </c>
      <c r="AD279" s="0" t="n">
        <v>45.6904</v>
      </c>
      <c r="AE279" s="0" t="n">
        <v>2</v>
      </c>
      <c r="AF279" s="0" t="n">
        <v>0.74</v>
      </c>
      <c r="AG279" s="0" t="n">
        <v>8709.38</v>
      </c>
      <c r="AH279" s="0" t="n">
        <v>423.6</v>
      </c>
      <c r="AI279" s="0" t="n">
        <v>1071.06</v>
      </c>
      <c r="AJ279" s="0" t="n">
        <v>45.5</v>
      </c>
      <c r="AK279" s="0" t="n">
        <v>263.04</v>
      </c>
      <c r="AL279" s="0" t="n">
        <v>7</v>
      </c>
      <c r="AM279" s="0" t="n">
        <v>294567.36</v>
      </c>
      <c r="AN279" s="0" t="n">
        <v>37611.6</v>
      </c>
      <c r="AO279" s="0" t="n">
        <v>24498.74</v>
      </c>
      <c r="AP279" s="0" t="n">
        <v>2806</v>
      </c>
      <c r="AQ279" s="0" t="n">
        <v>3394.2</v>
      </c>
      <c r="AR279" s="0" t="n">
        <v>517</v>
      </c>
      <c r="AS279" s="0" t="n">
        <v>97</v>
      </c>
    </row>
    <row r="280" customFormat="false" ht="12" hidden="false" customHeight="false" outlineLevel="0" collapsed="false">
      <c r="A280" s="0" t="str">
        <f aca="false">CONCATENATE("Item/",ASC(C280),"/cond_",ASC(L280),"/list_",ASC(E280),"/context_",ASC(F280),"/CW_",ASC(AS280))</f>
        <v>Item/14119/cond_AU/list_CORGC/context_119/CW_507</v>
      </c>
      <c r="B280" s="0" t="str">
        <f aca="false">CONCATENATE("(#",ASC(C280),")")</f>
        <v>(#14119)</v>
      </c>
      <c r="C280" s="0" t="n">
        <v>14119</v>
      </c>
      <c r="D280" s="0" t="n">
        <v>4119</v>
      </c>
      <c r="E280" s="0" t="s">
        <v>66</v>
      </c>
      <c r="F280" s="0" t="n">
        <v>119</v>
      </c>
      <c r="G280" s="0" t="n">
        <v>147</v>
      </c>
      <c r="H280" s="0" t="s">
        <v>568</v>
      </c>
      <c r="I280" s="0" t="s">
        <v>569</v>
      </c>
      <c r="J280" s="0" t="s">
        <v>976</v>
      </c>
      <c r="K280" s="0" t="s">
        <v>217</v>
      </c>
      <c r="L280" s="0" t="s">
        <v>743</v>
      </c>
      <c r="M280" s="0" t="n">
        <v>4</v>
      </c>
      <c r="N280" s="0" t="s">
        <v>977</v>
      </c>
      <c r="O280" s="0" t="n">
        <v>10</v>
      </c>
      <c r="P280" s="0" t="n">
        <v>8</v>
      </c>
      <c r="Q280" s="0" t="s">
        <v>52</v>
      </c>
      <c r="R280" s="0" t="s">
        <v>581</v>
      </c>
      <c r="S280" s="0" t="s">
        <v>1745</v>
      </c>
      <c r="T280" s="0" t="n">
        <v>0</v>
      </c>
      <c r="U280" s="0" t="n">
        <v>1</v>
      </c>
      <c r="V280" s="0" t="n">
        <v>40</v>
      </c>
      <c r="W280" s="0" t="n">
        <v>441</v>
      </c>
      <c r="X280" s="0" t="n">
        <v>522</v>
      </c>
      <c r="Y280" s="0" t="n">
        <v>454</v>
      </c>
      <c r="Z280" s="0" t="s">
        <v>55</v>
      </c>
      <c r="AA280" s="0" t="n">
        <v>1</v>
      </c>
      <c r="AB280" s="0" t="n">
        <v>20</v>
      </c>
      <c r="AC280" s="0" t="s">
        <v>55</v>
      </c>
      <c r="AD280" s="0" t="n">
        <v>25.4034</v>
      </c>
      <c r="AE280" s="0" t="n">
        <v>1</v>
      </c>
      <c r="AF280" s="0" t="n">
        <v>32.54</v>
      </c>
      <c r="AG280" s="0" t="n">
        <v>4060.9</v>
      </c>
      <c r="AH280" s="0" t="n">
        <v>1006</v>
      </c>
      <c r="AI280" s="0" t="n">
        <v>811.83</v>
      </c>
      <c r="AJ280" s="0" t="n">
        <v>171.57</v>
      </c>
      <c r="AK280" s="0" t="n">
        <v>199.2</v>
      </c>
      <c r="AL280" s="0" t="n">
        <v>20.67</v>
      </c>
      <c r="AM280" s="0" t="n">
        <v>301939.16</v>
      </c>
      <c r="AN280" s="0" t="n">
        <v>41093.75</v>
      </c>
      <c r="AO280" s="0" t="n">
        <v>34453.62</v>
      </c>
      <c r="AP280" s="0" t="n">
        <v>5905.57</v>
      </c>
      <c r="AQ280" s="0" t="n">
        <v>2781.71</v>
      </c>
      <c r="AR280" s="0" t="n">
        <v>647.83</v>
      </c>
      <c r="AS280" s="0" t="n">
        <v>507</v>
      </c>
    </row>
    <row r="281" customFormat="false" ht="12" hidden="false" customHeight="false" outlineLevel="0" collapsed="false">
      <c r="A281" s="0" t="str">
        <f aca="false">CONCATENATE("Item/",ASC(C281),"/cond_",ASC(L281),"/list_",ASC(E281),"/context_",ASC(F281),"/CW_",ASC(AS281))</f>
        <v>Item/14120/cond_AU/list_CORGA/context_120/CW_389</v>
      </c>
      <c r="B281" s="0" t="str">
        <f aca="false">CONCATENATE("(#",ASC(C281),")")</f>
        <v>(#14120)</v>
      </c>
      <c r="C281" s="0" t="n">
        <v>14120</v>
      </c>
      <c r="D281" s="0" t="n">
        <v>4120</v>
      </c>
      <c r="E281" s="0" t="s">
        <v>46</v>
      </c>
      <c r="F281" s="0" t="n">
        <v>120</v>
      </c>
      <c r="G281" s="0" t="n">
        <v>148</v>
      </c>
      <c r="H281" s="0" t="s">
        <v>572</v>
      </c>
      <c r="I281" s="0" t="s">
        <v>573</v>
      </c>
      <c r="J281" s="0" t="s">
        <v>978</v>
      </c>
      <c r="K281" s="0" t="s">
        <v>575</v>
      </c>
      <c r="L281" s="0" t="s">
        <v>743</v>
      </c>
      <c r="M281" s="0" t="n">
        <v>4</v>
      </c>
      <c r="N281" s="0" t="s">
        <v>979</v>
      </c>
      <c r="O281" s="0" t="n">
        <v>10</v>
      </c>
      <c r="P281" s="0" t="n">
        <v>8</v>
      </c>
      <c r="Q281" s="0" t="s">
        <v>52</v>
      </c>
      <c r="R281" s="0" t="s">
        <v>581</v>
      </c>
      <c r="S281" s="0" t="s">
        <v>1751</v>
      </c>
      <c r="T281" s="0" t="n">
        <v>0</v>
      </c>
      <c r="U281" s="0" t="n">
        <v>3</v>
      </c>
      <c r="V281" s="0" t="n">
        <v>4</v>
      </c>
      <c r="W281" s="0" t="n">
        <v>592</v>
      </c>
      <c r="X281" s="0" t="n">
        <v>545</v>
      </c>
      <c r="Y281" s="0" t="n">
        <v>600</v>
      </c>
      <c r="Z281" s="0" t="s">
        <v>55</v>
      </c>
      <c r="AA281" s="0" t="n">
        <v>8</v>
      </c>
      <c r="AB281" s="0" t="s">
        <v>55</v>
      </c>
      <c r="AC281" s="0" t="s">
        <v>55</v>
      </c>
      <c r="AD281" s="0" t="n">
        <v>5.7708</v>
      </c>
      <c r="AE281" s="0" t="n">
        <v>8</v>
      </c>
      <c r="AF281" s="0" t="n">
        <v>5.23</v>
      </c>
      <c r="AG281" s="0" t="n">
        <v>9788.43</v>
      </c>
      <c r="AH281" s="0" t="n">
        <v>976.83</v>
      </c>
      <c r="AI281" s="0" t="n">
        <v>2472.81</v>
      </c>
      <c r="AJ281" s="0" t="n">
        <v>230.8</v>
      </c>
      <c r="AK281" s="0" t="n">
        <v>592.93</v>
      </c>
      <c r="AL281" s="0" t="n">
        <v>44.5</v>
      </c>
      <c r="AM281" s="0" t="n">
        <v>303633.95</v>
      </c>
      <c r="AN281" s="0" t="n">
        <v>40244</v>
      </c>
      <c r="AO281" s="0" t="n">
        <v>30220.32</v>
      </c>
      <c r="AP281" s="0" t="n">
        <v>5727.2</v>
      </c>
      <c r="AQ281" s="0" t="n">
        <v>4687.86</v>
      </c>
      <c r="AR281" s="0" t="n">
        <v>955.75</v>
      </c>
      <c r="AS281" s="0" t="n">
        <v>389</v>
      </c>
    </row>
    <row r="282" customFormat="false" ht="12" hidden="false" customHeight="false" outlineLevel="0" collapsed="false">
      <c r="A282" s="0" t="str">
        <f aca="false">CONCATENATE("Item/",ASC(C282),"/cond_",ASC(L282),"/list_",ASC(E282),"/context_",ASC(F282),"/CW_",ASC(AS282))</f>
        <v>Item/14121/cond_AU/list_CORGD/context_121/CW_341</v>
      </c>
      <c r="B282" s="0" t="str">
        <f aca="false">CONCATENATE("(#",ASC(C282),")")</f>
        <v>(#14121)</v>
      </c>
      <c r="C282" s="0" t="n">
        <v>14121</v>
      </c>
      <c r="D282" s="0" t="n">
        <v>4121</v>
      </c>
      <c r="E282" s="0" t="s">
        <v>80</v>
      </c>
      <c r="F282" s="0" t="n">
        <v>121</v>
      </c>
      <c r="G282" s="0" t="n">
        <v>149</v>
      </c>
      <c r="H282" s="0" t="n">
        <v>62</v>
      </c>
      <c r="I282" s="0" t="s">
        <v>577</v>
      </c>
      <c r="J282" s="0" t="s">
        <v>980</v>
      </c>
      <c r="K282" s="0" t="s">
        <v>579</v>
      </c>
      <c r="L282" s="0" t="s">
        <v>743</v>
      </c>
      <c r="M282" s="0" t="n">
        <v>4</v>
      </c>
      <c r="N282" s="0" t="s">
        <v>981</v>
      </c>
      <c r="O282" s="0" t="n">
        <v>11</v>
      </c>
      <c r="P282" s="0" t="n">
        <v>9</v>
      </c>
      <c r="Q282" s="0" t="s">
        <v>52</v>
      </c>
      <c r="R282" s="0" t="s">
        <v>53</v>
      </c>
      <c r="S282" s="0" t="s">
        <v>1782</v>
      </c>
      <c r="T282" s="0" t="s">
        <v>55</v>
      </c>
      <c r="U282" s="0" t="n">
        <v>5</v>
      </c>
      <c r="V282" s="0" t="n">
        <v>12</v>
      </c>
      <c r="W282" s="0" t="n">
        <v>488</v>
      </c>
      <c r="X282" s="0" t="n">
        <v>554</v>
      </c>
      <c r="Y282" s="0" t="n">
        <v>486</v>
      </c>
      <c r="Z282" s="0" t="n">
        <v>439</v>
      </c>
      <c r="AA282" s="0" t="n">
        <v>3</v>
      </c>
      <c r="AB282" s="0" t="n">
        <v>24</v>
      </c>
      <c r="AC282" s="0" t="s">
        <v>55</v>
      </c>
      <c r="AD282" s="0" t="n">
        <v>14.8137</v>
      </c>
      <c r="AE282" s="0" t="n">
        <v>3</v>
      </c>
      <c r="AF282" s="0" t="n">
        <v>23.64</v>
      </c>
      <c r="AG282" s="0" t="n">
        <v>8196.58</v>
      </c>
      <c r="AH282" s="0" t="n">
        <v>325</v>
      </c>
      <c r="AI282" s="0" t="n">
        <v>678.28</v>
      </c>
      <c r="AJ282" s="0" t="n">
        <v>33.25</v>
      </c>
      <c r="AK282" s="0" t="n">
        <v>67.21</v>
      </c>
      <c r="AL282" s="0" t="n">
        <v>4</v>
      </c>
      <c r="AM282" s="0" t="n">
        <v>322664.48</v>
      </c>
      <c r="AN282" s="0" t="n">
        <v>42166.4</v>
      </c>
      <c r="AO282" s="0" t="n">
        <v>29696.97</v>
      </c>
      <c r="AP282" s="0" t="n">
        <v>4660.25</v>
      </c>
      <c r="AQ282" s="0" t="n">
        <v>1329.84</v>
      </c>
      <c r="AR282" s="0" t="n">
        <v>268</v>
      </c>
      <c r="AS282" s="0" t="n">
        <v>341</v>
      </c>
    </row>
    <row r="283" customFormat="false" ht="12" hidden="false" customHeight="false" outlineLevel="0" collapsed="false">
      <c r="A283" s="0" t="str">
        <f aca="false">CONCATENATE("Item/",ASC(C283),"/cond_",ASC(L283),"/list_",ASC(E283),"/context_",ASC(F283),"/CW_",ASC(AS283))</f>
        <v>Item/14122/cond_AU/list_CORGA/context_122/CW_502</v>
      </c>
      <c r="B283" s="0" t="str">
        <f aca="false">CONCATENATE("(#",ASC(C283),")")</f>
        <v>(#14122)</v>
      </c>
      <c r="C283" s="0" t="n">
        <v>14122</v>
      </c>
      <c r="D283" s="0" t="n">
        <v>4122</v>
      </c>
      <c r="E283" s="0" t="s">
        <v>46</v>
      </c>
      <c r="F283" s="0" t="n">
        <v>122</v>
      </c>
      <c r="G283" s="0" t="n">
        <v>150</v>
      </c>
      <c r="H283" s="0" t="s">
        <v>582</v>
      </c>
      <c r="I283" s="0" t="s">
        <v>583</v>
      </c>
      <c r="J283" s="0" t="s">
        <v>982</v>
      </c>
      <c r="K283" s="0" t="s">
        <v>585</v>
      </c>
      <c r="L283" s="0" t="s">
        <v>743</v>
      </c>
      <c r="M283" s="0" t="n">
        <v>4</v>
      </c>
      <c r="N283" s="0" t="s">
        <v>983</v>
      </c>
      <c r="O283" s="0" t="n">
        <v>10</v>
      </c>
      <c r="P283" s="0" t="n">
        <v>8</v>
      </c>
      <c r="Q283" s="0" t="s">
        <v>52</v>
      </c>
      <c r="R283" s="0" t="s">
        <v>53</v>
      </c>
      <c r="S283" s="0" t="s">
        <v>1741</v>
      </c>
      <c r="T283" s="0" t="n">
        <v>0</v>
      </c>
      <c r="U283" s="0" t="n">
        <v>3</v>
      </c>
      <c r="V283" s="0" t="n">
        <v>8</v>
      </c>
      <c r="W283" s="0" t="n">
        <v>592</v>
      </c>
      <c r="X283" s="0" t="n">
        <v>531</v>
      </c>
      <c r="Y283" s="0" t="n">
        <v>584</v>
      </c>
      <c r="Z283" s="0" t="n">
        <v>374</v>
      </c>
      <c r="AA283" s="0" t="n">
        <v>3</v>
      </c>
      <c r="AB283" s="0" t="n">
        <v>16</v>
      </c>
      <c r="AC283" s="0" t="s">
        <v>55</v>
      </c>
      <c r="AD283" s="0" t="n">
        <v>9.34036</v>
      </c>
      <c r="AE283" s="0" t="n">
        <v>3</v>
      </c>
      <c r="AF283" s="0" t="n">
        <v>76.96</v>
      </c>
      <c r="AG283" s="0" t="n">
        <v>6764.35</v>
      </c>
      <c r="AH283" s="0" t="n">
        <v>309.4</v>
      </c>
      <c r="AI283" s="0" t="n">
        <v>1249.27</v>
      </c>
      <c r="AJ283" s="0" t="n">
        <v>40.5</v>
      </c>
      <c r="AK283" s="0" t="n">
        <v>320.79</v>
      </c>
      <c r="AL283" s="0" t="n">
        <v>9</v>
      </c>
      <c r="AM283" s="0" t="n">
        <v>294441.34</v>
      </c>
      <c r="AN283" s="0" t="n">
        <v>37012.8</v>
      </c>
      <c r="AO283" s="0" t="n">
        <v>23376.92</v>
      </c>
      <c r="AP283" s="0" t="n">
        <v>3133.75</v>
      </c>
      <c r="AQ283" s="0" t="n">
        <v>1660.21</v>
      </c>
      <c r="AR283" s="0" t="n">
        <v>215</v>
      </c>
      <c r="AS283" s="0" t="n">
        <v>502</v>
      </c>
    </row>
    <row r="284" customFormat="false" ht="12" hidden="false" customHeight="false" outlineLevel="0" collapsed="false">
      <c r="A284" s="0" t="str">
        <f aca="false">CONCATENATE("Item/",ASC(C284),"/cond_",ASC(L284),"/list_",ASC(E284),"/context_",ASC(F284),"/CW_",ASC(AS284))</f>
        <v>Item/14123/cond_AU/list_CORGD/context_123/CW_11</v>
      </c>
      <c r="B284" s="0" t="str">
        <f aca="false">CONCATENATE("(#",ASC(C284),")")</f>
        <v>(#14123)</v>
      </c>
      <c r="C284" s="0" t="n">
        <v>14123</v>
      </c>
      <c r="D284" s="0" t="n">
        <v>4123</v>
      </c>
      <c r="E284" s="0" t="s">
        <v>80</v>
      </c>
      <c r="F284" s="0" t="n">
        <v>123</v>
      </c>
      <c r="G284" s="0" t="n">
        <v>151</v>
      </c>
      <c r="I284" s="0" t="s">
        <v>587</v>
      </c>
      <c r="J284" s="0" t="s">
        <v>984</v>
      </c>
      <c r="K284" s="0" t="s">
        <v>589</v>
      </c>
      <c r="L284" s="0" t="s">
        <v>743</v>
      </c>
      <c r="M284" s="0" t="n">
        <v>4</v>
      </c>
      <c r="N284" s="0" t="s">
        <v>985</v>
      </c>
      <c r="O284" s="0" t="n">
        <v>22</v>
      </c>
      <c r="P284" s="0" t="n">
        <v>20</v>
      </c>
      <c r="Q284" s="0" t="s">
        <v>52</v>
      </c>
      <c r="R284" s="0" t="s">
        <v>53</v>
      </c>
      <c r="S284" s="0" t="s">
        <v>1783</v>
      </c>
      <c r="T284" s="0" t="s">
        <v>55</v>
      </c>
      <c r="U284" s="0" t="n">
        <v>3</v>
      </c>
      <c r="V284" s="0" t="n">
        <v>1</v>
      </c>
      <c r="W284" s="0" t="s">
        <v>55</v>
      </c>
      <c r="X284" s="0" t="s">
        <v>55</v>
      </c>
      <c r="Y284" s="0" t="s">
        <v>55</v>
      </c>
      <c r="Z284" s="0" t="s">
        <v>55</v>
      </c>
      <c r="AA284" s="0" t="n">
        <v>0</v>
      </c>
      <c r="AB284" s="0" t="n">
        <v>13</v>
      </c>
      <c r="AC284" s="0" t="s">
        <v>55</v>
      </c>
      <c r="AD284" s="0" t="n">
        <v>0.892391</v>
      </c>
      <c r="AE284" s="0" t="n">
        <v>0</v>
      </c>
      <c r="AF284" s="0" t="n">
        <v>0</v>
      </c>
      <c r="AG284" s="0" t="n">
        <v>3478.49</v>
      </c>
      <c r="AH284" s="0" t="n">
        <v>687.75</v>
      </c>
      <c r="AI284" s="0" t="n">
        <v>364.43</v>
      </c>
      <c r="AJ284" s="0" t="n">
        <v>70.29</v>
      </c>
      <c r="AK284" s="0" t="n">
        <v>105.32</v>
      </c>
      <c r="AL284" s="0" t="n">
        <v>13.5</v>
      </c>
      <c r="AM284" s="0" t="n">
        <v>324605.81</v>
      </c>
      <c r="AN284" s="0" t="n">
        <v>42086.5</v>
      </c>
      <c r="AO284" s="0" t="n">
        <v>28769.16</v>
      </c>
      <c r="AP284" s="0" t="n">
        <v>4761</v>
      </c>
      <c r="AQ284" s="0" t="n">
        <v>2918.63</v>
      </c>
      <c r="AR284" s="0" t="n">
        <v>686</v>
      </c>
      <c r="AS284" s="0" t="n">
        <v>11</v>
      </c>
    </row>
    <row r="285" customFormat="false" ht="12" hidden="false" customHeight="false" outlineLevel="0" collapsed="false">
      <c r="A285" s="0" t="str">
        <f aca="false">CONCATENATE("Item/",ASC(C285),"/cond_",ASC(L285),"/list_",ASC(E285),"/context_",ASC(F285),"/CW_",ASC(AS285))</f>
        <v>Item/14124/cond_AU/list_CORGA/context_124/CW_352</v>
      </c>
      <c r="B285" s="0" t="str">
        <f aca="false">CONCATENATE("(#",ASC(C285),")")</f>
        <v>(#14124)</v>
      </c>
      <c r="C285" s="0" t="n">
        <v>14124</v>
      </c>
      <c r="D285" s="0" t="n">
        <v>4124</v>
      </c>
      <c r="E285" s="0" t="s">
        <v>46</v>
      </c>
      <c r="F285" s="0" t="n">
        <v>124</v>
      </c>
      <c r="G285" s="0" t="n">
        <v>152</v>
      </c>
      <c r="H285" s="0" t="s">
        <v>591</v>
      </c>
      <c r="I285" s="0" t="s">
        <v>592</v>
      </c>
      <c r="J285" s="0" t="s">
        <v>986</v>
      </c>
      <c r="K285" s="0" t="s">
        <v>594</v>
      </c>
      <c r="L285" s="0" t="s">
        <v>743</v>
      </c>
      <c r="M285" s="0" t="n">
        <v>4</v>
      </c>
      <c r="N285" s="0" t="s">
        <v>987</v>
      </c>
      <c r="O285" s="0" t="n">
        <v>10</v>
      </c>
      <c r="P285" s="0" t="n">
        <v>8</v>
      </c>
      <c r="Q285" s="0" t="s">
        <v>52</v>
      </c>
      <c r="R285" s="0" t="s">
        <v>53</v>
      </c>
      <c r="S285" s="0" t="s">
        <v>1767</v>
      </c>
      <c r="T285" s="0" t="n">
        <v>0</v>
      </c>
      <c r="U285" s="0" t="n">
        <v>2</v>
      </c>
      <c r="V285" s="0" t="n">
        <v>58</v>
      </c>
      <c r="W285" s="0" t="n">
        <v>346</v>
      </c>
      <c r="X285" s="0" t="n">
        <v>566</v>
      </c>
      <c r="Y285" s="0" t="n">
        <v>305</v>
      </c>
      <c r="Z285" s="0" t="s">
        <v>55</v>
      </c>
      <c r="AA285" s="0" t="n">
        <v>0</v>
      </c>
      <c r="AB285" s="0" t="s">
        <v>55</v>
      </c>
      <c r="AC285" s="0" t="s">
        <v>55</v>
      </c>
      <c r="AD285" s="0" t="n">
        <v>64.7876</v>
      </c>
      <c r="AE285" s="0" t="n">
        <v>0</v>
      </c>
      <c r="AF285" s="0" t="n">
        <v>0</v>
      </c>
      <c r="AG285" s="0" t="n">
        <v>3256.07</v>
      </c>
      <c r="AH285" s="0" t="n">
        <v>744.25</v>
      </c>
      <c r="AI285" s="0" t="n">
        <v>658.71</v>
      </c>
      <c r="AJ285" s="0" t="n">
        <v>76.71</v>
      </c>
      <c r="AK285" s="0" t="n">
        <v>345.91</v>
      </c>
      <c r="AL285" s="0" t="n">
        <v>26</v>
      </c>
      <c r="AM285" s="0" t="n">
        <v>264647.72</v>
      </c>
      <c r="AN285" s="0" t="n">
        <v>36489.38</v>
      </c>
      <c r="AO285" s="0" t="n">
        <v>19180.72</v>
      </c>
      <c r="AP285" s="0" t="n">
        <v>2952.86</v>
      </c>
      <c r="AQ285" s="0" t="n">
        <v>3323.36</v>
      </c>
      <c r="AR285" s="0" t="n">
        <v>630.33</v>
      </c>
      <c r="AS285" s="0" t="n">
        <v>352</v>
      </c>
    </row>
    <row r="286" customFormat="false" ht="12" hidden="false" customHeight="false" outlineLevel="0" collapsed="false">
      <c r="A286" s="0" t="str">
        <f aca="false">CONCATENATE("Item/",ASC(C286),"/cond_",ASC(L286),"/list_",ASC(E286),"/context_",ASC(F286),"/CW_",ASC(AS286))</f>
        <v>Item/14125/cond_AU/list_CORGA/context_125/CW_420</v>
      </c>
      <c r="B286" s="0" t="str">
        <f aca="false">CONCATENATE("(#",ASC(C286),")")</f>
        <v>(#14125)</v>
      </c>
      <c r="C286" s="0" t="n">
        <v>14125</v>
      </c>
      <c r="D286" s="0" t="n">
        <v>4125</v>
      </c>
      <c r="E286" s="0" t="s">
        <v>46</v>
      </c>
      <c r="F286" s="0" t="n">
        <v>125</v>
      </c>
      <c r="G286" s="0" t="n">
        <v>153</v>
      </c>
      <c r="I286" s="0" t="s">
        <v>596</v>
      </c>
      <c r="J286" s="0" t="s">
        <v>988</v>
      </c>
      <c r="K286" s="0" t="s">
        <v>598</v>
      </c>
      <c r="L286" s="0" t="s">
        <v>743</v>
      </c>
      <c r="M286" s="0" t="n">
        <v>4</v>
      </c>
      <c r="N286" s="0" t="s">
        <v>989</v>
      </c>
      <c r="O286" s="0" t="n">
        <v>17</v>
      </c>
      <c r="P286" s="0" t="n">
        <v>15</v>
      </c>
      <c r="Q286" s="0" t="s">
        <v>52</v>
      </c>
      <c r="R286" s="0" t="s">
        <v>53</v>
      </c>
      <c r="S286" s="0" t="s">
        <v>1743</v>
      </c>
      <c r="T286" s="0" t="s">
        <v>55</v>
      </c>
      <c r="U286" s="0" t="n">
        <v>3</v>
      </c>
      <c r="V286" s="0" t="n">
        <v>25</v>
      </c>
      <c r="W286" s="0" t="n">
        <v>377</v>
      </c>
      <c r="X286" s="0" t="n">
        <v>403</v>
      </c>
      <c r="Y286" s="0" t="n">
        <v>474</v>
      </c>
      <c r="Z286" s="0" t="s">
        <v>55</v>
      </c>
      <c r="AA286" s="0" t="n">
        <v>0</v>
      </c>
      <c r="AB286" s="0" t="n">
        <v>19</v>
      </c>
      <c r="AC286" s="0" t="s">
        <v>55</v>
      </c>
      <c r="AD286" s="0" t="n">
        <v>30.1033</v>
      </c>
      <c r="AE286" s="0" t="n">
        <v>0</v>
      </c>
      <c r="AF286" s="0" t="n">
        <v>0</v>
      </c>
      <c r="AG286" s="0" t="n">
        <v>4912.56</v>
      </c>
      <c r="AH286" s="0" t="n">
        <v>425.83</v>
      </c>
      <c r="AI286" s="0" t="n">
        <v>909.78</v>
      </c>
      <c r="AJ286" s="0" t="n">
        <v>44.8</v>
      </c>
      <c r="AK286" s="0" t="n">
        <v>117.88</v>
      </c>
      <c r="AL286" s="0" t="n">
        <v>3.25</v>
      </c>
      <c r="AM286" s="0" t="n">
        <v>268373.19</v>
      </c>
      <c r="AN286" s="0" t="n">
        <v>35947.17</v>
      </c>
      <c r="AO286" s="0" t="n">
        <v>19982.17</v>
      </c>
      <c r="AP286" s="0" t="n">
        <v>3144.8</v>
      </c>
      <c r="AQ286" s="0" t="n">
        <v>1537.65</v>
      </c>
      <c r="AR286" s="0" t="n">
        <v>231.5</v>
      </c>
      <c r="AS286" s="0" t="n">
        <v>420</v>
      </c>
    </row>
    <row r="287" customFormat="false" ht="12" hidden="false" customHeight="false" outlineLevel="0" collapsed="false">
      <c r="A287" s="0" t="str">
        <f aca="false">CONCATENATE("Item/",ASC(C287),"/cond_",ASC(L287),"/list_",ASC(E287),"/context_",ASC(F287),"/CW_",ASC(AS287))</f>
        <v>Item/14126/cond_AU/list_CORGA/context_126/CW_237</v>
      </c>
      <c r="B287" s="0" t="str">
        <f aca="false">CONCATENATE("(#",ASC(C287),")")</f>
        <v>(#14126)</v>
      </c>
      <c r="C287" s="0" t="n">
        <v>14126</v>
      </c>
      <c r="D287" s="0" t="n">
        <v>4126</v>
      </c>
      <c r="E287" s="0" t="s">
        <v>46</v>
      </c>
      <c r="F287" s="0" t="n">
        <v>126</v>
      </c>
      <c r="G287" s="0" t="n">
        <v>154</v>
      </c>
      <c r="H287" s="0" t="n">
        <v>53</v>
      </c>
      <c r="I287" s="0" t="s">
        <v>600</v>
      </c>
      <c r="J287" s="0" t="s">
        <v>990</v>
      </c>
      <c r="K287" s="0" t="s">
        <v>602</v>
      </c>
      <c r="L287" s="0" t="s">
        <v>743</v>
      </c>
      <c r="M287" s="0" t="n">
        <v>4</v>
      </c>
      <c r="N287" s="0" t="s">
        <v>991</v>
      </c>
      <c r="O287" s="0" t="n">
        <v>10</v>
      </c>
      <c r="P287" s="0" t="n">
        <v>8</v>
      </c>
      <c r="Q287" s="0" t="s">
        <v>52</v>
      </c>
      <c r="R287" s="0" t="s">
        <v>53</v>
      </c>
      <c r="S287" s="0" t="s">
        <v>1752</v>
      </c>
      <c r="T287" s="0" t="s">
        <v>55</v>
      </c>
      <c r="U287" s="0" t="n">
        <v>2</v>
      </c>
      <c r="V287" s="0" t="n">
        <v>5</v>
      </c>
      <c r="W287" s="0" t="n">
        <v>438</v>
      </c>
      <c r="X287" s="0" t="n">
        <v>483</v>
      </c>
      <c r="Y287" s="0" t="n">
        <v>466</v>
      </c>
      <c r="Z287" s="0" t="n">
        <v>382</v>
      </c>
      <c r="AA287" s="0" t="n">
        <v>0</v>
      </c>
      <c r="AB287" s="0" t="s">
        <v>55</v>
      </c>
      <c r="AC287" s="0" t="s">
        <v>55</v>
      </c>
      <c r="AD287" s="0" t="n">
        <v>3.45058</v>
      </c>
      <c r="AE287" s="0" t="n">
        <v>0</v>
      </c>
      <c r="AF287" s="0" t="n">
        <v>0</v>
      </c>
      <c r="AG287" s="0" t="n">
        <v>3744.39</v>
      </c>
      <c r="AH287" s="0" t="n">
        <v>815</v>
      </c>
      <c r="AI287" s="0" t="n">
        <v>969.26</v>
      </c>
      <c r="AJ287" s="0" t="n">
        <v>126.57</v>
      </c>
      <c r="AK287" s="0" t="n">
        <v>492.75</v>
      </c>
      <c r="AL287" s="0" t="n">
        <v>40</v>
      </c>
      <c r="AM287" s="0" t="n">
        <v>286130.28</v>
      </c>
      <c r="AN287" s="0" t="n">
        <v>38897.12</v>
      </c>
      <c r="AO287" s="0" t="n">
        <v>21994.39</v>
      </c>
      <c r="AP287" s="0" t="n">
        <v>3837.43</v>
      </c>
      <c r="AQ287" s="0" t="n">
        <v>5435.99</v>
      </c>
      <c r="AR287" s="0" t="n">
        <v>1133.17</v>
      </c>
      <c r="AS287" s="0" t="n">
        <v>237</v>
      </c>
    </row>
    <row r="288" customFormat="false" ht="12" hidden="false" customHeight="false" outlineLevel="0" collapsed="false">
      <c r="A288" s="0" t="str">
        <f aca="false">CONCATENATE("Item/",ASC(C288),"/cond_",ASC(L288),"/list_",ASC(E288),"/context_",ASC(F288),"/CW_",ASC(AS288))</f>
        <v>Item/14127/cond_AU/list_CORGB/context_127/CW_317</v>
      </c>
      <c r="B288" s="0" t="str">
        <f aca="false">CONCATENATE("(#",ASC(C288),")")</f>
        <v>(#14127)</v>
      </c>
      <c r="C288" s="0" t="n">
        <v>14127</v>
      </c>
      <c r="D288" s="0" t="n">
        <v>4127</v>
      </c>
      <c r="E288" s="0" t="s">
        <v>56</v>
      </c>
      <c r="F288" s="0" t="n">
        <v>127</v>
      </c>
      <c r="G288" s="0" t="n">
        <v>155</v>
      </c>
      <c r="I288" s="0" t="s">
        <v>604</v>
      </c>
      <c r="J288" s="0" t="s">
        <v>992</v>
      </c>
      <c r="K288" s="0" t="s">
        <v>606</v>
      </c>
      <c r="L288" s="0" t="s">
        <v>743</v>
      </c>
      <c r="M288" s="0" t="n">
        <v>4</v>
      </c>
      <c r="N288" s="0" t="s">
        <v>993</v>
      </c>
      <c r="O288" s="0" t="n">
        <v>12</v>
      </c>
      <c r="P288" s="0" t="n">
        <v>10</v>
      </c>
      <c r="Q288" s="0" t="s">
        <v>52</v>
      </c>
      <c r="R288" s="0" t="s">
        <v>53</v>
      </c>
      <c r="S288" s="0" t="s">
        <v>1784</v>
      </c>
      <c r="T288" s="0" t="s">
        <v>55</v>
      </c>
      <c r="U288" s="0" t="n">
        <v>5</v>
      </c>
      <c r="V288" s="0" t="n">
        <v>6</v>
      </c>
      <c r="W288" s="0" t="n">
        <v>453</v>
      </c>
      <c r="X288" s="0" t="n">
        <v>464</v>
      </c>
      <c r="Y288" s="0" t="n">
        <v>470</v>
      </c>
      <c r="Z288" s="0" t="n">
        <v>411</v>
      </c>
      <c r="AA288" s="0" t="n">
        <v>0</v>
      </c>
      <c r="AB288" s="0" t="n">
        <v>8</v>
      </c>
      <c r="AC288" s="0" t="s">
        <v>55</v>
      </c>
      <c r="AD288" s="0" t="n">
        <v>3.86703</v>
      </c>
      <c r="AE288" s="0" t="n">
        <v>0</v>
      </c>
      <c r="AF288" s="0" t="n">
        <v>0</v>
      </c>
      <c r="AG288" s="0" t="n">
        <v>3488.34</v>
      </c>
      <c r="AH288" s="0" t="n">
        <v>767.5</v>
      </c>
      <c r="AI288" s="0" t="n">
        <v>419.96</v>
      </c>
      <c r="AJ288" s="0" t="n">
        <v>78.57</v>
      </c>
      <c r="AK288" s="0" t="n">
        <v>18.63</v>
      </c>
      <c r="AL288" s="0" t="n">
        <v>5.83</v>
      </c>
      <c r="AM288" s="0" t="n">
        <v>255380.08</v>
      </c>
      <c r="AN288" s="0" t="n">
        <v>34351.5</v>
      </c>
      <c r="AO288" s="0" t="n">
        <v>14895.08</v>
      </c>
      <c r="AP288" s="0" t="n">
        <v>2828.29</v>
      </c>
      <c r="AQ288" s="0" t="n">
        <v>713.8</v>
      </c>
      <c r="AR288" s="0" t="n">
        <v>186.83</v>
      </c>
      <c r="AS288" s="0" t="n">
        <v>317</v>
      </c>
    </row>
    <row r="289" customFormat="false" ht="12" hidden="false" customHeight="false" outlineLevel="0" collapsed="false">
      <c r="A289" s="0" t="str">
        <f aca="false">CONCATENATE("Item/",ASC(C289),"/cond_",ASC(L289),"/list_",ASC(E289),"/context_",ASC(F289),"/CW_",ASC(AS289))</f>
        <v>Item/14128/cond_AU/list_CORGD/context_128/CW_71</v>
      </c>
      <c r="B289" s="0" t="str">
        <f aca="false">CONCATENATE("(#",ASC(C289),")")</f>
        <v>(#14128)</v>
      </c>
      <c r="C289" s="0" t="n">
        <v>14128</v>
      </c>
      <c r="D289" s="0" t="n">
        <v>4128</v>
      </c>
      <c r="E289" s="0" t="s">
        <v>80</v>
      </c>
      <c r="F289" s="0" t="n">
        <v>128</v>
      </c>
      <c r="G289" s="0" t="n">
        <v>156</v>
      </c>
      <c r="H289" s="0" t="n">
        <v>49</v>
      </c>
      <c r="I289" s="0" t="s">
        <v>608</v>
      </c>
      <c r="J289" s="0" t="s">
        <v>994</v>
      </c>
      <c r="K289" s="0" t="s">
        <v>610</v>
      </c>
      <c r="L289" s="0" t="s">
        <v>743</v>
      </c>
      <c r="M289" s="0" t="n">
        <v>4</v>
      </c>
      <c r="N289" s="0" t="s">
        <v>995</v>
      </c>
      <c r="O289" s="0" t="n">
        <v>10</v>
      </c>
      <c r="P289" s="0" t="n">
        <v>8</v>
      </c>
      <c r="Q289" s="0" t="s">
        <v>52</v>
      </c>
      <c r="R289" s="0" t="s">
        <v>53</v>
      </c>
      <c r="S289" s="0" t="s">
        <v>1743</v>
      </c>
      <c r="T289" s="0" t="s">
        <v>55</v>
      </c>
      <c r="U289" s="0" t="n">
        <v>3</v>
      </c>
      <c r="V289" s="0" t="n">
        <v>27</v>
      </c>
      <c r="W289" s="0" t="n">
        <v>592</v>
      </c>
      <c r="X289" s="0" t="n">
        <v>545</v>
      </c>
      <c r="Y289" s="0" t="n">
        <v>608</v>
      </c>
      <c r="Z289" s="0" t="s">
        <v>55</v>
      </c>
      <c r="AA289" s="0" t="n">
        <v>9</v>
      </c>
      <c r="AB289" s="0" t="s">
        <v>55</v>
      </c>
      <c r="AC289" s="0" t="s">
        <v>55</v>
      </c>
      <c r="AD289" s="0" t="n">
        <v>26.8312</v>
      </c>
      <c r="AE289" s="0" t="n">
        <v>9</v>
      </c>
      <c r="AF289" s="0" t="n">
        <v>11.13</v>
      </c>
      <c r="AG289" s="0" t="n">
        <v>15698.47</v>
      </c>
      <c r="AH289" s="0" t="n">
        <v>131</v>
      </c>
      <c r="AI289" s="0" t="n">
        <v>1857.54</v>
      </c>
      <c r="AJ289" s="0" t="n">
        <v>21.67</v>
      </c>
      <c r="AK289" s="0" t="n">
        <v>73</v>
      </c>
      <c r="AL289" s="0" t="n">
        <v>5</v>
      </c>
      <c r="AM289" s="0" t="n">
        <v>238371.95</v>
      </c>
      <c r="AN289" s="0" t="n">
        <v>30576.5</v>
      </c>
      <c r="AO289" s="0" t="n">
        <v>42451.96</v>
      </c>
      <c r="AP289" s="0" t="n">
        <v>5856</v>
      </c>
      <c r="AQ289" s="0" t="n">
        <v>4308.64</v>
      </c>
      <c r="AR289" s="0" t="n">
        <v>553.5</v>
      </c>
      <c r="AS289" s="0" t="n">
        <v>71</v>
      </c>
    </row>
    <row r="290" customFormat="false" ht="12" hidden="false" customHeight="false" outlineLevel="0" collapsed="false">
      <c r="A290" s="0" t="str">
        <f aca="false">CONCATENATE("Item/",ASC(C290),"/cond_",ASC(L290),"/list_",ASC(E290),"/context_",ASC(F290),"/CW_",ASC(AS290))</f>
        <v>Item/14129/cond_AU/list_CORGC/context_129/CW_104</v>
      </c>
      <c r="B290" s="0" t="str">
        <f aca="false">CONCATENATE("(#",ASC(C290),")")</f>
        <v>(#14129)</v>
      </c>
      <c r="C290" s="0" t="n">
        <v>14129</v>
      </c>
      <c r="D290" s="0" t="n">
        <v>4129</v>
      </c>
      <c r="E290" s="0" t="s">
        <v>66</v>
      </c>
      <c r="F290" s="0" t="n">
        <v>129</v>
      </c>
      <c r="G290" s="0" t="n">
        <v>157</v>
      </c>
      <c r="I290" s="0" t="s">
        <v>612</v>
      </c>
      <c r="J290" s="0" t="s">
        <v>996</v>
      </c>
      <c r="K290" s="0" t="s">
        <v>614</v>
      </c>
      <c r="L290" s="0" t="s">
        <v>743</v>
      </c>
      <c r="M290" s="0" t="n">
        <v>4</v>
      </c>
      <c r="N290" s="0" t="s">
        <v>997</v>
      </c>
      <c r="O290" s="0" t="n">
        <v>11</v>
      </c>
      <c r="P290" s="0" t="n">
        <v>9</v>
      </c>
      <c r="Q290" s="0" t="s">
        <v>52</v>
      </c>
      <c r="R290" s="0" t="s">
        <v>53</v>
      </c>
      <c r="S290" s="0" t="s">
        <v>1755</v>
      </c>
      <c r="T290" s="0" t="n">
        <v>0</v>
      </c>
      <c r="U290" s="0" t="n">
        <v>2</v>
      </c>
      <c r="V290" s="0" t="n">
        <v>12</v>
      </c>
      <c r="W290" s="0" t="n">
        <v>327</v>
      </c>
      <c r="X290" s="0" t="n">
        <v>492</v>
      </c>
      <c r="Y290" s="0" t="n">
        <v>316</v>
      </c>
      <c r="Z290" s="0" t="s">
        <v>55</v>
      </c>
      <c r="AA290" s="0" t="n">
        <v>2</v>
      </c>
      <c r="AB290" s="0" t="s">
        <v>55</v>
      </c>
      <c r="AC290" s="0" t="s">
        <v>55</v>
      </c>
      <c r="AD290" s="0" t="n">
        <v>5.88978</v>
      </c>
      <c r="AE290" s="0" t="n">
        <v>2</v>
      </c>
      <c r="AF290" s="0" t="n">
        <v>12.11</v>
      </c>
      <c r="AG290" s="0" t="n">
        <v>3342.37</v>
      </c>
      <c r="AH290" s="0" t="n">
        <v>835.78</v>
      </c>
      <c r="AI290" s="0" t="n">
        <v>1039.32</v>
      </c>
      <c r="AJ290" s="0" t="n">
        <v>169.12</v>
      </c>
      <c r="AK290" s="0" t="n">
        <v>565.18</v>
      </c>
      <c r="AL290" s="0" t="n">
        <v>56.86</v>
      </c>
      <c r="AM290" s="0" t="n">
        <v>266234.96</v>
      </c>
      <c r="AN290" s="0" t="n">
        <v>33973.56</v>
      </c>
      <c r="AO290" s="0" t="n">
        <v>22004.09</v>
      </c>
      <c r="AP290" s="0" t="n">
        <v>4170.25</v>
      </c>
      <c r="AQ290" s="0" t="n">
        <v>4923.99</v>
      </c>
      <c r="AR290" s="0" t="n">
        <v>998.43</v>
      </c>
      <c r="AS290" s="0" t="n">
        <v>104</v>
      </c>
    </row>
    <row r="291" customFormat="false" ht="12" hidden="false" customHeight="false" outlineLevel="0" collapsed="false">
      <c r="A291" s="0" t="str">
        <f aca="false">CONCATENATE("Item/",ASC(C291),"/cond_",ASC(L291),"/list_",ASC(E291),"/context_",ASC(F291),"/CW_",ASC(AS291))</f>
        <v>Item/14130/cond_AU/list_CORGD/context_130/CW_531</v>
      </c>
      <c r="B291" s="0" t="str">
        <f aca="false">CONCATENATE("(#",ASC(C291),")")</f>
        <v>(#14130)</v>
      </c>
      <c r="C291" s="0" t="n">
        <v>14130</v>
      </c>
      <c r="D291" s="0" t="n">
        <v>4130</v>
      </c>
      <c r="E291" s="0" t="s">
        <v>80</v>
      </c>
      <c r="F291" s="0" t="n">
        <v>130</v>
      </c>
      <c r="G291" s="0" t="n">
        <v>159</v>
      </c>
      <c r="H291" s="0" t="n">
        <v>25</v>
      </c>
      <c r="I291" s="0" t="s">
        <v>616</v>
      </c>
      <c r="J291" s="0" t="s">
        <v>998</v>
      </c>
      <c r="K291" s="0" t="s">
        <v>618</v>
      </c>
      <c r="L291" s="0" t="s">
        <v>743</v>
      </c>
      <c r="M291" s="0" t="n">
        <v>4</v>
      </c>
      <c r="N291" s="0" t="s">
        <v>999</v>
      </c>
      <c r="O291" s="0" t="n">
        <v>10</v>
      </c>
      <c r="P291" s="0" t="n">
        <v>8</v>
      </c>
      <c r="Q291" s="0" t="s">
        <v>52</v>
      </c>
      <c r="R291" s="0" t="s">
        <v>53</v>
      </c>
      <c r="S291" s="0" t="s">
        <v>1755</v>
      </c>
      <c r="T291" s="0" t="s">
        <v>55</v>
      </c>
      <c r="U291" s="0" t="n">
        <v>2</v>
      </c>
      <c r="V291" s="0" t="n">
        <v>11</v>
      </c>
      <c r="W291" s="0" t="n">
        <v>516</v>
      </c>
      <c r="X291" s="0" t="n">
        <v>504</v>
      </c>
      <c r="Y291" s="0" t="n">
        <v>530</v>
      </c>
      <c r="Z291" s="0" t="n">
        <v>408</v>
      </c>
      <c r="AA291" s="0" t="n">
        <v>12</v>
      </c>
      <c r="AB291" s="0" t="n">
        <v>16</v>
      </c>
      <c r="AC291" s="0" t="s">
        <v>55</v>
      </c>
      <c r="AD291" s="0" t="n">
        <v>25.5224</v>
      </c>
      <c r="AE291" s="0" t="n">
        <v>12</v>
      </c>
      <c r="AF291" s="0" t="n">
        <v>196.51</v>
      </c>
      <c r="AG291" s="0" t="n">
        <v>23496.67</v>
      </c>
      <c r="AH291" s="0" t="n">
        <v>230.5</v>
      </c>
      <c r="AI291" s="0" t="n">
        <v>1481.03</v>
      </c>
      <c r="AJ291" s="0" t="n">
        <v>20.33</v>
      </c>
      <c r="AK291" s="0" t="n">
        <v>314.51</v>
      </c>
      <c r="AL291" s="0" t="n">
        <v>5</v>
      </c>
      <c r="AM291" s="0" t="n">
        <v>346328.36</v>
      </c>
      <c r="AN291" s="0" t="n">
        <v>42817</v>
      </c>
      <c r="AO291" s="0" t="n">
        <v>21335.57</v>
      </c>
      <c r="AP291" s="0" t="n">
        <v>4615.33</v>
      </c>
      <c r="AQ291" s="0" t="n">
        <v>2243.62</v>
      </c>
      <c r="AR291" s="0" t="n">
        <v>274.5</v>
      </c>
      <c r="AS291" s="0" t="n">
        <v>531</v>
      </c>
    </row>
    <row r="292" customFormat="false" ht="12" hidden="false" customHeight="false" outlineLevel="0" collapsed="false">
      <c r="A292" s="0" t="str">
        <f aca="false">CONCATENATE("Item/",ASC(C292),"/cond_",ASC(L292),"/list_",ASC(E292),"/context_",ASC(F292),"/CW_",ASC(AS292))</f>
        <v>Item/14131/cond_AU/list_CORGB/context_131/CW_38</v>
      </c>
      <c r="B292" s="0" t="str">
        <f aca="false">CONCATENATE("(#",ASC(C292),")")</f>
        <v>(#14131)</v>
      </c>
      <c r="C292" s="0" t="n">
        <v>14131</v>
      </c>
      <c r="D292" s="0" t="n">
        <v>4131</v>
      </c>
      <c r="E292" s="0" t="s">
        <v>56</v>
      </c>
      <c r="F292" s="0" t="n">
        <v>131</v>
      </c>
      <c r="G292" s="0" t="n">
        <v>160</v>
      </c>
      <c r="I292" s="0" t="s">
        <v>620</v>
      </c>
      <c r="J292" s="0" t="s">
        <v>1000</v>
      </c>
      <c r="K292" s="0" t="s">
        <v>622</v>
      </c>
      <c r="L292" s="0" t="s">
        <v>743</v>
      </c>
      <c r="M292" s="0" t="n">
        <v>4</v>
      </c>
      <c r="N292" s="0" t="s">
        <v>1001</v>
      </c>
      <c r="O292" s="0" t="n">
        <v>17</v>
      </c>
      <c r="P292" s="0" t="n">
        <v>14</v>
      </c>
      <c r="Q292" s="0" t="s">
        <v>52</v>
      </c>
      <c r="R292" s="0" t="s">
        <v>53</v>
      </c>
      <c r="S292" s="0" t="s">
        <v>1758</v>
      </c>
      <c r="T292" s="0" t="s">
        <v>55</v>
      </c>
      <c r="U292" s="0" t="n">
        <v>3</v>
      </c>
      <c r="V292" s="0" t="n">
        <v>2</v>
      </c>
      <c r="W292" s="0" t="n">
        <v>613</v>
      </c>
      <c r="X292" s="0" t="n">
        <v>547</v>
      </c>
      <c r="Y292" s="0" t="n">
        <v>608</v>
      </c>
      <c r="Z292" s="0" t="n">
        <v>444</v>
      </c>
      <c r="AA292" s="0" t="n">
        <v>4</v>
      </c>
      <c r="AB292" s="0" t="n">
        <v>11</v>
      </c>
      <c r="AC292" s="0" t="s">
        <v>55</v>
      </c>
      <c r="AD292" s="0" t="n">
        <v>6.90116</v>
      </c>
      <c r="AE292" s="0" t="n">
        <v>4</v>
      </c>
      <c r="AF292" s="0" t="n">
        <v>4.73</v>
      </c>
      <c r="AG292" s="0" t="n">
        <v>5242.23</v>
      </c>
      <c r="AH292" s="0" t="n">
        <v>285.4</v>
      </c>
      <c r="AI292" s="0" t="n">
        <v>872.31</v>
      </c>
      <c r="AJ292" s="0" t="n">
        <v>46.75</v>
      </c>
      <c r="AK292" s="0" t="n">
        <v>104.29</v>
      </c>
      <c r="AL292" s="0" t="n">
        <v>8</v>
      </c>
      <c r="AM292" s="0" t="n">
        <v>211634.91</v>
      </c>
      <c r="AN292" s="0" t="n">
        <v>26264.6</v>
      </c>
      <c r="AO292" s="0" t="n">
        <v>13801.87</v>
      </c>
      <c r="AP292" s="0" t="n">
        <v>2013.25</v>
      </c>
      <c r="AQ292" s="0" t="n">
        <v>963.72</v>
      </c>
      <c r="AR292" s="0" t="n">
        <v>201.33</v>
      </c>
      <c r="AS292" s="0" t="n">
        <v>38</v>
      </c>
    </row>
    <row r="293" customFormat="false" ht="12" hidden="false" customHeight="false" outlineLevel="0" collapsed="false">
      <c r="A293" s="0" t="str">
        <f aca="false">CONCATENATE("Item/",ASC(C293),"/cond_",ASC(L293),"/list_",ASC(E293),"/context_",ASC(F293),"/CW_",ASC(AS293))</f>
        <v>Item/14132/cond_AU/list_CORGA/context_132/CW_193</v>
      </c>
      <c r="B293" s="0" t="str">
        <f aca="false">CONCATENATE("(#",ASC(C293),")")</f>
        <v>(#14132)</v>
      </c>
      <c r="C293" s="0" t="n">
        <v>14132</v>
      </c>
      <c r="D293" s="0" t="n">
        <v>4132</v>
      </c>
      <c r="E293" s="0" t="s">
        <v>46</v>
      </c>
      <c r="F293" s="0" t="n">
        <v>132</v>
      </c>
      <c r="G293" s="0" t="n">
        <v>162</v>
      </c>
      <c r="H293" s="0" t="n">
        <v>41</v>
      </c>
      <c r="I293" s="0" t="s">
        <v>624</v>
      </c>
      <c r="J293" s="0" t="s">
        <v>1002</v>
      </c>
      <c r="K293" s="0" t="s">
        <v>626</v>
      </c>
      <c r="L293" s="0" t="s">
        <v>743</v>
      </c>
      <c r="M293" s="0" t="n">
        <v>4</v>
      </c>
      <c r="N293" s="0" t="s">
        <v>1003</v>
      </c>
      <c r="O293" s="0" t="n">
        <v>13</v>
      </c>
      <c r="P293" s="0" t="n">
        <v>10</v>
      </c>
      <c r="Q293" s="0" t="s">
        <v>52</v>
      </c>
      <c r="R293" s="0" t="s">
        <v>53</v>
      </c>
      <c r="S293" s="0" t="s">
        <v>1785</v>
      </c>
      <c r="T293" s="0" t="s">
        <v>55</v>
      </c>
      <c r="U293" s="0" t="n">
        <v>3</v>
      </c>
      <c r="V293" s="0" t="n">
        <v>36</v>
      </c>
      <c r="W293" s="0" t="n">
        <v>468</v>
      </c>
      <c r="X293" s="0" t="n">
        <v>524</v>
      </c>
      <c r="Y293" s="0" t="n">
        <v>482</v>
      </c>
      <c r="Z293" s="0" t="n">
        <v>454</v>
      </c>
      <c r="AA293" s="0" t="n">
        <v>3</v>
      </c>
      <c r="AB293" s="0" t="n">
        <v>14</v>
      </c>
      <c r="AC293" s="0" t="s">
        <v>55</v>
      </c>
      <c r="AD293" s="0" t="n">
        <v>38.1943</v>
      </c>
      <c r="AE293" s="0" t="n">
        <v>3</v>
      </c>
      <c r="AF293" s="0" t="n">
        <v>2.44</v>
      </c>
      <c r="AG293" s="0" t="n">
        <v>8917.9</v>
      </c>
      <c r="AH293" s="0" t="n">
        <v>356.6</v>
      </c>
      <c r="AI293" s="0" t="n">
        <v>458.67</v>
      </c>
      <c r="AJ293" s="0" t="n">
        <v>25.75</v>
      </c>
      <c r="AK293" s="0" t="n">
        <v>93.48</v>
      </c>
      <c r="AL293" s="0" t="n">
        <v>6</v>
      </c>
      <c r="AM293" s="0" t="n">
        <v>239008.68</v>
      </c>
      <c r="AN293" s="0" t="n">
        <v>33644</v>
      </c>
      <c r="AO293" s="0" t="n">
        <v>9455.39</v>
      </c>
      <c r="AP293" s="0" t="n">
        <v>1744</v>
      </c>
      <c r="AQ293" s="0" t="n">
        <v>1638.53</v>
      </c>
      <c r="AR293" s="0" t="n">
        <v>219</v>
      </c>
      <c r="AS293" s="0" t="n">
        <v>193</v>
      </c>
    </row>
    <row r="294" customFormat="false" ht="12" hidden="false" customHeight="false" outlineLevel="0" collapsed="false">
      <c r="A294" s="0" t="str">
        <f aca="false">CONCATENATE("Item/",ASC(C294),"/cond_",ASC(L294),"/list_",ASC(E294),"/context_",ASC(F294),"/CW_",ASC(AS294))</f>
        <v>Item/14133/cond_AU/list_CORGD/context_133/CW_486</v>
      </c>
      <c r="B294" s="0" t="str">
        <f aca="false">CONCATENATE("(#",ASC(C294),")")</f>
        <v>(#14133)</v>
      </c>
      <c r="C294" s="0" t="n">
        <v>14133</v>
      </c>
      <c r="D294" s="0" t="n">
        <v>4133</v>
      </c>
      <c r="E294" s="0" t="s">
        <v>80</v>
      </c>
      <c r="F294" s="0" t="n">
        <v>133</v>
      </c>
      <c r="G294" s="0" t="n">
        <v>163</v>
      </c>
      <c r="I294" s="0" t="s">
        <v>628</v>
      </c>
      <c r="J294" s="0" t="s">
        <v>1004</v>
      </c>
      <c r="K294" s="0" t="s">
        <v>630</v>
      </c>
      <c r="L294" s="0" t="s">
        <v>743</v>
      </c>
      <c r="M294" s="0" t="n">
        <v>4</v>
      </c>
      <c r="N294" s="0" t="s">
        <v>1005</v>
      </c>
      <c r="O294" s="0" t="n">
        <v>24</v>
      </c>
      <c r="P294" s="0" t="n">
        <v>22</v>
      </c>
      <c r="Q294" s="0" t="s">
        <v>52</v>
      </c>
      <c r="R294" s="0" t="s">
        <v>53</v>
      </c>
      <c r="S294" s="0" t="s">
        <v>1755</v>
      </c>
      <c r="T294" s="0" t="s">
        <v>55</v>
      </c>
      <c r="U294" s="0" t="n">
        <v>2</v>
      </c>
      <c r="V294" s="0" t="n">
        <v>22</v>
      </c>
      <c r="W294" s="0" t="n">
        <v>598</v>
      </c>
      <c r="X294" s="0" t="n">
        <v>594</v>
      </c>
      <c r="Y294" s="0" t="n">
        <v>600</v>
      </c>
      <c r="Z294" s="0" t="n">
        <v>471</v>
      </c>
      <c r="AA294" s="0" t="n">
        <v>6</v>
      </c>
      <c r="AB294" s="0" t="n">
        <v>22</v>
      </c>
      <c r="AC294" s="0" t="s">
        <v>55</v>
      </c>
      <c r="AD294" s="0" t="n">
        <v>0.475942</v>
      </c>
      <c r="AE294" s="0" t="n">
        <v>6</v>
      </c>
      <c r="AF294" s="0" t="n">
        <v>1.14</v>
      </c>
      <c r="AG294" s="0" t="n">
        <v>11356.01</v>
      </c>
      <c r="AH294" s="0" t="n">
        <v>723.2</v>
      </c>
      <c r="AI294" s="0" t="n">
        <v>415.45</v>
      </c>
      <c r="AJ294" s="0" t="n">
        <v>48.25</v>
      </c>
      <c r="AK294" s="0" t="n">
        <v>11.7</v>
      </c>
      <c r="AL294" s="0" t="n">
        <v>7</v>
      </c>
      <c r="AM294" s="0" t="n">
        <v>262187.25</v>
      </c>
      <c r="AN294" s="0" t="n">
        <v>38632.4</v>
      </c>
      <c r="AO294" s="0" t="n">
        <v>5851.47</v>
      </c>
      <c r="AP294" s="0" t="n">
        <v>1008</v>
      </c>
      <c r="AQ294" s="0" t="n">
        <v>230.06</v>
      </c>
      <c r="AR294" s="0" t="n">
        <v>52</v>
      </c>
      <c r="AS294" s="0" t="n">
        <v>486</v>
      </c>
    </row>
    <row r="295" customFormat="false" ht="12" hidden="false" customHeight="false" outlineLevel="0" collapsed="false">
      <c r="A295" s="0" t="str">
        <f aca="false">CONCATENATE("Item/",ASC(C295),"/cond_",ASC(L295),"/list_",ASC(E295),"/context_",ASC(F295),"/CW_",ASC(AS295))</f>
        <v>Item/14134/cond_AU/list_CORGD/context_134/CW_376</v>
      </c>
      <c r="B295" s="0" t="str">
        <f aca="false">CONCATENATE("(#",ASC(C295),")")</f>
        <v>(#14134)</v>
      </c>
      <c r="C295" s="0" t="s">
        <v>1009</v>
      </c>
      <c r="D295" s="0" t="s">
        <v>1010</v>
      </c>
      <c r="E295" s="0" t="s">
        <v>80</v>
      </c>
      <c r="F295" s="0" t="n">
        <v>134</v>
      </c>
      <c r="G295" s="0" t="n">
        <v>164</v>
      </c>
      <c r="I295" s="0" t="s">
        <v>632</v>
      </c>
      <c r="J295" s="0" t="s">
        <v>1006</v>
      </c>
      <c r="K295" s="0" t="s">
        <v>634</v>
      </c>
      <c r="L295" s="0" t="s">
        <v>743</v>
      </c>
      <c r="M295" s="0" t="s">
        <v>1007</v>
      </c>
      <c r="N295" s="0" t="s">
        <v>1008</v>
      </c>
      <c r="O295" s="0" t="n">
        <v>24</v>
      </c>
      <c r="P295" s="0" t="n">
        <v>21</v>
      </c>
      <c r="Q295" s="0" t="s">
        <v>52</v>
      </c>
      <c r="R295" s="0" t="s">
        <v>53</v>
      </c>
      <c r="S295" s="0" t="s">
        <v>1786</v>
      </c>
      <c r="T295" s="0" t="s">
        <v>55</v>
      </c>
      <c r="U295" s="0" t="n">
        <v>6</v>
      </c>
      <c r="V295" s="0" t="n">
        <v>34</v>
      </c>
      <c r="W295" s="0" t="n">
        <v>321</v>
      </c>
      <c r="X295" s="0" t="n">
        <v>521</v>
      </c>
      <c r="Y295" s="0" t="n">
        <v>342</v>
      </c>
      <c r="Z295" s="0" t="n">
        <v>377</v>
      </c>
      <c r="AA295" s="0" t="n">
        <v>0</v>
      </c>
      <c r="AB295" s="0" t="n">
        <v>11</v>
      </c>
      <c r="AC295" s="0" t="s">
        <v>55</v>
      </c>
      <c r="AD295" s="0" t="n">
        <v>33.197</v>
      </c>
      <c r="AE295" s="0" t="n">
        <v>0</v>
      </c>
      <c r="AF295" s="0" t="n">
        <v>0</v>
      </c>
      <c r="AG295" s="0" t="n">
        <v>6581.19</v>
      </c>
      <c r="AH295" s="0" t="n">
        <v>532.17</v>
      </c>
      <c r="AI295" s="0" t="n">
        <v>454.1</v>
      </c>
      <c r="AJ295" s="0" t="n">
        <v>43.8</v>
      </c>
      <c r="AK295" s="0" t="n">
        <v>69.09</v>
      </c>
      <c r="AL295" s="0" t="n">
        <v>4</v>
      </c>
      <c r="AM295" s="0" t="n">
        <v>288828.99</v>
      </c>
      <c r="AN295" s="0" t="n">
        <v>37368.33</v>
      </c>
      <c r="AO295" s="0" t="n">
        <v>16410.19</v>
      </c>
      <c r="AP295" s="0" t="n">
        <v>2527.2</v>
      </c>
      <c r="AQ295" s="0" t="n">
        <v>549.62</v>
      </c>
      <c r="AR295" s="0" t="n">
        <v>121.75</v>
      </c>
      <c r="AS295" s="0" t="n">
        <v>376</v>
      </c>
    </row>
    <row r="296" customFormat="false" ht="12" hidden="false" customHeight="false" outlineLevel="0" collapsed="false">
      <c r="A296" s="0" t="str">
        <f aca="false">CONCATENATE("Item/",ASC(C296),"/cond_",ASC(L296),"/list_",ASC(E296),"/context_",ASC(F296),"/CW_",ASC(AS296))</f>
        <v>Item/14135/cond_AU/list_CORGD/context_135/CW_442</v>
      </c>
      <c r="B296" s="0" t="str">
        <f aca="false">CONCATENATE("(#",ASC(C296),")")</f>
        <v>(#14135)</v>
      </c>
      <c r="C296" s="0" t="n">
        <v>14135</v>
      </c>
      <c r="D296" s="0" t="n">
        <v>4135</v>
      </c>
      <c r="E296" s="0" t="s">
        <v>80</v>
      </c>
      <c r="F296" s="0" t="n">
        <v>135</v>
      </c>
      <c r="G296" s="0" t="n">
        <v>165</v>
      </c>
      <c r="I296" s="0" t="s">
        <v>636</v>
      </c>
      <c r="J296" s="0" t="s">
        <v>1011</v>
      </c>
      <c r="K296" s="0" t="s">
        <v>638</v>
      </c>
      <c r="L296" s="0" t="s">
        <v>743</v>
      </c>
      <c r="M296" s="0" t="n">
        <v>4</v>
      </c>
      <c r="N296" s="0" t="s">
        <v>1012</v>
      </c>
      <c r="O296" s="0" t="n">
        <v>17</v>
      </c>
      <c r="P296" s="0" t="n">
        <v>15</v>
      </c>
      <c r="Q296" s="0" t="s">
        <v>52</v>
      </c>
      <c r="R296" s="0" t="s">
        <v>53</v>
      </c>
      <c r="S296" s="0" t="s">
        <v>1785</v>
      </c>
      <c r="T296" s="0" t="s">
        <v>55</v>
      </c>
      <c r="U296" s="0" t="n">
        <v>3</v>
      </c>
      <c r="V296" s="0" t="n">
        <v>4</v>
      </c>
      <c r="W296" s="0" t="s">
        <v>55</v>
      </c>
      <c r="X296" s="0" t="s">
        <v>55</v>
      </c>
      <c r="Y296" s="0" t="s">
        <v>55</v>
      </c>
      <c r="Z296" s="0" t="s">
        <v>55</v>
      </c>
      <c r="AA296" s="0" t="n">
        <v>6</v>
      </c>
      <c r="AB296" s="0" t="n">
        <v>17</v>
      </c>
      <c r="AC296" s="0" t="s">
        <v>55</v>
      </c>
      <c r="AD296" s="0" t="n">
        <v>8.15051</v>
      </c>
      <c r="AE296" s="0" t="n">
        <v>6</v>
      </c>
      <c r="AF296" s="0" t="n">
        <v>2.44</v>
      </c>
      <c r="AG296" s="0" t="n">
        <v>6666.1</v>
      </c>
      <c r="AH296" s="0" t="n">
        <v>311</v>
      </c>
      <c r="AI296" s="0" t="n">
        <v>766.39</v>
      </c>
      <c r="AJ296" s="0" t="n">
        <v>34.75</v>
      </c>
      <c r="AK296" s="0" t="n">
        <v>48.41</v>
      </c>
      <c r="AL296" s="0" t="n">
        <v>8</v>
      </c>
      <c r="AM296" s="0" t="n">
        <v>219976.12</v>
      </c>
      <c r="AN296" s="0" t="n">
        <v>32521.6</v>
      </c>
      <c r="AO296" s="0" t="n">
        <v>13342.34</v>
      </c>
      <c r="AP296" s="0" t="n">
        <v>2492.5</v>
      </c>
      <c r="AQ296" s="0" t="n">
        <v>777.45</v>
      </c>
      <c r="AR296" s="0" t="n">
        <v>238</v>
      </c>
      <c r="AS296" s="0" t="n">
        <v>442</v>
      </c>
    </row>
    <row r="297" customFormat="false" ht="12" hidden="false" customHeight="false" outlineLevel="0" collapsed="false">
      <c r="A297" s="0" t="str">
        <f aca="false">CONCATENATE("Item/",ASC(C297),"/cond_",ASC(L297),"/list_",ASC(E297),"/context_",ASC(F297),"/CW_",ASC(AS297))</f>
        <v>Item/14136/cond_AU/list_CORGD/context_136/CW_472</v>
      </c>
      <c r="B297" s="0" t="str">
        <f aca="false">CONCATENATE("(#",ASC(C297),")")</f>
        <v>(#14136)</v>
      </c>
      <c r="C297" s="0" t="n">
        <v>14136</v>
      </c>
      <c r="D297" s="0" t="n">
        <v>4136</v>
      </c>
      <c r="E297" s="0" t="s">
        <v>80</v>
      </c>
      <c r="F297" s="0" t="n">
        <v>136</v>
      </c>
      <c r="G297" s="0" t="n">
        <v>166</v>
      </c>
      <c r="I297" s="0" t="s">
        <v>640</v>
      </c>
      <c r="J297" s="0" t="s">
        <v>1013</v>
      </c>
      <c r="K297" s="0" t="s">
        <v>642</v>
      </c>
      <c r="L297" s="0" t="s">
        <v>743</v>
      </c>
      <c r="M297" s="0" t="n">
        <v>4</v>
      </c>
      <c r="N297" s="0" t="s">
        <v>1014</v>
      </c>
      <c r="O297" s="0" t="n">
        <v>19</v>
      </c>
      <c r="P297" s="0" t="n">
        <v>17</v>
      </c>
      <c r="Q297" s="0" t="s">
        <v>52</v>
      </c>
      <c r="R297" s="0" t="s">
        <v>53</v>
      </c>
      <c r="S297" s="0" t="s">
        <v>1589</v>
      </c>
      <c r="T297" s="0" t="s">
        <v>55</v>
      </c>
      <c r="U297" s="0" t="n">
        <v>5</v>
      </c>
      <c r="V297" s="0" t="n">
        <v>5</v>
      </c>
      <c r="W297" s="0" t="n">
        <v>590</v>
      </c>
      <c r="X297" s="0" t="n">
        <v>551</v>
      </c>
      <c r="Y297" s="0" t="n">
        <v>615</v>
      </c>
      <c r="Z297" s="0" t="n">
        <v>500</v>
      </c>
      <c r="AA297" s="0" t="n">
        <v>2</v>
      </c>
      <c r="AB297" s="0" t="n">
        <v>13</v>
      </c>
      <c r="AC297" s="0" t="s">
        <v>55</v>
      </c>
      <c r="AD297" s="0" t="n">
        <v>4.75942</v>
      </c>
      <c r="AE297" s="0" t="n">
        <v>2</v>
      </c>
      <c r="AF297" s="0" t="n">
        <v>42.86</v>
      </c>
      <c r="AG297" s="0" t="n">
        <v>2862.55</v>
      </c>
      <c r="AH297" s="0" t="n">
        <v>21</v>
      </c>
      <c r="AI297" s="0" t="n">
        <v>45.01</v>
      </c>
      <c r="AJ297" s="0" t="n">
        <v>1.5</v>
      </c>
      <c r="AK297" s="0" t="n">
        <v>4.76</v>
      </c>
      <c r="AL297" s="0" t="n">
        <v>1</v>
      </c>
      <c r="AM297" s="0" t="n">
        <v>200096.39</v>
      </c>
      <c r="AN297" s="0" t="n">
        <v>34779</v>
      </c>
      <c r="AO297" s="0" t="n">
        <v>3084.31</v>
      </c>
      <c r="AP297" s="0" t="n">
        <v>674.5</v>
      </c>
      <c r="AQ297" s="0" t="n">
        <v>433.11</v>
      </c>
      <c r="AR297" s="0" t="n">
        <v>166</v>
      </c>
      <c r="AS297" s="0" t="n">
        <v>472</v>
      </c>
    </row>
    <row r="298" customFormat="false" ht="12" hidden="false" customHeight="false" outlineLevel="0" collapsed="false">
      <c r="A298" s="0" t="str">
        <f aca="false">CONCATENATE("Item/",ASC(C298),"/cond_",ASC(L298),"/list_",ASC(E298),"/context_",ASC(F298),"/CW_",ASC(AS298))</f>
        <v>Item/14137/cond_AU/list_CORGA/context_137/CW_292</v>
      </c>
      <c r="B298" s="0" t="str">
        <f aca="false">CONCATENATE("(#",ASC(C298),")")</f>
        <v>(#14137)</v>
      </c>
      <c r="C298" s="0" t="n">
        <v>14137</v>
      </c>
      <c r="D298" s="0" t="n">
        <v>4137</v>
      </c>
      <c r="E298" s="0" t="s">
        <v>46</v>
      </c>
      <c r="F298" s="0" t="n">
        <v>137</v>
      </c>
      <c r="G298" s="0" t="n">
        <v>167</v>
      </c>
      <c r="H298" s="0" t="n">
        <v>4</v>
      </c>
      <c r="I298" s="0" t="s">
        <v>644</v>
      </c>
      <c r="J298" s="0" t="s">
        <v>1015</v>
      </c>
      <c r="K298" s="0" t="s">
        <v>646</v>
      </c>
      <c r="L298" s="0" t="s">
        <v>743</v>
      </c>
      <c r="M298" s="0" t="n">
        <v>4</v>
      </c>
      <c r="N298" s="0" t="s">
        <v>1016</v>
      </c>
      <c r="O298" s="0" t="n">
        <v>16</v>
      </c>
      <c r="P298" s="0" t="n">
        <v>14</v>
      </c>
      <c r="Q298" s="0" t="s">
        <v>52</v>
      </c>
      <c r="R298" s="0" t="s">
        <v>53</v>
      </c>
      <c r="S298" s="0" t="s">
        <v>1745</v>
      </c>
      <c r="T298" s="0" t="n">
        <v>0</v>
      </c>
      <c r="U298" s="0" t="n">
        <v>1</v>
      </c>
      <c r="V298" s="0" t="n">
        <v>8</v>
      </c>
      <c r="W298" s="0" t="n">
        <v>579</v>
      </c>
      <c r="X298" s="0" t="n">
        <v>489</v>
      </c>
      <c r="Y298" s="0" t="n">
        <v>628</v>
      </c>
      <c r="Z298" s="0" t="n">
        <v>490</v>
      </c>
      <c r="AA298" s="0" t="n">
        <v>0</v>
      </c>
      <c r="AB298" s="0" t="n">
        <v>12</v>
      </c>
      <c r="AC298" s="0" t="s">
        <v>55</v>
      </c>
      <c r="AD298" s="0" t="n">
        <v>9.22138</v>
      </c>
      <c r="AE298" s="0" t="n">
        <v>0</v>
      </c>
      <c r="AF298" s="0" t="n">
        <v>0</v>
      </c>
      <c r="AG298" s="0" t="n">
        <v>5746.23</v>
      </c>
      <c r="AH298" s="0" t="n">
        <v>961.86</v>
      </c>
      <c r="AI298" s="0" t="n">
        <v>829.21</v>
      </c>
      <c r="AJ298" s="0" t="n">
        <v>130.5</v>
      </c>
      <c r="AK298" s="0" t="n">
        <v>301.12</v>
      </c>
      <c r="AL298" s="0" t="n">
        <v>24.8</v>
      </c>
      <c r="AM298" s="0" t="n">
        <v>278602.1</v>
      </c>
      <c r="AN298" s="0" t="n">
        <v>38140.14</v>
      </c>
      <c r="AO298" s="0" t="n">
        <v>28734.66</v>
      </c>
      <c r="AP298" s="0" t="n">
        <v>4211.33</v>
      </c>
      <c r="AQ298" s="0" t="n">
        <v>4987.92</v>
      </c>
      <c r="AR298" s="0" t="n">
        <v>987.2</v>
      </c>
      <c r="AS298" s="0" t="n">
        <v>292</v>
      </c>
    </row>
    <row r="299" customFormat="false" ht="12" hidden="false" customHeight="false" outlineLevel="0" collapsed="false">
      <c r="A299" s="0" t="str">
        <f aca="false">CONCATENATE("Item/",ASC(C299),"/cond_",ASC(L299),"/list_",ASC(E299),"/context_",ASC(F299),"/CW_",ASC(AS299))</f>
        <v>Item/14138/cond_AU/list_CORGB/context_138/CW_112</v>
      </c>
      <c r="B299" s="0" t="str">
        <f aca="false">CONCATENATE("(#",ASC(C299),")")</f>
        <v>(#14138)</v>
      </c>
      <c r="C299" s="0" t="n">
        <v>14138</v>
      </c>
      <c r="D299" s="0" t="n">
        <v>4138</v>
      </c>
      <c r="E299" s="0" t="s">
        <v>56</v>
      </c>
      <c r="F299" s="0" t="n">
        <v>138</v>
      </c>
      <c r="G299" s="0" t="n">
        <v>168</v>
      </c>
      <c r="I299" s="0" t="s">
        <v>648</v>
      </c>
      <c r="J299" s="0" t="s">
        <v>1017</v>
      </c>
      <c r="K299" s="0" t="s">
        <v>650</v>
      </c>
      <c r="L299" s="0" t="s">
        <v>743</v>
      </c>
      <c r="M299" s="0" t="n">
        <v>4</v>
      </c>
      <c r="N299" s="0" t="s">
        <v>1018</v>
      </c>
      <c r="O299" s="0" t="n">
        <v>19</v>
      </c>
      <c r="P299" s="0" t="n">
        <v>16</v>
      </c>
      <c r="Q299" s="0" t="s">
        <v>52</v>
      </c>
      <c r="R299" s="0" t="s">
        <v>53</v>
      </c>
      <c r="S299" s="0" t="s">
        <v>1745</v>
      </c>
      <c r="T299" s="0" t="s">
        <v>55</v>
      </c>
      <c r="U299" s="0" t="n">
        <v>1</v>
      </c>
      <c r="V299" s="0" t="n">
        <v>108</v>
      </c>
      <c r="W299" s="0" t="n">
        <v>353</v>
      </c>
      <c r="X299" s="0" t="n">
        <v>594</v>
      </c>
      <c r="Y299" s="0" t="n">
        <v>432</v>
      </c>
      <c r="Z299" s="0" t="s">
        <v>55</v>
      </c>
      <c r="AA299" s="0" t="n">
        <v>0</v>
      </c>
      <c r="AB299" s="0" t="n">
        <v>13</v>
      </c>
      <c r="AC299" s="0" t="s">
        <v>55</v>
      </c>
      <c r="AD299" s="0" t="n">
        <v>87.9898</v>
      </c>
      <c r="AE299" s="0" t="n">
        <v>0</v>
      </c>
      <c r="AF299" s="0" t="n">
        <v>0</v>
      </c>
      <c r="AG299" s="0" t="n">
        <v>3404.74</v>
      </c>
      <c r="AH299" s="0" t="n">
        <v>753.38</v>
      </c>
      <c r="AI299" s="0" t="n">
        <v>756.71</v>
      </c>
      <c r="AJ299" s="0" t="n">
        <v>127</v>
      </c>
      <c r="AK299" s="0" t="n">
        <v>404.69</v>
      </c>
      <c r="AL299" s="0" t="n">
        <v>38.5</v>
      </c>
      <c r="AM299" s="0" t="n">
        <v>304272.25</v>
      </c>
      <c r="AN299" s="0" t="n">
        <v>40692.5</v>
      </c>
      <c r="AO299" s="0" t="n">
        <v>26882.02</v>
      </c>
      <c r="AP299" s="0" t="n">
        <v>4006.57</v>
      </c>
      <c r="AQ299" s="0" t="n">
        <v>3944.38</v>
      </c>
      <c r="AR299" s="0" t="n">
        <v>846.17</v>
      </c>
      <c r="AS299" s="0" t="n">
        <v>112</v>
      </c>
    </row>
    <row r="300" customFormat="false" ht="12" hidden="false" customHeight="false" outlineLevel="0" collapsed="false">
      <c r="A300" s="0" t="str">
        <f aca="false">CONCATENATE("Item/",ASC(C300),"/cond_",ASC(L300),"/list_",ASC(E300),"/context_",ASC(F300),"/CW_",ASC(AS300))</f>
        <v>Item/14139/cond_AU/list_CORGC/context_139/CW_282</v>
      </c>
      <c r="B300" s="0" t="str">
        <f aca="false">CONCATENATE("(#",ASC(C300),")")</f>
        <v>(#14139)</v>
      </c>
      <c r="C300" s="0" t="s">
        <v>1021</v>
      </c>
      <c r="D300" s="0" t="s">
        <v>1022</v>
      </c>
      <c r="E300" s="0" t="s">
        <v>66</v>
      </c>
      <c r="F300" s="0" t="n">
        <v>139</v>
      </c>
      <c r="G300" s="0" t="n">
        <v>169</v>
      </c>
      <c r="H300" s="0" t="n">
        <v>10</v>
      </c>
      <c r="I300" s="0" t="s">
        <v>652</v>
      </c>
      <c r="J300" s="0" t="s">
        <v>1019</v>
      </c>
      <c r="K300" s="0" t="s">
        <v>654</v>
      </c>
      <c r="L300" s="0" t="s">
        <v>743</v>
      </c>
      <c r="M300" s="0" t="s">
        <v>1007</v>
      </c>
      <c r="N300" s="0" t="s">
        <v>1020</v>
      </c>
      <c r="O300" s="0" t="n">
        <v>16</v>
      </c>
      <c r="P300" s="0" t="n">
        <v>12</v>
      </c>
      <c r="Q300" s="0" t="s">
        <v>52</v>
      </c>
      <c r="R300" s="0" t="s">
        <v>53</v>
      </c>
      <c r="S300" s="0" t="s">
        <v>1778</v>
      </c>
      <c r="T300" s="0" t="s">
        <v>55</v>
      </c>
      <c r="U300" s="0" t="n">
        <v>5</v>
      </c>
      <c r="V300" s="0" t="n">
        <v>21</v>
      </c>
      <c r="W300" s="0" t="n">
        <v>490</v>
      </c>
      <c r="X300" s="0" t="n">
        <v>494</v>
      </c>
      <c r="Y300" s="0" t="n">
        <v>492</v>
      </c>
      <c r="Z300" s="0" t="n">
        <v>397</v>
      </c>
      <c r="AA300" s="0" t="n">
        <v>8</v>
      </c>
      <c r="AB300" s="0" t="n">
        <v>12</v>
      </c>
      <c r="AC300" s="0" t="s">
        <v>55</v>
      </c>
      <c r="AD300" s="0" t="n">
        <v>6.12775</v>
      </c>
      <c r="AE300" s="0" t="n">
        <v>8</v>
      </c>
      <c r="AF300" s="0" t="n">
        <v>71.09</v>
      </c>
      <c r="AG300" s="0" t="n">
        <v>12174.3</v>
      </c>
      <c r="AH300" s="0" t="n">
        <v>221.5</v>
      </c>
      <c r="AI300" s="0" t="n">
        <v>2455.23</v>
      </c>
      <c r="AJ300" s="0" t="n">
        <v>38</v>
      </c>
      <c r="AK300" s="0" t="n">
        <v>290.47</v>
      </c>
      <c r="AL300" s="0" t="n">
        <v>5</v>
      </c>
      <c r="AM300" s="0" t="n">
        <v>223716.94</v>
      </c>
      <c r="AN300" s="0" t="n">
        <v>28049.75</v>
      </c>
      <c r="AO300" s="0" t="n">
        <v>10240.63</v>
      </c>
      <c r="AP300" s="0" t="n">
        <v>1787</v>
      </c>
      <c r="AQ300" s="0" t="n">
        <v>1172.99</v>
      </c>
      <c r="AR300" s="0" t="n">
        <v>123</v>
      </c>
      <c r="AS300" s="0" t="n">
        <v>282</v>
      </c>
    </row>
    <row r="301" customFormat="false" ht="12" hidden="false" customHeight="false" outlineLevel="0" collapsed="false">
      <c r="A301" s="0" t="str">
        <f aca="false">CONCATENATE("Item/",ASC(C301),"/cond_",ASC(L301),"/list_",ASC(E301),"/context_",ASC(F301),"/CW_",ASC(AS301))</f>
        <v>Item/14140/cond_AU/list_CORGC/context_140/CW_268</v>
      </c>
      <c r="B301" s="0" t="str">
        <f aca="false">CONCATENATE("(#",ASC(C301),")")</f>
        <v>(#14140)</v>
      </c>
      <c r="C301" s="0" t="n">
        <v>14140</v>
      </c>
      <c r="D301" s="0" t="n">
        <v>4140</v>
      </c>
      <c r="E301" s="0" t="s">
        <v>66</v>
      </c>
      <c r="F301" s="0" t="n">
        <v>140</v>
      </c>
      <c r="G301" s="0" t="n">
        <v>173</v>
      </c>
      <c r="H301" s="0" t="s">
        <v>656</v>
      </c>
      <c r="I301" s="0" t="s">
        <v>657</v>
      </c>
      <c r="J301" s="0" t="s">
        <v>1023</v>
      </c>
      <c r="K301" s="0" t="s">
        <v>659</v>
      </c>
      <c r="L301" s="0" t="s">
        <v>743</v>
      </c>
      <c r="M301" s="0" t="n">
        <v>4</v>
      </c>
      <c r="N301" s="0" t="s">
        <v>1024</v>
      </c>
      <c r="O301" s="0" t="n">
        <v>11</v>
      </c>
      <c r="P301" s="0" t="n">
        <v>8</v>
      </c>
      <c r="Q301" s="0" t="s">
        <v>52</v>
      </c>
      <c r="R301" s="0" t="s">
        <v>53</v>
      </c>
      <c r="S301" s="0" t="s">
        <v>1741</v>
      </c>
      <c r="T301" s="0" t="n">
        <v>0</v>
      </c>
      <c r="U301" s="0" t="n">
        <v>3</v>
      </c>
      <c r="V301" s="0" t="n">
        <v>62</v>
      </c>
      <c r="W301" s="0" t="n">
        <v>564</v>
      </c>
      <c r="X301" s="0" t="n">
        <v>580</v>
      </c>
      <c r="Y301" s="0" t="n">
        <v>587</v>
      </c>
      <c r="Z301" s="0" t="n">
        <v>453</v>
      </c>
      <c r="AA301" s="0" t="n">
        <v>0</v>
      </c>
      <c r="AB301" s="0" t="n">
        <v>4</v>
      </c>
      <c r="AC301" s="0" t="s">
        <v>55</v>
      </c>
      <c r="AD301" s="0" t="n">
        <v>50.6878</v>
      </c>
      <c r="AE301" s="0" t="n">
        <v>0</v>
      </c>
      <c r="AF301" s="0" t="n">
        <v>0</v>
      </c>
      <c r="AG301" s="0" t="n">
        <v>4191.15</v>
      </c>
      <c r="AH301" s="0" t="n">
        <v>672.14</v>
      </c>
      <c r="AI301" s="0" t="n">
        <v>496.05</v>
      </c>
      <c r="AJ301" s="0" t="n">
        <v>75</v>
      </c>
      <c r="AK301" s="0" t="n">
        <v>91.51</v>
      </c>
      <c r="AL301" s="0" t="n">
        <v>8.2</v>
      </c>
      <c r="AM301" s="0" t="n">
        <v>212728.23</v>
      </c>
      <c r="AN301" s="0" t="n">
        <v>31142.71</v>
      </c>
      <c r="AO301" s="0" t="n">
        <v>14059.7</v>
      </c>
      <c r="AP301" s="0" t="n">
        <v>2899.33</v>
      </c>
      <c r="AQ301" s="0" t="n">
        <v>585.17</v>
      </c>
      <c r="AR301" s="0" t="n">
        <v>142.4</v>
      </c>
      <c r="AS301" s="0" t="n">
        <v>268</v>
      </c>
    </row>
    <row r="302" customFormat="false" ht="12" hidden="false" customHeight="false" outlineLevel="0" collapsed="false">
      <c r="A302" s="0" t="str">
        <f aca="false">CONCATENATE("Item/",ASC(C302),"/cond_",ASC(L302),"/list_",ASC(E302),"/context_",ASC(F302),"/CW_",ASC(AS302))</f>
        <v>Item/14141/cond_AU/list_CORGD/context_141/CW_417</v>
      </c>
      <c r="B302" s="0" t="str">
        <f aca="false">CONCATENATE("(#",ASC(C302),")")</f>
        <v>(#14141)</v>
      </c>
      <c r="C302" s="0" t="n">
        <v>14141</v>
      </c>
      <c r="D302" s="0" t="n">
        <v>4141</v>
      </c>
      <c r="E302" s="0" t="s">
        <v>80</v>
      </c>
      <c r="F302" s="0" t="n">
        <v>141</v>
      </c>
      <c r="G302" s="0" t="n">
        <v>176</v>
      </c>
      <c r="I302" s="0" t="s">
        <v>661</v>
      </c>
      <c r="J302" s="0" t="s">
        <v>1025</v>
      </c>
      <c r="K302" s="0" t="s">
        <v>663</v>
      </c>
      <c r="L302" s="0" t="s">
        <v>743</v>
      </c>
      <c r="M302" s="0" t="n">
        <v>4</v>
      </c>
      <c r="N302" s="0" t="s">
        <v>1026</v>
      </c>
      <c r="O302" s="0" t="n">
        <v>12</v>
      </c>
      <c r="P302" s="0" t="n">
        <v>9</v>
      </c>
      <c r="Q302" s="0" t="s">
        <v>52</v>
      </c>
      <c r="R302" s="0" t="s">
        <v>53</v>
      </c>
      <c r="S302" s="0" t="s">
        <v>1751</v>
      </c>
      <c r="T302" s="0" t="s">
        <v>55</v>
      </c>
      <c r="U302" s="0" t="n">
        <v>3</v>
      </c>
      <c r="V302" s="0" t="n">
        <v>174</v>
      </c>
      <c r="W302" s="0" t="n">
        <v>417</v>
      </c>
      <c r="X302" s="0" t="n">
        <v>590</v>
      </c>
      <c r="Y302" s="0" t="n">
        <v>411</v>
      </c>
      <c r="Z302" s="0" t="s">
        <v>55</v>
      </c>
      <c r="AA302" s="0" t="n">
        <v>3</v>
      </c>
      <c r="AB302" s="0" t="n">
        <v>23</v>
      </c>
      <c r="AC302" s="0" t="s">
        <v>55</v>
      </c>
      <c r="AD302" s="0" t="n">
        <v>137.726</v>
      </c>
      <c r="AE302" s="0" t="n">
        <v>3</v>
      </c>
      <c r="AF302" s="0" t="n">
        <v>7.99</v>
      </c>
      <c r="AG302" s="0" t="n">
        <v>6209.3</v>
      </c>
      <c r="AH302" s="0" t="n">
        <v>494.33</v>
      </c>
      <c r="AI302" s="0" t="n">
        <v>1035.51</v>
      </c>
      <c r="AJ302" s="0" t="n">
        <v>62.2</v>
      </c>
      <c r="AK302" s="0" t="n">
        <v>197.44</v>
      </c>
      <c r="AL302" s="0" t="n">
        <v>9.25</v>
      </c>
      <c r="AM302" s="0" t="n">
        <v>300162.8</v>
      </c>
      <c r="AN302" s="0" t="n">
        <v>38325.5</v>
      </c>
      <c r="AO302" s="0" t="n">
        <v>23964.67</v>
      </c>
      <c r="AP302" s="0" t="n">
        <v>3171</v>
      </c>
      <c r="AQ302" s="0" t="n">
        <v>1803.3</v>
      </c>
      <c r="AR302" s="0" t="n">
        <v>323.25</v>
      </c>
      <c r="AS302" s="0" t="n">
        <v>417</v>
      </c>
    </row>
    <row r="303" customFormat="false" ht="12" hidden="false" customHeight="false" outlineLevel="0" collapsed="false">
      <c r="A303" s="0" t="str">
        <f aca="false">CONCATENATE("Item/",ASC(C303),"/cond_",ASC(L303),"/list_",ASC(E303),"/context_",ASC(F303),"/CW_",ASC(AS303))</f>
        <v>Item/14142/cond_AU/list_CORGA/context_142/CW_356</v>
      </c>
      <c r="B303" s="0" t="str">
        <f aca="false">CONCATENATE("(#",ASC(C303),")")</f>
        <v>(#14142)</v>
      </c>
      <c r="C303" s="0" t="n">
        <v>14142</v>
      </c>
      <c r="D303" s="0" t="n">
        <v>4142</v>
      </c>
      <c r="E303" s="0" t="s">
        <v>46</v>
      </c>
      <c r="F303" s="0" t="n">
        <v>142</v>
      </c>
      <c r="G303" s="0" t="n">
        <v>177</v>
      </c>
      <c r="H303" s="0" t="s">
        <v>153</v>
      </c>
      <c r="I303" s="0" t="s">
        <v>665</v>
      </c>
      <c r="J303" s="0" t="s">
        <v>1027</v>
      </c>
      <c r="K303" s="0" t="s">
        <v>667</v>
      </c>
      <c r="L303" s="0" t="s">
        <v>743</v>
      </c>
      <c r="M303" s="0" t="n">
        <v>4</v>
      </c>
      <c r="N303" s="0" t="s">
        <v>1028</v>
      </c>
      <c r="O303" s="0" t="n">
        <v>11</v>
      </c>
      <c r="P303" s="0" t="n">
        <v>9</v>
      </c>
      <c r="Q303" s="0" t="s">
        <v>52</v>
      </c>
      <c r="R303" s="0" t="s">
        <v>53</v>
      </c>
      <c r="S303" s="0" t="s">
        <v>1787</v>
      </c>
      <c r="T303" s="0" t="s">
        <v>55</v>
      </c>
      <c r="U303" s="0" t="n">
        <v>8</v>
      </c>
      <c r="V303" s="0" t="n">
        <v>3</v>
      </c>
      <c r="W303" s="0" t="n">
        <v>502</v>
      </c>
      <c r="X303" s="0" t="n">
        <v>565</v>
      </c>
      <c r="Y303" s="0" t="n">
        <v>457</v>
      </c>
      <c r="Z303" s="0" t="n">
        <v>459</v>
      </c>
      <c r="AA303" s="0" t="n">
        <v>1</v>
      </c>
      <c r="AB303" s="0" t="n">
        <v>13</v>
      </c>
      <c r="AC303" s="0" t="s">
        <v>55</v>
      </c>
      <c r="AD303" s="0" t="n">
        <v>5.47333</v>
      </c>
      <c r="AE303" s="0" t="n">
        <v>1</v>
      </c>
      <c r="AF303" s="0" t="n">
        <v>0.18</v>
      </c>
      <c r="AG303" s="0" t="n">
        <v>7534.73</v>
      </c>
      <c r="AH303" s="0" t="n">
        <v>315.4</v>
      </c>
      <c r="AI303" s="0" t="n">
        <v>864.37</v>
      </c>
      <c r="AJ303" s="0" t="n">
        <v>30.5</v>
      </c>
      <c r="AK303" s="0" t="n">
        <v>250.88</v>
      </c>
      <c r="AL303" s="0" t="n">
        <v>6.67</v>
      </c>
      <c r="AM303" s="0" t="n">
        <v>273134.92</v>
      </c>
      <c r="AN303" s="0" t="n">
        <v>35357.2</v>
      </c>
      <c r="AO303" s="0" t="n">
        <v>20834.01</v>
      </c>
      <c r="AP303" s="0" t="n">
        <v>2595.25</v>
      </c>
      <c r="AQ303" s="0" t="n">
        <v>4257.96</v>
      </c>
      <c r="AR303" s="0" t="n">
        <v>564.67</v>
      </c>
      <c r="AS303" s="0" t="n">
        <v>356</v>
      </c>
    </row>
    <row r="304" customFormat="false" ht="12" hidden="false" customHeight="false" outlineLevel="0" collapsed="false">
      <c r="A304" s="0" t="str">
        <f aca="false">CONCATENATE("Item/",ASC(C304),"/cond_",ASC(L304),"/list_",ASC(E304),"/context_",ASC(F304),"/CW_",ASC(AS304))</f>
        <v>Item/14143/cond_AU/list_CORGB/context_143/CW_181</v>
      </c>
      <c r="B304" s="0" t="str">
        <f aca="false">CONCATENATE("(#",ASC(C304),")")</f>
        <v>(#14143)</v>
      </c>
      <c r="C304" s="0" t="n">
        <v>14143</v>
      </c>
      <c r="D304" s="0" t="n">
        <v>4143</v>
      </c>
      <c r="E304" s="0" t="s">
        <v>56</v>
      </c>
      <c r="F304" s="0" t="n">
        <v>143</v>
      </c>
      <c r="G304" s="0" t="n">
        <v>178</v>
      </c>
      <c r="I304" s="0" t="s">
        <v>669</v>
      </c>
      <c r="J304" s="0" t="s">
        <v>1029</v>
      </c>
      <c r="K304" s="0" t="s">
        <v>671</v>
      </c>
      <c r="L304" s="0" t="s">
        <v>743</v>
      </c>
      <c r="M304" s="0" t="n">
        <v>4</v>
      </c>
      <c r="N304" s="0" t="s">
        <v>1030</v>
      </c>
      <c r="O304" s="0" t="n">
        <v>21</v>
      </c>
      <c r="P304" s="0" t="n">
        <v>19</v>
      </c>
      <c r="Q304" s="0" t="s">
        <v>52</v>
      </c>
      <c r="R304" s="0" t="s">
        <v>53</v>
      </c>
      <c r="S304" s="0" t="s">
        <v>1374</v>
      </c>
      <c r="T304" s="0" t="s">
        <v>55</v>
      </c>
      <c r="U304" s="0" t="n">
        <v>3</v>
      </c>
      <c r="V304" s="0" t="n">
        <v>34</v>
      </c>
      <c r="W304" s="0" t="n">
        <v>540</v>
      </c>
      <c r="X304" s="0" t="n">
        <v>503</v>
      </c>
      <c r="Y304" s="0" t="n">
        <v>616</v>
      </c>
      <c r="Z304" s="0" t="s">
        <v>55</v>
      </c>
      <c r="AA304" s="0" t="n">
        <v>4</v>
      </c>
      <c r="AB304" s="0" t="n">
        <v>14</v>
      </c>
      <c r="AC304" s="0" t="s">
        <v>55</v>
      </c>
      <c r="AD304" s="0" t="n">
        <v>29.8059</v>
      </c>
      <c r="AE304" s="0" t="n">
        <v>4</v>
      </c>
      <c r="AF304" s="0" t="n">
        <v>28.5</v>
      </c>
      <c r="AG304" s="0" t="n">
        <v>10516.19</v>
      </c>
      <c r="AH304" s="0" t="n">
        <v>208</v>
      </c>
      <c r="AI304" s="0" t="n">
        <v>1122.07</v>
      </c>
      <c r="AJ304" s="0" t="n">
        <v>22.67</v>
      </c>
      <c r="AK304" s="0" t="n">
        <v>79.01</v>
      </c>
      <c r="AL304" s="0" t="n">
        <v>2</v>
      </c>
      <c r="AM304" s="0" t="n">
        <v>168003.3</v>
      </c>
      <c r="AN304" s="0" t="n">
        <v>21805</v>
      </c>
      <c r="AO304" s="0" t="n">
        <v>6010.51</v>
      </c>
      <c r="AP304" s="0" t="n">
        <v>951</v>
      </c>
      <c r="AQ304" s="0" t="n">
        <v>125.47</v>
      </c>
      <c r="AR304" s="0" t="n">
        <v>31</v>
      </c>
      <c r="AS304" s="0" t="n">
        <v>181</v>
      </c>
    </row>
    <row r="305" customFormat="false" ht="12" hidden="false" customHeight="false" outlineLevel="0" collapsed="false">
      <c r="A305" s="0" t="str">
        <f aca="false">CONCATENATE("Item/",ASC(C305),"/cond_",ASC(L305),"/list_",ASC(E305),"/context_",ASC(F305),"/CW_",ASC(AS305))</f>
        <v>Item/14144/cond_AU/list_CORGB/context_144/CW_234</v>
      </c>
      <c r="B305" s="0" t="str">
        <f aca="false">CONCATENATE("(#",ASC(C305),")")</f>
        <v>(#14144)</v>
      </c>
      <c r="C305" s="0" t="n">
        <v>14144</v>
      </c>
      <c r="D305" s="0" t="n">
        <v>4144</v>
      </c>
      <c r="E305" s="0" t="s">
        <v>56</v>
      </c>
      <c r="F305" s="0" t="n">
        <v>144</v>
      </c>
      <c r="G305" s="0" t="n">
        <v>180</v>
      </c>
      <c r="I305" s="0" t="s">
        <v>673</v>
      </c>
      <c r="J305" s="0" t="s">
        <v>1031</v>
      </c>
      <c r="K305" s="0" t="s">
        <v>589</v>
      </c>
      <c r="L305" s="0" t="s">
        <v>743</v>
      </c>
      <c r="M305" s="0" t="n">
        <v>4</v>
      </c>
      <c r="N305" s="0" t="s">
        <v>1032</v>
      </c>
      <c r="O305" s="0" t="n">
        <v>26</v>
      </c>
      <c r="P305" s="0" t="n">
        <v>24</v>
      </c>
      <c r="Q305" s="0" t="s">
        <v>52</v>
      </c>
      <c r="R305" s="0" t="s">
        <v>53</v>
      </c>
      <c r="S305" s="0" t="s">
        <v>1758</v>
      </c>
      <c r="T305" s="0" t="s">
        <v>55</v>
      </c>
      <c r="U305" s="0" t="n">
        <v>3</v>
      </c>
      <c r="V305" s="0" t="n">
        <v>18</v>
      </c>
      <c r="W305" s="0" t="n">
        <v>535</v>
      </c>
      <c r="X305" s="0" t="n">
        <v>428</v>
      </c>
      <c r="Y305" s="0" t="n">
        <v>564</v>
      </c>
      <c r="Z305" s="0" t="s">
        <v>55</v>
      </c>
      <c r="AA305" s="0" t="n">
        <v>3</v>
      </c>
      <c r="AB305" s="0" t="s">
        <v>55</v>
      </c>
      <c r="AC305" s="0" t="s">
        <v>55</v>
      </c>
      <c r="AD305" s="0" t="n">
        <v>11.8391</v>
      </c>
      <c r="AE305" s="0" t="n">
        <v>3</v>
      </c>
      <c r="AF305" s="0" t="n">
        <v>11.42</v>
      </c>
      <c r="AG305" s="0" t="n">
        <v>8201.14</v>
      </c>
      <c r="AH305" s="0" t="n">
        <v>883.67</v>
      </c>
      <c r="AI305" s="0" t="n">
        <v>2327.3</v>
      </c>
      <c r="AJ305" s="0" t="n">
        <v>213</v>
      </c>
      <c r="AK305" s="0" t="n">
        <v>503.19</v>
      </c>
      <c r="AL305" s="0" t="n">
        <v>33</v>
      </c>
      <c r="AM305" s="0" t="n">
        <v>300950.35</v>
      </c>
      <c r="AN305" s="0" t="n">
        <v>35137.17</v>
      </c>
      <c r="AO305" s="0" t="n">
        <v>28700.17</v>
      </c>
      <c r="AP305" s="0" t="n">
        <v>5253.2</v>
      </c>
      <c r="AQ305" s="0" t="n">
        <v>4103.93</v>
      </c>
      <c r="AR305" s="0" t="n">
        <v>889.25</v>
      </c>
      <c r="AS305" s="0" t="n">
        <v>234</v>
      </c>
    </row>
    <row r="306" customFormat="false" ht="12" hidden="false" customHeight="false" outlineLevel="0" collapsed="false">
      <c r="A306" s="0" t="str">
        <f aca="false">CONCATENATE("Item/",ASC(C306),"/cond_",ASC(L306),"/list_",ASC(E306),"/context_",ASC(F306),"/CW_",ASC(AS306))</f>
        <v>Item/14145/cond_AU/list_CORGA/context_145/CW_513</v>
      </c>
      <c r="B306" s="0" t="str">
        <f aca="false">CONCATENATE("(#",ASC(C306),")")</f>
        <v>(#14145)</v>
      </c>
      <c r="C306" s="0" t="n">
        <v>14145</v>
      </c>
      <c r="D306" s="0" t="n">
        <v>4145</v>
      </c>
      <c r="E306" s="0" t="s">
        <v>46</v>
      </c>
      <c r="F306" s="0" t="n">
        <v>145</v>
      </c>
      <c r="G306" s="0" t="n">
        <v>181</v>
      </c>
      <c r="I306" s="0" t="s">
        <v>676</v>
      </c>
      <c r="J306" s="0" t="s">
        <v>1033</v>
      </c>
      <c r="K306" s="0" t="s">
        <v>678</v>
      </c>
      <c r="L306" s="0" t="s">
        <v>743</v>
      </c>
      <c r="M306" s="0" t="n">
        <v>4</v>
      </c>
      <c r="N306" s="0" t="s">
        <v>1034</v>
      </c>
      <c r="O306" s="0" t="n">
        <v>18</v>
      </c>
      <c r="P306" s="0" t="n">
        <v>15</v>
      </c>
      <c r="Q306" s="0" t="s">
        <v>52</v>
      </c>
      <c r="R306" s="0" t="s">
        <v>53</v>
      </c>
      <c r="S306" s="0" t="s">
        <v>1743</v>
      </c>
      <c r="T306" s="0" t="s">
        <v>55</v>
      </c>
      <c r="U306" s="0" t="n">
        <v>3</v>
      </c>
      <c r="V306" s="0" t="n">
        <v>34</v>
      </c>
      <c r="W306" s="0" t="n">
        <v>620</v>
      </c>
      <c r="X306" s="0" t="n">
        <v>608</v>
      </c>
      <c r="Y306" s="0" t="n">
        <v>595</v>
      </c>
      <c r="Z306" s="0" t="n">
        <v>510</v>
      </c>
      <c r="AA306" s="0" t="n">
        <v>0</v>
      </c>
      <c r="AB306" s="0" t="n">
        <v>12</v>
      </c>
      <c r="AC306" s="0" t="s">
        <v>55</v>
      </c>
      <c r="AD306" s="0" t="n">
        <v>55.9232</v>
      </c>
      <c r="AE306" s="0" t="n">
        <v>0</v>
      </c>
      <c r="AF306" s="0" t="n">
        <v>0</v>
      </c>
      <c r="AG306" s="0" t="n">
        <v>7004.54</v>
      </c>
      <c r="AH306" s="0" t="n">
        <v>340.4</v>
      </c>
      <c r="AI306" s="0" t="n">
        <v>320.15</v>
      </c>
      <c r="AJ306" s="0" t="n">
        <v>19.25</v>
      </c>
      <c r="AK306" s="0" t="n">
        <v>60.48</v>
      </c>
      <c r="AL306" s="0" t="n">
        <v>1.33</v>
      </c>
      <c r="AM306" s="0" t="n">
        <v>218065.1</v>
      </c>
      <c r="AN306" s="0" t="n">
        <v>33457.2</v>
      </c>
      <c r="AO306" s="0" t="n">
        <v>13026.27</v>
      </c>
      <c r="AP306" s="0" t="n">
        <v>1961.5</v>
      </c>
      <c r="AQ306" s="0" t="n">
        <v>350.47</v>
      </c>
      <c r="AR306" s="0" t="n">
        <v>81.33</v>
      </c>
      <c r="AS306" s="0" t="n">
        <v>513</v>
      </c>
    </row>
    <row r="307" customFormat="false" ht="12" hidden="false" customHeight="false" outlineLevel="0" collapsed="false">
      <c r="A307" s="0" t="str">
        <f aca="false">CONCATENATE("Item/",ASC(C307),"/cond_",ASC(L307),"/list_",ASC(E307),"/context_",ASC(F307),"/CW_",ASC(AS307))</f>
        <v>Item/14146/cond_AU/list_CORGC/context_146/CW_60</v>
      </c>
      <c r="B307" s="0" t="str">
        <f aca="false">CONCATENATE("(#",ASC(C307),")")</f>
        <v>(#14146)</v>
      </c>
      <c r="C307" s="0" t="n">
        <v>14146</v>
      </c>
      <c r="D307" s="0" t="n">
        <v>4146</v>
      </c>
      <c r="E307" s="0" t="s">
        <v>66</v>
      </c>
      <c r="F307" s="0" t="n">
        <v>146</v>
      </c>
      <c r="G307" s="0" t="n">
        <v>182</v>
      </c>
      <c r="H307" s="0" t="n">
        <v>34</v>
      </c>
      <c r="I307" s="0" t="s">
        <v>680</v>
      </c>
      <c r="J307" s="0" t="s">
        <v>1035</v>
      </c>
      <c r="K307" s="0" t="s">
        <v>93</v>
      </c>
      <c r="L307" s="0" t="s">
        <v>743</v>
      </c>
      <c r="M307" s="0" t="n">
        <v>4</v>
      </c>
      <c r="N307" s="0" t="s">
        <v>1036</v>
      </c>
      <c r="O307" s="0" t="n">
        <v>10</v>
      </c>
      <c r="P307" s="0" t="n">
        <v>8</v>
      </c>
      <c r="Q307" s="0" t="s">
        <v>52</v>
      </c>
      <c r="R307" s="0" t="s">
        <v>53</v>
      </c>
      <c r="S307" s="0" t="s">
        <v>1745</v>
      </c>
      <c r="T307" s="0" t="s">
        <v>55</v>
      </c>
      <c r="U307" s="0" t="n">
        <v>1</v>
      </c>
      <c r="V307" s="0" t="n">
        <v>86</v>
      </c>
      <c r="W307" s="0" t="n">
        <v>608</v>
      </c>
      <c r="X307" s="0" t="n">
        <v>381</v>
      </c>
      <c r="Y307" s="0" t="n">
        <v>516</v>
      </c>
      <c r="Z307" s="0" t="s">
        <v>55</v>
      </c>
      <c r="AA307" s="0" t="n">
        <v>0</v>
      </c>
      <c r="AB307" s="0" t="s">
        <v>55</v>
      </c>
      <c r="AC307" s="0" t="s">
        <v>55</v>
      </c>
      <c r="AD307" s="0" t="n">
        <v>2.26072</v>
      </c>
      <c r="AE307" s="0" t="n">
        <v>0</v>
      </c>
      <c r="AF307" s="0" t="n">
        <v>0</v>
      </c>
      <c r="AG307" s="0" t="n">
        <v>7041.83</v>
      </c>
      <c r="AH307" s="0" t="n">
        <v>316.8</v>
      </c>
      <c r="AI307" s="0" t="n">
        <v>215.3</v>
      </c>
      <c r="AJ307" s="0" t="n">
        <v>16.75</v>
      </c>
      <c r="AK307" s="0" t="n">
        <v>8.21</v>
      </c>
      <c r="AL307" s="0" t="n">
        <v>3</v>
      </c>
      <c r="AM307" s="0" t="n">
        <v>285803.7</v>
      </c>
      <c r="AN307" s="0" t="n">
        <v>37705.4</v>
      </c>
      <c r="AO307" s="0" t="n">
        <v>23984</v>
      </c>
      <c r="AP307" s="0" t="n">
        <v>3855.75</v>
      </c>
      <c r="AQ307" s="0" t="n">
        <v>639.59</v>
      </c>
      <c r="AR307" s="0" t="n">
        <v>120.33</v>
      </c>
      <c r="AS307" s="0" t="n">
        <v>60</v>
      </c>
    </row>
    <row r="308" customFormat="false" ht="12" hidden="false" customHeight="false" outlineLevel="0" collapsed="false">
      <c r="A308" s="0" t="str">
        <f aca="false">CONCATENATE("Item/",ASC(C308),"/cond_",ASC(L308),"/list_",ASC(E308),"/context_",ASC(F308),"/CW_",ASC(AS308))</f>
        <v>Item/14147/cond_AU/list_CORGD/context_147/CW_248</v>
      </c>
      <c r="B308" s="0" t="str">
        <f aca="false">CONCATENATE("(#",ASC(C308),")")</f>
        <v>(#14147)</v>
      </c>
      <c r="C308" s="0" t="n">
        <v>14147</v>
      </c>
      <c r="D308" s="0" t="n">
        <v>4147</v>
      </c>
      <c r="E308" s="0" t="s">
        <v>80</v>
      </c>
      <c r="F308" s="0" t="n">
        <v>147</v>
      </c>
      <c r="G308" s="0" t="n">
        <v>183</v>
      </c>
      <c r="I308" s="0" t="s">
        <v>683</v>
      </c>
      <c r="J308" s="0" t="s">
        <v>1037</v>
      </c>
      <c r="K308" s="0" t="s">
        <v>685</v>
      </c>
      <c r="L308" s="0" t="s">
        <v>743</v>
      </c>
      <c r="M308" s="0" t="n">
        <v>4</v>
      </c>
      <c r="N308" s="0" t="s">
        <v>1038</v>
      </c>
      <c r="O308" s="0" t="n">
        <v>18</v>
      </c>
      <c r="P308" s="0" t="n">
        <v>16</v>
      </c>
      <c r="Q308" s="0" t="s">
        <v>52</v>
      </c>
      <c r="R308" s="0" t="s">
        <v>53</v>
      </c>
      <c r="S308" s="0" t="s">
        <v>1788</v>
      </c>
      <c r="T308" s="0" t="n">
        <v>0</v>
      </c>
      <c r="U308" s="0" t="n">
        <v>4</v>
      </c>
      <c r="V308" s="0" t="n">
        <v>42</v>
      </c>
      <c r="W308" s="0" t="n">
        <v>563</v>
      </c>
      <c r="X308" s="0" t="n">
        <v>486</v>
      </c>
      <c r="Y308" s="0" t="n">
        <v>509</v>
      </c>
      <c r="Z308" s="0" t="n">
        <v>423</v>
      </c>
      <c r="AA308" s="0" t="n">
        <v>0</v>
      </c>
      <c r="AB308" s="0" t="n">
        <v>15</v>
      </c>
      <c r="AC308" s="0" t="s">
        <v>55</v>
      </c>
      <c r="AD308" s="0" t="n">
        <v>17.9668</v>
      </c>
      <c r="AE308" s="0" t="n">
        <v>0</v>
      </c>
      <c r="AF308" s="0" t="n">
        <v>0</v>
      </c>
      <c r="AG308" s="0" t="n">
        <v>3603.12</v>
      </c>
      <c r="AH308" s="0" t="n">
        <v>554.71</v>
      </c>
      <c r="AI308" s="0" t="n">
        <v>680.16</v>
      </c>
      <c r="AJ308" s="0" t="n">
        <v>63.67</v>
      </c>
      <c r="AK308" s="0" t="n">
        <v>105.43</v>
      </c>
      <c r="AL308" s="0" t="n">
        <v>10.2</v>
      </c>
      <c r="AM308" s="0" t="n">
        <v>218278.68</v>
      </c>
      <c r="AN308" s="0" t="n">
        <v>28906</v>
      </c>
      <c r="AO308" s="0" t="n">
        <v>17300.65</v>
      </c>
      <c r="AP308" s="0" t="n">
        <v>2296.17</v>
      </c>
      <c r="AQ308" s="0" t="n">
        <v>2307.99</v>
      </c>
      <c r="AR308" s="0" t="n">
        <v>235</v>
      </c>
      <c r="AS308" s="0" t="n">
        <v>248</v>
      </c>
    </row>
    <row r="309" customFormat="false" ht="12" hidden="false" customHeight="false" outlineLevel="0" collapsed="false">
      <c r="A309" s="0" t="str">
        <f aca="false">CONCATENATE("Item/",ASC(C309),"/cond_",ASC(L309),"/list_",ASC(E309),"/context_",ASC(F309),"/CW_",ASC(AS309))</f>
        <v>Item/14148/cond_AU/list_CORGA/context_148/CW_367</v>
      </c>
      <c r="B309" s="0" t="str">
        <f aca="false">CONCATENATE("(#",ASC(C309),")")</f>
        <v>(#14148)</v>
      </c>
      <c r="C309" s="0" t="n">
        <v>14148</v>
      </c>
      <c r="D309" s="0" t="n">
        <v>4148</v>
      </c>
      <c r="E309" s="0" t="s">
        <v>46</v>
      </c>
      <c r="F309" s="0" t="n">
        <v>148</v>
      </c>
      <c r="G309" s="0" t="n">
        <v>187</v>
      </c>
      <c r="I309" s="0" t="s">
        <v>687</v>
      </c>
      <c r="J309" s="0" t="s">
        <v>1039</v>
      </c>
      <c r="K309" s="0" t="s">
        <v>689</v>
      </c>
      <c r="L309" s="0" t="s">
        <v>743</v>
      </c>
      <c r="M309" s="0" t="n">
        <v>4</v>
      </c>
      <c r="N309" s="0" t="s">
        <v>1040</v>
      </c>
      <c r="O309" s="0" t="n">
        <v>19</v>
      </c>
      <c r="P309" s="0" t="n">
        <v>17</v>
      </c>
      <c r="Q309" s="0" t="s">
        <v>52</v>
      </c>
      <c r="R309" s="0" t="s">
        <v>53</v>
      </c>
      <c r="S309" s="0" t="s">
        <v>1743</v>
      </c>
      <c r="T309" s="0" t="s">
        <v>55</v>
      </c>
      <c r="U309" s="0" t="n">
        <v>3</v>
      </c>
      <c r="V309" s="0" t="n">
        <v>35</v>
      </c>
      <c r="W309" s="0" t="n">
        <v>400</v>
      </c>
      <c r="X309" s="0" t="n">
        <v>426</v>
      </c>
      <c r="Y309" s="0" t="n">
        <v>375</v>
      </c>
      <c r="Z309" s="0" t="s">
        <v>55</v>
      </c>
      <c r="AA309" s="0" t="n">
        <v>3</v>
      </c>
      <c r="AB309" s="0" t="s">
        <v>55</v>
      </c>
      <c r="AC309" s="0" t="s">
        <v>55</v>
      </c>
      <c r="AD309" s="0" t="n">
        <v>4.28348</v>
      </c>
      <c r="AE309" s="0" t="n">
        <v>3</v>
      </c>
      <c r="AF309" s="0" t="n">
        <v>28.83</v>
      </c>
      <c r="AG309" s="0" t="n">
        <v>7716.79</v>
      </c>
      <c r="AH309" s="0" t="n">
        <v>659.33</v>
      </c>
      <c r="AI309" s="0" t="n">
        <v>1053.01</v>
      </c>
      <c r="AJ309" s="0" t="n">
        <v>79</v>
      </c>
      <c r="AK309" s="0" t="n">
        <v>291.72</v>
      </c>
      <c r="AL309" s="0" t="n">
        <v>17.25</v>
      </c>
      <c r="AM309" s="0" t="n">
        <v>342122.99</v>
      </c>
      <c r="AN309" s="0" t="n">
        <v>39486.33</v>
      </c>
      <c r="AO309" s="0" t="n">
        <v>32365.57</v>
      </c>
      <c r="AP309" s="0" t="n">
        <v>5503.8</v>
      </c>
      <c r="AQ309" s="0" t="n">
        <v>6655.32</v>
      </c>
      <c r="AR309" s="0" t="n">
        <v>1362.75</v>
      </c>
      <c r="AS309" s="0" t="n">
        <v>367</v>
      </c>
    </row>
    <row r="310" customFormat="false" ht="12" hidden="false" customHeight="false" outlineLevel="0" collapsed="false">
      <c r="A310" s="0" t="str">
        <f aca="false">CONCATENATE("Item/",ASC(C310),"/cond_",ASC(L310),"/list_",ASC(E310),"/context_",ASC(F310),"/CW_",ASC(AS310))</f>
        <v>Item/14149/cond_AU/list_CORGD/context_149/CW_278</v>
      </c>
      <c r="B310" s="0" t="str">
        <f aca="false">CONCATENATE("(#",ASC(C310),")")</f>
        <v>(#14149)</v>
      </c>
      <c r="C310" s="0" t="n">
        <v>14149</v>
      </c>
      <c r="D310" s="0" t="n">
        <v>4149</v>
      </c>
      <c r="E310" s="0" t="s">
        <v>80</v>
      </c>
      <c r="F310" s="0" t="n">
        <v>149</v>
      </c>
      <c r="G310" s="0" t="n">
        <v>188</v>
      </c>
      <c r="H310" s="0" t="s">
        <v>90</v>
      </c>
      <c r="I310" s="0" t="s">
        <v>691</v>
      </c>
      <c r="J310" s="0" t="s">
        <v>1041</v>
      </c>
      <c r="K310" s="0" t="s">
        <v>693</v>
      </c>
      <c r="L310" s="0" t="s">
        <v>743</v>
      </c>
      <c r="M310" s="0" t="n">
        <v>4</v>
      </c>
      <c r="N310" s="0" t="s">
        <v>1042</v>
      </c>
      <c r="O310" s="0" t="n">
        <v>16</v>
      </c>
      <c r="P310" s="0" t="n">
        <v>13</v>
      </c>
      <c r="Q310" s="0" t="s">
        <v>52</v>
      </c>
      <c r="R310" s="0" t="s">
        <v>53</v>
      </c>
      <c r="S310" s="0" t="s">
        <v>1789</v>
      </c>
      <c r="T310" s="0" t="s">
        <v>55</v>
      </c>
      <c r="U310" s="0" t="n">
        <v>8</v>
      </c>
      <c r="V310" s="0" t="n">
        <v>20</v>
      </c>
      <c r="W310" s="0" t="n">
        <v>532</v>
      </c>
      <c r="X310" s="0" t="n">
        <v>420</v>
      </c>
      <c r="Y310" s="0" t="n">
        <v>462</v>
      </c>
      <c r="Z310" s="0" t="s">
        <v>55</v>
      </c>
      <c r="AA310" s="0" t="n">
        <v>2</v>
      </c>
      <c r="AB310" s="0" t="n">
        <v>16</v>
      </c>
      <c r="AC310" s="0" t="s">
        <v>55</v>
      </c>
      <c r="AD310" s="0" t="n">
        <v>24.749</v>
      </c>
      <c r="AE310" s="0" t="n">
        <v>2</v>
      </c>
      <c r="AF310" s="0" t="n">
        <v>6.45</v>
      </c>
      <c r="AG310" s="0" t="n">
        <v>5990.05</v>
      </c>
      <c r="AH310" s="0" t="n">
        <v>327</v>
      </c>
      <c r="AI310" s="0" t="n">
        <v>256.96</v>
      </c>
      <c r="AJ310" s="0" t="n">
        <v>23.25</v>
      </c>
      <c r="AK310" s="0" t="n">
        <v>34.78</v>
      </c>
      <c r="AL310" s="0" t="n">
        <v>4.67</v>
      </c>
      <c r="AM310" s="0" t="n">
        <v>141104.19</v>
      </c>
      <c r="AN310" s="0" t="n">
        <v>18582.8</v>
      </c>
      <c r="AO310" s="0" t="n">
        <v>5339.92</v>
      </c>
      <c r="AP310" s="0" t="n">
        <v>899</v>
      </c>
      <c r="AQ310" s="0" t="n">
        <v>94.83</v>
      </c>
      <c r="AR310" s="0" t="n">
        <v>60.67</v>
      </c>
      <c r="AS310" s="0" t="n">
        <v>278</v>
      </c>
    </row>
    <row r="311" customFormat="false" ht="12" hidden="false" customHeight="false" outlineLevel="0" collapsed="false">
      <c r="A311" s="0" t="str">
        <f aca="false">CONCATENATE("Item/",ASC(C311),"/cond_",ASC(L311),"/list_",ASC(E311),"/context_",ASC(F311),"/CW_",ASC(AS311))</f>
        <v>Item/14150/cond_AU/list_CORGD/context_150/CW_488</v>
      </c>
      <c r="B311" s="0" t="str">
        <f aca="false">CONCATENATE("(#",ASC(C311),")")</f>
        <v>(#14150)</v>
      </c>
      <c r="C311" s="0" t="n">
        <v>14150</v>
      </c>
      <c r="D311" s="0" t="n">
        <v>4150</v>
      </c>
      <c r="E311" s="0" t="s">
        <v>80</v>
      </c>
      <c r="F311" s="0" t="n">
        <v>150</v>
      </c>
      <c r="G311" s="0" t="n">
        <v>189</v>
      </c>
      <c r="H311" s="0" t="s">
        <v>695</v>
      </c>
      <c r="I311" s="0" t="s">
        <v>696</v>
      </c>
      <c r="J311" s="0" t="s">
        <v>1043</v>
      </c>
      <c r="K311" s="0" t="s">
        <v>698</v>
      </c>
      <c r="L311" s="0" t="s">
        <v>743</v>
      </c>
      <c r="M311" s="0" t="n">
        <v>4</v>
      </c>
      <c r="N311" s="0" t="s">
        <v>1044</v>
      </c>
      <c r="O311" s="0" t="n">
        <v>10</v>
      </c>
      <c r="P311" s="0" t="n">
        <v>8</v>
      </c>
      <c r="Q311" s="0" t="s">
        <v>52</v>
      </c>
      <c r="R311" s="0" t="s">
        <v>53</v>
      </c>
      <c r="S311" s="0" t="s">
        <v>1743</v>
      </c>
      <c r="T311" s="0" t="n">
        <v>0</v>
      </c>
      <c r="U311" s="0" t="n">
        <v>3</v>
      </c>
      <c r="V311" s="0" t="n">
        <v>3</v>
      </c>
      <c r="W311" s="0" t="n">
        <v>600</v>
      </c>
      <c r="X311" s="0" t="n">
        <v>536</v>
      </c>
      <c r="Y311" s="0" t="n">
        <v>544</v>
      </c>
      <c r="Z311" s="0" t="n">
        <v>470</v>
      </c>
      <c r="AA311" s="0" t="n">
        <v>4</v>
      </c>
      <c r="AB311" s="0" t="n">
        <v>12</v>
      </c>
      <c r="AC311" s="0" t="s">
        <v>55</v>
      </c>
      <c r="AD311" s="0" t="n">
        <v>8.80493</v>
      </c>
      <c r="AE311" s="0" t="n">
        <v>4</v>
      </c>
      <c r="AF311" s="0" t="n">
        <v>7.26</v>
      </c>
      <c r="AG311" s="0" t="n">
        <v>10328.68</v>
      </c>
      <c r="AH311" s="0" t="n">
        <v>212</v>
      </c>
      <c r="AI311" s="0" t="n">
        <v>1089.05</v>
      </c>
      <c r="AJ311" s="0" t="n">
        <v>17.33</v>
      </c>
      <c r="AK311" s="0" t="n">
        <v>9.55</v>
      </c>
      <c r="AL311" s="0" t="n">
        <v>2</v>
      </c>
      <c r="AM311" s="0" t="n">
        <v>283761.49</v>
      </c>
      <c r="AN311" s="0" t="n">
        <v>36811.75</v>
      </c>
      <c r="AO311" s="0" t="n">
        <v>7986.25</v>
      </c>
      <c r="AP311" s="0" t="n">
        <v>992.33</v>
      </c>
      <c r="AQ311" s="0" t="n">
        <v>162.15</v>
      </c>
      <c r="AR311" s="0" t="n">
        <v>25</v>
      </c>
      <c r="AS311" s="0" t="n">
        <v>488</v>
      </c>
    </row>
    <row r="312" customFormat="false" ht="12" hidden="false" customHeight="false" outlineLevel="0" collapsed="false">
      <c r="A312" s="0" t="str">
        <f aca="false">CONCATENATE("Item/",ASC(C312),"/cond_",ASC(L312),"/list_",ASC(E312),"/context_",ASC(F312),"/CW_",ASC(AS312))</f>
        <v>Item/14151/cond_AU/list_CORGA/context_151/CW_177</v>
      </c>
      <c r="B312" s="0" t="str">
        <f aca="false">CONCATENATE("(#",ASC(C312),")")</f>
        <v>(#14151)</v>
      </c>
      <c r="C312" s="0" t="n">
        <v>14151</v>
      </c>
      <c r="D312" s="0" t="n">
        <v>4151</v>
      </c>
      <c r="E312" s="0" t="s">
        <v>46</v>
      </c>
      <c r="F312" s="0" t="n">
        <v>151</v>
      </c>
      <c r="G312" s="0" t="n">
        <v>190</v>
      </c>
      <c r="I312" s="0" t="s">
        <v>700</v>
      </c>
      <c r="J312" s="0" t="s">
        <v>1045</v>
      </c>
      <c r="K312" s="0" t="s">
        <v>702</v>
      </c>
      <c r="L312" s="0" t="s">
        <v>743</v>
      </c>
      <c r="M312" s="0" t="n">
        <v>4</v>
      </c>
      <c r="N312" s="0" t="s">
        <v>1046</v>
      </c>
      <c r="O312" s="0" t="n">
        <v>15</v>
      </c>
      <c r="P312" s="0" t="n">
        <v>13</v>
      </c>
      <c r="Q312" s="0" t="s">
        <v>52</v>
      </c>
      <c r="R312" s="0" t="s">
        <v>53</v>
      </c>
      <c r="S312" s="0" t="s">
        <v>1790</v>
      </c>
      <c r="T312" s="0" t="n">
        <v>0</v>
      </c>
      <c r="U312" s="0" t="n">
        <v>2</v>
      </c>
      <c r="V312" s="0" t="n">
        <v>9</v>
      </c>
      <c r="W312" s="0" t="n">
        <v>607</v>
      </c>
      <c r="X312" s="0" t="n">
        <v>575</v>
      </c>
      <c r="Y312" s="0" t="n">
        <v>596</v>
      </c>
      <c r="Z312" s="0" t="n">
        <v>490</v>
      </c>
      <c r="AA312" s="0" t="n">
        <v>3</v>
      </c>
      <c r="AB312" s="0" t="n">
        <v>19</v>
      </c>
      <c r="AC312" s="0" t="s">
        <v>55</v>
      </c>
      <c r="AD312" s="0" t="n">
        <v>15.5276</v>
      </c>
      <c r="AE312" s="0" t="n">
        <v>3</v>
      </c>
      <c r="AF312" s="0" t="n">
        <v>1.71</v>
      </c>
      <c r="AG312" s="0" t="n">
        <v>7889.99</v>
      </c>
      <c r="AH312" s="0" t="n">
        <v>980.33</v>
      </c>
      <c r="AI312" s="0" t="n">
        <v>987.89</v>
      </c>
      <c r="AJ312" s="0" t="n">
        <v>162.6</v>
      </c>
      <c r="AK312" s="0" t="n">
        <v>121.41</v>
      </c>
      <c r="AL312" s="0" t="n">
        <v>21.75</v>
      </c>
      <c r="AM312" s="0" t="n">
        <v>233887.3</v>
      </c>
      <c r="AN312" s="0" t="n">
        <v>33222</v>
      </c>
      <c r="AO312" s="0" t="n">
        <v>17247.16</v>
      </c>
      <c r="AP312" s="0" t="n">
        <v>3798.2</v>
      </c>
      <c r="AQ312" s="0" t="n">
        <v>1942.65</v>
      </c>
      <c r="AR312" s="0" t="n">
        <v>299.25</v>
      </c>
      <c r="AS312" s="0" t="n">
        <v>177</v>
      </c>
    </row>
    <row r="313" customFormat="false" ht="12" hidden="false" customHeight="false" outlineLevel="0" collapsed="false">
      <c r="A313" s="0" t="str">
        <f aca="false">CONCATENATE("Item/",ASC(C313),"/cond_",ASC(L313),"/list_",ASC(E313),"/context_",ASC(F313),"/CW_",ASC(AS313))</f>
        <v>Item/14152/cond_AU/list_CORGD/context_152/CW_287</v>
      </c>
      <c r="B313" s="0" t="str">
        <f aca="false">CONCATENATE("(#",ASC(C313),")")</f>
        <v>(#14152)</v>
      </c>
      <c r="C313" s="0" t="n">
        <v>14152</v>
      </c>
      <c r="D313" s="0" t="n">
        <v>4152</v>
      </c>
      <c r="E313" s="0" t="s">
        <v>80</v>
      </c>
      <c r="F313" s="0" t="n">
        <v>152</v>
      </c>
      <c r="G313" s="0" t="n">
        <v>191</v>
      </c>
      <c r="H313" s="0" t="n">
        <v>60</v>
      </c>
      <c r="I313" s="0" t="s">
        <v>704</v>
      </c>
      <c r="J313" s="0" t="s">
        <v>1047</v>
      </c>
      <c r="K313" s="0" t="s">
        <v>706</v>
      </c>
      <c r="L313" s="0" t="s">
        <v>743</v>
      </c>
      <c r="M313" s="0" t="n">
        <v>4</v>
      </c>
      <c r="N313" s="0" t="s">
        <v>1048</v>
      </c>
      <c r="O313" s="0" t="n">
        <v>12</v>
      </c>
      <c r="P313" s="0" t="n">
        <v>10</v>
      </c>
      <c r="Q313" s="0" t="s">
        <v>52</v>
      </c>
      <c r="R313" s="0" t="s">
        <v>53</v>
      </c>
      <c r="S313" s="0" t="s">
        <v>1791</v>
      </c>
      <c r="T313" s="0" t="s">
        <v>55</v>
      </c>
      <c r="U313" s="0" t="n">
        <v>5</v>
      </c>
      <c r="V313" s="0" t="n">
        <v>39</v>
      </c>
      <c r="W313" s="0" t="n">
        <v>588</v>
      </c>
      <c r="X313" s="0" t="n">
        <v>585</v>
      </c>
      <c r="Y313" s="0" t="n">
        <v>588</v>
      </c>
      <c r="Z313" s="0" t="n">
        <v>493</v>
      </c>
      <c r="AA313" s="0" t="n">
        <v>0</v>
      </c>
      <c r="AB313" s="0" t="n">
        <v>13</v>
      </c>
      <c r="AC313" s="0" t="s">
        <v>55</v>
      </c>
      <c r="AD313" s="0" t="n">
        <v>40.0386</v>
      </c>
      <c r="AE313" s="0" t="n">
        <v>0</v>
      </c>
      <c r="AF313" s="0" t="n">
        <v>0</v>
      </c>
      <c r="AG313" s="0" t="n">
        <v>4254.66</v>
      </c>
      <c r="AH313" s="0" t="n">
        <v>1098</v>
      </c>
      <c r="AI313" s="0" t="n">
        <v>975.15</v>
      </c>
      <c r="AJ313" s="0" t="n">
        <v>242</v>
      </c>
      <c r="AK313" s="0" t="n">
        <v>65.63</v>
      </c>
      <c r="AL313" s="0" t="n">
        <v>12.5</v>
      </c>
      <c r="AM313" s="0" t="n">
        <v>258326.01</v>
      </c>
      <c r="AN313" s="0" t="n">
        <v>33509.62</v>
      </c>
      <c r="AO313" s="0" t="n">
        <v>18751.17</v>
      </c>
      <c r="AP313" s="0" t="n">
        <v>3277</v>
      </c>
      <c r="AQ313" s="0" t="n">
        <v>1124.83</v>
      </c>
      <c r="AR313" s="0" t="n">
        <v>297.33</v>
      </c>
      <c r="AS313" s="0" t="n">
        <v>287</v>
      </c>
    </row>
    <row r="314" customFormat="false" ht="12" hidden="false" customHeight="false" outlineLevel="0" collapsed="false">
      <c r="A314" s="0" t="str">
        <f aca="false">CONCATENATE("Item/",ASC(C314),"/cond_",ASC(L314),"/list_",ASC(E314),"/context_",ASC(F314),"/CW_",ASC(AS314))</f>
        <v>Item/14153/cond_AU/list_CORGB/context_153/CW_36</v>
      </c>
      <c r="B314" s="0" t="str">
        <f aca="false">CONCATENATE("(#",ASC(C314),")")</f>
        <v>(#14153)</v>
      </c>
      <c r="C314" s="0" t="n">
        <v>14153</v>
      </c>
      <c r="D314" s="0" t="n">
        <v>4153</v>
      </c>
      <c r="E314" s="0" t="s">
        <v>56</v>
      </c>
      <c r="F314" s="0" t="n">
        <v>153</v>
      </c>
      <c r="G314" s="0" t="n">
        <v>192</v>
      </c>
      <c r="H314" s="0" t="n">
        <v>6</v>
      </c>
      <c r="I314" s="0" t="s">
        <v>708</v>
      </c>
      <c r="J314" s="0" t="s">
        <v>1049</v>
      </c>
      <c r="K314" s="0" t="s">
        <v>710</v>
      </c>
      <c r="L314" s="0" t="s">
        <v>743</v>
      </c>
      <c r="M314" s="0" t="n">
        <v>4</v>
      </c>
      <c r="N314" s="0" t="s">
        <v>1050</v>
      </c>
      <c r="O314" s="0" t="n">
        <v>16</v>
      </c>
      <c r="P314" s="0" t="n">
        <v>13</v>
      </c>
      <c r="Q314" s="0" t="s">
        <v>52</v>
      </c>
      <c r="R314" s="0" t="s">
        <v>53</v>
      </c>
      <c r="S314" s="0" t="s">
        <v>1792</v>
      </c>
      <c r="T314" s="0" t="s">
        <v>55</v>
      </c>
      <c r="U314" s="0" t="n">
        <v>3</v>
      </c>
      <c r="V314" s="0" t="n">
        <v>41</v>
      </c>
      <c r="W314" s="0" t="n">
        <v>622</v>
      </c>
      <c r="X314" s="0" t="n">
        <v>611</v>
      </c>
      <c r="Y314" s="0" t="n">
        <v>619</v>
      </c>
      <c r="Z314" s="0" t="n">
        <v>484</v>
      </c>
      <c r="AA314" s="0" t="n">
        <v>6</v>
      </c>
      <c r="AB314" s="0" t="n">
        <v>15</v>
      </c>
      <c r="AC314" s="0" t="s">
        <v>55</v>
      </c>
      <c r="AD314" s="0" t="n">
        <v>76.9836</v>
      </c>
      <c r="AE314" s="0" t="n">
        <v>6</v>
      </c>
      <c r="AF314" s="0" t="n">
        <v>30.17</v>
      </c>
      <c r="AG314" s="0" t="n">
        <v>9094.44</v>
      </c>
      <c r="AH314" s="0" t="n">
        <v>344.6</v>
      </c>
      <c r="AI314" s="0" t="n">
        <v>1289.31</v>
      </c>
      <c r="AJ314" s="0" t="n">
        <v>45</v>
      </c>
      <c r="AK314" s="0" t="n">
        <v>509.44</v>
      </c>
      <c r="AL314" s="0" t="n">
        <v>9.33</v>
      </c>
      <c r="AM314" s="0" t="n">
        <v>275736.55</v>
      </c>
      <c r="AN314" s="0" t="n">
        <v>35298.4</v>
      </c>
      <c r="AO314" s="0" t="n">
        <v>25638.01</v>
      </c>
      <c r="AP314" s="0" t="n">
        <v>3138.25</v>
      </c>
      <c r="AQ314" s="0" t="n">
        <v>3677.07</v>
      </c>
      <c r="AR314" s="0" t="n">
        <v>420.33</v>
      </c>
      <c r="AS314" s="0" t="n">
        <v>36</v>
      </c>
    </row>
    <row r="315" customFormat="false" ht="12" hidden="false" customHeight="false" outlineLevel="0" collapsed="false">
      <c r="A315" s="0" t="str">
        <f aca="false">CONCATENATE("Item/",ASC(C315),"/cond_",ASC(L315),"/list_",ASC(E315),"/context_",ASC(F315),"/CW_",ASC(AS315))</f>
        <v>Item/14154/cond_AU/list_CORGD/context_154/CW_239</v>
      </c>
      <c r="B315" s="0" t="str">
        <f aca="false">CONCATENATE("(#",ASC(C315),")")</f>
        <v>(#14154)</v>
      </c>
      <c r="C315" s="0" t="n">
        <v>14154</v>
      </c>
      <c r="D315" s="0" t="n">
        <v>4154</v>
      </c>
      <c r="E315" s="0" t="s">
        <v>80</v>
      </c>
      <c r="F315" s="0" t="n">
        <v>154</v>
      </c>
      <c r="G315" s="0" t="n">
        <v>193</v>
      </c>
      <c r="I315" s="0" t="s">
        <v>712</v>
      </c>
      <c r="J315" s="0" t="s">
        <v>1051</v>
      </c>
      <c r="K315" s="0" t="s">
        <v>93</v>
      </c>
      <c r="L315" s="0" t="s">
        <v>743</v>
      </c>
      <c r="M315" s="0" t="n">
        <v>4</v>
      </c>
      <c r="N315" s="0" t="s">
        <v>1052</v>
      </c>
      <c r="O315" s="0" t="n">
        <v>12</v>
      </c>
      <c r="P315" s="0" t="n">
        <v>10</v>
      </c>
      <c r="Q315" s="0" t="s">
        <v>52</v>
      </c>
      <c r="R315" s="0" t="s">
        <v>53</v>
      </c>
      <c r="S315" s="0" t="s">
        <v>1741</v>
      </c>
      <c r="T315" s="0" t="s">
        <v>55</v>
      </c>
      <c r="U315" s="0" t="n">
        <v>3</v>
      </c>
      <c r="V315" s="0" t="n">
        <v>47</v>
      </c>
      <c r="W315" s="0" t="n">
        <v>543</v>
      </c>
      <c r="X315" s="0" t="n">
        <v>553</v>
      </c>
      <c r="Y315" s="0" t="n">
        <v>521</v>
      </c>
      <c r="Z315" s="0" t="n">
        <v>528</v>
      </c>
      <c r="AA315" s="0" t="n">
        <v>0</v>
      </c>
      <c r="AB315" s="0" t="n">
        <v>14</v>
      </c>
      <c r="AC315" s="0" t="s">
        <v>55</v>
      </c>
      <c r="AD315" s="0" t="n">
        <v>21.4174</v>
      </c>
      <c r="AE315" s="0" t="n">
        <v>0</v>
      </c>
      <c r="AF315" s="0" t="n">
        <v>0</v>
      </c>
      <c r="AG315" s="0" t="n">
        <v>2028.63</v>
      </c>
      <c r="AH315" s="0" t="n">
        <v>618.7</v>
      </c>
      <c r="AI315" s="0" t="n">
        <v>670.14</v>
      </c>
      <c r="AJ315" s="0" t="n">
        <v>113.67</v>
      </c>
      <c r="AK315" s="0" t="n">
        <v>349.45</v>
      </c>
      <c r="AL315" s="0" t="n">
        <v>38.62</v>
      </c>
      <c r="AM315" s="0" t="n">
        <v>291177.63</v>
      </c>
      <c r="AN315" s="0" t="n">
        <v>38954.4</v>
      </c>
      <c r="AO315" s="0" t="n">
        <v>27346.47</v>
      </c>
      <c r="AP315" s="0" t="n">
        <v>4661.78</v>
      </c>
      <c r="AQ315" s="0" t="n">
        <v>3965.1</v>
      </c>
      <c r="AR315" s="0" t="n">
        <v>682.25</v>
      </c>
      <c r="AS315" s="0" t="n">
        <v>239</v>
      </c>
    </row>
    <row r="316" customFormat="false" ht="12" hidden="false" customHeight="false" outlineLevel="0" collapsed="false">
      <c r="A316" s="0" t="str">
        <f aca="false">CONCATENATE("Item/",ASC(C316),"/cond_",ASC(L316),"/list_",ASC(E316),"/context_",ASC(F316),"/CW_",ASC(AS316))</f>
        <v>Item/14155/cond_AU/list_CORGA/context_155/CW_404</v>
      </c>
      <c r="B316" s="0" t="str">
        <f aca="false">CONCATENATE("(#",ASC(C316),")")</f>
        <v>(#14155)</v>
      </c>
      <c r="C316" s="0" t="n">
        <v>14155</v>
      </c>
      <c r="D316" s="0" t="n">
        <v>4155</v>
      </c>
      <c r="E316" s="0" t="s">
        <v>46</v>
      </c>
      <c r="F316" s="0" t="n">
        <v>155</v>
      </c>
      <c r="G316" s="0" t="n">
        <v>194</v>
      </c>
      <c r="H316" s="0" t="s">
        <v>715</v>
      </c>
      <c r="I316" s="0" t="s">
        <v>716</v>
      </c>
      <c r="J316" s="0" t="s">
        <v>1053</v>
      </c>
      <c r="K316" s="0" t="s">
        <v>718</v>
      </c>
      <c r="L316" s="0" t="s">
        <v>743</v>
      </c>
      <c r="M316" s="0" t="n">
        <v>4</v>
      </c>
      <c r="N316" s="0" t="s">
        <v>1054</v>
      </c>
      <c r="O316" s="0" t="n">
        <v>11</v>
      </c>
      <c r="P316" s="0" t="n">
        <v>8</v>
      </c>
      <c r="Q316" s="0" t="s">
        <v>52</v>
      </c>
      <c r="R316" s="0" t="s">
        <v>53</v>
      </c>
      <c r="S316" s="0" t="s">
        <v>1741</v>
      </c>
      <c r="T316" s="0" t="n">
        <v>0</v>
      </c>
      <c r="U316" s="0" t="n">
        <v>3</v>
      </c>
      <c r="V316" s="0" t="n">
        <v>10</v>
      </c>
      <c r="W316" s="0" t="n">
        <v>449</v>
      </c>
      <c r="X316" s="0" t="n">
        <v>486</v>
      </c>
      <c r="Y316" s="0" t="n">
        <v>510</v>
      </c>
      <c r="Z316" s="0" t="s">
        <v>55</v>
      </c>
      <c r="AA316" s="0" t="n">
        <v>3</v>
      </c>
      <c r="AB316" s="0" t="n">
        <v>13</v>
      </c>
      <c r="AC316" s="0" t="s">
        <v>55</v>
      </c>
      <c r="AD316" s="0" t="n">
        <v>7.97203</v>
      </c>
      <c r="AE316" s="0" t="n">
        <v>3</v>
      </c>
      <c r="AF316" s="0" t="n">
        <v>1.43</v>
      </c>
      <c r="AG316" s="0" t="n">
        <v>5678.29</v>
      </c>
      <c r="AH316" s="0" t="n">
        <v>461.33</v>
      </c>
      <c r="AI316" s="0" t="n">
        <v>963.4</v>
      </c>
      <c r="AJ316" s="0" t="n">
        <v>68</v>
      </c>
      <c r="AK316" s="0" t="n">
        <v>14.35</v>
      </c>
      <c r="AL316" s="0" t="n">
        <v>7</v>
      </c>
      <c r="AM316" s="0" t="n">
        <v>148929.28</v>
      </c>
      <c r="AN316" s="0" t="n">
        <v>21961</v>
      </c>
      <c r="AO316" s="0" t="n">
        <v>6097.72</v>
      </c>
      <c r="AP316" s="0" t="n">
        <v>1299.2</v>
      </c>
      <c r="AQ316" s="0" t="n">
        <v>57.19</v>
      </c>
      <c r="AR316" s="0" t="n">
        <v>43.25</v>
      </c>
      <c r="AS316" s="0" t="n">
        <v>404</v>
      </c>
    </row>
    <row r="317" customFormat="false" ht="12" hidden="false" customHeight="false" outlineLevel="0" collapsed="false">
      <c r="A317" s="0" t="str">
        <f aca="false">CONCATENATE("Item/",ASC(C317),"/cond_",ASC(L317),"/list_",ASC(E317),"/context_",ASC(F317),"/CW_",ASC(AS317))</f>
        <v>Item/14156/cond_AU/list_CORGC/context_156/CW_474</v>
      </c>
      <c r="B317" s="0" t="str">
        <f aca="false">CONCATENATE("(#",ASC(C317),")")</f>
        <v>(#14156)</v>
      </c>
      <c r="C317" s="0" t="n">
        <v>14156</v>
      </c>
      <c r="D317" s="0" t="n">
        <v>4156</v>
      </c>
      <c r="E317" s="0" t="s">
        <v>66</v>
      </c>
      <c r="F317" s="0" t="n">
        <v>156</v>
      </c>
      <c r="G317" s="0" t="n">
        <v>196</v>
      </c>
      <c r="I317" s="0" t="s">
        <v>720</v>
      </c>
      <c r="J317" s="0" t="s">
        <v>1055</v>
      </c>
      <c r="K317" s="0" t="s">
        <v>722</v>
      </c>
      <c r="L317" s="0" t="s">
        <v>743</v>
      </c>
      <c r="M317" s="0" t="n">
        <v>4</v>
      </c>
      <c r="N317" s="0" t="s">
        <v>1056</v>
      </c>
      <c r="O317" s="0" t="n">
        <v>18</v>
      </c>
      <c r="P317" s="0" t="n">
        <v>16</v>
      </c>
      <c r="Q317" s="0" t="s">
        <v>52</v>
      </c>
      <c r="R317" s="0" t="s">
        <v>53</v>
      </c>
      <c r="S317" s="0" t="s">
        <v>1793</v>
      </c>
      <c r="T317" s="0" t="s">
        <v>55</v>
      </c>
      <c r="U317" s="0" t="n">
        <v>4</v>
      </c>
      <c r="V317" s="0" t="n">
        <v>2</v>
      </c>
      <c r="W317" s="0" t="n">
        <v>511</v>
      </c>
      <c r="X317" s="0" t="n">
        <v>521</v>
      </c>
      <c r="Y317" s="0" t="n">
        <v>542</v>
      </c>
      <c r="Z317" s="0" t="n">
        <v>475</v>
      </c>
      <c r="AA317" s="0" t="n">
        <v>14</v>
      </c>
      <c r="AB317" s="0" t="n">
        <v>15</v>
      </c>
      <c r="AC317" s="0" t="s">
        <v>55</v>
      </c>
      <c r="AD317" s="0" t="n">
        <v>7.13913</v>
      </c>
      <c r="AE317" s="0" t="n">
        <v>14</v>
      </c>
      <c r="AF317" s="0" t="n">
        <v>5.96</v>
      </c>
      <c r="AG317" s="0" t="n">
        <v>9759.47</v>
      </c>
      <c r="AH317" s="0" t="n">
        <v>171.25</v>
      </c>
      <c r="AI317" s="0" t="n">
        <v>322.53</v>
      </c>
      <c r="AJ317" s="0" t="n">
        <v>23</v>
      </c>
      <c r="AK317" s="0" t="n">
        <v>17.49</v>
      </c>
      <c r="AL317" s="0" t="n">
        <v>5.5</v>
      </c>
      <c r="AM317" s="0" t="n">
        <v>223530.74</v>
      </c>
      <c r="AN317" s="0" t="n">
        <v>34582</v>
      </c>
      <c r="AO317" s="0" t="n">
        <v>7541.88</v>
      </c>
      <c r="AP317" s="0" t="n">
        <v>2003.67</v>
      </c>
      <c r="AQ317" s="0" t="n">
        <v>280.51</v>
      </c>
      <c r="AR317" s="0" t="n">
        <v>124</v>
      </c>
      <c r="AS317" s="0" t="n">
        <v>474</v>
      </c>
    </row>
    <row r="318" customFormat="false" ht="12" hidden="false" customHeight="false" outlineLevel="0" collapsed="false">
      <c r="A318" s="0" t="str">
        <f aca="false">CONCATENATE("Item/",ASC(C318),"/cond_",ASC(L318),"/list_",ASC(E318),"/context_",ASC(F318),"/CW_",ASC(AS318))</f>
        <v>Item/14157/cond_AU/list_CORGC/context_157/CW_220</v>
      </c>
      <c r="B318" s="0" t="str">
        <f aca="false">CONCATENATE("(#",ASC(C318),")")</f>
        <v>(#14157)</v>
      </c>
      <c r="C318" s="0" t="n">
        <v>14157</v>
      </c>
      <c r="D318" s="0" t="n">
        <v>4157</v>
      </c>
      <c r="E318" s="0" t="s">
        <v>66</v>
      </c>
      <c r="F318" s="0" t="n">
        <v>157</v>
      </c>
      <c r="G318" s="0" t="n">
        <v>197</v>
      </c>
      <c r="I318" s="0" t="s">
        <v>724</v>
      </c>
      <c r="J318" s="0" t="s">
        <v>1057</v>
      </c>
      <c r="K318" s="0" t="s">
        <v>726</v>
      </c>
      <c r="L318" s="0" t="s">
        <v>743</v>
      </c>
      <c r="M318" s="0" t="n">
        <v>4</v>
      </c>
      <c r="N318" s="0" t="s">
        <v>1058</v>
      </c>
      <c r="O318" s="0" t="n">
        <v>17</v>
      </c>
      <c r="P318" s="0" t="n">
        <v>15</v>
      </c>
      <c r="Q318" s="0" t="s">
        <v>52</v>
      </c>
      <c r="R318" s="0" t="s">
        <v>53</v>
      </c>
      <c r="S318" s="0" t="s">
        <v>1743</v>
      </c>
      <c r="T318" s="0" t="s">
        <v>55</v>
      </c>
      <c r="U318" s="0" t="n">
        <v>3</v>
      </c>
      <c r="V318" s="0" t="n">
        <v>58</v>
      </c>
      <c r="W318" s="0" t="n">
        <v>485</v>
      </c>
      <c r="X318" s="0" t="n">
        <v>545</v>
      </c>
      <c r="Y318" s="0" t="n">
        <v>527</v>
      </c>
      <c r="Z318" s="0" t="n">
        <v>452</v>
      </c>
      <c r="AA318" s="0" t="n">
        <v>15</v>
      </c>
      <c r="AB318" s="0" t="n">
        <v>24</v>
      </c>
      <c r="AC318" s="0" t="s">
        <v>55</v>
      </c>
      <c r="AD318" s="0" t="n">
        <v>58.0054</v>
      </c>
      <c r="AE318" s="0" t="n">
        <v>15</v>
      </c>
      <c r="AF318" s="0" t="n">
        <v>69.64</v>
      </c>
      <c r="AG318" s="0" t="n">
        <v>20976.18</v>
      </c>
      <c r="AH318" s="0" t="n">
        <v>288</v>
      </c>
      <c r="AI318" s="0" t="n">
        <v>1197.05</v>
      </c>
      <c r="AJ318" s="0" t="n">
        <v>35.67</v>
      </c>
      <c r="AK318" s="0" t="n">
        <v>240.98</v>
      </c>
      <c r="AL318" s="0" t="n">
        <v>5.5</v>
      </c>
      <c r="AM318" s="0" t="n">
        <v>314789</v>
      </c>
      <c r="AN318" s="0" t="n">
        <v>34632.75</v>
      </c>
      <c r="AO318" s="0" t="n">
        <v>19237.12</v>
      </c>
      <c r="AP318" s="0" t="n">
        <v>3166</v>
      </c>
      <c r="AQ318" s="0" t="n">
        <v>1290.46</v>
      </c>
      <c r="AR318" s="0" t="n">
        <v>272.5</v>
      </c>
      <c r="AS318" s="0" t="n">
        <v>220</v>
      </c>
    </row>
    <row r="319" customFormat="false" ht="12" hidden="false" customHeight="false" outlineLevel="0" collapsed="false">
      <c r="A319" s="0" t="str">
        <f aca="false">CONCATENATE("Item/",ASC(C319),"/cond_",ASC(L319),"/list_",ASC(E319),"/context_",ASC(F319),"/CW_",ASC(AS319))</f>
        <v>Item/14158/cond_AU/list_CORGD/context_158/CW_409</v>
      </c>
      <c r="B319" s="0" t="str">
        <f aca="false">CONCATENATE("(#",ASC(C319),")")</f>
        <v>(#14158)</v>
      </c>
      <c r="C319" s="0" t="n">
        <v>14158</v>
      </c>
      <c r="D319" s="0" t="n">
        <v>4158</v>
      </c>
      <c r="E319" s="0" t="s">
        <v>80</v>
      </c>
      <c r="F319" s="0" t="n">
        <v>158</v>
      </c>
      <c r="G319" s="0" t="n">
        <v>198</v>
      </c>
      <c r="I319" s="0" t="s">
        <v>728</v>
      </c>
      <c r="J319" s="0" t="s">
        <v>1059</v>
      </c>
      <c r="K319" s="0" t="s">
        <v>730</v>
      </c>
      <c r="L319" s="0" t="s">
        <v>743</v>
      </c>
      <c r="M319" s="0" t="n">
        <v>4</v>
      </c>
      <c r="N319" s="0" t="s">
        <v>1060</v>
      </c>
      <c r="O319" s="0" t="n">
        <v>21</v>
      </c>
      <c r="P319" s="0" t="n">
        <v>19</v>
      </c>
      <c r="Q319" s="0" t="s">
        <v>52</v>
      </c>
      <c r="R319" s="0" t="s">
        <v>53</v>
      </c>
      <c r="S319" s="0" t="s">
        <v>1794</v>
      </c>
      <c r="T319" s="0" t="s">
        <v>55</v>
      </c>
      <c r="U319" s="0" t="n">
        <v>7</v>
      </c>
      <c r="V319" s="0" t="n">
        <v>120</v>
      </c>
      <c r="W319" s="0" t="n">
        <v>615</v>
      </c>
      <c r="X319" s="0" t="n">
        <v>644</v>
      </c>
      <c r="Y319" s="0" t="n">
        <v>613</v>
      </c>
      <c r="Z319" s="0" t="s">
        <v>55</v>
      </c>
      <c r="AA319" s="0" t="n">
        <v>2</v>
      </c>
      <c r="AB319" s="0" t="n">
        <v>13</v>
      </c>
      <c r="AC319" s="0" t="s">
        <v>55</v>
      </c>
      <c r="AD319" s="0" t="n">
        <v>73.5925</v>
      </c>
      <c r="AE319" s="0" t="n">
        <v>2</v>
      </c>
      <c r="AF319" s="0" t="n">
        <v>6.81</v>
      </c>
      <c r="AG319" s="0" t="n">
        <v>4411.28</v>
      </c>
      <c r="AH319" s="0" t="n">
        <v>296</v>
      </c>
      <c r="AI319" s="0" t="n">
        <v>265.71</v>
      </c>
      <c r="AJ319" s="0" t="n">
        <v>26.75</v>
      </c>
      <c r="AK319" s="0" t="n">
        <v>77.3</v>
      </c>
      <c r="AL319" s="0" t="n">
        <v>3</v>
      </c>
      <c r="AM319" s="0" t="n">
        <v>283929.01</v>
      </c>
      <c r="AN319" s="0" t="n">
        <v>36825.2</v>
      </c>
      <c r="AO319" s="0" t="n">
        <v>15610.66</v>
      </c>
      <c r="AP319" s="0" t="n">
        <v>3476</v>
      </c>
      <c r="AQ319" s="0" t="n">
        <v>708.66</v>
      </c>
      <c r="AR319" s="0" t="n">
        <v>193.33</v>
      </c>
      <c r="AS319" s="0" t="n">
        <v>409</v>
      </c>
    </row>
    <row r="320" customFormat="false" ht="12" hidden="false" customHeight="false" outlineLevel="0" collapsed="false">
      <c r="A320" s="0" t="str">
        <f aca="false">CONCATENATE("Item/",ASC(C320),"/cond_",ASC(L320),"/list_",ASC(E320),"/context_",ASC(F320),"/CW_",ASC(AS320))</f>
        <v>Item/14159/cond_AU/list_CORGA/context_159/CW_183</v>
      </c>
      <c r="B320" s="0" t="str">
        <f aca="false">CONCATENATE("(#",ASC(C320),")")</f>
        <v>(#14159)</v>
      </c>
      <c r="C320" s="0" t="n">
        <v>14159</v>
      </c>
      <c r="D320" s="0" t="n">
        <v>4159</v>
      </c>
      <c r="E320" s="0" t="s">
        <v>46</v>
      </c>
      <c r="F320" s="0" t="n">
        <v>159</v>
      </c>
      <c r="G320" s="0" t="n">
        <v>199</v>
      </c>
      <c r="H320" s="0" t="s">
        <v>732</v>
      </c>
      <c r="I320" s="0" t="s">
        <v>733</v>
      </c>
      <c r="J320" s="0" t="s">
        <v>1061</v>
      </c>
      <c r="K320" s="0" t="s">
        <v>735</v>
      </c>
      <c r="L320" s="0" t="s">
        <v>743</v>
      </c>
      <c r="M320" s="0" t="n">
        <v>4</v>
      </c>
      <c r="N320" s="0" t="s">
        <v>1062</v>
      </c>
      <c r="O320" s="0" t="n">
        <v>10</v>
      </c>
      <c r="P320" s="0" t="n">
        <v>8</v>
      </c>
      <c r="Q320" s="0" t="s">
        <v>52</v>
      </c>
      <c r="R320" s="0" t="s">
        <v>53</v>
      </c>
      <c r="S320" s="0" t="s">
        <v>1755</v>
      </c>
      <c r="T320" s="0" t="n">
        <v>0</v>
      </c>
      <c r="U320" s="0" t="n">
        <v>2</v>
      </c>
      <c r="V320" s="0" t="n">
        <v>11</v>
      </c>
      <c r="W320" s="0" t="n">
        <v>416</v>
      </c>
      <c r="X320" s="0" t="n">
        <v>568</v>
      </c>
      <c r="Y320" s="0" t="n">
        <v>577</v>
      </c>
      <c r="Z320" s="0" t="s">
        <v>55</v>
      </c>
      <c r="AA320" s="0" t="n">
        <v>0</v>
      </c>
      <c r="AB320" s="0" t="n">
        <v>27</v>
      </c>
      <c r="AC320" s="0" t="s">
        <v>55</v>
      </c>
      <c r="AD320" s="0" t="n">
        <v>3.33159</v>
      </c>
      <c r="AE320" s="0" t="n">
        <v>0</v>
      </c>
      <c r="AF320" s="0" t="n">
        <v>0</v>
      </c>
      <c r="AG320" s="0" t="n">
        <v>2186.84</v>
      </c>
      <c r="AH320" s="0" t="n">
        <v>687</v>
      </c>
      <c r="AI320" s="0" t="n">
        <v>961.96</v>
      </c>
      <c r="AJ320" s="0" t="n">
        <v>207.33</v>
      </c>
      <c r="AK320" s="0" t="n">
        <v>598.65</v>
      </c>
      <c r="AL320" s="0" t="n">
        <v>105.88</v>
      </c>
      <c r="AM320" s="0" t="n">
        <v>268225.04</v>
      </c>
      <c r="AN320" s="0" t="n">
        <v>33829.5</v>
      </c>
      <c r="AO320" s="0" t="n">
        <v>20749.23</v>
      </c>
      <c r="AP320" s="0" t="n">
        <v>3963.44</v>
      </c>
      <c r="AQ320" s="0" t="n">
        <v>4705.77</v>
      </c>
      <c r="AR320" s="0" t="n">
        <v>1165.12</v>
      </c>
      <c r="AS320" s="0" t="n">
        <v>183</v>
      </c>
    </row>
    <row r="321" customFormat="false" ht="12" hidden="false" customHeight="false" outlineLevel="0" collapsed="false">
      <c r="A321" s="0" t="str">
        <f aca="false">CONCATENATE("Item/",ASC(C321),"/cond_",ASC(L321),"/list_",ASC(E321),"/context_",ASC(F321),"/CW_",ASC(AS321))</f>
        <v>Item/14160/cond_AU/list_CORGA/context_160/CW_554</v>
      </c>
      <c r="B321" s="0" t="str">
        <f aca="false">CONCATENATE("(#",ASC(C321),")")</f>
        <v>(#14160)</v>
      </c>
      <c r="C321" s="0" t="n">
        <v>14160</v>
      </c>
      <c r="D321" s="0" t="n">
        <v>4160</v>
      </c>
      <c r="E321" s="0" t="s">
        <v>46</v>
      </c>
      <c r="F321" s="0" t="n">
        <v>160</v>
      </c>
      <c r="G321" s="0" t="n">
        <v>200</v>
      </c>
      <c r="H321" s="0" t="s">
        <v>737</v>
      </c>
      <c r="I321" s="0" t="s">
        <v>738</v>
      </c>
      <c r="J321" s="0" t="s">
        <v>1063</v>
      </c>
      <c r="K321" s="0" t="s">
        <v>740</v>
      </c>
      <c r="L321" s="0" t="s">
        <v>743</v>
      </c>
      <c r="M321" s="0" t="n">
        <v>4</v>
      </c>
      <c r="N321" s="0" t="s">
        <v>1064</v>
      </c>
      <c r="O321" s="0" t="n">
        <v>10</v>
      </c>
      <c r="P321" s="0" t="n">
        <v>8</v>
      </c>
      <c r="Q321" s="0" t="s">
        <v>52</v>
      </c>
      <c r="R321" s="0" t="s">
        <v>53</v>
      </c>
      <c r="S321" s="0" t="s">
        <v>1743</v>
      </c>
      <c r="T321" s="0" t="n">
        <v>0</v>
      </c>
      <c r="U321" s="0" t="n">
        <v>3</v>
      </c>
      <c r="V321" s="0" t="n">
        <v>135</v>
      </c>
      <c r="W321" s="0" t="n">
        <v>418</v>
      </c>
      <c r="X321" s="0" t="n">
        <v>526</v>
      </c>
      <c r="Y321" s="0" t="n">
        <v>464</v>
      </c>
      <c r="Z321" s="0" t="s">
        <v>55</v>
      </c>
      <c r="AA321" s="0" t="n">
        <v>1</v>
      </c>
      <c r="AB321" s="0" t="n">
        <v>18</v>
      </c>
      <c r="AC321" s="0" t="s">
        <v>55</v>
      </c>
      <c r="AD321" s="0" t="n">
        <v>29.2109</v>
      </c>
      <c r="AE321" s="0" t="n">
        <v>1</v>
      </c>
      <c r="AF321" s="0" t="n">
        <v>0</v>
      </c>
      <c r="AG321" s="0" t="n">
        <v>5906.3</v>
      </c>
      <c r="AH321" s="0" t="n">
        <v>473</v>
      </c>
      <c r="AI321" s="0" t="n">
        <v>461.78</v>
      </c>
      <c r="AJ321" s="0" t="n">
        <v>28.6</v>
      </c>
      <c r="AK321" s="0" t="n">
        <v>53.48</v>
      </c>
      <c r="AL321" s="0" t="n">
        <v>3.75</v>
      </c>
      <c r="AM321" s="0" t="n">
        <v>212701.27</v>
      </c>
      <c r="AN321" s="0" t="n">
        <v>27499.33</v>
      </c>
      <c r="AO321" s="0" t="n">
        <v>9127.53</v>
      </c>
      <c r="AP321" s="0" t="n">
        <v>1510.6</v>
      </c>
      <c r="AQ321" s="0" t="n">
        <v>519.59</v>
      </c>
      <c r="AR321" s="0" t="n">
        <v>120.25</v>
      </c>
      <c r="AS321" s="0" t="n">
        <v>554</v>
      </c>
    </row>
    <row r="322" customFormat="false" ht="12" hidden="false" customHeight="false" outlineLevel="0" collapsed="false">
      <c r="A322" s="0" t="str">
        <f aca="false">CONCATENATE("Item/",ASC(C322),"/cond_",ASC(L322),"/list_",ASC(E322),"/context_",ASC(F322),"/CW_",ASC(AS322))</f>
        <v>Item/11001/cond_BC/list_CORGC/context_1/CW_1</v>
      </c>
      <c r="B322" s="0" t="str">
        <f aca="false">CONCATENATE("(#",ASC(C322),")")</f>
        <v>(#11001)</v>
      </c>
      <c r="C322" s="0" t="n">
        <v>11001</v>
      </c>
      <c r="D322" s="0" t="n">
        <v>1001</v>
      </c>
      <c r="E322" s="0" t="s">
        <v>66</v>
      </c>
      <c r="F322" s="0" t="n">
        <v>1</v>
      </c>
      <c r="G322" s="0" t="n">
        <v>1</v>
      </c>
      <c r="H322" s="0" t="n">
        <v>36</v>
      </c>
      <c r="I322" s="0" t="s">
        <v>47</v>
      </c>
      <c r="J322" s="0" t="s">
        <v>1065</v>
      </c>
      <c r="K322" s="0" t="s">
        <v>49</v>
      </c>
      <c r="L322" s="0" t="s">
        <v>1066</v>
      </c>
      <c r="M322" s="0" t="s">
        <v>1067</v>
      </c>
      <c r="N322" s="0" t="s">
        <v>1068</v>
      </c>
      <c r="O322" s="0" t="n">
        <v>15</v>
      </c>
      <c r="P322" s="0" t="n">
        <v>13</v>
      </c>
      <c r="Q322" s="0" t="s">
        <v>52</v>
      </c>
      <c r="R322" s="0" t="s">
        <v>581</v>
      </c>
      <c r="S322" s="0" t="s">
        <v>1741</v>
      </c>
      <c r="T322" s="0" t="n">
        <v>0.941</v>
      </c>
      <c r="U322" s="0" t="n">
        <v>3</v>
      </c>
      <c r="V322" s="0" t="n">
        <v>9</v>
      </c>
      <c r="W322" s="0" t="s">
        <v>55</v>
      </c>
      <c r="X322" s="0" t="s">
        <v>55</v>
      </c>
      <c r="Y322" s="0" t="s">
        <v>55</v>
      </c>
      <c r="Z322" s="0" t="s">
        <v>55</v>
      </c>
      <c r="AA322" s="0" t="n">
        <v>2</v>
      </c>
      <c r="AB322" s="0" t="s">
        <v>55</v>
      </c>
      <c r="AC322" s="0" t="e">
        <f aca="false">#N/A</f>
        <v>#N/A</v>
      </c>
      <c r="AD322" s="0" t="n">
        <v>23.6781</v>
      </c>
      <c r="AE322" s="0" t="n">
        <v>2</v>
      </c>
      <c r="AF322" s="0" t="n">
        <v>50.9</v>
      </c>
      <c r="AG322" s="0" t="n">
        <v>5438.4</v>
      </c>
      <c r="AH322" s="0" t="n">
        <v>416.67</v>
      </c>
      <c r="AI322" s="0" t="n">
        <v>755.9</v>
      </c>
      <c r="AJ322" s="0" t="n">
        <v>39.8</v>
      </c>
      <c r="AK322" s="0" t="n">
        <v>336.52</v>
      </c>
      <c r="AL322" s="0" t="n">
        <v>13.5</v>
      </c>
      <c r="AM322" s="0" t="n">
        <v>302541.94</v>
      </c>
      <c r="AN322" s="0" t="n">
        <v>37954.5</v>
      </c>
      <c r="AO322" s="0" t="n">
        <v>21569.24</v>
      </c>
      <c r="AP322" s="0" t="n">
        <v>3182</v>
      </c>
      <c r="AQ322" s="0" t="n">
        <v>4700.67</v>
      </c>
      <c r="AR322" s="0" t="n">
        <v>670.25</v>
      </c>
      <c r="AS322" s="0" t="n">
        <v>1</v>
      </c>
    </row>
    <row r="323" customFormat="false" ht="12" hidden="false" customHeight="false" outlineLevel="0" collapsed="false">
      <c r="A323" s="0" t="str">
        <f aca="false">CONCATENATE("Item/",ASC(C323),"/cond_",ASC(L323),"/list_",ASC(E323),"/context_",ASC(F323),"/CW_",ASC(AS323))</f>
        <v>Item/11002/cond_BC/list_CORGD/context_2/CW_7</v>
      </c>
      <c r="B323" s="0" t="str">
        <f aca="false">CONCATENATE("(#",ASC(C323),")")</f>
        <v>(#11002)</v>
      </c>
      <c r="C323" s="0" t="n">
        <v>11002</v>
      </c>
      <c r="D323" s="0" t="n">
        <v>1002</v>
      </c>
      <c r="E323" s="0" t="s">
        <v>80</v>
      </c>
      <c r="F323" s="0" t="n">
        <v>2</v>
      </c>
      <c r="G323" s="0" t="n">
        <v>5</v>
      </c>
      <c r="H323" s="0" t="n">
        <v>42</v>
      </c>
      <c r="I323" s="0" t="s">
        <v>57</v>
      </c>
      <c r="J323" s="0" t="s">
        <v>1069</v>
      </c>
      <c r="K323" s="0" t="s">
        <v>59</v>
      </c>
      <c r="L323" s="0" t="s">
        <v>1066</v>
      </c>
      <c r="M323" s="0" t="s">
        <v>1067</v>
      </c>
      <c r="N323" s="0" t="s">
        <v>1070</v>
      </c>
      <c r="O323" s="0" t="n">
        <v>14</v>
      </c>
      <c r="P323" s="0" t="n">
        <v>12</v>
      </c>
      <c r="Q323" s="0" t="s">
        <v>52</v>
      </c>
      <c r="R323" s="0" t="s">
        <v>581</v>
      </c>
      <c r="S323" s="0" t="s">
        <v>1742</v>
      </c>
      <c r="T323" s="0" t="n">
        <v>0.912</v>
      </c>
      <c r="U323" s="0" t="n">
        <v>6</v>
      </c>
      <c r="V323" s="0" t="n">
        <v>94</v>
      </c>
      <c r="W323" s="0" t="n">
        <v>592</v>
      </c>
      <c r="X323" s="0" t="n">
        <v>608</v>
      </c>
      <c r="Y323" s="0" t="n">
        <v>593</v>
      </c>
      <c r="Z323" s="0" t="n">
        <v>428</v>
      </c>
      <c r="AA323" s="0" t="n">
        <v>5</v>
      </c>
      <c r="AB323" s="0" t="n">
        <v>6</v>
      </c>
      <c r="AC323" s="0" t="e">
        <f aca="false">#N/A</f>
        <v>#N/A</v>
      </c>
      <c r="AD323" s="0" t="n">
        <v>111.132</v>
      </c>
      <c r="AE323" s="0" t="n">
        <v>5</v>
      </c>
      <c r="AF323" s="0" t="n">
        <v>894.28</v>
      </c>
      <c r="AG323" s="0" t="n">
        <v>15938.57</v>
      </c>
      <c r="AH323" s="0" t="n">
        <v>37.33</v>
      </c>
      <c r="AI323" s="0" t="n">
        <v>2326.11</v>
      </c>
      <c r="AJ323" s="0" t="n">
        <v>3</v>
      </c>
      <c r="AK323" s="0" t="n">
        <v>111.13</v>
      </c>
      <c r="AL323" s="0" t="n">
        <v>1</v>
      </c>
      <c r="AM323" s="0" t="n">
        <v>242466.47</v>
      </c>
      <c r="AN323" s="0" t="n">
        <v>31996</v>
      </c>
      <c r="AO323" s="0" t="n">
        <v>18588.57</v>
      </c>
      <c r="AP323" s="0" t="n">
        <v>2862.5</v>
      </c>
      <c r="AQ323" s="0" t="n">
        <v>1176.65</v>
      </c>
      <c r="AR323" s="0" t="n">
        <v>220</v>
      </c>
      <c r="AS323" s="0" t="n">
        <v>7</v>
      </c>
    </row>
    <row r="324" customFormat="false" ht="12" hidden="false" customHeight="false" outlineLevel="0" collapsed="false">
      <c r="A324" s="0" t="str">
        <f aca="false">CONCATENATE("Item/",ASC(C324),"/cond_",ASC(L324),"/list_",ASC(E324),"/context_",ASC(F324),"/CW_",ASC(AS324))</f>
        <v>Item/11003/cond_BC/list_CORGC/context_3/CW_12</v>
      </c>
      <c r="B324" s="0" t="str">
        <f aca="false">CONCATENATE("(#",ASC(C324),")")</f>
        <v>(#11003)</v>
      </c>
      <c r="C324" s="0" t="n">
        <v>11003</v>
      </c>
      <c r="D324" s="0" t="n">
        <v>1003</v>
      </c>
      <c r="E324" s="0" t="s">
        <v>66</v>
      </c>
      <c r="F324" s="0" t="n">
        <v>3</v>
      </c>
      <c r="G324" s="0" t="n">
        <v>8</v>
      </c>
      <c r="H324" s="0" t="s">
        <v>61</v>
      </c>
      <c r="I324" s="0" t="s">
        <v>62</v>
      </c>
      <c r="J324" s="0" t="s">
        <v>1071</v>
      </c>
      <c r="K324" s="0" t="s">
        <v>64</v>
      </c>
      <c r="L324" s="0" t="s">
        <v>1066</v>
      </c>
      <c r="M324" s="0" t="s">
        <v>1067</v>
      </c>
      <c r="N324" s="0" t="s">
        <v>1072</v>
      </c>
      <c r="O324" s="0" t="n">
        <v>11</v>
      </c>
      <c r="P324" s="0" t="n">
        <v>8</v>
      </c>
      <c r="Q324" s="0" t="s">
        <v>52</v>
      </c>
      <c r="R324" s="0" t="s">
        <v>581</v>
      </c>
      <c r="S324" s="0" t="s">
        <v>1741</v>
      </c>
      <c r="T324" s="0" t="n">
        <v>1</v>
      </c>
      <c r="U324" s="0" t="n">
        <v>3</v>
      </c>
      <c r="V324" s="0" t="n">
        <v>6</v>
      </c>
      <c r="W324" s="0" t="n">
        <v>623</v>
      </c>
      <c r="X324" s="0" t="n">
        <v>461</v>
      </c>
      <c r="Y324" s="0" t="n">
        <v>597</v>
      </c>
      <c r="Z324" s="0" t="s">
        <v>55</v>
      </c>
      <c r="AA324" s="0" t="n">
        <v>9</v>
      </c>
      <c r="AB324" s="0" t="n">
        <v>18</v>
      </c>
      <c r="AC324" s="0" t="e">
        <f aca="false">#N/A</f>
        <v>#N/A</v>
      </c>
      <c r="AD324" s="0" t="s">
        <v>55</v>
      </c>
      <c r="AE324" s="0" t="n">
        <v>12</v>
      </c>
      <c r="AF324" s="0" t="n">
        <v>1393.28</v>
      </c>
      <c r="AG324" s="0" t="n">
        <v>8359.65</v>
      </c>
      <c r="AH324" s="0" t="n">
        <v>6</v>
      </c>
      <c r="AI324" s="0" t="n">
        <v>0</v>
      </c>
      <c r="AJ324" s="0" t="n">
        <v>0</v>
      </c>
      <c r="AK324" s="0" t="s">
        <v>55</v>
      </c>
      <c r="AL324" s="0" t="s">
        <v>55</v>
      </c>
      <c r="AM324" s="0" t="n">
        <v>194493.26</v>
      </c>
      <c r="AN324" s="0" t="n">
        <v>21685</v>
      </c>
      <c r="AO324" s="0" t="n">
        <v>396.52</v>
      </c>
      <c r="AP324" s="0" t="n">
        <v>139</v>
      </c>
      <c r="AQ324" s="0" t="s">
        <v>55</v>
      </c>
      <c r="AR324" s="0" t="s">
        <v>55</v>
      </c>
      <c r="AS324" s="0" t="n">
        <v>12</v>
      </c>
    </row>
    <row r="325" customFormat="false" ht="12" hidden="false" customHeight="false" outlineLevel="0" collapsed="false">
      <c r="A325" s="0" t="str">
        <f aca="false">CONCATENATE("Item/",ASC(C325),"/cond_",ASC(L325),"/list_",ASC(E325),"/context_",ASC(F325),"/CW_",ASC(AS325))</f>
        <v>Item/11004/cond_BC/list_CORGA/context_4/CW_16</v>
      </c>
      <c r="B325" s="0" t="str">
        <f aca="false">CONCATENATE("(#",ASC(C325),")")</f>
        <v>(#11004)</v>
      </c>
      <c r="C325" s="0" t="n">
        <v>11004</v>
      </c>
      <c r="D325" s="0" t="n">
        <v>1004</v>
      </c>
      <c r="E325" s="0" t="s">
        <v>46</v>
      </c>
      <c r="F325" s="0" t="n">
        <v>4</v>
      </c>
      <c r="G325" s="0" t="n">
        <v>9</v>
      </c>
      <c r="I325" s="0" t="s">
        <v>67</v>
      </c>
      <c r="J325" s="0" t="s">
        <v>574</v>
      </c>
      <c r="K325" s="0" t="s">
        <v>69</v>
      </c>
      <c r="L325" s="0" t="s">
        <v>1066</v>
      </c>
      <c r="M325" s="0" t="s">
        <v>1067</v>
      </c>
      <c r="N325" s="0" t="s">
        <v>1073</v>
      </c>
      <c r="O325" s="0" t="n">
        <v>12</v>
      </c>
      <c r="P325" s="0" t="n">
        <v>9</v>
      </c>
      <c r="Q325" s="0" t="s">
        <v>52</v>
      </c>
      <c r="R325" s="0" t="s">
        <v>581</v>
      </c>
      <c r="S325" s="0" t="s">
        <v>1743</v>
      </c>
      <c r="T325" s="0" t="n">
        <v>0.91</v>
      </c>
      <c r="U325" s="0" t="n">
        <v>3</v>
      </c>
      <c r="V325" s="0" t="n">
        <v>61</v>
      </c>
      <c r="W325" s="0" t="n">
        <v>612</v>
      </c>
      <c r="X325" s="0" t="n">
        <v>553</v>
      </c>
      <c r="Y325" s="0" t="n">
        <v>667</v>
      </c>
      <c r="Z325" s="0" t="n">
        <v>518</v>
      </c>
      <c r="AA325" s="0" t="n">
        <v>7</v>
      </c>
      <c r="AB325" s="0" t="n">
        <v>16</v>
      </c>
      <c r="AC325" s="0" t="e">
        <f aca="false">#N/A</f>
        <v>#N/A</v>
      </c>
      <c r="AD325" s="0" t="n">
        <v>62.1104</v>
      </c>
      <c r="AE325" s="0" t="n">
        <v>7</v>
      </c>
      <c r="AF325" s="0" t="n">
        <v>25.29</v>
      </c>
      <c r="AG325" s="0" t="n">
        <v>8199.02</v>
      </c>
      <c r="AH325" s="0" t="n">
        <v>358.8</v>
      </c>
      <c r="AI325" s="0" t="n">
        <v>2903.28</v>
      </c>
      <c r="AJ325" s="0" t="n">
        <v>66.75</v>
      </c>
      <c r="AK325" s="0" t="n">
        <v>238.23</v>
      </c>
      <c r="AL325" s="0" t="n">
        <v>9.33</v>
      </c>
      <c r="AM325" s="0" t="n">
        <v>266142.72</v>
      </c>
      <c r="AN325" s="0" t="n">
        <v>30195.4</v>
      </c>
      <c r="AO325" s="0" t="n">
        <v>19566.63</v>
      </c>
      <c r="AP325" s="0" t="n">
        <v>2327</v>
      </c>
      <c r="AQ325" s="0" t="n">
        <v>1497.37</v>
      </c>
      <c r="AR325" s="0" t="n">
        <v>184.33</v>
      </c>
      <c r="AS325" s="0" t="n">
        <v>16</v>
      </c>
    </row>
    <row r="326" customFormat="false" ht="12" hidden="false" customHeight="false" outlineLevel="0" collapsed="false">
      <c r="A326" s="0" t="str">
        <f aca="false">CONCATENATE("Item/",ASC(C326),"/cond_",ASC(L326),"/list_",ASC(E326),"/context_",ASC(F326),"/CW_",ASC(AS326))</f>
        <v>Item/11005/cond_BC/list_CORGC/context_5/CW_16</v>
      </c>
      <c r="B326" s="0" t="str">
        <f aca="false">CONCATENATE("(#",ASC(C326),")")</f>
        <v>(#11005)</v>
      </c>
      <c r="C326" s="0" t="n">
        <v>11005</v>
      </c>
      <c r="D326" s="0" t="n">
        <v>1005</v>
      </c>
      <c r="E326" s="0" t="s">
        <v>66</v>
      </c>
      <c r="F326" s="0" t="n">
        <v>5</v>
      </c>
      <c r="G326" s="0" t="n">
        <v>10</v>
      </c>
      <c r="H326" s="0" t="s">
        <v>71</v>
      </c>
      <c r="I326" s="0" t="s">
        <v>72</v>
      </c>
      <c r="J326" s="0" t="s">
        <v>574</v>
      </c>
      <c r="K326" s="0" t="s">
        <v>74</v>
      </c>
      <c r="L326" s="0" t="s">
        <v>1066</v>
      </c>
      <c r="M326" s="0" t="s">
        <v>1067</v>
      </c>
      <c r="N326" s="0" t="s">
        <v>1074</v>
      </c>
      <c r="O326" s="0" t="n">
        <v>10</v>
      </c>
      <c r="P326" s="0" t="n">
        <v>8</v>
      </c>
      <c r="Q326" s="0" t="s">
        <v>52</v>
      </c>
      <c r="R326" s="0" t="s">
        <v>581</v>
      </c>
      <c r="S326" s="0" t="s">
        <v>1743</v>
      </c>
      <c r="T326" s="0" t="n">
        <v>0.944444444444444</v>
      </c>
      <c r="U326" s="0" t="n">
        <v>3</v>
      </c>
      <c r="V326" s="0" t="n">
        <v>61</v>
      </c>
      <c r="W326" s="0" t="n">
        <v>612</v>
      </c>
      <c r="X326" s="0" t="n">
        <v>553</v>
      </c>
      <c r="Y326" s="0" t="n">
        <v>667</v>
      </c>
      <c r="Z326" s="0" t="n">
        <v>518</v>
      </c>
      <c r="AA326" s="0" t="n">
        <v>7</v>
      </c>
      <c r="AB326" s="0" t="n">
        <v>16</v>
      </c>
      <c r="AC326" s="0" t="n">
        <v>1</v>
      </c>
      <c r="AD326" s="0" t="n">
        <v>62.1104</v>
      </c>
      <c r="AE326" s="0" t="n">
        <v>7</v>
      </c>
      <c r="AF326" s="0" t="n">
        <v>25.29</v>
      </c>
      <c r="AG326" s="0" t="n">
        <v>8199.02</v>
      </c>
      <c r="AH326" s="0" t="n">
        <v>358.8</v>
      </c>
      <c r="AI326" s="0" t="n">
        <v>2903.28</v>
      </c>
      <c r="AJ326" s="0" t="n">
        <v>66.75</v>
      </c>
      <c r="AK326" s="0" t="n">
        <v>238.23</v>
      </c>
      <c r="AL326" s="0" t="n">
        <v>9.33</v>
      </c>
      <c r="AM326" s="0" t="n">
        <v>266142.72</v>
      </c>
      <c r="AN326" s="0" t="n">
        <v>30195.4</v>
      </c>
      <c r="AO326" s="0" t="n">
        <v>19566.63</v>
      </c>
      <c r="AP326" s="0" t="n">
        <v>2327</v>
      </c>
      <c r="AQ326" s="0" t="n">
        <v>1497.37</v>
      </c>
      <c r="AR326" s="0" t="n">
        <v>184.33</v>
      </c>
      <c r="AS326" s="0" t="n">
        <v>16</v>
      </c>
    </row>
    <row r="327" customFormat="false" ht="12" hidden="false" customHeight="false" outlineLevel="0" collapsed="false">
      <c r="A327" s="0" t="str">
        <f aca="false">CONCATENATE("Item/",ASC(C327),"/cond_",ASC(L327),"/list_",ASC(E327),"/context_",ASC(F327),"/CW_",ASC(AS327))</f>
        <v>Item/11006/cond_BC/list_CORGA/context_6/CW_18</v>
      </c>
      <c r="B327" s="0" t="str">
        <f aca="false">CONCATENATE("(#",ASC(C327),")")</f>
        <v>(#11006)</v>
      </c>
      <c r="C327" s="0" t="n">
        <v>11006</v>
      </c>
      <c r="D327" s="0" t="n">
        <v>1006</v>
      </c>
      <c r="E327" s="0" t="s">
        <v>46</v>
      </c>
      <c r="F327" s="0" t="n">
        <v>6</v>
      </c>
      <c r="G327" s="0" t="n">
        <v>11</v>
      </c>
      <c r="I327" s="0" t="s">
        <v>76</v>
      </c>
      <c r="J327" s="0" t="s">
        <v>692</v>
      </c>
      <c r="K327" s="0" t="s">
        <v>78</v>
      </c>
      <c r="L327" s="0" t="s">
        <v>1066</v>
      </c>
      <c r="M327" s="0" t="s">
        <v>1067</v>
      </c>
      <c r="N327" s="0" t="s">
        <v>1075</v>
      </c>
      <c r="O327" s="0" t="n">
        <v>18</v>
      </c>
      <c r="P327" s="0" t="n">
        <v>15</v>
      </c>
      <c r="Q327" s="0" t="s">
        <v>52</v>
      </c>
      <c r="R327" s="0" t="s">
        <v>581</v>
      </c>
      <c r="S327" s="0" t="s">
        <v>1744</v>
      </c>
      <c r="T327" s="0" t="n">
        <v>0.98</v>
      </c>
      <c r="U327" s="0" t="n">
        <v>11</v>
      </c>
      <c r="V327" s="0" t="n">
        <v>127</v>
      </c>
      <c r="W327" s="0" t="n">
        <v>636</v>
      </c>
      <c r="X327" s="0" t="n">
        <v>636</v>
      </c>
      <c r="Y327" s="0" t="n">
        <v>635</v>
      </c>
      <c r="Z327" s="0" t="n">
        <v>545</v>
      </c>
      <c r="AA327" s="0" t="n">
        <v>16</v>
      </c>
      <c r="AB327" s="0" t="n">
        <v>11</v>
      </c>
      <c r="AC327" s="0" t="n">
        <v>1</v>
      </c>
      <c r="AD327" s="0" t="n">
        <v>254.391</v>
      </c>
      <c r="AE327" s="0" t="n">
        <v>16</v>
      </c>
      <c r="AF327" s="0" t="n">
        <v>42.7</v>
      </c>
      <c r="AG327" s="0" t="n">
        <v>19509.66</v>
      </c>
      <c r="AH327" s="0" t="n">
        <v>62.67</v>
      </c>
      <c r="AI327" s="0" t="n">
        <v>484.33</v>
      </c>
      <c r="AJ327" s="0" t="n">
        <v>7</v>
      </c>
      <c r="AK327" s="0" t="n">
        <v>254.39</v>
      </c>
      <c r="AL327" s="0" t="n">
        <v>1</v>
      </c>
      <c r="AM327" s="0" t="n">
        <v>251334.17</v>
      </c>
      <c r="AN327" s="0" t="n">
        <v>31750</v>
      </c>
      <c r="AO327" s="0" t="n">
        <v>30652.99</v>
      </c>
      <c r="AP327" s="0" t="n">
        <v>4385.5</v>
      </c>
      <c r="AQ327" s="0" t="n">
        <v>733.55</v>
      </c>
      <c r="AR327" s="0" t="n">
        <v>172</v>
      </c>
      <c r="AS327" s="0" t="n">
        <v>18</v>
      </c>
    </row>
    <row r="328" customFormat="false" ht="12" hidden="false" customHeight="false" outlineLevel="0" collapsed="false">
      <c r="A328" s="0" t="str">
        <f aca="false">CONCATENATE("Item/",ASC(C328),"/cond_",ASC(L328),"/list_",ASC(E328),"/context_",ASC(F328),"/CW_",ASC(AS328))</f>
        <v>Item/11007/cond_BC/list_CORGB/context_7/CW_21</v>
      </c>
      <c r="B328" s="0" t="str">
        <f aca="false">CONCATENATE("(#",ASC(C328),")")</f>
        <v>(#11007)</v>
      </c>
      <c r="C328" s="0" t="n">
        <v>11007</v>
      </c>
      <c r="D328" s="0" t="n">
        <v>1007</v>
      </c>
      <c r="E328" s="0" t="s">
        <v>56</v>
      </c>
      <c r="F328" s="0" t="n">
        <v>7</v>
      </c>
      <c r="G328" s="0" t="n">
        <v>12</v>
      </c>
      <c r="H328" s="0" t="s">
        <v>81</v>
      </c>
      <c r="I328" s="0" t="s">
        <v>82</v>
      </c>
      <c r="J328" s="0" t="s">
        <v>1076</v>
      </c>
      <c r="K328" s="0" t="s">
        <v>84</v>
      </c>
      <c r="L328" s="0" t="s">
        <v>1066</v>
      </c>
      <c r="M328" s="0" t="s">
        <v>1067</v>
      </c>
      <c r="N328" s="0" t="s">
        <v>1077</v>
      </c>
      <c r="O328" s="0" t="n">
        <v>12</v>
      </c>
      <c r="P328" s="0" t="n">
        <v>8</v>
      </c>
      <c r="Q328" s="0" t="s">
        <v>52</v>
      </c>
      <c r="R328" s="0" t="s">
        <v>581</v>
      </c>
      <c r="S328" s="0" t="s">
        <v>1745</v>
      </c>
      <c r="T328" s="0" t="n">
        <v>0.923076923076923</v>
      </c>
      <c r="U328" s="0" t="n">
        <v>1</v>
      </c>
      <c r="V328" s="0" t="n">
        <v>5</v>
      </c>
      <c r="W328" s="0" t="s">
        <v>55</v>
      </c>
      <c r="X328" s="0" t="s">
        <v>55</v>
      </c>
      <c r="Y328" s="0" t="s">
        <v>55</v>
      </c>
      <c r="Z328" s="0" t="s">
        <v>55</v>
      </c>
      <c r="AA328" s="0" t="n">
        <v>0</v>
      </c>
      <c r="AB328" s="0" t="n">
        <v>15</v>
      </c>
      <c r="AC328" s="0" t="n">
        <v>1</v>
      </c>
      <c r="AD328" s="0" t="n">
        <v>8.26949</v>
      </c>
      <c r="AE328" s="0" t="n">
        <v>11</v>
      </c>
      <c r="AF328" s="0" t="n">
        <v>177.4</v>
      </c>
      <c r="AG328" s="0" t="n">
        <v>17518.91</v>
      </c>
      <c r="AH328" s="0" t="n">
        <v>223.75</v>
      </c>
      <c r="AI328" s="0" t="n">
        <v>1975.86</v>
      </c>
      <c r="AJ328" s="0" t="n">
        <v>17.33</v>
      </c>
      <c r="AK328" s="0" t="n">
        <v>970.8</v>
      </c>
      <c r="AL328" s="0" t="n">
        <v>4</v>
      </c>
      <c r="AM328" s="0" t="n">
        <v>231038.01</v>
      </c>
      <c r="AN328" s="0" t="n">
        <v>31883.75</v>
      </c>
      <c r="AO328" s="0" t="n">
        <v>5506.73</v>
      </c>
      <c r="AP328" s="0" t="n">
        <v>930.33</v>
      </c>
      <c r="AQ328" s="0" t="n">
        <v>1291.8</v>
      </c>
      <c r="AR328" s="0" t="n">
        <v>56</v>
      </c>
      <c r="AS328" s="0" t="n">
        <v>21</v>
      </c>
    </row>
    <row r="329" customFormat="false" ht="12" hidden="false" customHeight="false" outlineLevel="0" collapsed="false">
      <c r="A329" s="0" t="str">
        <f aca="false">CONCATENATE("Item/",ASC(C329),"/cond_",ASC(L329),"/list_",ASC(E329),"/context_",ASC(F329),"/CW_",ASC(AS329))</f>
        <v>Item/11008/cond_BC/list_CORGC/context_8/CW_29</v>
      </c>
      <c r="B329" s="0" t="str">
        <f aca="false">CONCATENATE("(#",ASC(C329),")")</f>
        <v>(#11008)</v>
      </c>
      <c r="C329" s="0" t="n">
        <v>11008</v>
      </c>
      <c r="D329" s="0" t="n">
        <v>1008</v>
      </c>
      <c r="E329" s="0" t="s">
        <v>66</v>
      </c>
      <c r="F329" s="0" t="n">
        <v>8</v>
      </c>
      <c r="G329" s="0" t="n">
        <v>13</v>
      </c>
      <c r="I329" s="0" t="s">
        <v>86</v>
      </c>
      <c r="J329" s="0" t="s">
        <v>1078</v>
      </c>
      <c r="K329" s="0" t="s">
        <v>88</v>
      </c>
      <c r="L329" s="0" t="s">
        <v>1066</v>
      </c>
      <c r="M329" s="0" t="s">
        <v>1067</v>
      </c>
      <c r="N329" s="0" t="s">
        <v>1079</v>
      </c>
      <c r="O329" s="0" t="n">
        <v>16</v>
      </c>
      <c r="P329" s="0" t="n">
        <v>13</v>
      </c>
      <c r="Q329" s="0" t="s">
        <v>52</v>
      </c>
      <c r="R329" s="0" t="s">
        <v>581</v>
      </c>
      <c r="S329" s="0" t="s">
        <v>1743</v>
      </c>
      <c r="T329" s="0" t="n">
        <v>0.91</v>
      </c>
      <c r="U329" s="0" t="n">
        <v>3</v>
      </c>
      <c r="V329" s="0" t="n">
        <v>33</v>
      </c>
      <c r="W329" s="0" t="n">
        <v>588</v>
      </c>
      <c r="X329" s="0" t="n">
        <v>541</v>
      </c>
      <c r="Y329" s="0" t="n">
        <v>567</v>
      </c>
      <c r="Z329" s="0" t="n">
        <v>418</v>
      </c>
      <c r="AA329" s="0" t="n">
        <v>16</v>
      </c>
      <c r="AB329" s="0" t="n">
        <v>19</v>
      </c>
      <c r="AC329" s="0" t="n">
        <v>1</v>
      </c>
      <c r="AD329" s="0" t="n">
        <v>28.1996</v>
      </c>
      <c r="AE329" s="0" t="n">
        <v>16</v>
      </c>
      <c r="AF329" s="0" t="n">
        <v>54.83</v>
      </c>
      <c r="AG329" s="0" t="n">
        <v>19692.35</v>
      </c>
      <c r="AH329" s="0" t="n">
        <v>308</v>
      </c>
      <c r="AI329" s="0" t="n">
        <v>1749.34</v>
      </c>
      <c r="AJ329" s="0" t="n">
        <v>36.33</v>
      </c>
      <c r="AK329" s="0" t="n">
        <v>451.55</v>
      </c>
      <c r="AL329" s="0" t="n">
        <v>6.5</v>
      </c>
      <c r="AM329" s="0" t="n">
        <v>299358.47</v>
      </c>
      <c r="AN329" s="0" t="n">
        <v>36567.5</v>
      </c>
      <c r="AO329" s="0" t="n">
        <v>25986.91</v>
      </c>
      <c r="AP329" s="0" t="n">
        <v>4175.67</v>
      </c>
      <c r="AQ329" s="0" t="n">
        <v>3525.39</v>
      </c>
      <c r="AR329" s="0" t="n">
        <v>335</v>
      </c>
      <c r="AS329" s="0" t="n">
        <v>29</v>
      </c>
    </row>
    <row r="330" customFormat="false" ht="12" hidden="false" customHeight="false" outlineLevel="0" collapsed="false">
      <c r="A330" s="0" t="str">
        <f aca="false">CONCATENATE("Item/",ASC(C330),"/cond_",ASC(L330),"/list_",ASC(E330),"/context_",ASC(F330),"/CW_",ASC(AS330))</f>
        <v>Item/11009/cond_BC/list_CORGC/context_9/CW_31</v>
      </c>
      <c r="B330" s="0" t="str">
        <f aca="false">CONCATENATE("(#",ASC(C330),")")</f>
        <v>(#11009)</v>
      </c>
      <c r="C330" s="0" t="n">
        <v>11009</v>
      </c>
      <c r="D330" s="0" t="n">
        <v>1009</v>
      </c>
      <c r="E330" s="0" t="s">
        <v>66</v>
      </c>
      <c r="F330" s="0" t="n">
        <v>9</v>
      </c>
      <c r="G330" s="0" t="n">
        <v>14</v>
      </c>
      <c r="H330" s="0" t="s">
        <v>90</v>
      </c>
      <c r="I330" s="0" t="s">
        <v>91</v>
      </c>
      <c r="J330" s="0" t="s">
        <v>1080</v>
      </c>
      <c r="K330" s="0" t="s">
        <v>93</v>
      </c>
      <c r="L330" s="0" t="s">
        <v>1066</v>
      </c>
      <c r="M330" s="0" t="s">
        <v>1067</v>
      </c>
      <c r="N330" s="0" t="s">
        <v>1081</v>
      </c>
      <c r="O330" s="0" t="n">
        <v>16</v>
      </c>
      <c r="P330" s="0" t="n">
        <v>14</v>
      </c>
      <c r="Q330" s="0" t="s">
        <v>52</v>
      </c>
      <c r="R330" s="0" t="s">
        <v>581</v>
      </c>
      <c r="S330" s="0" t="s">
        <v>1746</v>
      </c>
      <c r="T330" s="0" t="n">
        <v>0.909090909090909</v>
      </c>
      <c r="U330" s="0" t="n">
        <v>13</v>
      </c>
      <c r="V330" s="0" t="n">
        <v>20</v>
      </c>
      <c r="W330" s="0" t="n">
        <v>552</v>
      </c>
      <c r="X330" s="0" t="n">
        <v>574</v>
      </c>
      <c r="Y330" s="0" t="n">
        <v>554</v>
      </c>
      <c r="Z330" s="0" t="s">
        <v>55</v>
      </c>
      <c r="AA330" s="0" t="n">
        <v>16</v>
      </c>
      <c r="AB330" s="0" t="n">
        <v>19</v>
      </c>
      <c r="AC330" s="0" t="n">
        <v>1</v>
      </c>
      <c r="AD330" s="0" t="n">
        <v>23.9161</v>
      </c>
      <c r="AE330" s="0" t="n">
        <v>16</v>
      </c>
      <c r="AF330" s="0" t="n">
        <v>16.41</v>
      </c>
      <c r="AG330" s="0" t="n">
        <v>13892.21</v>
      </c>
      <c r="AH330" s="0" t="n">
        <v>323.25</v>
      </c>
      <c r="AI330" s="0" t="n">
        <v>1652.92</v>
      </c>
      <c r="AJ330" s="0" t="n">
        <v>29.67</v>
      </c>
      <c r="AK330" s="0" t="n">
        <v>71.24</v>
      </c>
      <c r="AL330" s="0" t="n">
        <v>4.5</v>
      </c>
      <c r="AM330" s="0" t="n">
        <v>229220.78</v>
      </c>
      <c r="AN330" s="0" t="n">
        <v>36411.5</v>
      </c>
      <c r="AO330" s="0" t="n">
        <v>9385.22</v>
      </c>
      <c r="AP330" s="0" t="n">
        <v>2150</v>
      </c>
      <c r="AQ330" s="0" t="n">
        <v>770.91</v>
      </c>
      <c r="AR330" s="0" t="n">
        <v>126</v>
      </c>
      <c r="AS330" s="0" t="n">
        <v>31</v>
      </c>
    </row>
    <row r="331" customFormat="false" ht="12" hidden="false" customHeight="false" outlineLevel="0" collapsed="false">
      <c r="A331" s="0" t="str">
        <f aca="false">CONCATENATE("Item/",ASC(C331),"/cond_",ASC(L331),"/list_",ASC(E331),"/context_",ASC(F331),"/CW_",ASC(AS331))</f>
        <v>Item/11010/cond_BC/list_CORGC/context_10/CW_33</v>
      </c>
      <c r="B331" s="0" t="str">
        <f aca="false">CONCATENATE("(#",ASC(C331),")")</f>
        <v>(#11010)</v>
      </c>
      <c r="C331" s="0" t="n">
        <v>11010</v>
      </c>
      <c r="D331" s="0" t="n">
        <v>1010</v>
      </c>
      <c r="E331" s="0" t="s">
        <v>66</v>
      </c>
      <c r="F331" s="0" t="n">
        <v>10</v>
      </c>
      <c r="G331" s="0" t="n">
        <v>15</v>
      </c>
      <c r="H331" s="0" t="s">
        <v>95</v>
      </c>
      <c r="I331" s="0" t="s">
        <v>96</v>
      </c>
      <c r="J331" s="0" t="s">
        <v>1082</v>
      </c>
      <c r="K331" s="0" t="s">
        <v>98</v>
      </c>
      <c r="L331" s="0" t="s">
        <v>1066</v>
      </c>
      <c r="M331" s="0" t="s">
        <v>1067</v>
      </c>
      <c r="N331" s="0" t="s">
        <v>1083</v>
      </c>
      <c r="O331" s="0" t="n">
        <v>10</v>
      </c>
      <c r="P331" s="0" t="n">
        <v>8</v>
      </c>
      <c r="Q331" s="0" t="s">
        <v>52</v>
      </c>
      <c r="R331" s="0" t="s">
        <v>581</v>
      </c>
      <c r="S331" s="0" t="s">
        <v>1743</v>
      </c>
      <c r="T331" s="0" t="n">
        <v>1</v>
      </c>
      <c r="U331" s="0" t="n">
        <v>3</v>
      </c>
      <c r="V331" s="0" t="n">
        <v>23</v>
      </c>
      <c r="W331" s="0" t="n">
        <v>575</v>
      </c>
      <c r="X331" s="0" t="n">
        <v>557</v>
      </c>
      <c r="Y331" s="0" t="n">
        <v>579</v>
      </c>
      <c r="Z331" s="0" t="n">
        <v>447</v>
      </c>
      <c r="AA331" s="0" t="n">
        <v>9</v>
      </c>
      <c r="AB331" s="0" t="n">
        <v>22</v>
      </c>
      <c r="AC331" s="0" t="n">
        <v>1</v>
      </c>
      <c r="AD331" s="0" t="n">
        <v>30.6983</v>
      </c>
      <c r="AE331" s="0" t="n">
        <v>9</v>
      </c>
      <c r="AF331" s="0" t="n">
        <v>3.73</v>
      </c>
      <c r="AG331" s="0" t="n">
        <v>10836.79</v>
      </c>
      <c r="AH331" s="0" t="n">
        <v>208.5</v>
      </c>
      <c r="AI331" s="0" t="n">
        <v>1110.26</v>
      </c>
      <c r="AJ331" s="0" t="n">
        <v>21.67</v>
      </c>
      <c r="AK331" s="0" t="n">
        <v>36.62</v>
      </c>
      <c r="AL331" s="0" t="n">
        <v>4</v>
      </c>
      <c r="AM331" s="0" t="n">
        <v>162947.22</v>
      </c>
      <c r="AN331" s="0" t="n">
        <v>19548.25</v>
      </c>
      <c r="AO331" s="0" t="n">
        <v>7313.25</v>
      </c>
      <c r="AP331" s="0" t="n">
        <v>879.33</v>
      </c>
      <c r="AQ331" s="0" t="n">
        <v>315.25</v>
      </c>
      <c r="AR331" s="0" t="n">
        <v>82</v>
      </c>
      <c r="AS331" s="0" t="n">
        <v>33</v>
      </c>
    </row>
    <row r="332" customFormat="false" ht="12" hidden="false" customHeight="false" outlineLevel="0" collapsed="false">
      <c r="A332" s="0" t="str">
        <f aca="false">CONCATENATE("Item/",ASC(C332),"/cond_",ASC(L332),"/list_",ASC(E332),"/context_",ASC(F332),"/CW_",ASC(AS332))</f>
        <v>Item/11011/cond_BC/list_CORGC/context_11/CW_41</v>
      </c>
      <c r="B332" s="0" t="str">
        <f aca="false">CONCATENATE("(#",ASC(C332),")")</f>
        <v>(#11011)</v>
      </c>
      <c r="C332" s="0" t="n">
        <v>11011</v>
      </c>
      <c r="D332" s="0" t="n">
        <v>1011</v>
      </c>
      <c r="E332" s="0" t="s">
        <v>66</v>
      </c>
      <c r="F332" s="0" t="n">
        <v>11</v>
      </c>
      <c r="G332" s="0" t="n">
        <v>16</v>
      </c>
      <c r="H332" s="0" t="s">
        <v>100</v>
      </c>
      <c r="I332" s="0" t="s">
        <v>101</v>
      </c>
      <c r="J332" s="0" t="s">
        <v>1084</v>
      </c>
      <c r="K332" s="0" t="s">
        <v>103</v>
      </c>
      <c r="L332" s="0" t="s">
        <v>1066</v>
      </c>
      <c r="M332" s="0" t="s">
        <v>1067</v>
      </c>
      <c r="N332" s="0" t="s">
        <v>1085</v>
      </c>
      <c r="O332" s="0" t="n">
        <v>10</v>
      </c>
      <c r="P332" s="0" t="n">
        <v>8</v>
      </c>
      <c r="Q332" s="0" t="s">
        <v>52</v>
      </c>
      <c r="R332" s="0" t="s">
        <v>581</v>
      </c>
      <c r="S332" s="0" t="s">
        <v>1743</v>
      </c>
      <c r="T332" s="0" t="n">
        <v>0.9375</v>
      </c>
      <c r="U332" s="0" t="n">
        <v>3</v>
      </c>
      <c r="V332" s="0" t="n">
        <v>14</v>
      </c>
      <c r="W332" s="0" t="s">
        <v>55</v>
      </c>
      <c r="X332" s="0" t="s">
        <v>55</v>
      </c>
      <c r="Y332" s="0" t="s">
        <v>55</v>
      </c>
      <c r="Z332" s="0" t="s">
        <v>55</v>
      </c>
      <c r="AA332" s="0" t="n">
        <v>16</v>
      </c>
      <c r="AB332" s="0" t="n">
        <v>9</v>
      </c>
      <c r="AC332" s="0" t="n">
        <v>1</v>
      </c>
      <c r="AD332" s="0" t="n">
        <v>27.1882</v>
      </c>
      <c r="AE332" s="0" t="n">
        <v>16</v>
      </c>
      <c r="AF332" s="0" t="n">
        <v>36.93</v>
      </c>
      <c r="AG332" s="0" t="n">
        <v>8660.02</v>
      </c>
      <c r="AH332" s="0" t="n">
        <v>191.75</v>
      </c>
      <c r="AI332" s="0" t="n">
        <v>2135.81</v>
      </c>
      <c r="AJ332" s="0" t="n">
        <v>33.33</v>
      </c>
      <c r="AK332" s="0" t="n">
        <v>232.85</v>
      </c>
      <c r="AL332" s="0" t="n">
        <v>6.5</v>
      </c>
      <c r="AM332" s="0" t="n">
        <v>131071.85</v>
      </c>
      <c r="AN332" s="0" t="n">
        <v>21942.75</v>
      </c>
      <c r="AO332" s="0" t="n">
        <v>13687.88</v>
      </c>
      <c r="AP332" s="0" t="n">
        <v>1978</v>
      </c>
      <c r="AQ332" s="0" t="n">
        <v>658.61</v>
      </c>
      <c r="AR332" s="0" t="n">
        <v>223.5</v>
      </c>
      <c r="AS332" s="0" t="n">
        <v>41</v>
      </c>
    </row>
    <row r="333" customFormat="false" ht="12" hidden="false" customHeight="false" outlineLevel="0" collapsed="false">
      <c r="A333" s="0" t="str">
        <f aca="false">CONCATENATE("Item/",ASC(C333),"/cond_",ASC(L333),"/list_",ASC(E333),"/context_",ASC(F333),"/CW_",ASC(AS333))</f>
        <v>Item/11012/cond_BC/list_CORGA/context_12/CW_45</v>
      </c>
      <c r="B333" s="0" t="str">
        <f aca="false">CONCATENATE("(#",ASC(C333),")")</f>
        <v>(#11012)</v>
      </c>
      <c r="C333" s="0" t="n">
        <v>11012</v>
      </c>
      <c r="D333" s="0" t="n">
        <v>1012</v>
      </c>
      <c r="E333" s="0" t="s">
        <v>46</v>
      </c>
      <c r="F333" s="0" t="n">
        <v>12</v>
      </c>
      <c r="G333" s="0" t="n">
        <v>17</v>
      </c>
      <c r="H333" s="0" t="s">
        <v>105</v>
      </c>
      <c r="I333" s="0" t="s">
        <v>106</v>
      </c>
      <c r="J333" s="0" t="s">
        <v>1086</v>
      </c>
      <c r="K333" s="0" t="s">
        <v>108</v>
      </c>
      <c r="L333" s="0" t="s">
        <v>1066</v>
      </c>
      <c r="M333" s="0" t="s">
        <v>1067</v>
      </c>
      <c r="N333" s="0" t="s">
        <v>1087</v>
      </c>
      <c r="O333" s="0" t="n">
        <v>10</v>
      </c>
      <c r="P333" s="0" t="n">
        <v>8</v>
      </c>
      <c r="Q333" s="0" t="s">
        <v>52</v>
      </c>
      <c r="R333" s="0" t="s">
        <v>581</v>
      </c>
      <c r="S333" s="0" t="s">
        <v>1743</v>
      </c>
      <c r="T333" s="0" t="n">
        <v>0.96875</v>
      </c>
      <c r="U333" s="0" t="n">
        <v>3</v>
      </c>
      <c r="V333" s="0" t="n">
        <v>34</v>
      </c>
      <c r="W333" s="0" t="s">
        <v>55</v>
      </c>
      <c r="X333" s="0" t="s">
        <v>55</v>
      </c>
      <c r="Y333" s="0" t="s">
        <v>55</v>
      </c>
      <c r="Z333" s="0" t="s">
        <v>55</v>
      </c>
      <c r="AA333" s="0" t="n">
        <v>9</v>
      </c>
      <c r="AB333" s="0" t="n">
        <v>17</v>
      </c>
      <c r="AC333" s="0" t="n">
        <v>1</v>
      </c>
      <c r="AD333" s="0" t="n">
        <v>65.0851</v>
      </c>
      <c r="AE333" s="0" t="n">
        <v>9</v>
      </c>
      <c r="AF333" s="0" t="n">
        <v>597.93</v>
      </c>
      <c r="AG333" s="0" t="n">
        <v>13199.56</v>
      </c>
      <c r="AH333" s="0" t="n">
        <v>48</v>
      </c>
      <c r="AI333" s="0" t="n">
        <v>2755.76</v>
      </c>
      <c r="AJ333" s="0" t="n">
        <v>5.5</v>
      </c>
      <c r="AK333" s="0" t="n">
        <v>65.09</v>
      </c>
      <c r="AL333" s="0" t="n">
        <v>1</v>
      </c>
      <c r="AM333" s="0" t="n">
        <v>149311.76</v>
      </c>
      <c r="AN333" s="0" t="n">
        <v>26648.33</v>
      </c>
      <c r="AO333" s="0" t="n">
        <v>11975.27</v>
      </c>
      <c r="AP333" s="0" t="n">
        <v>1755</v>
      </c>
      <c r="AQ333" s="0" t="n">
        <v>580.23</v>
      </c>
      <c r="AR333" s="0" t="n">
        <v>130</v>
      </c>
      <c r="AS333" s="0" t="n">
        <v>45</v>
      </c>
    </row>
    <row r="334" customFormat="false" ht="12" hidden="false" customHeight="false" outlineLevel="0" collapsed="false">
      <c r="A334" s="0" t="str">
        <f aca="false">CONCATENATE("Item/",ASC(C334),"/cond_",ASC(L334),"/list_",ASC(E334),"/context_",ASC(F334),"/CW_",ASC(AS334))</f>
        <v>Item/11013/cond_BC/list_CORGB/context_13/CW_45</v>
      </c>
      <c r="B334" s="0" t="str">
        <f aca="false">CONCATENATE("(#",ASC(C334),")")</f>
        <v>(#11013)</v>
      </c>
      <c r="C334" s="0" t="n">
        <v>11013</v>
      </c>
      <c r="D334" s="0" t="n">
        <v>1013</v>
      </c>
      <c r="E334" s="0" t="s">
        <v>56</v>
      </c>
      <c r="F334" s="0" t="n">
        <v>13</v>
      </c>
      <c r="G334" s="0" t="n">
        <v>18</v>
      </c>
      <c r="I334" s="0" t="s">
        <v>110</v>
      </c>
      <c r="J334" s="0" t="s">
        <v>1086</v>
      </c>
      <c r="K334" s="0" t="s">
        <v>112</v>
      </c>
      <c r="L334" s="0" t="s">
        <v>1066</v>
      </c>
      <c r="M334" s="0" t="s">
        <v>1067</v>
      </c>
      <c r="N334" s="0" t="s">
        <v>1088</v>
      </c>
      <c r="O334" s="0" t="n">
        <v>21</v>
      </c>
      <c r="P334" s="0" t="n">
        <v>18</v>
      </c>
      <c r="Q334" s="0" t="s">
        <v>52</v>
      </c>
      <c r="R334" s="0" t="s">
        <v>581</v>
      </c>
      <c r="S334" s="0" t="s">
        <v>1747</v>
      </c>
      <c r="T334" s="0" t="n">
        <v>0.9</v>
      </c>
      <c r="U334" s="0" t="n">
        <v>4</v>
      </c>
      <c r="V334" s="0" t="n">
        <v>34</v>
      </c>
      <c r="W334" s="0" t="s">
        <v>55</v>
      </c>
      <c r="X334" s="0" t="s">
        <v>55</v>
      </c>
      <c r="Y334" s="0" t="s">
        <v>55</v>
      </c>
      <c r="Z334" s="0" t="s">
        <v>55</v>
      </c>
      <c r="AA334" s="0" t="n">
        <v>9</v>
      </c>
      <c r="AB334" s="0" t="n">
        <v>17</v>
      </c>
      <c r="AC334" s="0" t="n">
        <v>1</v>
      </c>
      <c r="AD334" s="0" t="n">
        <v>65.0851</v>
      </c>
      <c r="AE334" s="0" t="n">
        <v>9</v>
      </c>
      <c r="AF334" s="0" t="n">
        <v>597.93</v>
      </c>
      <c r="AG334" s="0" t="n">
        <v>13199.56</v>
      </c>
      <c r="AH334" s="0" t="n">
        <v>48</v>
      </c>
      <c r="AI334" s="0" t="n">
        <v>2755.76</v>
      </c>
      <c r="AJ334" s="0" t="n">
        <v>5.5</v>
      </c>
      <c r="AK334" s="0" t="n">
        <v>65.09</v>
      </c>
      <c r="AL334" s="0" t="n">
        <v>1</v>
      </c>
      <c r="AM334" s="0" t="n">
        <v>149311.76</v>
      </c>
      <c r="AN334" s="0" t="n">
        <v>26648.33</v>
      </c>
      <c r="AO334" s="0" t="n">
        <v>11975.27</v>
      </c>
      <c r="AP334" s="0" t="n">
        <v>1755</v>
      </c>
      <c r="AQ334" s="0" t="n">
        <v>580.23</v>
      </c>
      <c r="AR334" s="0" t="n">
        <v>130</v>
      </c>
      <c r="AS334" s="0" t="n">
        <v>45</v>
      </c>
    </row>
    <row r="335" customFormat="false" ht="12" hidden="false" customHeight="false" outlineLevel="0" collapsed="false">
      <c r="A335" s="0" t="str">
        <f aca="false">CONCATENATE("Item/",ASC(C335),"/cond_",ASC(L335),"/list_",ASC(E335),"/context_",ASC(F335),"/CW_",ASC(AS335))</f>
        <v>Item/11014/cond_BC/list_CORGC/context_14/CW_48</v>
      </c>
      <c r="B335" s="0" t="str">
        <f aca="false">CONCATENATE("(#",ASC(C335),")")</f>
        <v>(#11014)</v>
      </c>
      <c r="C335" s="0" t="n">
        <v>11014</v>
      </c>
      <c r="D335" s="0" t="n">
        <v>1014</v>
      </c>
      <c r="E335" s="0" t="s">
        <v>66</v>
      </c>
      <c r="F335" s="0" t="n">
        <v>14</v>
      </c>
      <c r="G335" s="0" t="n">
        <v>19</v>
      </c>
      <c r="I335" s="0" t="s">
        <v>114</v>
      </c>
      <c r="J335" s="0" t="s">
        <v>1089</v>
      </c>
      <c r="K335" s="0" t="s">
        <v>116</v>
      </c>
      <c r="L335" s="0" t="s">
        <v>1066</v>
      </c>
      <c r="M335" s="0" t="s">
        <v>1067</v>
      </c>
      <c r="N335" s="0" t="s">
        <v>1090</v>
      </c>
      <c r="O335" s="0" t="n">
        <v>20</v>
      </c>
      <c r="P335" s="0" t="n">
        <v>18</v>
      </c>
      <c r="Q335" s="0" t="s">
        <v>52</v>
      </c>
      <c r="R335" s="0" t="s">
        <v>581</v>
      </c>
      <c r="S335" s="0" t="s">
        <v>1748</v>
      </c>
      <c r="T335" s="0" t="n">
        <v>0.94</v>
      </c>
      <c r="U335" s="0" t="n">
        <v>9</v>
      </c>
      <c r="V335" s="0" t="n">
        <v>13</v>
      </c>
      <c r="W335" s="0" t="n">
        <v>624</v>
      </c>
      <c r="X335" s="0" t="n">
        <v>594</v>
      </c>
      <c r="Y335" s="0" t="n">
        <v>624</v>
      </c>
      <c r="Z335" s="0" t="n">
        <v>473</v>
      </c>
      <c r="AA335" s="0" t="n">
        <v>18</v>
      </c>
      <c r="AB335" s="0" t="n">
        <v>19</v>
      </c>
      <c r="AC335" s="0" t="n">
        <v>1</v>
      </c>
      <c r="AD335" s="0" t="n">
        <v>22.4288</v>
      </c>
      <c r="AE335" s="0" t="n">
        <v>18</v>
      </c>
      <c r="AF335" s="0" t="n">
        <v>172.36</v>
      </c>
      <c r="AG335" s="0" t="n">
        <v>18350.63</v>
      </c>
      <c r="AH335" s="0" t="n">
        <v>262.75</v>
      </c>
      <c r="AI335" s="0" t="n">
        <v>2536.14</v>
      </c>
      <c r="AJ335" s="0" t="n">
        <v>24</v>
      </c>
      <c r="AK335" s="0" t="n">
        <v>896.41</v>
      </c>
      <c r="AL335" s="0" t="n">
        <v>5.5</v>
      </c>
      <c r="AM335" s="0" t="n">
        <v>262710.53</v>
      </c>
      <c r="AN335" s="0" t="n">
        <v>33265.75</v>
      </c>
      <c r="AO335" s="0" t="n">
        <v>10261.39</v>
      </c>
      <c r="AP335" s="0" t="n">
        <v>1783.67</v>
      </c>
      <c r="AQ335" s="0" t="n">
        <v>1532.06</v>
      </c>
      <c r="AR335" s="0" t="n">
        <v>159</v>
      </c>
      <c r="AS335" s="0" t="n">
        <v>48</v>
      </c>
    </row>
    <row r="336" customFormat="false" ht="12" hidden="false" customHeight="false" outlineLevel="0" collapsed="false">
      <c r="A336" s="0" t="str">
        <f aca="false">CONCATENATE("Item/",ASC(C336),"/cond_",ASC(L336),"/list_",ASC(E336),"/context_",ASC(F336),"/CW_",ASC(AS336))</f>
        <v>Item/11015/cond_BC/list_CORGA/context_15/CW_55</v>
      </c>
      <c r="B336" s="0" t="str">
        <f aca="false">CONCATENATE("(#",ASC(C336),")")</f>
        <v>(#11015)</v>
      </c>
      <c r="C336" s="0" t="n">
        <v>11015</v>
      </c>
      <c r="D336" s="0" t="n">
        <v>1015</v>
      </c>
      <c r="E336" s="0" t="s">
        <v>46</v>
      </c>
      <c r="F336" s="0" t="n">
        <v>15</v>
      </c>
      <c r="G336" s="0" t="n">
        <v>20</v>
      </c>
      <c r="H336" s="0" t="s">
        <v>118</v>
      </c>
      <c r="I336" s="0" t="s">
        <v>119</v>
      </c>
      <c r="J336" s="0" t="s">
        <v>1091</v>
      </c>
      <c r="K336" s="0" t="s">
        <v>121</v>
      </c>
      <c r="L336" s="0" t="s">
        <v>1066</v>
      </c>
      <c r="M336" s="0" t="s">
        <v>1067</v>
      </c>
      <c r="N336" s="0" t="s">
        <v>1092</v>
      </c>
      <c r="O336" s="0" t="n">
        <v>10</v>
      </c>
      <c r="P336" s="0" t="n">
        <v>8</v>
      </c>
      <c r="Q336" s="0" t="s">
        <v>52</v>
      </c>
      <c r="R336" s="0" t="s">
        <v>581</v>
      </c>
      <c r="S336" s="0" t="s">
        <v>1749</v>
      </c>
      <c r="T336" s="0" t="n">
        <v>0.90625</v>
      </c>
      <c r="U336" s="0" t="n">
        <v>3</v>
      </c>
      <c r="V336" s="0" t="n">
        <v>274</v>
      </c>
      <c r="W336" s="0" t="n">
        <v>622</v>
      </c>
      <c r="X336" s="0" t="n">
        <v>634</v>
      </c>
      <c r="Y336" s="0" t="n">
        <v>638</v>
      </c>
      <c r="Z336" s="0" t="n">
        <v>553</v>
      </c>
      <c r="AA336" s="0" t="n">
        <v>18</v>
      </c>
      <c r="AB336" s="0" t="n">
        <v>25</v>
      </c>
      <c r="AC336" s="0" t="n">
        <v>1</v>
      </c>
      <c r="AD336" s="0" t="n">
        <v>274.916</v>
      </c>
      <c r="AE336" s="0" t="n">
        <v>18</v>
      </c>
      <c r="AF336" s="0" t="n">
        <v>168.04</v>
      </c>
      <c r="AG336" s="0" t="n">
        <v>16318.28</v>
      </c>
      <c r="AH336" s="0" t="n">
        <v>66</v>
      </c>
      <c r="AI336" s="0" t="n">
        <v>1786.54</v>
      </c>
      <c r="AJ336" s="0" t="n">
        <v>9</v>
      </c>
      <c r="AK336" s="0" t="n">
        <v>274.92</v>
      </c>
      <c r="AL336" s="0" t="n">
        <v>1</v>
      </c>
      <c r="AM336" s="0" t="n">
        <v>247106.5</v>
      </c>
      <c r="AN336" s="0" t="n">
        <v>34623.67</v>
      </c>
      <c r="AO336" s="0" t="n">
        <v>24278.37</v>
      </c>
      <c r="AP336" s="0" t="n">
        <v>4080.5</v>
      </c>
      <c r="AQ336" s="0" t="n">
        <v>1746.11</v>
      </c>
      <c r="AR336" s="0" t="n">
        <v>403</v>
      </c>
      <c r="AS336" s="0" t="n">
        <v>55</v>
      </c>
    </row>
    <row r="337" customFormat="false" ht="12" hidden="false" customHeight="false" outlineLevel="0" collapsed="false">
      <c r="A337" s="0" t="str">
        <f aca="false">CONCATENATE("Item/",ASC(C337),"/cond_",ASC(L337),"/list_",ASC(E337),"/context_",ASC(F337),"/CW_",ASC(AS337))</f>
        <v>Item/11016/cond_BC/list_CORGB/context_16/CW_55</v>
      </c>
      <c r="B337" s="0" t="str">
        <f aca="false">CONCATENATE("(#",ASC(C337),")")</f>
        <v>(#11016)</v>
      </c>
      <c r="C337" s="0" t="n">
        <v>11016</v>
      </c>
      <c r="D337" s="0" t="n">
        <v>1016</v>
      </c>
      <c r="E337" s="0" t="s">
        <v>56</v>
      </c>
      <c r="F337" s="0" t="n">
        <v>16</v>
      </c>
      <c r="G337" s="0" t="n">
        <v>21</v>
      </c>
      <c r="I337" s="0" t="s">
        <v>123</v>
      </c>
      <c r="J337" s="0" t="s">
        <v>1091</v>
      </c>
      <c r="K337" s="0" t="s">
        <v>125</v>
      </c>
      <c r="L337" s="0" t="s">
        <v>1066</v>
      </c>
      <c r="M337" s="0" t="s">
        <v>1067</v>
      </c>
      <c r="N337" s="0" t="s">
        <v>1093</v>
      </c>
      <c r="O337" s="0" t="n">
        <v>19</v>
      </c>
      <c r="P337" s="0" t="n">
        <v>17</v>
      </c>
      <c r="Q337" s="0" t="s">
        <v>52</v>
      </c>
      <c r="R337" s="0" t="s">
        <v>581</v>
      </c>
      <c r="S337" s="0" t="s">
        <v>1743</v>
      </c>
      <c r="T337" s="0" t="n">
        <v>0.91</v>
      </c>
      <c r="U337" s="0" t="n">
        <v>3</v>
      </c>
      <c r="V337" s="0" t="n">
        <v>274</v>
      </c>
      <c r="W337" s="0" t="n">
        <v>622</v>
      </c>
      <c r="X337" s="0" t="n">
        <v>634</v>
      </c>
      <c r="Y337" s="0" t="n">
        <v>638</v>
      </c>
      <c r="Z337" s="0" t="n">
        <v>553</v>
      </c>
      <c r="AA337" s="0" t="n">
        <v>18</v>
      </c>
      <c r="AB337" s="0" t="n">
        <v>25</v>
      </c>
      <c r="AC337" s="0" t="n">
        <v>1</v>
      </c>
      <c r="AD337" s="0" t="n">
        <v>274.916</v>
      </c>
      <c r="AE337" s="0" t="n">
        <v>18</v>
      </c>
      <c r="AF337" s="0" t="n">
        <v>168.04</v>
      </c>
      <c r="AG337" s="0" t="n">
        <v>16318.28</v>
      </c>
      <c r="AH337" s="0" t="n">
        <v>66</v>
      </c>
      <c r="AI337" s="0" t="n">
        <v>1786.54</v>
      </c>
      <c r="AJ337" s="0" t="n">
        <v>9</v>
      </c>
      <c r="AK337" s="0" t="n">
        <v>274.92</v>
      </c>
      <c r="AL337" s="0" t="n">
        <v>1</v>
      </c>
      <c r="AM337" s="0" t="n">
        <v>247106.5</v>
      </c>
      <c r="AN337" s="0" t="n">
        <v>34623.67</v>
      </c>
      <c r="AO337" s="0" t="n">
        <v>24278.37</v>
      </c>
      <c r="AP337" s="0" t="n">
        <v>4080.5</v>
      </c>
      <c r="AQ337" s="0" t="n">
        <v>1746.11</v>
      </c>
      <c r="AR337" s="0" t="n">
        <v>403</v>
      </c>
      <c r="AS337" s="0" t="n">
        <v>55</v>
      </c>
    </row>
    <row r="338" customFormat="false" ht="12" hidden="false" customHeight="false" outlineLevel="0" collapsed="false">
      <c r="A338" s="0" t="str">
        <f aca="false">CONCATENATE("Item/",ASC(C338),"/cond_",ASC(L338),"/list_",ASC(E338),"/context_",ASC(F338),"/CW_",ASC(AS338))</f>
        <v>Item/11017/cond_BC/list_CORGC/context_17/CW_55</v>
      </c>
      <c r="B338" s="0" t="str">
        <f aca="false">CONCATENATE("(#",ASC(C338),")")</f>
        <v>(#11017)</v>
      </c>
      <c r="C338" s="0" t="n">
        <v>11017</v>
      </c>
      <c r="D338" s="0" t="n">
        <v>1017</v>
      </c>
      <c r="E338" s="0" t="s">
        <v>66</v>
      </c>
      <c r="F338" s="0" t="n">
        <v>17</v>
      </c>
      <c r="G338" s="0" t="n">
        <v>22</v>
      </c>
      <c r="H338" s="0" t="n">
        <v>24</v>
      </c>
      <c r="I338" s="0" t="s">
        <v>127</v>
      </c>
      <c r="J338" s="0" t="s">
        <v>1091</v>
      </c>
      <c r="K338" s="0" t="s">
        <v>129</v>
      </c>
      <c r="L338" s="0" t="s">
        <v>1066</v>
      </c>
      <c r="M338" s="0" t="s">
        <v>1067</v>
      </c>
      <c r="N338" s="0" t="s">
        <v>1094</v>
      </c>
      <c r="O338" s="0" t="n">
        <v>13</v>
      </c>
      <c r="P338" s="0" t="n">
        <v>11</v>
      </c>
      <c r="Q338" s="0" t="s">
        <v>52</v>
      </c>
      <c r="R338" s="0" t="s">
        <v>581</v>
      </c>
      <c r="S338" s="0" t="s">
        <v>1741</v>
      </c>
      <c r="T338" s="0" t="n">
        <v>0.941</v>
      </c>
      <c r="U338" s="0" t="n">
        <v>3</v>
      </c>
      <c r="V338" s="0" t="n">
        <v>274</v>
      </c>
      <c r="W338" s="0" t="n">
        <v>622</v>
      </c>
      <c r="X338" s="0" t="n">
        <v>634</v>
      </c>
      <c r="Y338" s="0" t="n">
        <v>638</v>
      </c>
      <c r="Z338" s="0" t="n">
        <v>553</v>
      </c>
      <c r="AA338" s="0" t="n">
        <v>18</v>
      </c>
      <c r="AB338" s="0" t="n">
        <v>25</v>
      </c>
      <c r="AC338" s="0" t="n">
        <v>1</v>
      </c>
      <c r="AD338" s="0" t="n">
        <v>274.916</v>
      </c>
      <c r="AE338" s="0" t="n">
        <v>18</v>
      </c>
      <c r="AF338" s="0" t="n">
        <v>168.04</v>
      </c>
      <c r="AG338" s="0" t="n">
        <v>16318.28</v>
      </c>
      <c r="AH338" s="0" t="n">
        <v>66</v>
      </c>
      <c r="AI338" s="0" t="n">
        <v>1786.54</v>
      </c>
      <c r="AJ338" s="0" t="n">
        <v>9</v>
      </c>
      <c r="AK338" s="0" t="n">
        <v>274.92</v>
      </c>
      <c r="AL338" s="0" t="n">
        <v>1</v>
      </c>
      <c r="AM338" s="0" t="n">
        <v>247106.5</v>
      </c>
      <c r="AN338" s="0" t="n">
        <v>34623.67</v>
      </c>
      <c r="AO338" s="0" t="n">
        <v>24278.37</v>
      </c>
      <c r="AP338" s="0" t="n">
        <v>4080.5</v>
      </c>
      <c r="AQ338" s="0" t="n">
        <v>1746.11</v>
      </c>
      <c r="AR338" s="0" t="n">
        <v>403</v>
      </c>
      <c r="AS338" s="0" t="n">
        <v>55</v>
      </c>
    </row>
    <row r="339" customFormat="false" ht="12" hidden="false" customHeight="false" outlineLevel="0" collapsed="false">
      <c r="A339" s="0" t="str">
        <f aca="false">CONCATENATE("Item/",ASC(C339),"/cond_",ASC(L339),"/list_",ASC(E339),"/context_",ASC(F339),"/CW_",ASC(AS339))</f>
        <v>Item/11018/cond_BC/list_CORGC/context_18/CW_56</v>
      </c>
      <c r="B339" s="0" t="str">
        <f aca="false">CONCATENATE("(#",ASC(C339),")")</f>
        <v>(#11018)</v>
      </c>
      <c r="C339" s="0" t="n">
        <v>11018</v>
      </c>
      <c r="D339" s="0" t="n">
        <v>1018</v>
      </c>
      <c r="E339" s="0" t="s">
        <v>66</v>
      </c>
      <c r="F339" s="0" t="n">
        <v>18</v>
      </c>
      <c r="G339" s="0" t="n">
        <v>23</v>
      </c>
      <c r="H339" s="0" t="s">
        <v>131</v>
      </c>
      <c r="I339" s="0" t="s">
        <v>132</v>
      </c>
      <c r="J339" s="0" t="s">
        <v>1095</v>
      </c>
      <c r="K339" s="0" t="s">
        <v>134</v>
      </c>
      <c r="L339" s="0" t="s">
        <v>1066</v>
      </c>
      <c r="M339" s="0" t="s">
        <v>1067</v>
      </c>
      <c r="N339" s="0" t="s">
        <v>1096</v>
      </c>
      <c r="O339" s="0" t="n">
        <v>22</v>
      </c>
      <c r="P339" s="0" t="n">
        <v>19</v>
      </c>
      <c r="Q339" s="0" t="s">
        <v>52</v>
      </c>
      <c r="R339" s="0" t="s">
        <v>581</v>
      </c>
      <c r="S339" s="0" t="s">
        <v>1745</v>
      </c>
      <c r="T339" s="0" t="n">
        <v>0.92</v>
      </c>
      <c r="U339" s="0" t="n">
        <v>1</v>
      </c>
      <c r="V339" s="0" t="n">
        <v>1</v>
      </c>
      <c r="W339" s="0" t="n">
        <v>622</v>
      </c>
      <c r="X339" s="0" t="n">
        <v>539</v>
      </c>
      <c r="Y339" s="0" t="n">
        <v>577</v>
      </c>
      <c r="Z339" s="0" t="n">
        <v>425</v>
      </c>
      <c r="AA339" s="0" t="n">
        <v>1</v>
      </c>
      <c r="AB339" s="0" t="n">
        <v>16</v>
      </c>
      <c r="AC339" s="0" t="n">
        <v>1</v>
      </c>
      <c r="AD339" s="0" t="n">
        <v>2.61768</v>
      </c>
      <c r="AE339" s="0" t="n">
        <v>1</v>
      </c>
      <c r="AF339" s="0" t="n">
        <v>2.56</v>
      </c>
      <c r="AG339" s="0" t="n">
        <v>6567.54</v>
      </c>
      <c r="AH339" s="0" t="n">
        <v>639.83</v>
      </c>
      <c r="AI339" s="0" t="n">
        <v>779.43</v>
      </c>
      <c r="AJ339" s="0" t="n">
        <v>85</v>
      </c>
      <c r="AK339" s="0" t="n">
        <v>119.67</v>
      </c>
      <c r="AL339" s="0" t="n">
        <v>16</v>
      </c>
      <c r="AM339" s="0" t="n">
        <v>283255.64</v>
      </c>
      <c r="AN339" s="0" t="n">
        <v>35794</v>
      </c>
      <c r="AO339" s="0" t="n">
        <v>17964.72</v>
      </c>
      <c r="AP339" s="0" t="n">
        <v>2858.8</v>
      </c>
      <c r="AQ339" s="0" t="n">
        <v>1160.08</v>
      </c>
      <c r="AR339" s="0" t="n">
        <v>266.5</v>
      </c>
      <c r="AS339" s="0" t="n">
        <v>56</v>
      </c>
    </row>
    <row r="340" customFormat="false" ht="12" hidden="false" customHeight="false" outlineLevel="0" collapsed="false">
      <c r="A340" s="0" t="str">
        <f aca="false">CONCATENATE("Item/",ASC(C340),"/cond_",ASC(L340),"/list_",ASC(E340),"/context_",ASC(F340),"/CW_",ASC(AS340))</f>
        <v>Item/11019/cond_BC/list_CORGC/context_19/CW_57</v>
      </c>
      <c r="B340" s="0" t="str">
        <f aca="false">CONCATENATE("(#",ASC(C340),")")</f>
        <v>(#11019)</v>
      </c>
      <c r="C340" s="0" t="n">
        <v>11019</v>
      </c>
      <c r="D340" s="0" t="n">
        <v>1019</v>
      </c>
      <c r="E340" s="0" t="s">
        <v>66</v>
      </c>
      <c r="F340" s="0" t="n">
        <v>19</v>
      </c>
      <c r="G340" s="0" t="n">
        <v>24</v>
      </c>
      <c r="I340" s="0" t="s">
        <v>136</v>
      </c>
      <c r="J340" s="0" t="s">
        <v>1097</v>
      </c>
      <c r="K340" s="0" t="s">
        <v>138</v>
      </c>
      <c r="L340" s="0" t="s">
        <v>1066</v>
      </c>
      <c r="M340" s="0" t="s">
        <v>1067</v>
      </c>
      <c r="N340" s="0" t="s">
        <v>1098</v>
      </c>
      <c r="O340" s="0" t="n">
        <v>14</v>
      </c>
      <c r="P340" s="0" t="n">
        <v>12</v>
      </c>
      <c r="Q340" s="0" t="s">
        <v>52</v>
      </c>
      <c r="R340" s="0" t="s">
        <v>581</v>
      </c>
      <c r="S340" s="0" t="s">
        <v>1750</v>
      </c>
      <c r="T340" s="0" t="n">
        <v>0.91</v>
      </c>
      <c r="U340" s="0" t="n">
        <v>4</v>
      </c>
      <c r="V340" s="0" t="n">
        <v>23</v>
      </c>
      <c r="W340" s="0" t="n">
        <v>615</v>
      </c>
      <c r="X340" s="0" t="n">
        <v>582</v>
      </c>
      <c r="Y340" s="0" t="n">
        <v>617</v>
      </c>
      <c r="Z340" s="0" t="n">
        <v>487</v>
      </c>
      <c r="AA340" s="0" t="n">
        <v>20</v>
      </c>
      <c r="AB340" s="0" t="n">
        <v>3</v>
      </c>
      <c r="AC340" s="0" t="n">
        <v>1</v>
      </c>
      <c r="AD340" s="0" t="n">
        <v>26.3553</v>
      </c>
      <c r="AE340" s="0" t="n">
        <v>20</v>
      </c>
      <c r="AF340" s="0" t="n">
        <v>9.51</v>
      </c>
      <c r="AG340" s="0" t="n">
        <v>14268.89</v>
      </c>
      <c r="AH340" s="0" t="n">
        <v>316.75</v>
      </c>
      <c r="AI340" s="0" t="n">
        <v>1161.62</v>
      </c>
      <c r="AJ340" s="0" t="n">
        <v>38</v>
      </c>
      <c r="AK340" s="0" t="n">
        <v>58.09</v>
      </c>
      <c r="AL340" s="0" t="n">
        <v>6.5</v>
      </c>
      <c r="AM340" s="0" t="n">
        <v>288583.71</v>
      </c>
      <c r="AN340" s="0" t="n">
        <v>38401</v>
      </c>
      <c r="AO340" s="0" t="n">
        <v>23476.97</v>
      </c>
      <c r="AP340" s="0" t="n">
        <v>4417.67</v>
      </c>
      <c r="AQ340" s="0" t="n">
        <v>958.25</v>
      </c>
      <c r="AR340" s="0" t="n">
        <v>455</v>
      </c>
      <c r="AS340" s="0" t="n">
        <v>57</v>
      </c>
    </row>
    <row r="341" customFormat="false" ht="12" hidden="false" customHeight="false" outlineLevel="0" collapsed="false">
      <c r="A341" s="0" t="str">
        <f aca="false">CONCATENATE("Item/",ASC(C341),"/cond_",ASC(L341),"/list_",ASC(E341),"/context_",ASC(F341),"/CW_",ASC(AS341))</f>
        <v>Item/11020/cond_BC/list_CORGA/context_20/CW_58</v>
      </c>
      <c r="B341" s="0" t="str">
        <f aca="false">CONCATENATE("(#",ASC(C341),")")</f>
        <v>(#11020)</v>
      </c>
      <c r="C341" s="0" t="n">
        <v>11020</v>
      </c>
      <c r="D341" s="0" t="n">
        <v>1020</v>
      </c>
      <c r="E341" s="0" t="s">
        <v>46</v>
      </c>
      <c r="F341" s="0" t="n">
        <v>20</v>
      </c>
      <c r="G341" s="0" t="n">
        <v>25</v>
      </c>
      <c r="H341" s="0" t="s">
        <v>140</v>
      </c>
      <c r="I341" s="0" t="s">
        <v>141</v>
      </c>
      <c r="J341" s="0" t="s">
        <v>1099</v>
      </c>
      <c r="K341" s="0" t="s">
        <v>143</v>
      </c>
      <c r="L341" s="0" t="s">
        <v>1066</v>
      </c>
      <c r="M341" s="0" t="s">
        <v>1067</v>
      </c>
      <c r="N341" s="0" t="s">
        <v>1100</v>
      </c>
      <c r="O341" s="0" t="n">
        <v>10</v>
      </c>
      <c r="P341" s="0" t="n">
        <v>8</v>
      </c>
      <c r="Q341" s="0" t="s">
        <v>52</v>
      </c>
      <c r="R341" s="0" t="s">
        <v>581</v>
      </c>
      <c r="S341" s="0" t="s">
        <v>1751</v>
      </c>
      <c r="T341" s="0" t="n">
        <v>0.90625</v>
      </c>
      <c r="U341" s="0" t="n">
        <v>3</v>
      </c>
      <c r="V341" s="0" t="n">
        <v>9</v>
      </c>
      <c r="W341" s="0" t="n">
        <v>592</v>
      </c>
      <c r="X341" s="0" t="n">
        <v>526</v>
      </c>
      <c r="Y341" s="0" t="n">
        <v>601</v>
      </c>
      <c r="Z341" s="0" t="n">
        <v>478</v>
      </c>
      <c r="AA341" s="0" t="n">
        <v>17</v>
      </c>
      <c r="AB341" s="0" t="n">
        <v>11</v>
      </c>
      <c r="AC341" s="0" t="n">
        <v>1</v>
      </c>
      <c r="AD341" s="0" t="n">
        <v>29.2109</v>
      </c>
      <c r="AE341" s="0" t="n">
        <v>17</v>
      </c>
      <c r="AF341" s="0" t="n">
        <v>369.79</v>
      </c>
      <c r="AG341" s="0" t="n">
        <v>19026.17</v>
      </c>
      <c r="AH341" s="0" t="n">
        <v>262.75</v>
      </c>
      <c r="AI341" s="0" t="n">
        <v>4510.56</v>
      </c>
      <c r="AJ341" s="0" t="n">
        <v>24</v>
      </c>
      <c r="AK341" s="0" t="n">
        <v>2500.51</v>
      </c>
      <c r="AL341" s="0" t="n">
        <v>5</v>
      </c>
      <c r="AM341" s="0" t="n">
        <v>265209.41</v>
      </c>
      <c r="AN341" s="0" t="n">
        <v>33405.25</v>
      </c>
      <c r="AO341" s="0" t="n">
        <v>17387.35</v>
      </c>
      <c r="AP341" s="0" t="n">
        <v>2329.33</v>
      </c>
      <c r="AQ341" s="0" t="n">
        <v>3139.19</v>
      </c>
      <c r="AR341" s="0" t="n">
        <v>181</v>
      </c>
      <c r="AS341" s="0" t="n">
        <v>58</v>
      </c>
    </row>
    <row r="342" customFormat="false" ht="12" hidden="false" customHeight="false" outlineLevel="0" collapsed="false">
      <c r="A342" s="0" t="str">
        <f aca="false">CONCATENATE("Item/",ASC(C342),"/cond_",ASC(L342),"/list_",ASC(E342),"/context_",ASC(F342),"/CW_",ASC(AS342))</f>
        <v>Item/11021/cond_BC/list_CORGC/context_21/CW_61</v>
      </c>
      <c r="B342" s="0" t="str">
        <f aca="false">CONCATENATE("(#",ASC(C342),")")</f>
        <v>(#11021)</v>
      </c>
      <c r="C342" s="0" t="n">
        <v>11021</v>
      </c>
      <c r="D342" s="0" t="n">
        <v>1021</v>
      </c>
      <c r="E342" s="0" t="s">
        <v>66</v>
      </c>
      <c r="F342" s="0" t="n">
        <v>21</v>
      </c>
      <c r="G342" s="0" t="n">
        <v>26</v>
      </c>
      <c r="I342" s="0" t="s">
        <v>145</v>
      </c>
      <c r="J342" s="0" t="s">
        <v>1101</v>
      </c>
      <c r="K342" s="0" t="s">
        <v>147</v>
      </c>
      <c r="L342" s="0" t="s">
        <v>1066</v>
      </c>
      <c r="M342" s="0" t="s">
        <v>1067</v>
      </c>
      <c r="N342" s="0" t="s">
        <v>1102</v>
      </c>
      <c r="O342" s="0" t="n">
        <v>12</v>
      </c>
      <c r="P342" s="0" t="n">
        <v>10</v>
      </c>
      <c r="Q342" s="0" t="s">
        <v>52</v>
      </c>
      <c r="R342" s="0" t="s">
        <v>581</v>
      </c>
      <c r="S342" s="0" t="s">
        <v>1752</v>
      </c>
      <c r="T342" s="0" t="n">
        <v>0.91</v>
      </c>
      <c r="U342" s="0" t="n">
        <v>2</v>
      </c>
      <c r="V342" s="0" t="n">
        <v>31</v>
      </c>
      <c r="W342" s="0" t="n">
        <v>606</v>
      </c>
      <c r="X342" s="0" t="n">
        <v>531</v>
      </c>
      <c r="Y342" s="0" t="n">
        <v>557</v>
      </c>
      <c r="Z342" s="0" t="n">
        <v>439</v>
      </c>
      <c r="AA342" s="0" t="n">
        <v>2</v>
      </c>
      <c r="AB342" s="0" t="n">
        <v>10</v>
      </c>
      <c r="AC342" s="0" t="n">
        <v>1</v>
      </c>
      <c r="AD342" s="0" t="n">
        <v>26.9502</v>
      </c>
      <c r="AE342" s="0" t="n">
        <v>2</v>
      </c>
      <c r="AF342" s="0" t="n">
        <v>1.13</v>
      </c>
      <c r="AG342" s="0" t="n">
        <v>9360.35</v>
      </c>
      <c r="AH342" s="0" t="n">
        <v>1244.29</v>
      </c>
      <c r="AI342" s="0" t="n">
        <v>3520.73</v>
      </c>
      <c r="AJ342" s="0" t="n">
        <v>405.83</v>
      </c>
      <c r="AK342" s="0" t="n">
        <v>1953.25</v>
      </c>
      <c r="AL342" s="0" t="n">
        <v>223.8</v>
      </c>
      <c r="AM342" s="0" t="n">
        <v>255649.79</v>
      </c>
      <c r="AN342" s="0" t="n">
        <v>38259.14</v>
      </c>
      <c r="AO342" s="0" t="n">
        <v>29132.76</v>
      </c>
      <c r="AP342" s="0" t="n">
        <v>5201.83</v>
      </c>
      <c r="AQ342" s="0" t="n">
        <v>6924.2</v>
      </c>
      <c r="AR342" s="0" t="n">
        <v>1764.2</v>
      </c>
      <c r="AS342" s="0" t="n">
        <v>61</v>
      </c>
    </row>
    <row r="343" customFormat="false" ht="12" hidden="false" customHeight="false" outlineLevel="0" collapsed="false">
      <c r="A343" s="0" t="str">
        <f aca="false">CONCATENATE("Item/",ASC(C343),"/cond_",ASC(L343),"/list_",ASC(E343),"/context_",ASC(F343),"/CW_",ASC(AS343))</f>
        <v>Item/11022/cond_BC/list_CORGC/context_22/CW_66</v>
      </c>
      <c r="B343" s="0" t="str">
        <f aca="false">CONCATENATE("(#",ASC(C343),")")</f>
        <v>(#11022)</v>
      </c>
      <c r="C343" s="0" t="n">
        <v>11022</v>
      </c>
      <c r="D343" s="0" t="n">
        <v>1022</v>
      </c>
      <c r="E343" s="0" t="s">
        <v>66</v>
      </c>
      <c r="F343" s="0" t="n">
        <v>22</v>
      </c>
      <c r="G343" s="0" t="n">
        <v>27</v>
      </c>
      <c r="I343" s="0" t="s">
        <v>149</v>
      </c>
      <c r="J343" s="0" t="s">
        <v>1103</v>
      </c>
      <c r="K343" s="0" t="s">
        <v>151</v>
      </c>
      <c r="L343" s="0" t="s">
        <v>1066</v>
      </c>
      <c r="M343" s="0" t="s">
        <v>1067</v>
      </c>
      <c r="N343" s="0" t="s">
        <v>1104</v>
      </c>
      <c r="O343" s="0" t="n">
        <v>10</v>
      </c>
      <c r="P343" s="0" t="n">
        <v>8</v>
      </c>
      <c r="Q343" s="0" t="s">
        <v>52</v>
      </c>
      <c r="R343" s="0" t="s">
        <v>581</v>
      </c>
      <c r="S343" s="0" t="s">
        <v>1753</v>
      </c>
      <c r="T343" s="0" t="n">
        <v>1</v>
      </c>
      <c r="U343" s="0" t="n">
        <v>7</v>
      </c>
      <c r="V343" s="0" t="n">
        <v>240</v>
      </c>
      <c r="W343" s="0" t="s">
        <v>55</v>
      </c>
      <c r="X343" s="0" t="s">
        <v>55</v>
      </c>
      <c r="Y343" s="0" t="s">
        <v>55</v>
      </c>
      <c r="Z343" s="0" t="s">
        <v>55</v>
      </c>
      <c r="AA343" s="0" t="n">
        <v>2</v>
      </c>
      <c r="AB343" s="0" t="n">
        <v>15</v>
      </c>
      <c r="AC343" s="0" t="n">
        <v>1</v>
      </c>
      <c r="AD343" s="0" t="n">
        <v>266.587</v>
      </c>
      <c r="AE343" s="0" t="n">
        <v>2</v>
      </c>
      <c r="AF343" s="0" t="n">
        <v>111.52</v>
      </c>
      <c r="AG343" s="0" t="n">
        <v>6230.02</v>
      </c>
      <c r="AH343" s="0" t="n">
        <v>502.67</v>
      </c>
      <c r="AI343" s="0" t="n">
        <v>974.6</v>
      </c>
      <c r="AJ343" s="0" t="n">
        <v>68.6</v>
      </c>
      <c r="AK343" s="0" t="n">
        <v>425.64</v>
      </c>
      <c r="AL343" s="0" t="n">
        <v>15</v>
      </c>
      <c r="AM343" s="0" t="n">
        <v>272523.63</v>
      </c>
      <c r="AN343" s="0" t="n">
        <v>32661</v>
      </c>
      <c r="AO343" s="0" t="n">
        <v>33899.38</v>
      </c>
      <c r="AP343" s="0" t="n">
        <v>4058.2</v>
      </c>
      <c r="AQ343" s="0" t="n">
        <v>2906.79</v>
      </c>
      <c r="AR343" s="0" t="n">
        <v>438.25</v>
      </c>
      <c r="AS343" s="0" t="n">
        <v>66</v>
      </c>
    </row>
    <row r="344" customFormat="false" ht="12" hidden="false" customHeight="false" outlineLevel="0" collapsed="false">
      <c r="A344" s="0" t="str">
        <f aca="false">CONCATENATE("Item/",ASC(C344),"/cond_",ASC(L344),"/list_",ASC(E344),"/context_",ASC(F344),"/CW_",ASC(AS344))</f>
        <v>Item/11023/cond_BC/list_CORGC/context_23/CW_67</v>
      </c>
      <c r="B344" s="0" t="str">
        <f aca="false">CONCATENATE("(#",ASC(C344),")")</f>
        <v>(#11023)</v>
      </c>
      <c r="C344" s="0" t="n">
        <v>11023</v>
      </c>
      <c r="D344" s="0" t="n">
        <v>1023</v>
      </c>
      <c r="E344" s="0" t="s">
        <v>66</v>
      </c>
      <c r="F344" s="0" t="n">
        <v>23</v>
      </c>
      <c r="G344" s="0" t="n">
        <v>29</v>
      </c>
      <c r="H344" s="0" t="s">
        <v>153</v>
      </c>
      <c r="I344" s="0" t="s">
        <v>154</v>
      </c>
      <c r="J344" s="0" t="s">
        <v>1105</v>
      </c>
      <c r="K344" s="0" t="s">
        <v>156</v>
      </c>
      <c r="L344" s="0" t="s">
        <v>1066</v>
      </c>
      <c r="M344" s="0" t="s">
        <v>1067</v>
      </c>
      <c r="N344" s="0" t="s">
        <v>1106</v>
      </c>
      <c r="O344" s="0" t="n">
        <v>12</v>
      </c>
      <c r="P344" s="0" t="n">
        <v>9</v>
      </c>
      <c r="Q344" s="0" t="s">
        <v>52</v>
      </c>
      <c r="R344" s="0" t="s">
        <v>581</v>
      </c>
      <c r="S344" s="0" t="s">
        <v>1754</v>
      </c>
      <c r="T344" s="0" t="n">
        <v>0.947368421052632</v>
      </c>
      <c r="U344" s="0" t="n">
        <v>5</v>
      </c>
      <c r="V344" s="0" t="n">
        <v>17</v>
      </c>
      <c r="W344" s="0" t="n">
        <v>299</v>
      </c>
      <c r="X344" s="0" t="n">
        <v>450</v>
      </c>
      <c r="Y344" s="0" t="n">
        <v>464</v>
      </c>
      <c r="Z344" s="0" t="s">
        <v>55</v>
      </c>
      <c r="AA344" s="0" t="n">
        <v>4</v>
      </c>
      <c r="AB344" s="0" t="n">
        <v>29</v>
      </c>
      <c r="AC344" s="0" t="n">
        <v>1</v>
      </c>
      <c r="AD344" s="0" t="n">
        <v>16.063</v>
      </c>
      <c r="AE344" s="0" t="n">
        <v>4</v>
      </c>
      <c r="AF344" s="0" t="n">
        <v>1.83</v>
      </c>
      <c r="AG344" s="0" t="n">
        <v>10847.94</v>
      </c>
      <c r="AH344" s="0" t="n">
        <v>577.2</v>
      </c>
      <c r="AI344" s="0" t="n">
        <v>525.54</v>
      </c>
      <c r="AJ344" s="0" t="n">
        <v>39.25</v>
      </c>
      <c r="AK344" s="0" t="n">
        <v>86.5</v>
      </c>
      <c r="AL344" s="0" t="n">
        <v>6.67</v>
      </c>
      <c r="AM344" s="0" t="n">
        <v>265995.35</v>
      </c>
      <c r="AN344" s="0" t="n">
        <v>32218.2</v>
      </c>
      <c r="AO344" s="0" t="n">
        <v>16372.36</v>
      </c>
      <c r="AP344" s="0" t="n">
        <v>1569.25</v>
      </c>
      <c r="AQ344" s="0" t="n">
        <v>891.98</v>
      </c>
      <c r="AR344" s="0" t="n">
        <v>167</v>
      </c>
      <c r="AS344" s="0" t="n">
        <v>67</v>
      </c>
    </row>
    <row r="345" customFormat="false" ht="12" hidden="false" customHeight="false" outlineLevel="0" collapsed="false">
      <c r="A345" s="0" t="str">
        <f aca="false">CONCATENATE("Item/",ASC(C345),"/cond_",ASC(L345),"/list_",ASC(E345),"/context_",ASC(F345),"/CW_",ASC(AS345))</f>
        <v>Item/11024/cond_BC/list_CORGC/context_24/CW_69</v>
      </c>
      <c r="B345" s="0" t="str">
        <f aca="false">CONCATENATE("(#",ASC(C345),")")</f>
        <v>(#11024)</v>
      </c>
      <c r="C345" s="0" t="n">
        <v>11024</v>
      </c>
      <c r="D345" s="0" t="n">
        <v>1024</v>
      </c>
      <c r="E345" s="0" t="s">
        <v>66</v>
      </c>
      <c r="F345" s="0" t="n">
        <v>24</v>
      </c>
      <c r="G345" s="0" t="n">
        <v>30</v>
      </c>
      <c r="H345" s="0" t="s">
        <v>158</v>
      </c>
      <c r="I345" s="0" t="s">
        <v>159</v>
      </c>
      <c r="J345" s="0" t="s">
        <v>1107</v>
      </c>
      <c r="K345" s="0" t="s">
        <v>161</v>
      </c>
      <c r="L345" s="0" t="s">
        <v>1066</v>
      </c>
      <c r="M345" s="0" t="s">
        <v>1067</v>
      </c>
      <c r="N345" s="0" t="s">
        <v>1108</v>
      </c>
      <c r="O345" s="0" t="n">
        <v>18</v>
      </c>
      <c r="P345" s="0" t="n">
        <v>15</v>
      </c>
      <c r="Q345" s="0" t="s">
        <v>52</v>
      </c>
      <c r="R345" s="0" t="s">
        <v>581</v>
      </c>
      <c r="S345" s="0" t="s">
        <v>1745</v>
      </c>
      <c r="T345" s="0" t="n">
        <v>1</v>
      </c>
      <c r="U345" s="0" t="n">
        <v>1</v>
      </c>
      <c r="V345" s="0" t="n">
        <v>88</v>
      </c>
      <c r="W345" s="0" t="s">
        <v>55</v>
      </c>
      <c r="X345" s="0" t="s">
        <v>55</v>
      </c>
      <c r="Y345" s="0" t="s">
        <v>55</v>
      </c>
      <c r="Z345" s="0" t="s">
        <v>55</v>
      </c>
      <c r="AA345" s="0" t="n">
        <v>4</v>
      </c>
      <c r="AB345" s="0" t="n">
        <v>13</v>
      </c>
      <c r="AC345" s="0" t="n">
        <v>1</v>
      </c>
      <c r="AD345" s="0" t="n">
        <v>58.0054</v>
      </c>
      <c r="AE345" s="0" t="n">
        <v>4</v>
      </c>
      <c r="AF345" s="0" t="n">
        <v>7.63</v>
      </c>
      <c r="AG345" s="0" t="n">
        <v>10432.08</v>
      </c>
      <c r="AH345" s="0" t="n">
        <v>252.8</v>
      </c>
      <c r="AI345" s="0" t="n">
        <v>2860.66</v>
      </c>
      <c r="AJ345" s="0" t="n">
        <v>41.25</v>
      </c>
      <c r="AK345" s="0" t="n">
        <v>110.3</v>
      </c>
      <c r="AL345" s="0" t="n">
        <v>5</v>
      </c>
      <c r="AM345" s="0" t="n">
        <v>206081.08</v>
      </c>
      <c r="AN345" s="0" t="n">
        <v>25241.2</v>
      </c>
      <c r="AO345" s="0" t="n">
        <v>38382.46</v>
      </c>
      <c r="AP345" s="0" t="n">
        <v>2337.75</v>
      </c>
      <c r="AQ345" s="0" t="n">
        <v>976.99</v>
      </c>
      <c r="AR345" s="0" t="n">
        <v>319</v>
      </c>
      <c r="AS345" s="0" t="n">
        <v>69</v>
      </c>
    </row>
    <row r="346" customFormat="false" ht="12" hidden="false" customHeight="false" outlineLevel="0" collapsed="false">
      <c r="A346" s="0" t="str">
        <f aca="false">CONCATENATE("Item/",ASC(C346),"/cond_",ASC(L346),"/list_",ASC(E346),"/context_",ASC(F346),"/CW_",ASC(AS346))</f>
        <v>Item/11025/cond_BC/list_CORGD/context_25/CW_76</v>
      </c>
      <c r="B346" s="0" t="str">
        <f aca="false">CONCATENATE("(#",ASC(C346),")")</f>
        <v>(#11025)</v>
      </c>
      <c r="C346" s="0" t="n">
        <v>11025</v>
      </c>
      <c r="D346" s="0" t="n">
        <v>1025</v>
      </c>
      <c r="E346" s="0" t="s">
        <v>80</v>
      </c>
      <c r="F346" s="0" t="n">
        <v>25</v>
      </c>
      <c r="G346" s="0" t="n">
        <v>33</v>
      </c>
      <c r="H346" s="0" t="s">
        <v>163</v>
      </c>
      <c r="I346" s="0" t="s">
        <v>164</v>
      </c>
      <c r="J346" s="0" t="s">
        <v>1109</v>
      </c>
      <c r="K346" s="0" t="s">
        <v>166</v>
      </c>
      <c r="L346" s="0" t="s">
        <v>1066</v>
      </c>
      <c r="M346" s="0" t="s">
        <v>1067</v>
      </c>
      <c r="N346" s="0" t="s">
        <v>1110</v>
      </c>
      <c r="O346" s="0" t="n">
        <v>10</v>
      </c>
      <c r="P346" s="0" t="n">
        <v>8</v>
      </c>
      <c r="Q346" s="0" t="s">
        <v>52</v>
      </c>
      <c r="R346" s="0" t="s">
        <v>581</v>
      </c>
      <c r="S346" s="0" t="s">
        <v>1755</v>
      </c>
      <c r="T346" s="0" t="n">
        <v>0.96875</v>
      </c>
      <c r="U346" s="0" t="n">
        <v>2</v>
      </c>
      <c r="V346" s="0" t="n">
        <v>100</v>
      </c>
      <c r="W346" s="0" t="n">
        <v>606</v>
      </c>
      <c r="X346" s="0" t="n">
        <v>455</v>
      </c>
      <c r="Y346" s="0" t="n">
        <v>575</v>
      </c>
      <c r="Z346" s="0" t="s">
        <v>55</v>
      </c>
      <c r="AA346" s="0" t="n">
        <v>9</v>
      </c>
      <c r="AB346" s="0" t="n">
        <v>24</v>
      </c>
      <c r="AC346" s="0" t="n">
        <v>4</v>
      </c>
      <c r="AD346" s="0" t="n">
        <v>21.0009</v>
      </c>
      <c r="AE346" s="0" t="n">
        <v>9</v>
      </c>
      <c r="AF346" s="0" t="n">
        <v>32.14</v>
      </c>
      <c r="AG346" s="0" t="n">
        <v>10479.56</v>
      </c>
      <c r="AH346" s="0" t="n">
        <v>154.25</v>
      </c>
      <c r="AI346" s="0" t="n">
        <v>680.89</v>
      </c>
      <c r="AJ346" s="0" t="n">
        <v>20.67</v>
      </c>
      <c r="AK346" s="0" t="n">
        <v>165.51</v>
      </c>
      <c r="AL346" s="0" t="n">
        <v>5</v>
      </c>
      <c r="AM346" s="0" t="n">
        <v>187051.89</v>
      </c>
      <c r="AN346" s="0" t="n">
        <v>25731.5</v>
      </c>
      <c r="AO346" s="0" t="n">
        <v>9465.44</v>
      </c>
      <c r="AP346" s="0" t="n">
        <v>1697</v>
      </c>
      <c r="AQ346" s="0" t="n">
        <v>971.7</v>
      </c>
      <c r="AR346" s="0" t="n">
        <v>202.5</v>
      </c>
      <c r="AS346" s="0" t="n">
        <v>76</v>
      </c>
    </row>
    <row r="347" customFormat="false" ht="12" hidden="false" customHeight="false" outlineLevel="0" collapsed="false">
      <c r="A347" s="0" t="str">
        <f aca="false">CONCATENATE("Item/",ASC(C347),"/cond_",ASC(L347),"/list_",ASC(E347),"/context_",ASC(F347),"/CW_",ASC(AS347))</f>
        <v>Item/11026/cond_BC/list_CORGC/context_26/CW_81</v>
      </c>
      <c r="B347" s="0" t="str">
        <f aca="false">CONCATENATE("(#",ASC(C347),")")</f>
        <v>(#11026)</v>
      </c>
      <c r="C347" s="0" t="n">
        <v>11026</v>
      </c>
      <c r="D347" s="0" t="n">
        <v>1026</v>
      </c>
      <c r="E347" s="0" t="s">
        <v>66</v>
      </c>
      <c r="F347" s="0" t="n">
        <v>26</v>
      </c>
      <c r="G347" s="0" t="n">
        <v>34</v>
      </c>
      <c r="I347" s="0" t="s">
        <v>168</v>
      </c>
      <c r="J347" s="0" t="s">
        <v>1111</v>
      </c>
      <c r="K347" s="0" t="s">
        <v>170</v>
      </c>
      <c r="L347" s="0" t="s">
        <v>1066</v>
      </c>
      <c r="M347" s="0" t="s">
        <v>1067</v>
      </c>
      <c r="N347" s="0" t="s">
        <v>1112</v>
      </c>
      <c r="O347" s="0" t="n">
        <v>14</v>
      </c>
      <c r="P347" s="0" t="n">
        <v>11</v>
      </c>
      <c r="Q347" s="0" t="s">
        <v>52</v>
      </c>
      <c r="R347" s="0" t="s">
        <v>581</v>
      </c>
      <c r="S347" s="0" t="s">
        <v>1756</v>
      </c>
      <c r="T347" s="0" t="n">
        <v>0.96</v>
      </c>
      <c r="U347" s="0" t="n">
        <v>10</v>
      </c>
      <c r="V347" s="0" t="n">
        <v>61</v>
      </c>
      <c r="W347" s="0" t="n">
        <v>562</v>
      </c>
      <c r="X347" s="0" t="n">
        <v>541</v>
      </c>
      <c r="Y347" s="0" t="n">
        <v>588</v>
      </c>
      <c r="Z347" s="0" t="n">
        <v>493</v>
      </c>
      <c r="AA347" s="0" t="n">
        <v>3</v>
      </c>
      <c r="AB347" s="0" t="n">
        <v>22</v>
      </c>
      <c r="AC347" s="0" t="n">
        <v>4</v>
      </c>
      <c r="AD347" s="0" t="n">
        <v>48.1296</v>
      </c>
      <c r="AE347" s="0" t="n">
        <v>3</v>
      </c>
      <c r="AF347" s="0" t="n">
        <v>9.82</v>
      </c>
      <c r="AG347" s="0" t="n">
        <v>11402.95</v>
      </c>
      <c r="AH347" s="0" t="n">
        <v>437.6</v>
      </c>
      <c r="AI347" s="0" t="n">
        <v>1583.12</v>
      </c>
      <c r="AJ347" s="0" t="n">
        <v>54.75</v>
      </c>
      <c r="AK347" s="0" t="n">
        <v>219.11</v>
      </c>
      <c r="AL347" s="0" t="n">
        <v>6</v>
      </c>
      <c r="AM347" s="0" t="n">
        <v>295492.17</v>
      </c>
      <c r="AN347" s="0" t="n">
        <v>37383.2</v>
      </c>
      <c r="AO347" s="0" t="n">
        <v>22399.1</v>
      </c>
      <c r="AP347" s="0" t="n">
        <v>3495.25</v>
      </c>
      <c r="AQ347" s="0" t="n">
        <v>1223.73</v>
      </c>
      <c r="AR347" s="0" t="n">
        <v>278.33</v>
      </c>
      <c r="AS347" s="0" t="n">
        <v>81</v>
      </c>
    </row>
    <row r="348" customFormat="false" ht="12" hidden="false" customHeight="false" outlineLevel="0" collapsed="false">
      <c r="A348" s="0" t="str">
        <f aca="false">CONCATENATE("Item/",ASC(C348),"/cond_",ASC(L348),"/list_",ASC(E348),"/context_",ASC(F348),"/CW_",ASC(AS348))</f>
        <v>Item/11027/cond_BC/list_CORGC/context_27/CW_82</v>
      </c>
      <c r="B348" s="0" t="str">
        <f aca="false">CONCATENATE("(#",ASC(C348),")")</f>
        <v>(#11027)</v>
      </c>
      <c r="C348" s="0" t="n">
        <v>11027</v>
      </c>
      <c r="D348" s="0" t="n">
        <v>1027</v>
      </c>
      <c r="E348" s="0" t="s">
        <v>66</v>
      </c>
      <c r="F348" s="0" t="n">
        <v>27</v>
      </c>
      <c r="G348" s="0" t="n">
        <v>35</v>
      </c>
      <c r="H348" s="0" t="n">
        <v>68</v>
      </c>
      <c r="I348" s="0" t="s">
        <v>172</v>
      </c>
      <c r="J348" s="0" t="s">
        <v>1113</v>
      </c>
      <c r="K348" s="0" t="s">
        <v>174</v>
      </c>
      <c r="L348" s="0" t="s">
        <v>1066</v>
      </c>
      <c r="M348" s="0" t="s">
        <v>1067</v>
      </c>
      <c r="N348" s="0" t="s">
        <v>1114</v>
      </c>
      <c r="O348" s="0" t="n">
        <v>19</v>
      </c>
      <c r="P348" s="0" t="n">
        <v>17</v>
      </c>
      <c r="Q348" s="0" t="s">
        <v>52</v>
      </c>
      <c r="R348" s="0" t="s">
        <v>581</v>
      </c>
      <c r="S348" s="0" t="s">
        <v>1357</v>
      </c>
      <c r="T348" s="0" t="n">
        <v>0.882</v>
      </c>
      <c r="U348" s="0" t="n">
        <v>6</v>
      </c>
      <c r="V348" s="0" t="n">
        <v>43</v>
      </c>
      <c r="W348" s="0" t="n">
        <v>601</v>
      </c>
      <c r="X348" s="0" t="n">
        <v>610</v>
      </c>
      <c r="Y348" s="0" t="n">
        <v>572</v>
      </c>
      <c r="Z348" s="0" t="n">
        <v>455</v>
      </c>
      <c r="AA348" s="0" t="n">
        <v>10</v>
      </c>
      <c r="AB348" s="0" t="n">
        <v>17</v>
      </c>
      <c r="AC348" s="0" t="n">
        <v>4</v>
      </c>
      <c r="AD348" s="0" t="n">
        <v>54.6738</v>
      </c>
      <c r="AE348" s="0" t="n">
        <v>10</v>
      </c>
      <c r="AF348" s="0" t="n">
        <v>26.61</v>
      </c>
      <c r="AG348" s="0" t="n">
        <v>20220.93</v>
      </c>
      <c r="AH348" s="0" t="n">
        <v>278.75</v>
      </c>
      <c r="AI348" s="0" t="n">
        <v>5597.24</v>
      </c>
      <c r="AJ348" s="0" t="n">
        <v>37.33</v>
      </c>
      <c r="AK348" s="0" t="n">
        <v>109.41</v>
      </c>
      <c r="AL348" s="0" t="n">
        <v>3.5</v>
      </c>
      <c r="AM348" s="0" t="n">
        <v>303433.5</v>
      </c>
      <c r="AN348" s="0" t="n">
        <v>34011.5</v>
      </c>
      <c r="AO348" s="0" t="n">
        <v>22887.28</v>
      </c>
      <c r="AP348" s="0" t="n">
        <v>4047.67</v>
      </c>
      <c r="AQ348" s="0" t="n">
        <v>339.08</v>
      </c>
      <c r="AR348" s="0" t="n">
        <v>140</v>
      </c>
      <c r="AS348" s="0" t="n">
        <v>82</v>
      </c>
    </row>
    <row r="349" customFormat="false" ht="12" hidden="false" customHeight="false" outlineLevel="0" collapsed="false">
      <c r="A349" s="0" t="str">
        <f aca="false">CONCATENATE("Item/",ASC(C349),"/cond_",ASC(L349),"/list_",ASC(E349),"/context_",ASC(F349),"/CW_",ASC(AS349))</f>
        <v>Item/11028/cond_BC/list_CORGD/context_28/CW_84</v>
      </c>
      <c r="B349" s="0" t="str">
        <f aca="false">CONCATENATE("(#",ASC(C349),")")</f>
        <v>(#11028)</v>
      </c>
      <c r="C349" s="0" t="n">
        <v>11028</v>
      </c>
      <c r="D349" s="0" t="n">
        <v>1028</v>
      </c>
      <c r="E349" s="0" t="s">
        <v>80</v>
      </c>
      <c r="F349" s="0" t="n">
        <v>28</v>
      </c>
      <c r="G349" s="0" t="n">
        <v>36</v>
      </c>
      <c r="H349" s="0" t="n">
        <v>48</v>
      </c>
      <c r="I349" s="0" t="s">
        <v>176</v>
      </c>
      <c r="J349" s="0" t="s">
        <v>1115</v>
      </c>
      <c r="K349" s="0" t="s">
        <v>178</v>
      </c>
      <c r="L349" s="0" t="s">
        <v>1066</v>
      </c>
      <c r="M349" s="0" t="s">
        <v>1067</v>
      </c>
      <c r="N349" s="0" t="s">
        <v>1116</v>
      </c>
      <c r="O349" s="0" t="n">
        <v>17</v>
      </c>
      <c r="P349" s="0" t="n">
        <v>15</v>
      </c>
      <c r="Q349" s="0" t="s">
        <v>52</v>
      </c>
      <c r="R349" s="0" t="s">
        <v>581</v>
      </c>
      <c r="S349" s="0" t="s">
        <v>1755</v>
      </c>
      <c r="T349" s="0" t="n">
        <v>0.912</v>
      </c>
      <c r="U349" s="0" t="n">
        <v>2</v>
      </c>
      <c r="V349" s="0" t="n">
        <v>78</v>
      </c>
      <c r="W349" s="0" t="n">
        <v>613</v>
      </c>
      <c r="X349" s="0" t="n">
        <v>625</v>
      </c>
      <c r="Y349" s="0" t="n">
        <v>618</v>
      </c>
      <c r="Z349" s="0" t="n">
        <v>440</v>
      </c>
      <c r="AA349" s="0" t="n">
        <v>2</v>
      </c>
      <c r="AB349" s="0" t="n">
        <v>13</v>
      </c>
      <c r="AC349" s="0" t="n">
        <v>4</v>
      </c>
      <c r="AD349" s="0" t="n">
        <v>91.3809</v>
      </c>
      <c r="AE349" s="0" t="n">
        <v>2</v>
      </c>
      <c r="AF349" s="0" t="n">
        <v>0.77</v>
      </c>
      <c r="AG349" s="0" t="n">
        <v>9235.64</v>
      </c>
      <c r="AH349" s="0" t="n">
        <v>884.33</v>
      </c>
      <c r="AI349" s="0" t="n">
        <v>535.88</v>
      </c>
      <c r="AJ349" s="0" t="n">
        <v>59.2</v>
      </c>
      <c r="AK349" s="0" t="n">
        <v>113.93</v>
      </c>
      <c r="AL349" s="0" t="n">
        <v>8.5</v>
      </c>
      <c r="AM349" s="0" t="n">
        <v>278667.7</v>
      </c>
      <c r="AN349" s="0" t="n">
        <v>33103.83</v>
      </c>
      <c r="AO349" s="0" t="n">
        <v>16459.68</v>
      </c>
      <c r="AP349" s="0" t="n">
        <v>1513.8</v>
      </c>
      <c r="AQ349" s="0" t="n">
        <v>1225.13</v>
      </c>
      <c r="AR349" s="0" t="n">
        <v>95.25</v>
      </c>
      <c r="AS349" s="0" t="n">
        <v>84</v>
      </c>
    </row>
    <row r="350" customFormat="false" ht="12" hidden="false" customHeight="false" outlineLevel="0" collapsed="false">
      <c r="A350" s="0" t="str">
        <f aca="false">CONCATENATE("Item/",ASC(C350),"/cond_",ASC(L350),"/list_",ASC(E350),"/context_",ASC(F350),"/CW_",ASC(AS350))</f>
        <v>Item/11029/cond_BC/list_CORGD/context_29/CW_88</v>
      </c>
      <c r="B350" s="0" t="str">
        <f aca="false">CONCATENATE("(#",ASC(C350),")")</f>
        <v>(#11029)</v>
      </c>
      <c r="C350" s="0" t="n">
        <v>11029</v>
      </c>
      <c r="D350" s="0" t="n">
        <v>1029</v>
      </c>
      <c r="E350" s="0" t="s">
        <v>80</v>
      </c>
      <c r="F350" s="0" t="n">
        <v>29</v>
      </c>
      <c r="G350" s="0" t="n">
        <v>38</v>
      </c>
      <c r="H350" s="0" t="s">
        <v>180</v>
      </c>
      <c r="I350" s="0" t="s">
        <v>181</v>
      </c>
      <c r="J350" s="0" t="s">
        <v>1117</v>
      </c>
      <c r="K350" s="0" t="s">
        <v>183</v>
      </c>
      <c r="L350" s="0" t="s">
        <v>1066</v>
      </c>
      <c r="M350" s="0" t="s">
        <v>1067</v>
      </c>
      <c r="N350" s="0" t="s">
        <v>1118</v>
      </c>
      <c r="O350" s="0" t="n">
        <v>11</v>
      </c>
      <c r="P350" s="0" t="n">
        <v>8</v>
      </c>
      <c r="Q350" s="0" t="s">
        <v>52</v>
      </c>
      <c r="R350" s="0" t="s">
        <v>581</v>
      </c>
      <c r="S350" s="0" t="s">
        <v>1745</v>
      </c>
      <c r="T350" s="0" t="n">
        <v>0.96875</v>
      </c>
      <c r="U350" s="0" t="n">
        <v>1</v>
      </c>
      <c r="V350" s="0" t="n">
        <v>6</v>
      </c>
      <c r="W350" s="0" t="s">
        <v>55</v>
      </c>
      <c r="X350" s="0" t="s">
        <v>55</v>
      </c>
      <c r="Y350" s="0" t="s">
        <v>55</v>
      </c>
      <c r="Z350" s="0" t="s">
        <v>55</v>
      </c>
      <c r="AA350" s="0" t="n">
        <v>6</v>
      </c>
      <c r="AB350" s="0" t="n">
        <v>2</v>
      </c>
      <c r="AC350" s="0" t="n">
        <v>4</v>
      </c>
      <c r="AD350" s="0" t="n">
        <v>5.7113</v>
      </c>
      <c r="AE350" s="0" t="n">
        <v>6</v>
      </c>
      <c r="AF350" s="0" t="n">
        <v>150.19</v>
      </c>
      <c r="AG350" s="0" t="n">
        <v>9703.65</v>
      </c>
      <c r="AH350" s="0" t="n">
        <v>193.25</v>
      </c>
      <c r="AI350" s="0" t="n">
        <v>1677.67</v>
      </c>
      <c r="AJ350" s="0" t="n">
        <v>27.67</v>
      </c>
      <c r="AK350" s="0" t="n">
        <v>456.28</v>
      </c>
      <c r="AL350" s="0" t="n">
        <v>4</v>
      </c>
      <c r="AM350" s="0" t="n">
        <v>152196.97</v>
      </c>
      <c r="AN350" s="0" t="n">
        <v>20320.25</v>
      </c>
      <c r="AO350" s="0" t="n">
        <v>14304.18</v>
      </c>
      <c r="AP350" s="0" t="n">
        <v>2246.33</v>
      </c>
      <c r="AQ350" s="0" t="n">
        <v>2974.46</v>
      </c>
      <c r="AR350" s="0" t="n">
        <v>405</v>
      </c>
      <c r="AS350" s="0" t="n">
        <v>88</v>
      </c>
    </row>
    <row r="351" customFormat="false" ht="12" hidden="false" customHeight="false" outlineLevel="0" collapsed="false">
      <c r="A351" s="0" t="str">
        <f aca="false">CONCATENATE("Item/",ASC(C351),"/cond_",ASC(L351),"/list_",ASC(E351),"/context_",ASC(F351),"/CW_",ASC(AS351))</f>
        <v>Item/11030/cond_BC/list_CORGC/context_30/CW_90</v>
      </c>
      <c r="B351" s="0" t="str">
        <f aca="false">CONCATENATE("(#",ASC(C351),")")</f>
        <v>(#11030)</v>
      </c>
      <c r="C351" s="0" t="n">
        <v>11030</v>
      </c>
      <c r="D351" s="0" t="n">
        <v>1030</v>
      </c>
      <c r="E351" s="0" t="s">
        <v>66</v>
      </c>
      <c r="F351" s="0" t="n">
        <v>30</v>
      </c>
      <c r="G351" s="0" t="n">
        <v>39</v>
      </c>
      <c r="I351" s="0" t="s">
        <v>185</v>
      </c>
      <c r="J351" s="0" t="s">
        <v>1119</v>
      </c>
      <c r="K351" s="0" t="s">
        <v>187</v>
      </c>
      <c r="L351" s="0" t="s">
        <v>1066</v>
      </c>
      <c r="M351" s="0" t="s">
        <v>1067</v>
      </c>
      <c r="N351" s="0" t="s">
        <v>1120</v>
      </c>
      <c r="O351" s="0" t="n">
        <v>20</v>
      </c>
      <c r="P351" s="0" t="n">
        <v>18</v>
      </c>
      <c r="Q351" s="0" t="s">
        <v>52</v>
      </c>
      <c r="R351" s="0" t="s">
        <v>581</v>
      </c>
      <c r="S351" s="0" t="s">
        <v>1755</v>
      </c>
      <c r="T351" s="0" t="n">
        <v>0.94</v>
      </c>
      <c r="U351" s="0" t="n">
        <v>2</v>
      </c>
      <c r="V351" s="0" t="n">
        <v>13</v>
      </c>
      <c r="W351" s="0" t="n">
        <v>547</v>
      </c>
      <c r="X351" s="0" t="n">
        <v>491</v>
      </c>
      <c r="Y351" s="0" t="n">
        <v>548</v>
      </c>
      <c r="Z351" s="0" t="n">
        <v>350</v>
      </c>
      <c r="AA351" s="0" t="n">
        <v>7</v>
      </c>
      <c r="AB351" s="0" t="n">
        <v>17</v>
      </c>
      <c r="AC351" s="0" t="n">
        <v>4</v>
      </c>
      <c r="AD351" s="0" t="n">
        <v>17.9073</v>
      </c>
      <c r="AE351" s="0" t="n">
        <v>7</v>
      </c>
      <c r="AF351" s="0" t="n">
        <v>1.41</v>
      </c>
      <c r="AG351" s="0" t="n">
        <v>8666.99</v>
      </c>
      <c r="AH351" s="0" t="n">
        <v>911.17</v>
      </c>
      <c r="AI351" s="0" t="n">
        <v>1975.43</v>
      </c>
      <c r="AJ351" s="0" t="n">
        <v>208.6</v>
      </c>
      <c r="AK351" s="0" t="n">
        <v>139.09</v>
      </c>
      <c r="AL351" s="0" t="n">
        <v>29</v>
      </c>
      <c r="AM351" s="0" t="n">
        <v>226850.66</v>
      </c>
      <c r="AN351" s="0" t="n">
        <v>31871.33</v>
      </c>
      <c r="AO351" s="0" t="n">
        <v>22569.88</v>
      </c>
      <c r="AP351" s="0" t="n">
        <v>4012.6</v>
      </c>
      <c r="AQ351" s="0" t="n">
        <v>1900.9</v>
      </c>
      <c r="AR351" s="0" t="n">
        <v>424.75</v>
      </c>
      <c r="AS351" s="0" t="n">
        <v>90</v>
      </c>
    </row>
    <row r="352" customFormat="false" ht="12" hidden="false" customHeight="false" outlineLevel="0" collapsed="false">
      <c r="A352" s="0" t="str">
        <f aca="false">CONCATENATE("Item/",ASC(C352),"/cond_",ASC(L352),"/list_",ASC(E352),"/context_",ASC(F352),"/CW_",ASC(AS352))</f>
        <v>Item/11031/cond_BC/list_CORGD/context_31/CW_93</v>
      </c>
      <c r="B352" s="0" t="str">
        <f aca="false">CONCATENATE("(#",ASC(C352),")")</f>
        <v>(#11031)</v>
      </c>
      <c r="C352" s="0" t="n">
        <v>11031</v>
      </c>
      <c r="D352" s="0" t="n">
        <v>1031</v>
      </c>
      <c r="E352" s="0" t="s">
        <v>80</v>
      </c>
      <c r="F352" s="0" t="n">
        <v>31</v>
      </c>
      <c r="G352" s="0" t="n">
        <v>40</v>
      </c>
      <c r="I352" s="0" t="s">
        <v>189</v>
      </c>
      <c r="J352" s="0" t="s">
        <v>1121</v>
      </c>
      <c r="K352" s="0" t="s">
        <v>191</v>
      </c>
      <c r="L352" s="0" t="s">
        <v>1066</v>
      </c>
      <c r="M352" s="0" t="s">
        <v>1067</v>
      </c>
      <c r="N352" s="0" t="s">
        <v>1122</v>
      </c>
      <c r="O352" s="0" t="n">
        <v>15</v>
      </c>
      <c r="P352" s="0" t="n">
        <v>12</v>
      </c>
      <c r="Q352" s="0" t="s">
        <v>52</v>
      </c>
      <c r="R352" s="0" t="s">
        <v>581</v>
      </c>
      <c r="S352" s="0" t="s">
        <v>1757</v>
      </c>
      <c r="T352" s="0" t="n">
        <v>0.91</v>
      </c>
      <c r="U352" s="0" t="n">
        <v>7</v>
      </c>
      <c r="V352" s="0" t="n">
        <v>11</v>
      </c>
      <c r="W352" s="0" t="n">
        <v>349</v>
      </c>
      <c r="X352" s="0" t="n">
        <v>437</v>
      </c>
      <c r="Y352" s="0" t="n">
        <v>386</v>
      </c>
      <c r="Z352" s="0" t="s">
        <v>55</v>
      </c>
      <c r="AA352" s="0" t="n">
        <v>5</v>
      </c>
      <c r="AB352" s="0" t="s">
        <v>55</v>
      </c>
      <c r="AC352" s="0" t="n">
        <v>4</v>
      </c>
      <c r="AD352" s="0" t="n">
        <v>9.28087</v>
      </c>
      <c r="AE352" s="0" t="n">
        <v>5</v>
      </c>
      <c r="AF352" s="0" t="n">
        <v>1.59</v>
      </c>
      <c r="AG352" s="0" t="n">
        <v>12938.2</v>
      </c>
      <c r="AH352" s="0" t="n">
        <v>216.75</v>
      </c>
      <c r="AI352" s="0" t="n">
        <v>432.02</v>
      </c>
      <c r="AJ352" s="0" t="n">
        <v>22.67</v>
      </c>
      <c r="AK352" s="0" t="n">
        <v>9.61</v>
      </c>
      <c r="AL352" s="0" t="n">
        <v>1.5</v>
      </c>
      <c r="AM352" s="0" t="n">
        <v>199193.03</v>
      </c>
      <c r="AN352" s="0" t="n">
        <v>27170</v>
      </c>
      <c r="AO352" s="0" t="n">
        <v>6431.88</v>
      </c>
      <c r="AP352" s="0" t="n">
        <v>1227.33</v>
      </c>
      <c r="AQ352" s="0" t="n">
        <v>1383.41</v>
      </c>
      <c r="AR352" s="0" t="n">
        <v>259</v>
      </c>
      <c r="AS352" s="0" t="n">
        <v>93</v>
      </c>
    </row>
    <row r="353" customFormat="false" ht="12" hidden="false" customHeight="false" outlineLevel="0" collapsed="false">
      <c r="A353" s="0" t="str">
        <f aca="false">CONCATENATE("Item/",ASC(C353),"/cond_",ASC(L353),"/list_",ASC(E353),"/context_",ASC(F353),"/CW_",ASC(AS353))</f>
        <v>Item/11032/cond_BC/list_CORGC/context_32/CW_99</v>
      </c>
      <c r="B353" s="0" t="str">
        <f aca="false">CONCATENATE("(#",ASC(C353),")")</f>
        <v>(#11032)</v>
      </c>
      <c r="C353" s="0" t="n">
        <v>11032</v>
      </c>
      <c r="D353" s="0" t="n">
        <v>1032</v>
      </c>
      <c r="E353" s="0" t="s">
        <v>66</v>
      </c>
      <c r="F353" s="0" t="n">
        <v>32</v>
      </c>
      <c r="G353" s="0" t="n">
        <v>41</v>
      </c>
      <c r="H353" s="0" t="s">
        <v>193</v>
      </c>
      <c r="I353" s="0" t="s">
        <v>194</v>
      </c>
      <c r="J353" s="0" t="s">
        <v>1123</v>
      </c>
      <c r="K353" s="0" t="s">
        <v>196</v>
      </c>
      <c r="L353" s="0" t="s">
        <v>1066</v>
      </c>
      <c r="M353" s="0" t="s">
        <v>1067</v>
      </c>
      <c r="N353" s="0" t="s">
        <v>1124</v>
      </c>
      <c r="O353" s="0" t="n">
        <v>10</v>
      </c>
      <c r="P353" s="0" t="n">
        <v>8</v>
      </c>
      <c r="Q353" s="0" t="s">
        <v>52</v>
      </c>
      <c r="R353" s="0" t="s">
        <v>581</v>
      </c>
      <c r="S353" s="0" t="s">
        <v>1745</v>
      </c>
      <c r="T353" s="0" t="n">
        <v>0.972222222222222</v>
      </c>
      <c r="U353" s="0" t="n">
        <v>1</v>
      </c>
      <c r="V353" s="0" t="n">
        <v>103</v>
      </c>
      <c r="W353" s="0" t="n">
        <v>514</v>
      </c>
      <c r="X353" s="0" t="n">
        <v>613</v>
      </c>
      <c r="Y353" s="0" t="n">
        <v>501</v>
      </c>
      <c r="Z353" s="0" t="n">
        <v>502</v>
      </c>
      <c r="AA353" s="0" t="n">
        <v>16</v>
      </c>
      <c r="AB353" s="0" t="n">
        <v>20</v>
      </c>
      <c r="AC353" s="0" t="n">
        <v>4</v>
      </c>
      <c r="AD353" s="0" t="n">
        <v>58.3624</v>
      </c>
      <c r="AE353" s="0" t="n">
        <v>16</v>
      </c>
      <c r="AF353" s="0" t="n">
        <v>37.26</v>
      </c>
      <c r="AG353" s="0" t="n">
        <v>20352.65</v>
      </c>
      <c r="AH353" s="0" t="n">
        <v>278</v>
      </c>
      <c r="AI353" s="0" t="n">
        <v>849.04</v>
      </c>
      <c r="AJ353" s="0" t="n">
        <v>29</v>
      </c>
      <c r="AK353" s="0" t="n">
        <v>334.38</v>
      </c>
      <c r="AL353" s="0" t="n">
        <v>6</v>
      </c>
      <c r="AM353" s="0" t="n">
        <v>365416.95</v>
      </c>
      <c r="AN353" s="0" t="n">
        <v>41190.25</v>
      </c>
      <c r="AO353" s="0" t="n">
        <v>27784.05</v>
      </c>
      <c r="AP353" s="0" t="n">
        <v>5269.33</v>
      </c>
      <c r="AQ353" s="0" t="n">
        <v>4018.05</v>
      </c>
      <c r="AR353" s="0" t="n">
        <v>1306</v>
      </c>
      <c r="AS353" s="0" t="n">
        <v>99</v>
      </c>
    </row>
    <row r="354" customFormat="false" ht="12" hidden="false" customHeight="false" outlineLevel="0" collapsed="false">
      <c r="A354" s="0" t="str">
        <f aca="false">CONCATENATE("Item/",ASC(C354),"/cond_",ASC(L354),"/list_",ASC(E354),"/context_",ASC(F354),"/CW_",ASC(AS354))</f>
        <v>Item/11033/cond_BC/list_CORGD/context_33/CW_101</v>
      </c>
      <c r="B354" s="0" t="str">
        <f aca="false">CONCATENATE("(#",ASC(C354),")")</f>
        <v>(#11033)</v>
      </c>
      <c r="C354" s="0" t="n">
        <v>11033</v>
      </c>
      <c r="D354" s="0" t="n">
        <v>1033</v>
      </c>
      <c r="E354" s="0" t="s">
        <v>80</v>
      </c>
      <c r="F354" s="0" t="n">
        <v>33</v>
      </c>
      <c r="G354" s="0" t="n">
        <v>42</v>
      </c>
      <c r="I354" s="0" t="s">
        <v>198</v>
      </c>
      <c r="J354" s="0" t="s">
        <v>1125</v>
      </c>
      <c r="K354" s="0" t="s">
        <v>200</v>
      </c>
      <c r="L354" s="0" t="s">
        <v>1066</v>
      </c>
      <c r="M354" s="0" t="s">
        <v>1067</v>
      </c>
      <c r="N354" s="0" t="s">
        <v>1126</v>
      </c>
      <c r="O354" s="0" t="n">
        <v>19</v>
      </c>
      <c r="P354" s="0" t="n">
        <v>17</v>
      </c>
      <c r="Q354" s="0" t="s">
        <v>52</v>
      </c>
      <c r="R354" s="0" t="s">
        <v>581</v>
      </c>
      <c r="S354" s="0" t="s">
        <v>1758</v>
      </c>
      <c r="T354" s="0" t="n">
        <v>0.89</v>
      </c>
      <c r="U354" s="0" t="n">
        <v>3</v>
      </c>
      <c r="V354" s="0" t="n">
        <v>277</v>
      </c>
      <c r="W354" s="0" t="n">
        <v>365</v>
      </c>
      <c r="X354" s="0" t="n">
        <v>581</v>
      </c>
      <c r="Y354" s="0" t="n">
        <v>498</v>
      </c>
      <c r="Z354" s="0" t="n">
        <v>510</v>
      </c>
      <c r="AA354" s="0" t="n">
        <v>2</v>
      </c>
      <c r="AB354" s="0" t="n">
        <v>15</v>
      </c>
      <c r="AC354" s="0" t="n">
        <v>4</v>
      </c>
      <c r="AD354" s="0" t="n">
        <v>233.152</v>
      </c>
      <c r="AE354" s="0" t="n">
        <v>2</v>
      </c>
      <c r="AF354" s="0" t="n">
        <v>19.19</v>
      </c>
      <c r="AG354" s="0" t="n">
        <v>7176.54</v>
      </c>
      <c r="AH354" s="0" t="n">
        <v>371.6</v>
      </c>
      <c r="AI354" s="0" t="n">
        <v>1708.54</v>
      </c>
      <c r="AJ354" s="0" t="n">
        <v>56.25</v>
      </c>
      <c r="AK354" s="0" t="n">
        <v>274.48</v>
      </c>
      <c r="AL354" s="0" t="n">
        <v>7</v>
      </c>
      <c r="AM354" s="0" t="n">
        <v>341274.43</v>
      </c>
      <c r="AN354" s="0" t="n">
        <v>35431.6</v>
      </c>
      <c r="AO354" s="0" t="n">
        <v>54524.09</v>
      </c>
      <c r="AP354" s="0" t="n">
        <v>4067</v>
      </c>
      <c r="AQ354" s="0" t="n">
        <v>2374.89</v>
      </c>
      <c r="AR354" s="0" t="n">
        <v>274.67</v>
      </c>
      <c r="AS354" s="0" t="n">
        <v>101</v>
      </c>
    </row>
    <row r="355" customFormat="false" ht="12" hidden="false" customHeight="false" outlineLevel="0" collapsed="false">
      <c r="A355" s="0" t="str">
        <f aca="false">CONCATENATE("Item/",ASC(C355),"/cond_",ASC(L355),"/list_",ASC(E355),"/context_",ASC(F355),"/CW_",ASC(AS355))</f>
        <v>Item/11034/cond_BC/list_CORGD/context_34/CW_108</v>
      </c>
      <c r="B355" s="0" t="str">
        <f aca="false">CONCATENATE("(#",ASC(C355),")")</f>
        <v>(#11034)</v>
      </c>
      <c r="C355" s="0" t="n">
        <v>11034</v>
      </c>
      <c r="D355" s="0" t="n">
        <v>1034</v>
      </c>
      <c r="E355" s="0" t="s">
        <v>80</v>
      </c>
      <c r="F355" s="0" t="n">
        <v>34</v>
      </c>
      <c r="G355" s="0" t="n">
        <v>44</v>
      </c>
      <c r="H355" s="0" t="s">
        <v>153</v>
      </c>
      <c r="I355" s="0" t="s">
        <v>203</v>
      </c>
      <c r="J355" s="0" t="s">
        <v>1127</v>
      </c>
      <c r="K355" s="0" t="s">
        <v>205</v>
      </c>
      <c r="L355" s="0" t="s">
        <v>1066</v>
      </c>
      <c r="M355" s="0" t="s">
        <v>1067</v>
      </c>
      <c r="N355" s="0" t="s">
        <v>1128</v>
      </c>
      <c r="O355" s="0" t="n">
        <v>15</v>
      </c>
      <c r="P355" s="0" t="n">
        <v>12</v>
      </c>
      <c r="Q355" s="0" t="s">
        <v>52</v>
      </c>
      <c r="R355" s="0" t="s">
        <v>581</v>
      </c>
      <c r="S355" s="0" t="s">
        <v>1759</v>
      </c>
      <c r="T355" s="0" t="n">
        <v>0.894736842105263</v>
      </c>
      <c r="U355" s="0" t="n">
        <v>3</v>
      </c>
      <c r="V355" s="0" t="n">
        <v>91</v>
      </c>
      <c r="W355" s="0" t="n">
        <v>542</v>
      </c>
      <c r="X355" s="0" t="n">
        <v>621</v>
      </c>
      <c r="Y355" s="0" t="n">
        <v>570</v>
      </c>
      <c r="Z355" s="0" t="n">
        <v>539</v>
      </c>
      <c r="AA355" s="0" t="n">
        <v>4</v>
      </c>
      <c r="AB355" s="0" t="n">
        <v>5</v>
      </c>
      <c r="AC355" s="0" t="n">
        <v>4</v>
      </c>
      <c r="AD355" s="0" t="n">
        <v>94.3555</v>
      </c>
      <c r="AE355" s="0" t="n">
        <v>4</v>
      </c>
      <c r="AF355" s="0" t="n">
        <v>3.12</v>
      </c>
      <c r="AG355" s="0" t="n">
        <v>8380.64</v>
      </c>
      <c r="AH355" s="0" t="n">
        <v>904.67</v>
      </c>
      <c r="AI355" s="0" t="n">
        <v>2002.74</v>
      </c>
      <c r="AJ355" s="0" t="n">
        <v>202.8</v>
      </c>
      <c r="AK355" s="0" t="n">
        <v>225.12</v>
      </c>
      <c r="AL355" s="0" t="n">
        <v>23.25</v>
      </c>
      <c r="AM355" s="0" t="n">
        <v>301576.89</v>
      </c>
      <c r="AN355" s="0" t="n">
        <v>41697.5</v>
      </c>
      <c r="AO355" s="0" t="n">
        <v>36555.82</v>
      </c>
      <c r="AP355" s="0" t="n">
        <v>6432</v>
      </c>
      <c r="AQ355" s="0" t="n">
        <v>1538.32</v>
      </c>
      <c r="AR355" s="0" t="n">
        <v>339.75</v>
      </c>
      <c r="AS355" s="0" t="n">
        <v>108</v>
      </c>
    </row>
    <row r="356" customFormat="false" ht="12" hidden="false" customHeight="false" outlineLevel="0" collapsed="false">
      <c r="A356" s="0" t="str">
        <f aca="false">CONCATENATE("Item/",ASC(C356),"/cond_",ASC(L356),"/list_",ASC(E356),"/context_",ASC(F356),"/CW_",ASC(AS356))</f>
        <v>Item/11035/cond_BC/list_CORGA/context_35/CW_114</v>
      </c>
      <c r="B356" s="0" t="str">
        <f aca="false">CONCATENATE("(#",ASC(C356),")")</f>
        <v>(#11035)</v>
      </c>
      <c r="C356" s="0" t="n">
        <v>11035</v>
      </c>
      <c r="D356" s="0" t="n">
        <v>1035</v>
      </c>
      <c r="E356" s="0" t="s">
        <v>46</v>
      </c>
      <c r="F356" s="0" t="n">
        <v>35</v>
      </c>
      <c r="G356" s="0" t="n">
        <v>45</v>
      </c>
      <c r="H356" s="0" t="n">
        <v>14</v>
      </c>
      <c r="I356" s="0" t="s">
        <v>207</v>
      </c>
      <c r="J356" s="0" t="s">
        <v>1129</v>
      </c>
      <c r="K356" s="0" t="s">
        <v>209</v>
      </c>
      <c r="L356" s="0" t="s">
        <v>1066</v>
      </c>
      <c r="M356" s="0" t="s">
        <v>1067</v>
      </c>
      <c r="N356" s="0" t="s">
        <v>1130</v>
      </c>
      <c r="O356" s="0" t="n">
        <v>13</v>
      </c>
      <c r="P356" s="0" t="n">
        <v>10</v>
      </c>
      <c r="Q356" s="0" t="s">
        <v>52</v>
      </c>
      <c r="R356" s="0" t="s">
        <v>581</v>
      </c>
      <c r="S356" s="0" t="s">
        <v>1760</v>
      </c>
      <c r="T356" s="0" t="n">
        <v>0.97</v>
      </c>
      <c r="U356" s="0" t="n">
        <v>4</v>
      </c>
      <c r="V356" s="0" t="n">
        <v>75</v>
      </c>
      <c r="W356" s="0" t="n">
        <v>610</v>
      </c>
      <c r="X356" s="0" t="n">
        <v>598</v>
      </c>
      <c r="Y356" s="0" t="n">
        <v>636</v>
      </c>
      <c r="Z356" s="0" t="n">
        <v>553</v>
      </c>
      <c r="AA356" s="0" t="n">
        <v>15</v>
      </c>
      <c r="AB356" s="0" t="n">
        <v>5</v>
      </c>
      <c r="AC356" s="0" t="n">
        <v>4</v>
      </c>
      <c r="AD356" s="0" t="n">
        <v>73.2356</v>
      </c>
      <c r="AE356" s="0" t="n">
        <v>15</v>
      </c>
      <c r="AF356" s="0" t="n">
        <v>8.58</v>
      </c>
      <c r="AG356" s="0" t="n">
        <v>10095.71</v>
      </c>
      <c r="AH356" s="0" t="n">
        <v>69.33</v>
      </c>
      <c r="AI356" s="0" t="n">
        <v>120.92</v>
      </c>
      <c r="AJ356" s="0" t="n">
        <v>7.5</v>
      </c>
      <c r="AK356" s="0" t="n">
        <v>73.24</v>
      </c>
      <c r="AL356" s="0" t="n">
        <v>1</v>
      </c>
      <c r="AM356" s="0" t="n">
        <v>191184.09</v>
      </c>
      <c r="AN356" s="0" t="n">
        <v>23729</v>
      </c>
      <c r="AO356" s="0" t="n">
        <v>4928.62</v>
      </c>
      <c r="AP356" s="0" t="n">
        <v>995.5</v>
      </c>
      <c r="AQ356" s="0" t="n">
        <v>149.56</v>
      </c>
      <c r="AR356" s="0" t="n">
        <v>66</v>
      </c>
      <c r="AS356" s="0" t="n">
        <v>114</v>
      </c>
    </row>
    <row r="357" customFormat="false" ht="12" hidden="false" customHeight="false" outlineLevel="0" collapsed="false">
      <c r="A357" s="0" t="str">
        <f aca="false">CONCATENATE("Item/",ASC(C357),"/cond_",ASC(L357),"/list_",ASC(E357),"/context_",ASC(F357),"/CW_",ASC(AS357))</f>
        <v>Item/11036/cond_BC/list_CORGA/context_36/CW_116</v>
      </c>
      <c r="B357" s="0" t="str">
        <f aca="false">CONCATENATE("(#",ASC(C357),")")</f>
        <v>(#11036)</v>
      </c>
      <c r="C357" s="0" t="n">
        <v>11036</v>
      </c>
      <c r="D357" s="0" t="n">
        <v>1036</v>
      </c>
      <c r="E357" s="0" t="s">
        <v>46</v>
      </c>
      <c r="F357" s="0" t="n">
        <v>36</v>
      </c>
      <c r="G357" s="0" t="n">
        <v>46</v>
      </c>
      <c r="H357" s="0" t="n">
        <v>27</v>
      </c>
      <c r="I357" s="0" t="s">
        <v>211</v>
      </c>
      <c r="J357" s="0" t="s">
        <v>1131</v>
      </c>
      <c r="K357" s="0" t="s">
        <v>213</v>
      </c>
      <c r="L357" s="0" t="s">
        <v>1066</v>
      </c>
      <c r="M357" s="0" t="s">
        <v>1067</v>
      </c>
      <c r="N357" s="0" t="s">
        <v>1132</v>
      </c>
      <c r="O357" s="0" t="n">
        <v>10</v>
      </c>
      <c r="P357" s="0" t="n">
        <v>8</v>
      </c>
      <c r="Q357" s="0" t="s">
        <v>52</v>
      </c>
      <c r="R357" s="0" t="s">
        <v>581</v>
      </c>
      <c r="S357" s="0" t="s">
        <v>1743</v>
      </c>
      <c r="T357" s="0" t="n">
        <v>0.941</v>
      </c>
      <c r="U357" s="0" t="n">
        <v>3</v>
      </c>
      <c r="V357" s="0" t="n">
        <v>312</v>
      </c>
      <c r="W357" s="0" t="n">
        <v>606</v>
      </c>
      <c r="X357" s="0" t="n">
        <v>545</v>
      </c>
      <c r="Y357" s="0" t="n">
        <v>587</v>
      </c>
      <c r="Z357" s="0" t="n">
        <v>460</v>
      </c>
      <c r="AA357" s="0" t="n">
        <v>6</v>
      </c>
      <c r="AB357" s="0" t="n">
        <v>23</v>
      </c>
      <c r="AC357" s="0" t="n">
        <v>4</v>
      </c>
      <c r="AD357" s="0" t="n">
        <v>343.868</v>
      </c>
      <c r="AE357" s="0" t="n">
        <v>6</v>
      </c>
      <c r="AF357" s="0" t="n">
        <v>40.28</v>
      </c>
      <c r="AG357" s="0" t="n">
        <v>12302.34</v>
      </c>
      <c r="AH357" s="0" t="n">
        <v>214</v>
      </c>
      <c r="AI357" s="0" t="n">
        <v>2543.71</v>
      </c>
      <c r="AJ357" s="0" t="n">
        <v>30.67</v>
      </c>
      <c r="AK357" s="0" t="n">
        <v>463.63</v>
      </c>
      <c r="AL357" s="0" t="n">
        <v>3</v>
      </c>
      <c r="AM357" s="0" t="n">
        <v>263891.18</v>
      </c>
      <c r="AN357" s="0" t="n">
        <v>31791.25</v>
      </c>
      <c r="AO357" s="0" t="n">
        <v>18588.22</v>
      </c>
      <c r="AP357" s="0" t="n">
        <v>2256.33</v>
      </c>
      <c r="AQ357" s="0" t="n">
        <v>720.31</v>
      </c>
      <c r="AR357" s="0" t="n">
        <v>76</v>
      </c>
      <c r="AS357" s="0" t="n">
        <v>116</v>
      </c>
    </row>
    <row r="358" customFormat="false" ht="12" hidden="false" customHeight="false" outlineLevel="0" collapsed="false">
      <c r="A358" s="0" t="str">
        <f aca="false">CONCATENATE("Item/",ASC(C358),"/cond_",ASC(L358),"/list_",ASC(E358),"/context_",ASC(F358),"/CW_",ASC(AS358))</f>
        <v>Item/11037/cond_BC/list_CORGB/context_37/CW_116</v>
      </c>
      <c r="B358" s="0" t="str">
        <f aca="false">CONCATENATE("(#",ASC(C358),")")</f>
        <v>(#11037)</v>
      </c>
      <c r="C358" s="0" t="n">
        <v>11037</v>
      </c>
      <c r="D358" s="0" t="n">
        <v>1037</v>
      </c>
      <c r="E358" s="0" t="s">
        <v>56</v>
      </c>
      <c r="F358" s="0" t="n">
        <v>37</v>
      </c>
      <c r="G358" s="0" t="n">
        <v>47</v>
      </c>
      <c r="H358" s="0" t="n">
        <v>20</v>
      </c>
      <c r="I358" s="0" t="s">
        <v>215</v>
      </c>
      <c r="J358" s="0" t="s">
        <v>1131</v>
      </c>
      <c r="K358" s="0" t="s">
        <v>217</v>
      </c>
      <c r="L358" s="0" t="s">
        <v>1066</v>
      </c>
      <c r="M358" s="0" t="s">
        <v>1067</v>
      </c>
      <c r="N358" s="0" t="s">
        <v>1133</v>
      </c>
      <c r="O358" s="0" t="n">
        <v>14</v>
      </c>
      <c r="P358" s="0" t="n">
        <v>12</v>
      </c>
      <c r="Q358" s="0" t="s">
        <v>52</v>
      </c>
      <c r="R358" s="0" t="s">
        <v>581</v>
      </c>
      <c r="S358" s="0" t="s">
        <v>605</v>
      </c>
      <c r="T358" s="0" t="n">
        <v>0.943</v>
      </c>
      <c r="U358" s="0" t="n">
        <v>4</v>
      </c>
      <c r="V358" s="0" t="n">
        <v>312</v>
      </c>
      <c r="W358" s="0" t="n">
        <v>606</v>
      </c>
      <c r="X358" s="0" t="n">
        <v>630</v>
      </c>
      <c r="Y358" s="0" t="n">
        <v>599</v>
      </c>
      <c r="Z358" s="0" t="n">
        <v>487</v>
      </c>
      <c r="AA358" s="0" t="n">
        <v>6</v>
      </c>
      <c r="AB358" s="0" t="n">
        <v>23</v>
      </c>
      <c r="AC358" s="0" t="n">
        <v>4</v>
      </c>
      <c r="AD358" s="0" t="n">
        <v>343.868</v>
      </c>
      <c r="AE358" s="0" t="n">
        <v>6</v>
      </c>
      <c r="AF358" s="0" t="n">
        <v>40.28</v>
      </c>
      <c r="AG358" s="0" t="n">
        <v>12302.34</v>
      </c>
      <c r="AH358" s="0" t="n">
        <v>214</v>
      </c>
      <c r="AI358" s="0" t="n">
        <v>2543.71</v>
      </c>
      <c r="AJ358" s="0" t="n">
        <v>30.67</v>
      </c>
      <c r="AK358" s="0" t="n">
        <v>463.63</v>
      </c>
      <c r="AL358" s="0" t="n">
        <v>3</v>
      </c>
      <c r="AM358" s="0" t="n">
        <v>263891.18</v>
      </c>
      <c r="AN358" s="0" t="n">
        <v>31791.25</v>
      </c>
      <c r="AO358" s="0" t="n">
        <v>18588.22</v>
      </c>
      <c r="AP358" s="0" t="n">
        <v>2256.33</v>
      </c>
      <c r="AQ358" s="0" t="n">
        <v>720.31</v>
      </c>
      <c r="AR358" s="0" t="n">
        <v>76</v>
      </c>
      <c r="AS358" s="0" t="n">
        <v>116</v>
      </c>
    </row>
    <row r="359" customFormat="false" ht="12" hidden="false" customHeight="false" outlineLevel="0" collapsed="false">
      <c r="A359" s="0" t="str">
        <f aca="false">CONCATENATE("Item/",ASC(C359),"/cond_",ASC(L359),"/list_",ASC(E359),"/context_",ASC(F359),"/CW_",ASC(AS359))</f>
        <v>Item/11038/cond_BC/list_CORGD/context_38/CW_129</v>
      </c>
      <c r="B359" s="0" t="str">
        <f aca="false">CONCATENATE("(#",ASC(C359),")")</f>
        <v>(#11038)</v>
      </c>
      <c r="C359" s="0" t="n">
        <v>11038</v>
      </c>
      <c r="D359" s="0" t="n">
        <v>1038</v>
      </c>
      <c r="E359" s="0" t="s">
        <v>80</v>
      </c>
      <c r="F359" s="0" t="n">
        <v>38</v>
      </c>
      <c r="G359" s="0" t="n">
        <v>48</v>
      </c>
      <c r="H359" s="0" t="s">
        <v>153</v>
      </c>
      <c r="I359" s="0" t="s">
        <v>219</v>
      </c>
      <c r="J359" s="0" t="s">
        <v>1134</v>
      </c>
      <c r="K359" s="0" t="s">
        <v>221</v>
      </c>
      <c r="L359" s="0" t="s">
        <v>1066</v>
      </c>
      <c r="M359" s="0" t="s">
        <v>1067</v>
      </c>
      <c r="N359" s="0" t="s">
        <v>1135</v>
      </c>
      <c r="O359" s="0" t="n">
        <v>13</v>
      </c>
      <c r="P359" s="0" t="n">
        <v>11</v>
      </c>
      <c r="Q359" s="0" t="s">
        <v>52</v>
      </c>
      <c r="R359" s="0" t="s">
        <v>581</v>
      </c>
      <c r="S359" s="0" t="s">
        <v>1761</v>
      </c>
      <c r="T359" s="0" t="n">
        <v>0.894736842105263</v>
      </c>
      <c r="U359" s="0" t="n">
        <v>5</v>
      </c>
      <c r="V359" s="0" t="n">
        <v>88</v>
      </c>
      <c r="W359" s="0" t="n">
        <v>434</v>
      </c>
      <c r="X359" s="0" t="n">
        <v>523</v>
      </c>
      <c r="Y359" s="0" t="n">
        <v>497</v>
      </c>
      <c r="Z359" s="0" t="s">
        <v>55</v>
      </c>
      <c r="AA359" s="0" t="n">
        <v>1</v>
      </c>
      <c r="AB359" s="0" t="n">
        <v>17</v>
      </c>
      <c r="AC359" s="0" t="n">
        <v>4</v>
      </c>
      <c r="AD359" s="0" t="n">
        <v>52.0562</v>
      </c>
      <c r="AE359" s="0" t="n">
        <v>1</v>
      </c>
      <c r="AF359" s="0" t="n">
        <v>0.48</v>
      </c>
      <c r="AG359" s="0" t="n">
        <v>5355.23</v>
      </c>
      <c r="AH359" s="0" t="n">
        <v>243.8</v>
      </c>
      <c r="AI359" s="0" t="n">
        <v>216.52</v>
      </c>
      <c r="AJ359" s="0" t="n">
        <v>15.25</v>
      </c>
      <c r="AK359" s="0" t="n">
        <v>52.37</v>
      </c>
      <c r="AL359" s="0" t="n">
        <v>1.67</v>
      </c>
      <c r="AM359" s="0" t="n">
        <v>302351.65</v>
      </c>
      <c r="AN359" s="0" t="n">
        <v>37930</v>
      </c>
      <c r="AO359" s="0" t="n">
        <v>20708.21</v>
      </c>
      <c r="AP359" s="0" t="n">
        <v>3033.5</v>
      </c>
      <c r="AQ359" s="0" t="n">
        <v>854.18</v>
      </c>
      <c r="AR359" s="0" t="n">
        <v>211.33</v>
      </c>
      <c r="AS359" s="0" t="n">
        <v>129</v>
      </c>
    </row>
    <row r="360" customFormat="false" ht="12" hidden="false" customHeight="false" outlineLevel="0" collapsed="false">
      <c r="A360" s="0" t="str">
        <f aca="false">CONCATENATE("Item/",ASC(C360),"/cond_",ASC(L360),"/list_",ASC(E360),"/context_",ASC(F360),"/CW_",ASC(AS360))</f>
        <v>Item/11039/cond_BC/list_CORGD/context_39/CW_141</v>
      </c>
      <c r="B360" s="0" t="str">
        <f aca="false">CONCATENATE("(#",ASC(C360),")")</f>
        <v>(#11039)</v>
      </c>
      <c r="C360" s="0" t="n">
        <v>11039</v>
      </c>
      <c r="D360" s="0" t="n">
        <v>1039</v>
      </c>
      <c r="E360" s="0" t="s">
        <v>80</v>
      </c>
      <c r="F360" s="0" t="n">
        <v>39</v>
      </c>
      <c r="G360" s="0" t="n">
        <v>52</v>
      </c>
      <c r="I360" s="0" t="s">
        <v>223</v>
      </c>
      <c r="J360" s="0" t="s">
        <v>1136</v>
      </c>
      <c r="K360" s="0" t="s">
        <v>225</v>
      </c>
      <c r="L360" s="0" t="s">
        <v>1066</v>
      </c>
      <c r="M360" s="0" t="s">
        <v>1067</v>
      </c>
      <c r="N360" s="0" t="s">
        <v>1137</v>
      </c>
      <c r="O360" s="0" t="n">
        <v>15</v>
      </c>
      <c r="P360" s="0" t="n">
        <v>13</v>
      </c>
      <c r="Q360" s="0" t="s">
        <v>52</v>
      </c>
      <c r="R360" s="0" t="s">
        <v>581</v>
      </c>
      <c r="S360" s="0" t="s">
        <v>1762</v>
      </c>
      <c r="T360" s="0" t="n">
        <v>1</v>
      </c>
      <c r="U360" s="0" t="n">
        <v>6</v>
      </c>
      <c r="V360" s="0" t="n">
        <v>30</v>
      </c>
      <c r="W360" s="0" t="n">
        <v>597</v>
      </c>
      <c r="X360" s="0" t="n">
        <v>526</v>
      </c>
      <c r="Y360" s="0" t="n">
        <v>611</v>
      </c>
      <c r="Z360" s="0" t="n">
        <v>431</v>
      </c>
      <c r="AA360" s="0" t="n">
        <v>2</v>
      </c>
      <c r="AB360" s="0" t="n">
        <v>20</v>
      </c>
      <c r="AC360" s="0" t="n">
        <v>4</v>
      </c>
      <c r="AD360" s="0" t="n">
        <v>23.2022</v>
      </c>
      <c r="AE360" s="0" t="n">
        <v>2</v>
      </c>
      <c r="AF360" s="0" t="n">
        <v>19.04</v>
      </c>
      <c r="AG360" s="0" t="n">
        <v>9214.58</v>
      </c>
      <c r="AH360" s="0" t="n">
        <v>372.4</v>
      </c>
      <c r="AI360" s="0" t="n">
        <v>969.6</v>
      </c>
      <c r="AJ360" s="0" t="n">
        <v>36.25</v>
      </c>
      <c r="AK360" s="0" t="n">
        <v>246.72</v>
      </c>
      <c r="AL360" s="0" t="n">
        <v>6.33</v>
      </c>
      <c r="AM360" s="0" t="n">
        <v>308152.82</v>
      </c>
      <c r="AN360" s="0" t="n">
        <v>39266.8</v>
      </c>
      <c r="AO360" s="0" t="n">
        <v>20365.5</v>
      </c>
      <c r="AP360" s="0" t="n">
        <v>2901</v>
      </c>
      <c r="AQ360" s="0" t="n">
        <v>3448.36</v>
      </c>
      <c r="AR360" s="0" t="n">
        <v>518.33</v>
      </c>
      <c r="AS360" s="0" t="n">
        <v>141</v>
      </c>
    </row>
    <row r="361" customFormat="false" ht="12" hidden="false" customHeight="false" outlineLevel="0" collapsed="false">
      <c r="A361" s="0" t="str">
        <f aca="false">CONCATENATE("Item/",ASC(C361),"/cond_",ASC(L361),"/list_",ASC(E361),"/context_",ASC(F361),"/CW_",ASC(AS361))</f>
        <v>Item/11040/cond_BC/list_CORGD/context_40/CW_142</v>
      </c>
      <c r="B361" s="0" t="str">
        <f aca="false">CONCATENATE("(#",ASC(C361),")")</f>
        <v>(#11040)</v>
      </c>
      <c r="C361" s="0" t="n">
        <v>11040</v>
      </c>
      <c r="D361" s="0" t="n">
        <v>1040</v>
      </c>
      <c r="E361" s="0" t="s">
        <v>80</v>
      </c>
      <c r="F361" s="0" t="n">
        <v>40</v>
      </c>
      <c r="G361" s="0" t="n">
        <v>55</v>
      </c>
      <c r="H361" s="0" t="s">
        <v>227</v>
      </c>
      <c r="I361" s="0" t="s">
        <v>228</v>
      </c>
      <c r="J361" s="0" t="s">
        <v>1138</v>
      </c>
      <c r="K361" s="0" t="s">
        <v>230</v>
      </c>
      <c r="L361" s="0" t="s">
        <v>1066</v>
      </c>
      <c r="M361" s="0" t="s">
        <v>1067</v>
      </c>
      <c r="N361" s="0" t="s">
        <v>1139</v>
      </c>
      <c r="O361" s="0" t="n">
        <v>10</v>
      </c>
      <c r="P361" s="0" t="n">
        <v>8</v>
      </c>
      <c r="Q361" s="0" t="s">
        <v>52</v>
      </c>
      <c r="R361" s="0" t="s">
        <v>581</v>
      </c>
      <c r="S361" s="0" t="s">
        <v>1743</v>
      </c>
      <c r="T361" s="0" t="n">
        <v>0.90625</v>
      </c>
      <c r="U361" s="0" t="n">
        <v>3</v>
      </c>
      <c r="V361" s="0" t="n">
        <v>274</v>
      </c>
      <c r="W361" s="0" t="s">
        <v>55</v>
      </c>
      <c r="X361" s="0" t="s">
        <v>55</v>
      </c>
      <c r="Y361" s="0" t="s">
        <v>55</v>
      </c>
      <c r="Z361" s="0" t="s">
        <v>55</v>
      </c>
      <c r="AA361" s="0" t="n">
        <v>3</v>
      </c>
      <c r="AB361" s="0" t="n">
        <v>34</v>
      </c>
      <c r="AC361" s="0" t="n">
        <v>4</v>
      </c>
      <c r="AD361" s="0" t="n">
        <v>129.516</v>
      </c>
      <c r="AE361" s="0" t="n">
        <v>3</v>
      </c>
      <c r="AF361" s="0" t="n">
        <v>6.78</v>
      </c>
      <c r="AG361" s="0" t="n">
        <v>10852.89</v>
      </c>
      <c r="AH361" s="0" t="n">
        <v>353.6</v>
      </c>
      <c r="AI361" s="0" t="n">
        <v>2229.54</v>
      </c>
      <c r="AJ361" s="0" t="n">
        <v>25.75</v>
      </c>
      <c r="AK361" s="0" t="n">
        <v>144.53</v>
      </c>
      <c r="AL361" s="0" t="n">
        <v>3.33</v>
      </c>
      <c r="AM361" s="0" t="n">
        <v>251599.75</v>
      </c>
      <c r="AN361" s="0" t="n">
        <v>34052.2</v>
      </c>
      <c r="AO361" s="0" t="n">
        <v>11964.13</v>
      </c>
      <c r="AP361" s="0" t="n">
        <v>2093.25</v>
      </c>
      <c r="AQ361" s="0" t="n">
        <v>511.26</v>
      </c>
      <c r="AR361" s="0" t="n">
        <v>152</v>
      </c>
      <c r="AS361" s="0" t="n">
        <v>142</v>
      </c>
    </row>
    <row r="362" customFormat="false" ht="12" hidden="false" customHeight="false" outlineLevel="0" collapsed="false">
      <c r="A362" s="0" t="str">
        <f aca="false">CONCATENATE("Item/",ASC(C362),"/cond_",ASC(L362),"/list_",ASC(E362),"/context_",ASC(F362),"/CW_",ASC(AS362))</f>
        <v>Item/11041/cond_BC/list_CORGD/context_41/CW_144</v>
      </c>
      <c r="B362" s="0" t="str">
        <f aca="false">CONCATENATE("(#",ASC(C362),")")</f>
        <v>(#11041)</v>
      </c>
      <c r="C362" s="0" t="n">
        <v>11041</v>
      </c>
      <c r="D362" s="0" t="n">
        <v>1041</v>
      </c>
      <c r="E362" s="0" t="s">
        <v>80</v>
      </c>
      <c r="F362" s="0" t="n">
        <v>41</v>
      </c>
      <c r="G362" s="0" t="n">
        <v>56</v>
      </c>
      <c r="H362" s="0" t="n">
        <v>13</v>
      </c>
      <c r="I362" s="0" t="s">
        <v>232</v>
      </c>
      <c r="J362" s="0" t="s">
        <v>1140</v>
      </c>
      <c r="K362" s="0" t="s">
        <v>234</v>
      </c>
      <c r="L362" s="0" t="s">
        <v>1066</v>
      </c>
      <c r="M362" s="0" t="s">
        <v>1067</v>
      </c>
      <c r="N362" s="0" t="s">
        <v>1141</v>
      </c>
      <c r="O362" s="0" t="n">
        <v>15</v>
      </c>
      <c r="P362" s="0" t="n">
        <v>13</v>
      </c>
      <c r="Q362" s="0" t="s">
        <v>52</v>
      </c>
      <c r="R362" s="0" t="s">
        <v>53</v>
      </c>
      <c r="S362" s="0" t="s">
        <v>1749</v>
      </c>
      <c r="T362" s="0" t="n">
        <v>0.97</v>
      </c>
      <c r="U362" s="0" t="n">
        <v>3</v>
      </c>
      <c r="V362" s="0" t="n">
        <v>40</v>
      </c>
      <c r="W362" s="0" t="s">
        <v>55</v>
      </c>
      <c r="X362" s="0" t="s">
        <v>55</v>
      </c>
      <c r="Y362" s="0" t="s">
        <v>55</v>
      </c>
      <c r="Z362" s="0" t="s">
        <v>55</v>
      </c>
      <c r="AA362" s="0" t="n">
        <v>6</v>
      </c>
      <c r="AB362" s="0" t="n">
        <v>12</v>
      </c>
      <c r="AC362" s="0" t="n">
        <v>4</v>
      </c>
      <c r="AD362" s="0" t="n">
        <v>51.8182</v>
      </c>
      <c r="AE362" s="0" t="n">
        <v>6</v>
      </c>
      <c r="AF362" s="0" t="n">
        <v>2.94</v>
      </c>
      <c r="AG362" s="0" t="n">
        <v>8189.21</v>
      </c>
      <c r="AH362" s="0" t="n">
        <v>879.67</v>
      </c>
      <c r="AI362" s="0" t="n">
        <v>2021.84</v>
      </c>
      <c r="AJ362" s="0" t="n">
        <v>209.2</v>
      </c>
      <c r="AK362" s="0" t="n">
        <v>347.18</v>
      </c>
      <c r="AL362" s="0" t="n">
        <v>30</v>
      </c>
      <c r="AM362" s="0" t="n">
        <v>255863.01</v>
      </c>
      <c r="AN362" s="0" t="n">
        <v>35778.83</v>
      </c>
      <c r="AO362" s="0" t="n">
        <v>40430.63</v>
      </c>
      <c r="AP362" s="0" t="n">
        <v>7063.2</v>
      </c>
      <c r="AQ362" s="0" t="n">
        <v>8952.98</v>
      </c>
      <c r="AR362" s="0" t="n">
        <v>2016.25</v>
      </c>
      <c r="AS362" s="0" t="n">
        <v>144</v>
      </c>
    </row>
    <row r="363" customFormat="false" ht="12" hidden="false" customHeight="false" outlineLevel="0" collapsed="false">
      <c r="A363" s="0" t="str">
        <f aca="false">CONCATENATE("Item/",ASC(C363),"/cond_",ASC(L363),"/list_",ASC(E363),"/context_",ASC(F363),"/CW_",ASC(AS363))</f>
        <v>Item/11042/cond_BC/list_CORGD/context_42/CW_145</v>
      </c>
      <c r="B363" s="0" t="str">
        <f aca="false">CONCATENATE("(#",ASC(C363),")")</f>
        <v>(#11042)</v>
      </c>
      <c r="C363" s="0" t="n">
        <v>11042</v>
      </c>
      <c r="D363" s="0" t="n">
        <v>1042</v>
      </c>
      <c r="E363" s="0" t="s">
        <v>80</v>
      </c>
      <c r="F363" s="0" t="n">
        <v>42</v>
      </c>
      <c r="G363" s="0" t="n">
        <v>57</v>
      </c>
      <c r="H363" s="0" t="s">
        <v>237</v>
      </c>
      <c r="I363" s="0" t="s">
        <v>238</v>
      </c>
      <c r="J363" s="0" t="s">
        <v>1142</v>
      </c>
      <c r="K363" s="0" t="s">
        <v>240</v>
      </c>
      <c r="L363" s="0" t="s">
        <v>1066</v>
      </c>
      <c r="M363" s="0" t="s">
        <v>1067</v>
      </c>
      <c r="N363" s="0" t="s">
        <v>1143</v>
      </c>
      <c r="O363" s="0" t="n">
        <v>22</v>
      </c>
      <c r="P363" s="0" t="n">
        <v>19</v>
      </c>
      <c r="Q363" s="0" t="s">
        <v>52</v>
      </c>
      <c r="R363" s="0" t="s">
        <v>53</v>
      </c>
      <c r="S363" s="0" t="s">
        <v>1745</v>
      </c>
      <c r="T363" s="0" t="n">
        <v>0.92</v>
      </c>
      <c r="U363" s="0" t="n">
        <v>1</v>
      </c>
      <c r="V363" s="0" t="n">
        <v>187</v>
      </c>
      <c r="W363" s="0" t="n">
        <v>595</v>
      </c>
      <c r="X363" s="0" t="n">
        <v>580</v>
      </c>
      <c r="Y363" s="0" t="n">
        <v>634</v>
      </c>
      <c r="Z363" s="0" t="n">
        <v>533</v>
      </c>
      <c r="AA363" s="0" t="n">
        <v>15</v>
      </c>
      <c r="AB363" s="0" t="n">
        <v>18</v>
      </c>
      <c r="AC363" s="0" t="n">
        <v>4</v>
      </c>
      <c r="AD363" s="0" t="n">
        <v>157.894</v>
      </c>
      <c r="AE363" s="0" t="n">
        <v>15</v>
      </c>
      <c r="AF363" s="0" t="n">
        <v>39.89</v>
      </c>
      <c r="AG363" s="0" t="n">
        <v>20782.78</v>
      </c>
      <c r="AH363" s="0" t="n">
        <v>253.75</v>
      </c>
      <c r="AI363" s="0" t="n">
        <v>3351.24</v>
      </c>
      <c r="AJ363" s="0" t="n">
        <v>29.67</v>
      </c>
      <c r="AK363" s="0" t="n">
        <v>226.85</v>
      </c>
      <c r="AL363" s="0" t="n">
        <v>5.5</v>
      </c>
      <c r="AM363" s="0" t="n">
        <v>291111.6</v>
      </c>
      <c r="AN363" s="0" t="n">
        <v>39772.5</v>
      </c>
      <c r="AO363" s="0" t="n">
        <v>25512.18</v>
      </c>
      <c r="AP363" s="0" t="n">
        <v>3314.67</v>
      </c>
      <c r="AQ363" s="0" t="n">
        <v>1763.9</v>
      </c>
      <c r="AR363" s="0" t="n">
        <v>212.5</v>
      </c>
      <c r="AS363" s="0" t="n">
        <v>145</v>
      </c>
    </row>
    <row r="364" customFormat="false" ht="12" hidden="false" customHeight="false" outlineLevel="0" collapsed="false">
      <c r="A364" s="0" t="str">
        <f aca="false">CONCATENATE("Item/",ASC(C364),"/cond_",ASC(L364),"/list_",ASC(E364),"/context_",ASC(F364),"/CW_",ASC(AS364))</f>
        <v>Item/11043/cond_BC/list_CORGD/context_43/CW_147</v>
      </c>
      <c r="B364" s="0" t="str">
        <f aca="false">CONCATENATE("(#",ASC(C364),")")</f>
        <v>(#11043)</v>
      </c>
      <c r="C364" s="0" t="n">
        <v>11043</v>
      </c>
      <c r="D364" s="0" t="n">
        <v>1043</v>
      </c>
      <c r="E364" s="0" t="s">
        <v>80</v>
      </c>
      <c r="F364" s="0" t="n">
        <v>43</v>
      </c>
      <c r="G364" s="0" t="n">
        <v>58</v>
      </c>
      <c r="H364" s="0" t="s">
        <v>242</v>
      </c>
      <c r="I364" s="0" t="s">
        <v>243</v>
      </c>
      <c r="J364" s="0" t="s">
        <v>1144</v>
      </c>
      <c r="K364" s="0" t="s">
        <v>245</v>
      </c>
      <c r="L364" s="0" t="s">
        <v>1066</v>
      </c>
      <c r="M364" s="0" t="s">
        <v>1067</v>
      </c>
      <c r="N364" s="0" t="s">
        <v>1145</v>
      </c>
      <c r="O364" s="0" t="n">
        <v>20</v>
      </c>
      <c r="P364" s="0" t="n">
        <v>18</v>
      </c>
      <c r="Q364" s="0" t="s">
        <v>52</v>
      </c>
      <c r="R364" s="0" t="s">
        <v>53</v>
      </c>
      <c r="S364" s="0" t="s">
        <v>1745</v>
      </c>
      <c r="T364" s="0" t="n">
        <v>0.92</v>
      </c>
      <c r="U364" s="0" t="n">
        <v>1</v>
      </c>
      <c r="V364" s="0" t="n">
        <v>35</v>
      </c>
      <c r="W364" s="0" t="n">
        <v>597</v>
      </c>
      <c r="X364" s="0" t="n">
        <v>548</v>
      </c>
      <c r="Y364" s="0" t="n">
        <v>615</v>
      </c>
      <c r="Z364" s="0" t="n">
        <v>473</v>
      </c>
      <c r="AA364" s="0" t="n">
        <v>4</v>
      </c>
      <c r="AB364" s="0" t="n">
        <v>24</v>
      </c>
      <c r="AC364" s="0" t="n">
        <v>4</v>
      </c>
      <c r="AD364" s="0" t="n">
        <v>178.359</v>
      </c>
      <c r="AE364" s="0" t="n">
        <v>4</v>
      </c>
      <c r="AF364" s="0" t="n">
        <v>41.81</v>
      </c>
      <c r="AG364" s="0" t="n">
        <v>13882.8</v>
      </c>
      <c r="AH364" s="0" t="n">
        <v>163.25</v>
      </c>
      <c r="AI364" s="0" t="n">
        <v>1007.13</v>
      </c>
      <c r="AJ364" s="0" t="n">
        <v>24</v>
      </c>
      <c r="AK364" s="0" t="n">
        <v>261.98</v>
      </c>
      <c r="AL364" s="0" t="n">
        <v>3</v>
      </c>
      <c r="AM364" s="0" t="n">
        <v>227172.87</v>
      </c>
      <c r="AN364" s="0" t="n">
        <v>29881</v>
      </c>
      <c r="AO364" s="0" t="n">
        <v>18700.62</v>
      </c>
      <c r="AP364" s="0" t="n">
        <v>2813</v>
      </c>
      <c r="AQ364" s="0" t="n">
        <v>1404.33</v>
      </c>
      <c r="AR364" s="0" t="n">
        <v>388.5</v>
      </c>
      <c r="AS364" s="0" t="n">
        <v>147</v>
      </c>
    </row>
    <row r="365" customFormat="false" ht="12" hidden="false" customHeight="false" outlineLevel="0" collapsed="false">
      <c r="A365" s="0" t="str">
        <f aca="false">CONCATENATE("Item/",ASC(C365),"/cond_",ASC(L365),"/list_",ASC(E365),"/context_",ASC(F365),"/CW_",ASC(AS365))</f>
        <v>Item/11044/cond_BC/list_CORGB/context_44/CW_149</v>
      </c>
      <c r="B365" s="0" t="str">
        <f aca="false">CONCATENATE("(#",ASC(C365),")")</f>
        <v>(#11044)</v>
      </c>
      <c r="C365" s="0" t="n">
        <v>11044</v>
      </c>
      <c r="D365" s="0" t="n">
        <v>1044</v>
      </c>
      <c r="E365" s="0" t="s">
        <v>56</v>
      </c>
      <c r="F365" s="0" t="n">
        <v>44</v>
      </c>
      <c r="G365" s="0" t="n">
        <v>59</v>
      </c>
      <c r="H365" s="0" t="s">
        <v>247</v>
      </c>
      <c r="I365" s="0" t="s">
        <v>248</v>
      </c>
      <c r="J365" s="0" t="s">
        <v>1146</v>
      </c>
      <c r="K365" s="0" t="s">
        <v>250</v>
      </c>
      <c r="L365" s="0" t="s">
        <v>1066</v>
      </c>
      <c r="M365" s="0" t="s">
        <v>1067</v>
      </c>
      <c r="N365" s="0" t="s">
        <v>1147</v>
      </c>
      <c r="O365" s="0" t="n">
        <v>17</v>
      </c>
      <c r="P365" s="0" t="n">
        <v>15</v>
      </c>
      <c r="Q365" s="0" t="s">
        <v>52</v>
      </c>
      <c r="R365" s="0" t="s">
        <v>53</v>
      </c>
      <c r="S365" s="0" t="s">
        <v>1745</v>
      </c>
      <c r="T365" s="0" t="n">
        <v>0.92</v>
      </c>
      <c r="U365" s="0" t="n">
        <v>1</v>
      </c>
      <c r="V365" s="0" t="n">
        <v>23</v>
      </c>
      <c r="W365" s="0" t="n">
        <v>584</v>
      </c>
      <c r="X365" s="0" t="n">
        <v>566</v>
      </c>
      <c r="Y365" s="0" t="n">
        <v>618</v>
      </c>
      <c r="Z365" s="0" t="n">
        <v>529</v>
      </c>
      <c r="AA365" s="0" t="n">
        <v>4</v>
      </c>
      <c r="AB365" s="0" t="n">
        <v>21</v>
      </c>
      <c r="AC365" s="0" t="n">
        <v>4</v>
      </c>
      <c r="AD365" s="0" t="n">
        <v>27.9616</v>
      </c>
      <c r="AE365" s="0" t="n">
        <v>4</v>
      </c>
      <c r="AF365" s="0" t="n">
        <v>5.61</v>
      </c>
      <c r="AG365" s="0" t="n">
        <v>7789.52</v>
      </c>
      <c r="AH365" s="0" t="n">
        <v>766.33</v>
      </c>
      <c r="AI365" s="0" t="n">
        <v>1716.41</v>
      </c>
      <c r="AJ365" s="0" t="n">
        <v>166.2</v>
      </c>
      <c r="AK365" s="0" t="n">
        <v>180.03</v>
      </c>
      <c r="AL365" s="0" t="n">
        <v>13</v>
      </c>
      <c r="AM365" s="0" t="n">
        <v>240750.97</v>
      </c>
      <c r="AN365" s="0" t="n">
        <v>29716.5</v>
      </c>
      <c r="AO365" s="0" t="n">
        <v>21795.69</v>
      </c>
      <c r="AP365" s="0" t="n">
        <v>3242.2</v>
      </c>
      <c r="AQ365" s="0" t="n">
        <v>2374.92</v>
      </c>
      <c r="AR365" s="0" t="n">
        <v>203.5</v>
      </c>
      <c r="AS365" s="0" t="n">
        <v>149</v>
      </c>
    </row>
    <row r="366" customFormat="false" ht="12" hidden="false" customHeight="false" outlineLevel="0" collapsed="false">
      <c r="A366" s="0" t="str">
        <f aca="false">CONCATENATE("Item/",ASC(C366),"/cond_",ASC(L366),"/list_",ASC(E366),"/context_",ASC(F366),"/CW_",ASC(AS366))</f>
        <v>Item/11045/cond_BC/list_CORGA/context_45/CW_150</v>
      </c>
      <c r="B366" s="0" t="str">
        <f aca="false">CONCATENATE("(#",ASC(C366),")")</f>
        <v>(#11045)</v>
      </c>
      <c r="C366" s="0" t="n">
        <v>11045</v>
      </c>
      <c r="D366" s="0" t="n">
        <v>1045</v>
      </c>
      <c r="E366" s="0" t="s">
        <v>46</v>
      </c>
      <c r="F366" s="0" t="n">
        <v>45</v>
      </c>
      <c r="G366" s="0" t="n">
        <v>60</v>
      </c>
      <c r="H366" s="0" t="n">
        <v>66</v>
      </c>
      <c r="I366" s="0" t="s">
        <v>252</v>
      </c>
      <c r="J366" s="0" t="s">
        <v>1148</v>
      </c>
      <c r="K366" s="0" t="s">
        <v>254</v>
      </c>
      <c r="L366" s="0" t="s">
        <v>1066</v>
      </c>
      <c r="M366" s="0" t="s">
        <v>1067</v>
      </c>
      <c r="N366" s="0" t="s">
        <v>1149</v>
      </c>
      <c r="O366" s="0" t="n">
        <v>9</v>
      </c>
      <c r="P366" s="0" t="n">
        <v>7</v>
      </c>
      <c r="Q366" s="0" t="s">
        <v>52</v>
      </c>
      <c r="R366" s="0" t="s">
        <v>53</v>
      </c>
      <c r="S366" s="0" t="s">
        <v>1763</v>
      </c>
      <c r="T366" s="0" t="n">
        <v>0.882</v>
      </c>
      <c r="U366" s="0" t="n">
        <v>5</v>
      </c>
      <c r="V366" s="0" t="n">
        <v>25</v>
      </c>
      <c r="W366" s="0" t="n">
        <v>556</v>
      </c>
      <c r="X366" s="0" t="n">
        <v>546</v>
      </c>
      <c r="Y366" s="0" t="n">
        <v>606</v>
      </c>
      <c r="Z366" s="0" t="n">
        <v>485</v>
      </c>
      <c r="AA366" s="0" t="n">
        <v>16</v>
      </c>
      <c r="AB366" s="0" t="n">
        <v>25</v>
      </c>
      <c r="AC366" s="0" t="n">
        <v>4</v>
      </c>
      <c r="AD366" s="0" t="n">
        <v>9.51884</v>
      </c>
      <c r="AE366" s="0" t="n">
        <v>16</v>
      </c>
      <c r="AF366" s="0" t="n">
        <v>527.69</v>
      </c>
      <c r="AG366" s="0" t="n">
        <v>12559.86</v>
      </c>
      <c r="AH366" s="0" t="n">
        <v>70</v>
      </c>
      <c r="AI366" s="0" t="n">
        <v>4228.45</v>
      </c>
      <c r="AJ366" s="0" t="n">
        <v>7.5</v>
      </c>
      <c r="AK366" s="0" t="n">
        <v>9.52</v>
      </c>
      <c r="AL366" s="0" t="n">
        <v>1</v>
      </c>
      <c r="AM366" s="0" t="n">
        <v>167324.58</v>
      </c>
      <c r="AN366" s="0" t="n">
        <v>19290.67</v>
      </c>
      <c r="AO366" s="0" t="n">
        <v>8807.4</v>
      </c>
      <c r="AP366" s="0" t="n">
        <v>988.5</v>
      </c>
      <c r="AQ366" s="0" t="n">
        <v>13.74</v>
      </c>
      <c r="AR366" s="0" t="n">
        <v>28</v>
      </c>
      <c r="AS366" s="0" t="n">
        <v>150</v>
      </c>
    </row>
    <row r="367" customFormat="false" ht="12" hidden="false" customHeight="false" outlineLevel="0" collapsed="false">
      <c r="A367" s="0" t="str">
        <f aca="false">CONCATENATE("Item/",ASC(C367),"/cond_",ASC(L367),"/list_",ASC(E367),"/context_",ASC(F367),"/CW_",ASC(AS367))</f>
        <v>Item/11046/cond_BC/list_CORGD/context_46/CW_153</v>
      </c>
      <c r="B367" s="0" t="str">
        <f aca="false">CONCATENATE("(#",ASC(C367),")")</f>
        <v>(#11046)</v>
      </c>
      <c r="C367" s="0" t="n">
        <v>11046</v>
      </c>
      <c r="D367" s="0" t="n">
        <v>1046</v>
      </c>
      <c r="E367" s="0" t="s">
        <v>80</v>
      </c>
      <c r="F367" s="0" t="n">
        <v>46</v>
      </c>
      <c r="G367" s="0" t="n">
        <v>61</v>
      </c>
      <c r="H367" s="0" t="n">
        <v>3</v>
      </c>
      <c r="I367" s="0" t="s">
        <v>256</v>
      </c>
      <c r="J367" s="0" t="s">
        <v>1150</v>
      </c>
      <c r="K367" s="0" t="s">
        <v>258</v>
      </c>
      <c r="L367" s="0" t="s">
        <v>1066</v>
      </c>
      <c r="M367" s="0" t="s">
        <v>1067</v>
      </c>
      <c r="N367" s="0" t="s">
        <v>1151</v>
      </c>
      <c r="O367" s="0" t="n">
        <v>19</v>
      </c>
      <c r="P367" s="0" t="n">
        <v>17</v>
      </c>
      <c r="Q367" s="0" t="s">
        <v>52</v>
      </c>
      <c r="R367" s="0" t="s">
        <v>53</v>
      </c>
      <c r="S367" s="0" t="s">
        <v>1745</v>
      </c>
      <c r="T367" s="0" t="n">
        <v>1</v>
      </c>
      <c r="U367" s="0" t="n">
        <v>1</v>
      </c>
      <c r="V367" s="0" t="n">
        <v>14</v>
      </c>
      <c r="W367" s="0" t="n">
        <v>592</v>
      </c>
      <c r="X367" s="0" t="n">
        <v>584</v>
      </c>
      <c r="Y367" s="0" t="n">
        <v>598</v>
      </c>
      <c r="Z367" s="0" t="n">
        <v>412</v>
      </c>
      <c r="AA367" s="0" t="n">
        <v>9</v>
      </c>
      <c r="AB367" s="0" t="n">
        <v>8</v>
      </c>
      <c r="AC367" s="0" t="n">
        <v>4</v>
      </c>
      <c r="AD367" s="0" t="n">
        <v>14.0403</v>
      </c>
      <c r="AE367" s="0" t="n">
        <v>9</v>
      </c>
      <c r="AF367" s="0" t="n">
        <v>137.96</v>
      </c>
      <c r="AG367" s="0" t="n">
        <v>14253.81</v>
      </c>
      <c r="AH367" s="0" t="n">
        <v>237.5</v>
      </c>
      <c r="AI367" s="0" t="n">
        <v>2370.57</v>
      </c>
      <c r="AJ367" s="0" t="n">
        <v>29.67</v>
      </c>
      <c r="AK367" s="0" t="n">
        <v>626.37</v>
      </c>
      <c r="AL367" s="0" t="n">
        <v>5</v>
      </c>
      <c r="AM367" s="0" t="n">
        <v>172999.14</v>
      </c>
      <c r="AN367" s="0" t="n">
        <v>21403.75</v>
      </c>
      <c r="AO367" s="0" t="n">
        <v>18609.71</v>
      </c>
      <c r="AP367" s="0" t="n">
        <v>1859</v>
      </c>
      <c r="AQ367" s="0" t="n">
        <v>7408.72</v>
      </c>
      <c r="AR367" s="0" t="n">
        <v>349.5</v>
      </c>
      <c r="AS367" s="0" t="n">
        <v>153</v>
      </c>
    </row>
    <row r="368" customFormat="false" ht="12" hidden="false" customHeight="false" outlineLevel="0" collapsed="false">
      <c r="A368" s="0" t="str">
        <f aca="false">CONCATENATE("Item/",ASC(C368),"/cond_",ASC(L368),"/list_",ASC(E368),"/context_",ASC(F368),"/CW_",ASC(AS368))</f>
        <v>Item/11047/cond_BC/list_CORGD/context_47/CW_163</v>
      </c>
      <c r="B368" s="0" t="str">
        <f aca="false">CONCATENATE("(#",ASC(C368),")")</f>
        <v>(#11047)</v>
      </c>
      <c r="C368" s="0" t="n">
        <v>11047</v>
      </c>
      <c r="D368" s="0" t="n">
        <v>1047</v>
      </c>
      <c r="E368" s="0" t="s">
        <v>80</v>
      </c>
      <c r="F368" s="0" t="n">
        <v>47</v>
      </c>
      <c r="G368" s="0" t="n">
        <v>63</v>
      </c>
      <c r="I368" s="0" t="s">
        <v>260</v>
      </c>
      <c r="J368" s="0" t="s">
        <v>1152</v>
      </c>
      <c r="K368" s="0" t="s">
        <v>262</v>
      </c>
      <c r="L368" s="0" t="s">
        <v>1066</v>
      </c>
      <c r="M368" s="0" t="s">
        <v>1067</v>
      </c>
      <c r="N368" s="0" t="s">
        <v>1153</v>
      </c>
      <c r="O368" s="0" t="n">
        <v>12</v>
      </c>
      <c r="P368" s="0" t="n">
        <v>10</v>
      </c>
      <c r="Q368" s="0" t="s">
        <v>52</v>
      </c>
      <c r="R368" s="0" t="s">
        <v>53</v>
      </c>
      <c r="S368" s="0" t="s">
        <v>1764</v>
      </c>
      <c r="T368" s="0" t="n">
        <v>0.95</v>
      </c>
      <c r="U368" s="0" t="n">
        <v>8</v>
      </c>
      <c r="V368" s="0" t="n">
        <v>123</v>
      </c>
      <c r="W368" s="0" t="n">
        <v>477</v>
      </c>
      <c r="X368" s="0" t="n">
        <v>574</v>
      </c>
      <c r="Y368" s="0" t="n">
        <v>521</v>
      </c>
      <c r="Z368" s="0" t="n">
        <v>503</v>
      </c>
      <c r="AA368" s="0" t="n">
        <v>15</v>
      </c>
      <c r="AB368" s="0" t="n">
        <v>13</v>
      </c>
      <c r="AC368" s="0" t="n">
        <v>4</v>
      </c>
      <c r="AD368" s="0" t="n">
        <v>153.075</v>
      </c>
      <c r="AE368" s="0" t="n">
        <v>15</v>
      </c>
      <c r="AF368" s="0" t="n">
        <v>135.11</v>
      </c>
      <c r="AG368" s="0" t="n">
        <v>18937.67</v>
      </c>
      <c r="AH368" s="0" t="n">
        <v>266.25</v>
      </c>
      <c r="AI368" s="0" t="n">
        <v>3154.25</v>
      </c>
      <c r="AJ368" s="0" t="n">
        <v>27</v>
      </c>
      <c r="AK368" s="0" t="n">
        <v>978.75</v>
      </c>
      <c r="AL368" s="0" t="n">
        <v>5.5</v>
      </c>
      <c r="AM368" s="0" t="n">
        <v>272449.78</v>
      </c>
      <c r="AN368" s="0" t="n">
        <v>34199</v>
      </c>
      <c r="AO368" s="0" t="n">
        <v>13428.68</v>
      </c>
      <c r="AP368" s="0" t="n">
        <v>1820</v>
      </c>
      <c r="AQ368" s="0" t="n">
        <v>1799.03</v>
      </c>
      <c r="AR368" s="0" t="n">
        <v>181.5</v>
      </c>
      <c r="AS368" s="0" t="n">
        <v>163</v>
      </c>
    </row>
    <row r="369" customFormat="false" ht="12" hidden="false" customHeight="false" outlineLevel="0" collapsed="false">
      <c r="A369" s="0" t="str">
        <f aca="false">CONCATENATE("Item/",ASC(C369),"/cond_",ASC(L369),"/list_",ASC(E369),"/context_",ASC(F369),"/CW_",ASC(AS369))</f>
        <v>Item/11048/cond_BC/list_CORGB/context_48/CW_168</v>
      </c>
      <c r="B369" s="0" t="str">
        <f aca="false">CONCATENATE("(#",ASC(C369),")")</f>
        <v>(#11048)</v>
      </c>
      <c r="C369" s="0" t="n">
        <v>11048</v>
      </c>
      <c r="D369" s="0" t="n">
        <v>1048</v>
      </c>
      <c r="E369" s="0" t="s">
        <v>56</v>
      </c>
      <c r="F369" s="0" t="n">
        <v>48</v>
      </c>
      <c r="G369" s="0" t="n">
        <v>64</v>
      </c>
      <c r="I369" s="0" t="s">
        <v>264</v>
      </c>
      <c r="J369" s="0" t="s">
        <v>1154</v>
      </c>
      <c r="K369" s="0" t="s">
        <v>266</v>
      </c>
      <c r="L369" s="0" t="s">
        <v>1066</v>
      </c>
      <c r="M369" s="0" t="s">
        <v>1067</v>
      </c>
      <c r="N369" s="0" t="s">
        <v>1155</v>
      </c>
      <c r="O369" s="0" t="n">
        <v>23</v>
      </c>
      <c r="P369" s="0" t="n">
        <v>21</v>
      </c>
      <c r="Q369" s="0" t="s">
        <v>52</v>
      </c>
      <c r="R369" s="0" t="s">
        <v>53</v>
      </c>
      <c r="S369" s="0" t="s">
        <v>1755</v>
      </c>
      <c r="T369" s="0" t="n">
        <v>0.87</v>
      </c>
      <c r="U369" s="0" t="n">
        <v>2</v>
      </c>
      <c r="V369" s="0" t="n">
        <v>98</v>
      </c>
      <c r="W369" s="0" t="n">
        <v>554</v>
      </c>
      <c r="X369" s="0" t="n">
        <v>558</v>
      </c>
      <c r="Y369" s="0" t="n">
        <v>532</v>
      </c>
      <c r="Z369" s="0" t="n">
        <v>438</v>
      </c>
      <c r="AA369" s="0" t="n">
        <v>11</v>
      </c>
      <c r="AB369" s="0" t="n">
        <v>10</v>
      </c>
      <c r="AC369" s="0" t="n">
        <v>4</v>
      </c>
      <c r="AD369" s="0" t="n">
        <v>69.2496</v>
      </c>
      <c r="AE369" s="0" t="n">
        <v>11</v>
      </c>
      <c r="AF369" s="0" t="n">
        <v>1198.48</v>
      </c>
      <c r="AG369" s="0" t="n">
        <v>18032.74</v>
      </c>
      <c r="AH369" s="0" t="n">
        <v>66.67</v>
      </c>
      <c r="AI369" s="0" t="n">
        <v>6658.97</v>
      </c>
      <c r="AJ369" s="0" t="n">
        <v>6</v>
      </c>
      <c r="AK369" s="0" t="n">
        <v>69.25</v>
      </c>
      <c r="AL369" s="0" t="n">
        <v>1</v>
      </c>
      <c r="AM369" s="0" t="n">
        <v>243173.54</v>
      </c>
      <c r="AN369" s="0" t="n">
        <v>36482</v>
      </c>
      <c r="AO369" s="0" t="n">
        <v>18727.02</v>
      </c>
      <c r="AP369" s="0" t="n">
        <v>1870.5</v>
      </c>
      <c r="AQ369" s="0" t="n">
        <v>131.66</v>
      </c>
      <c r="AR369" s="0" t="n">
        <v>68</v>
      </c>
      <c r="AS369" s="0" t="n">
        <v>168</v>
      </c>
    </row>
    <row r="370" customFormat="false" ht="12" hidden="false" customHeight="false" outlineLevel="0" collapsed="false">
      <c r="A370" s="0" t="str">
        <f aca="false">CONCATENATE("Item/",ASC(C370),"/cond_",ASC(L370),"/list_",ASC(E370),"/context_",ASC(F370),"/CW_",ASC(AS370))</f>
        <v>Item/11049/cond_BC/list_CORGA/context_49/CW_174</v>
      </c>
      <c r="B370" s="0" t="str">
        <f aca="false">CONCATENATE("(#",ASC(C370),")")</f>
        <v>(#11049)</v>
      </c>
      <c r="C370" s="0" t="n">
        <v>11049</v>
      </c>
      <c r="D370" s="0" t="n">
        <v>1049</v>
      </c>
      <c r="E370" s="0" t="s">
        <v>46</v>
      </c>
      <c r="F370" s="0" t="n">
        <v>49</v>
      </c>
      <c r="G370" s="0" t="n">
        <v>65</v>
      </c>
      <c r="H370" s="0" t="n">
        <v>33</v>
      </c>
      <c r="I370" s="0" t="s">
        <v>268</v>
      </c>
      <c r="J370" s="0" t="s">
        <v>1156</v>
      </c>
      <c r="K370" s="0" t="s">
        <v>270</v>
      </c>
      <c r="L370" s="0" t="s">
        <v>1066</v>
      </c>
      <c r="M370" s="0" t="s">
        <v>1067</v>
      </c>
      <c r="N370" s="0" t="s">
        <v>1157</v>
      </c>
      <c r="O370" s="0" t="n">
        <v>15</v>
      </c>
      <c r="P370" s="0" t="n">
        <v>13</v>
      </c>
      <c r="Q370" s="0" t="s">
        <v>52</v>
      </c>
      <c r="R370" s="0" t="s">
        <v>53</v>
      </c>
      <c r="S370" s="0" t="s">
        <v>1742</v>
      </c>
      <c r="T370" s="0" t="n">
        <v>0.941</v>
      </c>
      <c r="U370" s="0" t="n">
        <v>6</v>
      </c>
      <c r="V370" s="0" t="n">
        <v>99</v>
      </c>
      <c r="W370" s="0" t="n">
        <v>635</v>
      </c>
      <c r="X370" s="0" t="n">
        <v>611</v>
      </c>
      <c r="Y370" s="0" t="n">
        <v>585</v>
      </c>
      <c r="Z370" s="0" t="n">
        <v>494</v>
      </c>
      <c r="AA370" s="0" t="n">
        <v>3</v>
      </c>
      <c r="AB370" s="0" t="n">
        <v>21</v>
      </c>
      <c r="AC370" s="0" t="n">
        <v>4</v>
      </c>
      <c r="AD370" s="0" t="n">
        <v>130.408</v>
      </c>
      <c r="AE370" s="0" t="n">
        <v>3</v>
      </c>
      <c r="AF370" s="0" t="n">
        <v>97.77</v>
      </c>
      <c r="AG370" s="0" t="n">
        <v>8474.98</v>
      </c>
      <c r="AH370" s="0" t="n">
        <v>563.2</v>
      </c>
      <c r="AI370" s="0" t="n">
        <v>1031.49</v>
      </c>
      <c r="AJ370" s="0" t="n">
        <v>44</v>
      </c>
      <c r="AK370" s="0" t="n">
        <v>325.33</v>
      </c>
      <c r="AL370" s="0" t="n">
        <v>8</v>
      </c>
      <c r="AM370" s="0" t="n">
        <v>232657.38</v>
      </c>
      <c r="AN370" s="0" t="n">
        <v>37932.8</v>
      </c>
      <c r="AO370" s="0" t="n">
        <v>15085.75</v>
      </c>
      <c r="AP370" s="0" t="n">
        <v>2617.75</v>
      </c>
      <c r="AQ370" s="0" t="n">
        <v>1487.56</v>
      </c>
      <c r="AR370" s="0" t="n">
        <v>289.33</v>
      </c>
      <c r="AS370" s="0" t="n">
        <v>174</v>
      </c>
    </row>
    <row r="371" customFormat="false" ht="12" hidden="false" customHeight="false" outlineLevel="0" collapsed="false">
      <c r="A371" s="0" t="str">
        <f aca="false">CONCATENATE("Item/",ASC(C371),"/cond_",ASC(L371),"/list_",ASC(E371),"/context_",ASC(F371),"/CW_",ASC(AS371))</f>
        <v>Item/11050/cond_BC/list_CORGB/context_50/CW_174</v>
      </c>
      <c r="B371" s="0" t="str">
        <f aca="false">CONCATENATE("(#",ASC(C371),")")</f>
        <v>(#11050)</v>
      </c>
      <c r="C371" s="0" t="n">
        <v>11050</v>
      </c>
      <c r="D371" s="0" t="n">
        <v>1050</v>
      </c>
      <c r="E371" s="0" t="s">
        <v>56</v>
      </c>
      <c r="F371" s="0" t="n">
        <v>50</v>
      </c>
      <c r="G371" s="0" t="n">
        <v>66</v>
      </c>
      <c r="I371" s="0" t="s">
        <v>272</v>
      </c>
      <c r="J371" s="0" t="s">
        <v>1156</v>
      </c>
      <c r="K371" s="0" t="s">
        <v>274</v>
      </c>
      <c r="L371" s="0" t="s">
        <v>1066</v>
      </c>
      <c r="M371" s="0" t="s">
        <v>1067</v>
      </c>
      <c r="N371" s="0" t="s">
        <v>1158</v>
      </c>
      <c r="O371" s="0" t="n">
        <v>14</v>
      </c>
      <c r="P371" s="0" t="n">
        <v>12</v>
      </c>
      <c r="Q371" s="0" t="s">
        <v>52</v>
      </c>
      <c r="R371" s="0" t="s">
        <v>53</v>
      </c>
      <c r="S371" s="0" t="s">
        <v>1742</v>
      </c>
      <c r="T371" s="0" t="n">
        <v>1</v>
      </c>
      <c r="U371" s="0" t="n">
        <v>6</v>
      </c>
      <c r="V371" s="0" t="n">
        <v>99</v>
      </c>
      <c r="W371" s="0" t="n">
        <v>635</v>
      </c>
      <c r="X371" s="0" t="n">
        <v>611</v>
      </c>
      <c r="Y371" s="0" t="n">
        <v>585</v>
      </c>
      <c r="Z371" s="0" t="n">
        <v>494</v>
      </c>
      <c r="AA371" s="0" t="n">
        <v>3</v>
      </c>
      <c r="AB371" s="0" t="n">
        <v>21</v>
      </c>
      <c r="AC371" s="0" t="n">
        <v>4</v>
      </c>
      <c r="AD371" s="0" t="n">
        <v>130.408</v>
      </c>
      <c r="AE371" s="0" t="n">
        <v>3</v>
      </c>
      <c r="AF371" s="0" t="n">
        <v>97.77</v>
      </c>
      <c r="AG371" s="0" t="n">
        <v>8474.98</v>
      </c>
      <c r="AH371" s="0" t="n">
        <v>563.2</v>
      </c>
      <c r="AI371" s="0" t="n">
        <v>1031.49</v>
      </c>
      <c r="AJ371" s="0" t="n">
        <v>44</v>
      </c>
      <c r="AK371" s="0" t="n">
        <v>325.33</v>
      </c>
      <c r="AL371" s="0" t="n">
        <v>8</v>
      </c>
      <c r="AM371" s="0" t="n">
        <v>232657.38</v>
      </c>
      <c r="AN371" s="0" t="n">
        <v>37932.8</v>
      </c>
      <c r="AO371" s="0" t="n">
        <v>15085.75</v>
      </c>
      <c r="AP371" s="0" t="n">
        <v>2617.75</v>
      </c>
      <c r="AQ371" s="0" t="n">
        <v>1487.56</v>
      </c>
      <c r="AR371" s="0" t="n">
        <v>289.33</v>
      </c>
      <c r="AS371" s="0" t="n">
        <v>174</v>
      </c>
    </row>
    <row r="372" customFormat="false" ht="12" hidden="false" customHeight="false" outlineLevel="0" collapsed="false">
      <c r="A372" s="0" t="str">
        <f aca="false">CONCATENATE("Item/",ASC(C372),"/cond_",ASC(L372),"/list_",ASC(E372),"/context_",ASC(F372),"/CW_",ASC(AS372))</f>
        <v>Item/11051/cond_BC/list_CORGB/context_51/CW_175</v>
      </c>
      <c r="B372" s="0" t="str">
        <f aca="false">CONCATENATE("(#",ASC(C372),")")</f>
        <v>(#11051)</v>
      </c>
      <c r="C372" s="0" t="n">
        <v>11051</v>
      </c>
      <c r="D372" s="0" t="n">
        <v>1051</v>
      </c>
      <c r="E372" s="0" t="s">
        <v>56</v>
      </c>
      <c r="F372" s="0" t="n">
        <v>51</v>
      </c>
      <c r="G372" s="0" t="n">
        <v>67</v>
      </c>
      <c r="H372" s="0" t="n">
        <v>52</v>
      </c>
      <c r="I372" s="0" t="s">
        <v>276</v>
      </c>
      <c r="J372" s="0" t="s">
        <v>1159</v>
      </c>
      <c r="K372" s="0" t="s">
        <v>278</v>
      </c>
      <c r="L372" s="0" t="s">
        <v>1066</v>
      </c>
      <c r="M372" s="0" t="s">
        <v>1067</v>
      </c>
      <c r="N372" s="0" t="s">
        <v>1160</v>
      </c>
      <c r="O372" s="0" t="n">
        <v>11</v>
      </c>
      <c r="P372" s="0" t="n">
        <v>9</v>
      </c>
      <c r="Q372" s="0" t="s">
        <v>52</v>
      </c>
      <c r="R372" s="0" t="s">
        <v>53</v>
      </c>
      <c r="S372" s="0" t="s">
        <v>1749</v>
      </c>
      <c r="T372" s="0" t="n">
        <v>0.911</v>
      </c>
      <c r="U372" s="0" t="n">
        <v>3</v>
      </c>
      <c r="V372" s="0" t="s">
        <v>55</v>
      </c>
      <c r="W372" s="0" t="s">
        <v>55</v>
      </c>
      <c r="X372" s="0" t="s">
        <v>55</v>
      </c>
      <c r="Y372" s="0" t="s">
        <v>55</v>
      </c>
      <c r="Z372" s="0" t="s">
        <v>55</v>
      </c>
      <c r="AA372" s="0" t="n">
        <v>3</v>
      </c>
      <c r="AB372" s="0" t="n">
        <v>16</v>
      </c>
      <c r="AC372" s="0" t="n">
        <v>4</v>
      </c>
      <c r="AD372" s="0" t="n">
        <v>53.9004</v>
      </c>
      <c r="AE372" s="0" t="n">
        <v>3</v>
      </c>
      <c r="AF372" s="0" t="n">
        <v>23.6</v>
      </c>
      <c r="AG372" s="0" t="n">
        <v>6590.01</v>
      </c>
      <c r="AH372" s="0" t="n">
        <v>1307.71</v>
      </c>
      <c r="AI372" s="0" t="n">
        <v>995.81</v>
      </c>
      <c r="AJ372" s="0" t="n">
        <v>244.67</v>
      </c>
      <c r="AK372" s="0" t="n">
        <v>240.81</v>
      </c>
      <c r="AL372" s="0" t="n">
        <v>32.4</v>
      </c>
      <c r="AM372" s="0" t="n">
        <v>278328.56</v>
      </c>
      <c r="AN372" s="0" t="n">
        <v>43429.71</v>
      </c>
      <c r="AO372" s="0" t="n">
        <v>20772.34</v>
      </c>
      <c r="AP372" s="0" t="n">
        <v>4294.67</v>
      </c>
      <c r="AQ372" s="0" t="n">
        <v>1622.36</v>
      </c>
      <c r="AR372" s="0" t="n">
        <v>436</v>
      </c>
      <c r="AS372" s="0" t="n">
        <v>175</v>
      </c>
    </row>
    <row r="373" customFormat="false" ht="12" hidden="false" customHeight="false" outlineLevel="0" collapsed="false">
      <c r="A373" s="0" t="str">
        <f aca="false">CONCATENATE("Item/",ASC(C373),"/cond_",ASC(L373),"/list_",ASC(E373),"/context_",ASC(F373),"/CW_",ASC(AS373))</f>
        <v>Item/11052/cond_BC/list_CORGB/context_52/CW_178</v>
      </c>
      <c r="B373" s="0" t="str">
        <f aca="false">CONCATENATE("(#",ASC(C373),")")</f>
        <v>(#11052)</v>
      </c>
      <c r="C373" s="0" t="n">
        <v>11052</v>
      </c>
      <c r="D373" s="0" t="n">
        <v>1052</v>
      </c>
      <c r="E373" s="0" t="s">
        <v>56</v>
      </c>
      <c r="F373" s="0" t="n">
        <v>52</v>
      </c>
      <c r="G373" s="0" t="n">
        <v>68</v>
      </c>
      <c r="H373" s="0" t="n">
        <v>18</v>
      </c>
      <c r="I373" s="0" t="s">
        <v>280</v>
      </c>
      <c r="J373" s="0" t="s">
        <v>1161</v>
      </c>
      <c r="K373" s="0" t="s">
        <v>282</v>
      </c>
      <c r="L373" s="0" t="s">
        <v>1066</v>
      </c>
      <c r="M373" s="0" t="s">
        <v>1067</v>
      </c>
      <c r="N373" s="0" t="s">
        <v>1162</v>
      </c>
      <c r="O373" s="0" t="n">
        <v>16</v>
      </c>
      <c r="P373" s="0" t="n">
        <v>14</v>
      </c>
      <c r="Q373" s="0" t="s">
        <v>52</v>
      </c>
      <c r="R373" s="0" t="s">
        <v>53</v>
      </c>
      <c r="S373" s="0" t="s">
        <v>1765</v>
      </c>
      <c r="T373" s="0" t="n">
        <v>0.943</v>
      </c>
      <c r="U373" s="0" t="n">
        <v>4</v>
      </c>
      <c r="V373" s="0" t="n">
        <v>8</v>
      </c>
      <c r="W373" s="0" t="s">
        <v>55</v>
      </c>
      <c r="X373" s="0" t="s">
        <v>55</v>
      </c>
      <c r="Y373" s="0" t="s">
        <v>55</v>
      </c>
      <c r="Z373" s="0" t="s">
        <v>55</v>
      </c>
      <c r="AA373" s="0" t="n">
        <v>6</v>
      </c>
      <c r="AB373" s="0" t="n">
        <v>8</v>
      </c>
      <c r="AC373" s="0" t="n">
        <v>4</v>
      </c>
      <c r="AD373" s="0" t="n">
        <v>3.2721</v>
      </c>
      <c r="AE373" s="0" t="n">
        <v>6</v>
      </c>
      <c r="AF373" s="0" t="n">
        <v>23.68</v>
      </c>
      <c r="AG373" s="0" t="n">
        <v>11183.79</v>
      </c>
      <c r="AH373" s="0" t="n">
        <v>171</v>
      </c>
      <c r="AI373" s="0" t="n">
        <v>257.35</v>
      </c>
      <c r="AJ373" s="0" t="n">
        <v>10.67</v>
      </c>
      <c r="AK373" s="0" t="n">
        <v>72.4</v>
      </c>
      <c r="AL373" s="0" t="n">
        <v>3.5</v>
      </c>
      <c r="AM373" s="0" t="n">
        <v>223311.02</v>
      </c>
      <c r="AN373" s="0" t="n">
        <v>31999</v>
      </c>
      <c r="AO373" s="0" t="n">
        <v>2848.41</v>
      </c>
      <c r="AP373" s="0" t="n">
        <v>877.67</v>
      </c>
      <c r="AQ373" s="0" t="n">
        <v>261.95</v>
      </c>
      <c r="AR373" s="0" t="n">
        <v>52</v>
      </c>
      <c r="AS373" s="0" t="n">
        <v>178</v>
      </c>
    </row>
    <row r="374" customFormat="false" ht="12" hidden="false" customHeight="false" outlineLevel="0" collapsed="false">
      <c r="A374" s="0" t="str">
        <f aca="false">CONCATENATE("Item/",ASC(C374),"/cond_",ASC(L374),"/list_",ASC(E374),"/context_",ASC(F374),"/CW_",ASC(AS374))</f>
        <v>Item/11053/cond_BC/list_CORGD/context_53/CW_180</v>
      </c>
      <c r="B374" s="0" t="str">
        <f aca="false">CONCATENATE("(#",ASC(C374),")")</f>
        <v>(#11053)</v>
      </c>
      <c r="C374" s="0" t="n">
        <v>11053</v>
      </c>
      <c r="D374" s="0" t="n">
        <v>1053</v>
      </c>
      <c r="E374" s="0" t="s">
        <v>80</v>
      </c>
      <c r="F374" s="0" t="n">
        <v>53</v>
      </c>
      <c r="G374" s="0" t="n">
        <v>69</v>
      </c>
      <c r="I374" s="0" t="s">
        <v>284</v>
      </c>
      <c r="J374" s="0" t="s">
        <v>1163</v>
      </c>
      <c r="K374" s="0" t="s">
        <v>286</v>
      </c>
      <c r="L374" s="0" t="s">
        <v>1066</v>
      </c>
      <c r="M374" s="0" t="s">
        <v>1067</v>
      </c>
      <c r="N374" s="0" t="s">
        <v>1164</v>
      </c>
      <c r="O374" s="0" t="n">
        <v>12</v>
      </c>
      <c r="P374" s="0" t="n">
        <v>10</v>
      </c>
      <c r="Q374" s="0" t="s">
        <v>52</v>
      </c>
      <c r="R374" s="0" t="s">
        <v>53</v>
      </c>
      <c r="S374" s="0" t="s">
        <v>1758</v>
      </c>
      <c r="T374" s="0" t="n">
        <v>0.98</v>
      </c>
      <c r="U374" s="0" t="n">
        <v>3</v>
      </c>
      <c r="V374" s="0" t="n">
        <v>52</v>
      </c>
      <c r="W374" s="0" t="n">
        <v>576</v>
      </c>
      <c r="X374" s="0" t="n">
        <v>550</v>
      </c>
      <c r="Y374" s="0" t="n">
        <v>594</v>
      </c>
      <c r="Z374" s="0" t="n">
        <v>456</v>
      </c>
      <c r="AA374" s="0" t="n">
        <v>12</v>
      </c>
      <c r="AB374" s="0" t="n">
        <v>16</v>
      </c>
      <c r="AC374" s="0" t="n">
        <v>4</v>
      </c>
      <c r="AD374" s="0" t="n">
        <v>91.6188</v>
      </c>
      <c r="AE374" s="0" t="n">
        <v>12</v>
      </c>
      <c r="AF374" s="0" t="n">
        <v>155.36</v>
      </c>
      <c r="AG374" s="0" t="n">
        <v>13354.03</v>
      </c>
      <c r="AH374" s="0" t="n">
        <v>235.25</v>
      </c>
      <c r="AI374" s="0" t="n">
        <v>1438.87</v>
      </c>
      <c r="AJ374" s="0" t="n">
        <v>25.67</v>
      </c>
      <c r="AK374" s="0" t="n">
        <v>572.14</v>
      </c>
      <c r="AL374" s="0" t="n">
        <v>5</v>
      </c>
      <c r="AM374" s="0" t="n">
        <v>185897.94</v>
      </c>
      <c r="AN374" s="0" t="n">
        <v>25133.75</v>
      </c>
      <c r="AO374" s="0" t="n">
        <v>9152.43</v>
      </c>
      <c r="AP374" s="0" t="n">
        <v>1063.33</v>
      </c>
      <c r="AQ374" s="0" t="n">
        <v>1318.72</v>
      </c>
      <c r="AR374" s="0" t="n">
        <v>117.5</v>
      </c>
      <c r="AS374" s="0" t="n">
        <v>180</v>
      </c>
    </row>
    <row r="375" customFormat="false" ht="12" hidden="false" customHeight="false" outlineLevel="0" collapsed="false">
      <c r="A375" s="0" t="str">
        <f aca="false">CONCATENATE("Item/",ASC(C375),"/cond_",ASC(L375),"/list_",ASC(E375),"/context_",ASC(F375),"/CW_",ASC(AS375))</f>
        <v>Item/11054/cond_BC/list_CORGB/context_54/CW_186</v>
      </c>
      <c r="B375" s="0" t="str">
        <f aca="false">CONCATENATE("(#",ASC(C375),")")</f>
        <v>(#11054)</v>
      </c>
      <c r="C375" s="0" t="n">
        <v>11054</v>
      </c>
      <c r="D375" s="0" t="n">
        <v>1054</v>
      </c>
      <c r="E375" s="0" t="s">
        <v>56</v>
      </c>
      <c r="F375" s="0" t="n">
        <v>54</v>
      </c>
      <c r="G375" s="0" t="n">
        <v>70</v>
      </c>
      <c r="H375" s="0" t="s">
        <v>288</v>
      </c>
      <c r="I375" s="0" t="s">
        <v>289</v>
      </c>
      <c r="J375" s="0" t="s">
        <v>1165</v>
      </c>
      <c r="K375" s="0" t="s">
        <v>291</v>
      </c>
      <c r="L375" s="0" t="s">
        <v>1066</v>
      </c>
      <c r="M375" s="0" t="s">
        <v>1067</v>
      </c>
      <c r="N375" s="0" t="s">
        <v>1166</v>
      </c>
      <c r="O375" s="0" t="n">
        <v>10</v>
      </c>
      <c r="P375" s="0" t="n">
        <v>8</v>
      </c>
      <c r="Q375" s="0" t="s">
        <v>52</v>
      </c>
      <c r="R375" s="0" t="s">
        <v>53</v>
      </c>
      <c r="S375" s="0" t="s">
        <v>1743</v>
      </c>
      <c r="T375" s="0" t="n">
        <v>0.875</v>
      </c>
      <c r="U375" s="0" t="n">
        <v>3</v>
      </c>
      <c r="V375" s="0" t="n">
        <v>12</v>
      </c>
      <c r="W375" s="0" t="s">
        <v>55</v>
      </c>
      <c r="X375" s="0" t="s">
        <v>55</v>
      </c>
      <c r="Y375" s="0" t="s">
        <v>55</v>
      </c>
      <c r="Z375" s="0" t="s">
        <v>55</v>
      </c>
      <c r="AA375" s="0" t="n">
        <v>4</v>
      </c>
      <c r="AB375" s="0" t="n">
        <v>10</v>
      </c>
      <c r="AC375" s="0" t="n">
        <v>4</v>
      </c>
      <c r="AD375" s="0" t="n">
        <v>4.64044</v>
      </c>
      <c r="AE375" s="0" t="n">
        <v>4</v>
      </c>
      <c r="AF375" s="0" t="n">
        <v>2.78</v>
      </c>
      <c r="AG375" s="0" t="n">
        <v>8719.95</v>
      </c>
      <c r="AH375" s="0" t="n">
        <v>310.6</v>
      </c>
      <c r="AI375" s="0" t="n">
        <v>1941.16</v>
      </c>
      <c r="AJ375" s="0" t="n">
        <v>55.75</v>
      </c>
      <c r="AK375" s="0" t="n">
        <v>352.49</v>
      </c>
      <c r="AL375" s="0" t="n">
        <v>9.67</v>
      </c>
      <c r="AM375" s="0" t="n">
        <v>194483.67</v>
      </c>
      <c r="AN375" s="0" t="n">
        <v>32627.6</v>
      </c>
      <c r="AO375" s="0" t="n">
        <v>15381.65</v>
      </c>
      <c r="AP375" s="0" t="n">
        <v>3022.5</v>
      </c>
      <c r="AQ375" s="0" t="n">
        <v>2009.85</v>
      </c>
      <c r="AR375" s="0" t="n">
        <v>293</v>
      </c>
      <c r="AS375" s="0" t="n">
        <v>186</v>
      </c>
    </row>
    <row r="376" customFormat="false" ht="12" hidden="false" customHeight="false" outlineLevel="0" collapsed="false">
      <c r="A376" s="0" t="str">
        <f aca="false">CONCATENATE("Item/",ASC(C376),"/cond_",ASC(L376),"/list_",ASC(E376),"/context_",ASC(F376),"/CW_",ASC(AS376))</f>
        <v>Item/11055/cond_BC/list_CORGD/context_55/CW_188</v>
      </c>
      <c r="B376" s="0" t="str">
        <f aca="false">CONCATENATE("(#",ASC(C376),")")</f>
        <v>(#11055)</v>
      </c>
      <c r="C376" s="0" t="n">
        <v>11055</v>
      </c>
      <c r="D376" s="0" t="n">
        <v>1055</v>
      </c>
      <c r="E376" s="0" t="s">
        <v>80</v>
      </c>
      <c r="F376" s="0" t="n">
        <v>55</v>
      </c>
      <c r="G376" s="0" t="n">
        <v>71</v>
      </c>
      <c r="H376" s="0" t="s">
        <v>293</v>
      </c>
      <c r="I376" s="0" t="s">
        <v>294</v>
      </c>
      <c r="J376" s="0" t="s">
        <v>1167</v>
      </c>
      <c r="K376" s="0" t="s">
        <v>296</v>
      </c>
      <c r="L376" s="0" t="s">
        <v>1066</v>
      </c>
      <c r="M376" s="0" t="s">
        <v>1067</v>
      </c>
      <c r="N376" s="0" t="s">
        <v>1168</v>
      </c>
      <c r="O376" s="0" t="n">
        <v>10</v>
      </c>
      <c r="P376" s="0" t="n">
        <v>8</v>
      </c>
      <c r="Q376" s="0" t="s">
        <v>52</v>
      </c>
      <c r="R376" s="0" t="s">
        <v>53</v>
      </c>
      <c r="S376" s="0" t="s">
        <v>1743</v>
      </c>
      <c r="T376" s="0" t="n">
        <v>0.90625</v>
      </c>
      <c r="U376" s="0" t="n">
        <v>3</v>
      </c>
      <c r="V376" s="0" t="n">
        <v>5</v>
      </c>
      <c r="W376" s="0" t="s">
        <v>55</v>
      </c>
      <c r="X376" s="0" t="s">
        <v>55</v>
      </c>
      <c r="Y376" s="0" t="s">
        <v>55</v>
      </c>
      <c r="Z376" s="0" t="s">
        <v>55</v>
      </c>
      <c r="AA376" s="0" t="n">
        <v>2</v>
      </c>
      <c r="AB376" s="0" t="n">
        <v>11</v>
      </c>
      <c r="AC376" s="0" t="n">
        <v>4</v>
      </c>
      <c r="AD376" s="0" t="n">
        <v>4.87841</v>
      </c>
      <c r="AE376" s="0" t="n">
        <v>2</v>
      </c>
      <c r="AF376" s="0" t="n">
        <v>9.1</v>
      </c>
      <c r="AG376" s="0" t="n">
        <v>4967.67</v>
      </c>
      <c r="AH376" s="0" t="n">
        <v>257.8</v>
      </c>
      <c r="AI376" s="0" t="n">
        <v>1066.81</v>
      </c>
      <c r="AJ376" s="0" t="n">
        <v>46.75</v>
      </c>
      <c r="AK376" s="0" t="n">
        <v>176.73</v>
      </c>
      <c r="AL376" s="0" t="n">
        <v>8.67</v>
      </c>
      <c r="AM376" s="0" t="n">
        <v>215176.9</v>
      </c>
      <c r="AN376" s="0" t="n">
        <v>27484.4</v>
      </c>
      <c r="AO376" s="0" t="n">
        <v>14218.14</v>
      </c>
      <c r="AP376" s="0" t="n">
        <v>2074.5</v>
      </c>
      <c r="AQ376" s="0" t="n">
        <v>1122.97</v>
      </c>
      <c r="AR376" s="0" t="n">
        <v>198.67</v>
      </c>
      <c r="AS376" s="0" t="n">
        <v>188</v>
      </c>
    </row>
    <row r="377" customFormat="false" ht="12" hidden="false" customHeight="false" outlineLevel="0" collapsed="false">
      <c r="A377" s="0" t="str">
        <f aca="false">CONCATENATE("Item/",ASC(C377),"/cond_",ASC(L377),"/list_",ASC(E377),"/context_",ASC(F377),"/CW_",ASC(AS377))</f>
        <v>Item/11056/cond_BC/list_CORGD/context_56/CW_189</v>
      </c>
      <c r="B377" s="0" t="str">
        <f aca="false">CONCATENATE("(#",ASC(C377),")")</f>
        <v>(#11056)</v>
      </c>
      <c r="C377" s="0" t="n">
        <v>11056</v>
      </c>
      <c r="D377" s="0" t="n">
        <v>1056</v>
      </c>
      <c r="E377" s="0" t="s">
        <v>80</v>
      </c>
      <c r="F377" s="0" t="n">
        <v>56</v>
      </c>
      <c r="G377" s="0" t="n">
        <v>72</v>
      </c>
      <c r="I377" s="0" t="s">
        <v>298</v>
      </c>
      <c r="J377" s="0" t="s">
        <v>1169</v>
      </c>
      <c r="K377" s="0" t="s">
        <v>300</v>
      </c>
      <c r="L377" s="0" t="s">
        <v>1066</v>
      </c>
      <c r="M377" s="0" t="s">
        <v>1067</v>
      </c>
      <c r="N377" s="0" t="s">
        <v>1170</v>
      </c>
      <c r="O377" s="0" t="n">
        <v>19</v>
      </c>
      <c r="P377" s="0" t="n">
        <v>17</v>
      </c>
      <c r="Q377" s="0" t="s">
        <v>52</v>
      </c>
      <c r="R377" s="0" t="s">
        <v>53</v>
      </c>
      <c r="S377" s="0" t="s">
        <v>1743</v>
      </c>
      <c r="T377" s="0" t="n">
        <v>1</v>
      </c>
      <c r="U377" s="0" t="n">
        <v>3</v>
      </c>
      <c r="V377" s="0" t="n">
        <v>186</v>
      </c>
      <c r="W377" s="0" t="n">
        <v>558</v>
      </c>
      <c r="X377" s="0" t="n">
        <v>574</v>
      </c>
      <c r="Y377" s="0" t="n">
        <v>513</v>
      </c>
      <c r="Z377" s="0" t="n">
        <v>442</v>
      </c>
      <c r="AA377" s="0" t="n">
        <v>1</v>
      </c>
      <c r="AB377" s="0" t="n">
        <v>14</v>
      </c>
      <c r="AC377" s="0" t="n">
        <v>4</v>
      </c>
      <c r="AD377" s="0" t="n">
        <v>194.541</v>
      </c>
      <c r="AE377" s="0" t="n">
        <v>1</v>
      </c>
      <c r="AF377" s="0" t="n">
        <v>514.14</v>
      </c>
      <c r="AG377" s="0" t="n">
        <v>6916.26</v>
      </c>
      <c r="AH377" s="0" t="n">
        <v>558.67</v>
      </c>
      <c r="AI377" s="0" t="n">
        <v>1676.96</v>
      </c>
      <c r="AJ377" s="0" t="n">
        <v>60</v>
      </c>
      <c r="AK377" s="0" t="n">
        <v>737</v>
      </c>
      <c r="AL377" s="0" t="n">
        <v>11.5</v>
      </c>
      <c r="AM377" s="0" t="n">
        <v>203512.56</v>
      </c>
      <c r="AN377" s="0" t="n">
        <v>27986.17</v>
      </c>
      <c r="AO377" s="0" t="n">
        <v>25575.42</v>
      </c>
      <c r="AP377" s="0" t="n">
        <v>2656.4</v>
      </c>
      <c r="AQ377" s="0" t="n">
        <v>3806.75</v>
      </c>
      <c r="AR377" s="0" t="n">
        <v>430</v>
      </c>
      <c r="AS377" s="0" t="n">
        <v>189</v>
      </c>
    </row>
    <row r="378" customFormat="false" ht="12" hidden="false" customHeight="false" outlineLevel="0" collapsed="false">
      <c r="A378" s="0" t="str">
        <f aca="false">CONCATENATE("Item/",ASC(C378),"/cond_",ASC(L378),"/list_",ASC(E378),"/context_",ASC(F378),"/CW_",ASC(AS378))</f>
        <v>Item/11057/cond_BC/list_CORGA/context_57/CW_194</v>
      </c>
      <c r="B378" s="0" t="str">
        <f aca="false">CONCATENATE("(#",ASC(C378),")")</f>
        <v>(#11057)</v>
      </c>
      <c r="C378" s="0" t="n">
        <v>11057</v>
      </c>
      <c r="D378" s="0" t="n">
        <v>1057</v>
      </c>
      <c r="E378" s="0" t="s">
        <v>46</v>
      </c>
      <c r="F378" s="0" t="n">
        <v>57</v>
      </c>
      <c r="G378" s="0" t="n">
        <v>73</v>
      </c>
      <c r="I378" s="0" t="s">
        <v>302</v>
      </c>
      <c r="J378" s="0" t="s">
        <v>1171</v>
      </c>
      <c r="K378" s="0" t="s">
        <v>304</v>
      </c>
      <c r="L378" s="0" t="s">
        <v>1066</v>
      </c>
      <c r="M378" s="0" t="s">
        <v>1067</v>
      </c>
      <c r="N378" s="0" t="s">
        <v>1172</v>
      </c>
      <c r="O378" s="0" t="n">
        <v>17</v>
      </c>
      <c r="P378" s="0" t="n">
        <v>15</v>
      </c>
      <c r="Q378" s="0" t="s">
        <v>52</v>
      </c>
      <c r="R378" s="0" t="s">
        <v>53</v>
      </c>
      <c r="S378" s="0" t="s">
        <v>1766</v>
      </c>
      <c r="T378" s="0" t="n">
        <v>0.95</v>
      </c>
      <c r="U378" s="0" t="n">
        <v>4</v>
      </c>
      <c r="V378" s="0" t="n">
        <v>14</v>
      </c>
      <c r="W378" s="0" t="s">
        <v>55</v>
      </c>
      <c r="X378" s="0" t="s">
        <v>55</v>
      </c>
      <c r="Y378" s="0" t="s">
        <v>55</v>
      </c>
      <c r="Z378" s="0" t="s">
        <v>55</v>
      </c>
      <c r="AA378" s="0" t="n">
        <v>12</v>
      </c>
      <c r="AB378" s="0" t="n">
        <v>9</v>
      </c>
      <c r="AC378" s="0" t="n">
        <v>4</v>
      </c>
      <c r="AD378" s="0" t="n">
        <v>5.47333</v>
      </c>
      <c r="AE378" s="0" t="n">
        <v>12</v>
      </c>
      <c r="AF378" s="0" t="n">
        <v>14</v>
      </c>
      <c r="AG378" s="0" t="n">
        <v>5488.36</v>
      </c>
      <c r="AH378" s="0" t="n">
        <v>48</v>
      </c>
      <c r="AI378" s="0" t="n">
        <v>86.89</v>
      </c>
      <c r="AJ378" s="0" t="n">
        <v>6</v>
      </c>
      <c r="AK378" s="0" t="n">
        <v>5.47</v>
      </c>
      <c r="AL378" s="0" t="n">
        <v>1</v>
      </c>
      <c r="AM378" s="0" t="n">
        <v>101545.86</v>
      </c>
      <c r="AN378" s="0" t="n">
        <v>16640</v>
      </c>
      <c r="AO378" s="0" t="n">
        <v>2822.84</v>
      </c>
      <c r="AP378" s="0" t="n">
        <v>939.5</v>
      </c>
      <c r="AQ378" s="0" t="n">
        <v>151.29</v>
      </c>
      <c r="AR378" s="0" t="n">
        <v>37</v>
      </c>
      <c r="AS378" s="0" t="n">
        <v>194</v>
      </c>
    </row>
    <row r="379" customFormat="false" ht="12" hidden="false" customHeight="false" outlineLevel="0" collapsed="false">
      <c r="A379" s="0" t="str">
        <f aca="false">CONCATENATE("Item/",ASC(C379),"/cond_",ASC(L379),"/list_",ASC(E379),"/context_",ASC(F379),"/CW_",ASC(AS379))</f>
        <v>Item/11058/cond_BC/list_CORGD/context_58/CW_195</v>
      </c>
      <c r="B379" s="0" t="str">
        <f aca="false">CONCATENATE("(#",ASC(C379),")")</f>
        <v>(#11058)</v>
      </c>
      <c r="C379" s="0" t="n">
        <v>11058</v>
      </c>
      <c r="D379" s="0" t="n">
        <v>1058</v>
      </c>
      <c r="E379" s="0" t="s">
        <v>80</v>
      </c>
      <c r="F379" s="0" t="n">
        <v>58</v>
      </c>
      <c r="G379" s="0" t="n">
        <v>74</v>
      </c>
      <c r="H379" s="0" t="s">
        <v>306</v>
      </c>
      <c r="I379" s="0" t="s">
        <v>307</v>
      </c>
      <c r="J379" s="0" t="s">
        <v>1173</v>
      </c>
      <c r="K379" s="0" t="s">
        <v>309</v>
      </c>
      <c r="L379" s="0" t="s">
        <v>1066</v>
      </c>
      <c r="M379" s="0" t="s">
        <v>1067</v>
      </c>
      <c r="N379" s="0" t="s">
        <v>1174</v>
      </c>
      <c r="O379" s="0" t="n">
        <v>10</v>
      </c>
      <c r="P379" s="0" t="n">
        <v>8</v>
      </c>
      <c r="Q379" s="0" t="s">
        <v>52</v>
      </c>
      <c r="R379" s="0" t="s">
        <v>53</v>
      </c>
      <c r="S379" s="0" t="s">
        <v>1741</v>
      </c>
      <c r="T379" s="0" t="n">
        <v>0.9375</v>
      </c>
      <c r="U379" s="0" t="n">
        <v>3</v>
      </c>
      <c r="V379" s="0" t="n">
        <v>118</v>
      </c>
      <c r="W379" s="0" t="n">
        <v>612</v>
      </c>
      <c r="X379" s="0" t="n">
        <v>519</v>
      </c>
      <c r="Y379" s="0" t="n">
        <v>613</v>
      </c>
      <c r="Z379" s="0" t="n">
        <v>505</v>
      </c>
      <c r="AA379" s="0" t="n">
        <v>16</v>
      </c>
      <c r="AB379" s="0" t="n">
        <v>18</v>
      </c>
      <c r="AC379" s="0" t="n">
        <v>4</v>
      </c>
      <c r="AD379" s="0" t="n">
        <v>66.1559</v>
      </c>
      <c r="AE379" s="0" t="n">
        <v>16</v>
      </c>
      <c r="AF379" s="0" t="n">
        <v>31.46</v>
      </c>
      <c r="AG379" s="0" t="n">
        <v>6485.72</v>
      </c>
      <c r="AH379" s="0" t="n">
        <v>55</v>
      </c>
      <c r="AI379" s="0" t="n">
        <v>309.42</v>
      </c>
      <c r="AJ379" s="0" t="n">
        <v>8</v>
      </c>
      <c r="AK379" s="0" t="n">
        <v>66.16</v>
      </c>
      <c r="AL379" s="0" t="n">
        <v>1</v>
      </c>
      <c r="AM379" s="0" t="n">
        <v>162878.87</v>
      </c>
      <c r="AN379" s="0" t="n">
        <v>24688</v>
      </c>
      <c r="AO379" s="0" t="n">
        <v>7725.37</v>
      </c>
      <c r="AP379" s="0" t="n">
        <v>1597.5</v>
      </c>
      <c r="AQ379" s="0" t="n">
        <v>201.92</v>
      </c>
      <c r="AR379" s="0" t="n">
        <v>53</v>
      </c>
      <c r="AS379" s="0" t="n">
        <v>195</v>
      </c>
    </row>
    <row r="380" customFormat="false" ht="12" hidden="false" customHeight="false" outlineLevel="0" collapsed="false">
      <c r="A380" s="0" t="str">
        <f aca="false">CONCATENATE("Item/",ASC(C380),"/cond_",ASC(L380),"/list_",ASC(E380),"/context_",ASC(F380),"/CW_",ASC(AS380))</f>
        <v>Item/11059/cond_BC/list_CORGD/context_59/CW_198</v>
      </c>
      <c r="B380" s="0" t="str">
        <f aca="false">CONCATENATE("(#",ASC(C380),")")</f>
        <v>(#11059)</v>
      </c>
      <c r="C380" s="0" t="n">
        <v>11059</v>
      </c>
      <c r="D380" s="0" t="n">
        <v>1059</v>
      </c>
      <c r="E380" s="0" t="s">
        <v>80</v>
      </c>
      <c r="F380" s="0" t="n">
        <v>59</v>
      </c>
      <c r="G380" s="0" t="n">
        <v>76</v>
      </c>
      <c r="I380" s="0" t="s">
        <v>311</v>
      </c>
      <c r="J380" s="0" t="s">
        <v>1175</v>
      </c>
      <c r="K380" s="0" t="s">
        <v>313</v>
      </c>
      <c r="L380" s="0" t="s">
        <v>1066</v>
      </c>
      <c r="M380" s="0" t="s">
        <v>1067</v>
      </c>
      <c r="N380" s="0" t="s">
        <v>1176</v>
      </c>
      <c r="O380" s="0" t="n">
        <v>11</v>
      </c>
      <c r="P380" s="0" t="n">
        <v>8</v>
      </c>
      <c r="Q380" s="0" t="s">
        <v>52</v>
      </c>
      <c r="R380" s="0" t="s">
        <v>53</v>
      </c>
      <c r="S380" s="0" t="s">
        <v>1745</v>
      </c>
      <c r="T380" s="0" t="n">
        <v>0.95</v>
      </c>
      <c r="U380" s="0" t="n">
        <v>1</v>
      </c>
      <c r="V380" s="0" t="n">
        <v>9</v>
      </c>
      <c r="W380" s="0" t="n">
        <v>605</v>
      </c>
      <c r="X380" s="0" t="n">
        <v>515</v>
      </c>
      <c r="Y380" s="0" t="n">
        <v>618</v>
      </c>
      <c r="Z380" s="0" t="n">
        <v>435</v>
      </c>
      <c r="AA380" s="0" t="n">
        <v>3</v>
      </c>
      <c r="AB380" s="0" t="n">
        <v>7</v>
      </c>
      <c r="AC380" s="0" t="n">
        <v>4</v>
      </c>
      <c r="AD380" s="0" t="n">
        <v>11.8986</v>
      </c>
      <c r="AE380" s="0" t="n">
        <v>3</v>
      </c>
      <c r="AF380" s="0" t="n">
        <v>0.97</v>
      </c>
      <c r="AG380" s="0" t="n">
        <v>8354.28</v>
      </c>
      <c r="AH380" s="0" t="n">
        <v>886</v>
      </c>
      <c r="AI380" s="0" t="n">
        <v>1927.63</v>
      </c>
      <c r="AJ380" s="0" t="n">
        <v>181.2</v>
      </c>
      <c r="AK380" s="0" t="n">
        <v>122.75</v>
      </c>
      <c r="AL380" s="0" t="n">
        <v>14.5</v>
      </c>
      <c r="AM380" s="0" t="n">
        <v>266018.19</v>
      </c>
      <c r="AN380" s="0" t="n">
        <v>31100.83</v>
      </c>
      <c r="AO380" s="0" t="n">
        <v>28332.56</v>
      </c>
      <c r="AP380" s="0" t="n">
        <v>3583.6</v>
      </c>
      <c r="AQ380" s="0" t="n">
        <v>736.76</v>
      </c>
      <c r="AR380" s="0" t="n">
        <v>202.5</v>
      </c>
      <c r="AS380" s="0" t="n">
        <v>198</v>
      </c>
    </row>
    <row r="381" customFormat="false" ht="12" hidden="false" customHeight="false" outlineLevel="0" collapsed="false">
      <c r="A381" s="0" t="str">
        <f aca="false">CONCATENATE("Item/",ASC(C381),"/cond_",ASC(L381),"/list_",ASC(E381),"/context_",ASC(F381),"/CW_",ASC(AS381))</f>
        <v>Item/11060/cond_BC/list_CORGC/context_60/CW_200</v>
      </c>
      <c r="B381" s="0" t="str">
        <f aca="false">CONCATENATE("(#",ASC(C381),")")</f>
        <v>(#11060)</v>
      </c>
      <c r="C381" s="0" t="n">
        <v>11060</v>
      </c>
      <c r="D381" s="0" t="n">
        <v>1060</v>
      </c>
      <c r="E381" s="0" t="s">
        <v>66</v>
      </c>
      <c r="F381" s="0" t="n">
        <v>60</v>
      </c>
      <c r="G381" s="0" t="n">
        <v>77</v>
      </c>
      <c r="H381" s="0" t="n">
        <v>39</v>
      </c>
      <c r="I381" s="0" t="s">
        <v>315</v>
      </c>
      <c r="J381" s="0" t="s">
        <v>1177</v>
      </c>
      <c r="K381" s="0" t="s">
        <v>317</v>
      </c>
      <c r="L381" s="0" t="s">
        <v>1066</v>
      </c>
      <c r="M381" s="0" t="s">
        <v>1067</v>
      </c>
      <c r="N381" s="0" t="s">
        <v>1178</v>
      </c>
      <c r="O381" s="0" t="n">
        <v>13</v>
      </c>
      <c r="P381" s="0" t="n">
        <v>11</v>
      </c>
      <c r="Q381" s="0" t="s">
        <v>52</v>
      </c>
      <c r="R381" s="0" t="s">
        <v>53</v>
      </c>
      <c r="S381" s="0" t="s">
        <v>1741</v>
      </c>
      <c r="T381" s="0" t="n">
        <v>0.912</v>
      </c>
      <c r="U381" s="0" t="n">
        <v>3</v>
      </c>
      <c r="V381" s="0" t="n">
        <v>431</v>
      </c>
      <c r="W381" s="0" t="n">
        <v>604</v>
      </c>
      <c r="X381" s="0" t="n">
        <v>601</v>
      </c>
      <c r="Y381" s="0" t="n">
        <v>598</v>
      </c>
      <c r="Z381" s="0" t="n">
        <v>487</v>
      </c>
      <c r="AA381" s="0" t="n">
        <v>9</v>
      </c>
      <c r="AB381" s="0" t="n">
        <v>16</v>
      </c>
      <c r="AC381" s="0" t="n">
        <v>4</v>
      </c>
      <c r="AD381" s="0" t="n">
        <v>470.112</v>
      </c>
      <c r="AE381" s="0" t="n">
        <v>9</v>
      </c>
      <c r="AF381" s="0" t="n">
        <v>73.9</v>
      </c>
      <c r="AG381" s="0" t="n">
        <v>15262.26</v>
      </c>
      <c r="AH381" s="0" t="n">
        <v>248</v>
      </c>
      <c r="AI381" s="0" t="n">
        <v>3812.02</v>
      </c>
      <c r="AJ381" s="0" t="n">
        <v>37</v>
      </c>
      <c r="AK381" s="0" t="n">
        <v>664.59</v>
      </c>
      <c r="AL381" s="0" t="n">
        <v>4.5</v>
      </c>
      <c r="AM381" s="0" t="n">
        <v>269903.93</v>
      </c>
      <c r="AN381" s="0" t="n">
        <v>28588</v>
      </c>
      <c r="AO381" s="0" t="n">
        <v>49561.53</v>
      </c>
      <c r="AP381" s="0" t="n">
        <v>3436.67</v>
      </c>
      <c r="AQ381" s="0" t="n">
        <v>18426.32</v>
      </c>
      <c r="AR381" s="0" t="n">
        <v>603</v>
      </c>
      <c r="AS381" s="0" t="n">
        <v>200</v>
      </c>
    </row>
    <row r="382" customFormat="false" ht="12" hidden="false" customHeight="false" outlineLevel="0" collapsed="false">
      <c r="A382" s="0" t="str">
        <f aca="false">CONCATENATE("Item/",ASC(C382),"/cond_",ASC(L382),"/list_",ASC(E382),"/context_",ASC(F382),"/CW_",ASC(AS382))</f>
        <v>Item/11061/cond_BC/list_CORGC/context_61/CW_205</v>
      </c>
      <c r="B382" s="0" t="str">
        <f aca="false">CONCATENATE("(#",ASC(C382),")")</f>
        <v>(#11061)</v>
      </c>
      <c r="C382" s="0" t="n">
        <v>11061</v>
      </c>
      <c r="D382" s="0" t="n">
        <v>1061</v>
      </c>
      <c r="E382" s="0" t="s">
        <v>66</v>
      </c>
      <c r="F382" s="0" t="n">
        <v>61</v>
      </c>
      <c r="G382" s="0" t="n">
        <v>78</v>
      </c>
      <c r="H382" s="0" t="s">
        <v>319</v>
      </c>
      <c r="I382" s="0" t="s">
        <v>320</v>
      </c>
      <c r="J382" s="0" t="s">
        <v>1179</v>
      </c>
      <c r="K382" s="0" t="s">
        <v>322</v>
      </c>
      <c r="L382" s="0" t="s">
        <v>1066</v>
      </c>
      <c r="M382" s="0" t="s">
        <v>1067</v>
      </c>
      <c r="N382" s="0" t="s">
        <v>1180</v>
      </c>
      <c r="O382" s="0" t="n">
        <v>10</v>
      </c>
      <c r="P382" s="0" t="n">
        <v>8</v>
      </c>
      <c r="Q382" s="0" t="s">
        <v>52</v>
      </c>
      <c r="R382" s="0" t="s">
        <v>53</v>
      </c>
      <c r="S382" s="0" t="s">
        <v>1741</v>
      </c>
      <c r="T382" s="0" t="n">
        <v>0.96875</v>
      </c>
      <c r="U382" s="0" t="n">
        <v>3</v>
      </c>
      <c r="V382" s="0" t="n">
        <v>56</v>
      </c>
      <c r="W382" s="0" t="n">
        <v>601</v>
      </c>
      <c r="X382" s="0" t="n">
        <v>580</v>
      </c>
      <c r="Y382" s="0" t="n">
        <v>562</v>
      </c>
      <c r="Z382" s="0" t="n">
        <v>478</v>
      </c>
      <c r="AA382" s="0" t="n">
        <v>23</v>
      </c>
      <c r="AB382" s="0" t="n">
        <v>12</v>
      </c>
      <c r="AC382" s="0" t="n">
        <v>4</v>
      </c>
      <c r="AD382" s="0" t="n">
        <v>54.4954</v>
      </c>
      <c r="AE382" s="0" t="n">
        <v>23</v>
      </c>
      <c r="AF382" s="0" t="n">
        <v>409.05</v>
      </c>
      <c r="AG382" s="0" t="n">
        <v>24014.43</v>
      </c>
      <c r="AH382" s="0" t="n">
        <v>82</v>
      </c>
      <c r="AI382" s="0" t="n">
        <v>4629.31</v>
      </c>
      <c r="AJ382" s="0" t="n">
        <v>11</v>
      </c>
      <c r="AK382" s="0" t="n">
        <v>54.5</v>
      </c>
      <c r="AL382" s="0" t="n">
        <v>1</v>
      </c>
      <c r="AM382" s="0" t="n">
        <v>339557.71</v>
      </c>
      <c r="AN382" s="0" t="n">
        <v>30834</v>
      </c>
      <c r="AO382" s="0" t="n">
        <v>41828.7</v>
      </c>
      <c r="AP382" s="0" t="n">
        <v>4635</v>
      </c>
      <c r="AQ382" s="0" t="n">
        <v>14572.51</v>
      </c>
      <c r="AR382" s="0" t="n">
        <v>92</v>
      </c>
      <c r="AS382" s="0" t="n">
        <v>205</v>
      </c>
    </row>
    <row r="383" customFormat="false" ht="12" hidden="false" customHeight="false" outlineLevel="0" collapsed="false">
      <c r="A383" s="0" t="str">
        <f aca="false">CONCATENATE("Item/",ASC(C383),"/cond_",ASC(L383),"/list_",ASC(E383),"/context_",ASC(F383),"/CW_",ASC(AS383))</f>
        <v>Item/11062/cond_BC/list_CORGC/context_62/CW_212</v>
      </c>
      <c r="B383" s="0" t="str">
        <f aca="false">CONCATENATE("(#",ASC(C383),")")</f>
        <v>(#11062)</v>
      </c>
      <c r="C383" s="0" t="n">
        <v>11062</v>
      </c>
      <c r="D383" s="0" t="n">
        <v>1062</v>
      </c>
      <c r="E383" s="0" t="s">
        <v>66</v>
      </c>
      <c r="F383" s="0" t="n">
        <v>62</v>
      </c>
      <c r="G383" s="0" t="n">
        <v>79</v>
      </c>
      <c r="H383" s="0" t="s">
        <v>324</v>
      </c>
      <c r="I383" s="0" t="s">
        <v>325</v>
      </c>
      <c r="J383" s="0" t="s">
        <v>1181</v>
      </c>
      <c r="K383" s="0" t="s">
        <v>327</v>
      </c>
      <c r="L383" s="0" t="s">
        <v>1066</v>
      </c>
      <c r="M383" s="0" t="s">
        <v>1067</v>
      </c>
      <c r="N383" s="0" t="s">
        <v>1182</v>
      </c>
      <c r="O383" s="0" t="n">
        <v>10</v>
      </c>
      <c r="P383" s="0" t="n">
        <v>8</v>
      </c>
      <c r="Q383" s="0" t="s">
        <v>52</v>
      </c>
      <c r="R383" s="0" t="s">
        <v>53</v>
      </c>
      <c r="S383" s="0" t="s">
        <v>1767</v>
      </c>
      <c r="T383" s="0" t="n">
        <v>0.944444444444444</v>
      </c>
      <c r="U383" s="0" t="n">
        <v>2</v>
      </c>
      <c r="V383" s="0" t="n">
        <v>173</v>
      </c>
      <c r="W383" s="0" t="n">
        <v>605</v>
      </c>
      <c r="X383" s="0" t="n">
        <v>578</v>
      </c>
      <c r="Y383" s="0" t="n">
        <v>617</v>
      </c>
      <c r="Z383" s="0" t="n">
        <v>538</v>
      </c>
      <c r="AA383" s="0" t="n">
        <v>2</v>
      </c>
      <c r="AB383" s="0" t="n">
        <v>16</v>
      </c>
      <c r="AC383" s="0" t="n">
        <v>4</v>
      </c>
      <c r="AD383" s="0" t="n">
        <v>149.981</v>
      </c>
      <c r="AE383" s="0" t="n">
        <v>2</v>
      </c>
      <c r="AF383" s="0" t="n">
        <v>146.68</v>
      </c>
      <c r="AG383" s="0" t="n">
        <v>9274.06</v>
      </c>
      <c r="AH383" s="0" t="n">
        <v>365.6</v>
      </c>
      <c r="AI383" s="0" t="n">
        <v>2080.83</v>
      </c>
      <c r="AJ383" s="0" t="n">
        <v>56.25</v>
      </c>
      <c r="AK383" s="0" t="n">
        <v>934.97</v>
      </c>
      <c r="AL383" s="0" t="n">
        <v>12.67</v>
      </c>
      <c r="AM383" s="0" t="n">
        <v>356571.85</v>
      </c>
      <c r="AN383" s="0" t="n">
        <v>39067</v>
      </c>
      <c r="AO383" s="0" t="n">
        <v>46333.92</v>
      </c>
      <c r="AP383" s="0" t="n">
        <v>2988.5</v>
      </c>
      <c r="AQ383" s="0" t="n">
        <v>4198.01</v>
      </c>
      <c r="AR383" s="0" t="n">
        <v>445.33</v>
      </c>
      <c r="AS383" s="0" t="n">
        <v>212</v>
      </c>
    </row>
    <row r="384" customFormat="false" ht="12" hidden="false" customHeight="false" outlineLevel="0" collapsed="false">
      <c r="A384" s="0" t="str">
        <f aca="false">CONCATENATE("Item/",ASC(C384),"/cond_",ASC(L384),"/list_",ASC(E384),"/context_",ASC(F384),"/CW_",ASC(AS384))</f>
        <v>Item/11063/cond_BC/list_CORGC/context_63/CW_214</v>
      </c>
      <c r="B384" s="0" t="str">
        <f aca="false">CONCATENATE("(#",ASC(C384),")")</f>
        <v>(#11063)</v>
      </c>
      <c r="C384" s="0" t="n">
        <v>11063</v>
      </c>
      <c r="D384" s="0" t="n">
        <v>1063</v>
      </c>
      <c r="E384" s="0" t="s">
        <v>66</v>
      </c>
      <c r="F384" s="0" t="n">
        <v>63</v>
      </c>
      <c r="G384" s="0" t="n">
        <v>80</v>
      </c>
      <c r="I384" s="0" t="s">
        <v>329</v>
      </c>
      <c r="J384" s="0" t="s">
        <v>1183</v>
      </c>
      <c r="K384" s="0" t="s">
        <v>331</v>
      </c>
      <c r="L384" s="0" t="s">
        <v>1066</v>
      </c>
      <c r="M384" s="0" t="s">
        <v>1067</v>
      </c>
      <c r="N384" s="0" t="s">
        <v>1184</v>
      </c>
      <c r="O384" s="0" t="n">
        <v>19</v>
      </c>
      <c r="P384" s="0" t="n">
        <v>17</v>
      </c>
      <c r="Q384" s="0" t="s">
        <v>52</v>
      </c>
      <c r="R384" s="0" t="s">
        <v>53</v>
      </c>
      <c r="S384" s="0" t="s">
        <v>1759</v>
      </c>
      <c r="T384" s="0" t="n">
        <v>0.98</v>
      </c>
      <c r="U384" s="0" t="n">
        <v>3</v>
      </c>
      <c r="V384" s="0" t="n">
        <v>311</v>
      </c>
      <c r="W384" s="0" t="n">
        <v>320</v>
      </c>
      <c r="X384" s="0" t="n">
        <v>594</v>
      </c>
      <c r="Y384" s="0" t="n">
        <v>464</v>
      </c>
      <c r="Z384" s="0" t="n">
        <v>503</v>
      </c>
      <c r="AA384" s="0" t="n">
        <v>7</v>
      </c>
      <c r="AB384" s="0" t="n">
        <v>23</v>
      </c>
      <c r="AC384" s="0" t="n">
        <v>4</v>
      </c>
      <c r="AD384" s="0" t="n">
        <v>375.221</v>
      </c>
      <c r="AE384" s="0" t="n">
        <v>7</v>
      </c>
      <c r="AF384" s="0" t="n">
        <v>47.94</v>
      </c>
      <c r="AG384" s="0" t="n">
        <v>12049.61</v>
      </c>
      <c r="AH384" s="0" t="n">
        <v>184.75</v>
      </c>
      <c r="AI384" s="0" t="n">
        <v>1899.11</v>
      </c>
      <c r="AJ384" s="0" t="n">
        <v>19.67</v>
      </c>
      <c r="AK384" s="0" t="n">
        <v>536.54</v>
      </c>
      <c r="AL384" s="0" t="n">
        <v>3.5</v>
      </c>
      <c r="AM384" s="0" t="n">
        <v>253651.59</v>
      </c>
      <c r="AN384" s="0" t="n">
        <v>30361.5</v>
      </c>
      <c r="AO384" s="0" t="n">
        <v>44941.21</v>
      </c>
      <c r="AP384" s="0" t="n">
        <v>1956</v>
      </c>
      <c r="AQ384" s="0" t="n">
        <v>931</v>
      </c>
      <c r="AR384" s="0" t="n">
        <v>84.5</v>
      </c>
      <c r="AS384" s="0" t="n">
        <v>214</v>
      </c>
    </row>
    <row r="385" customFormat="false" ht="12" hidden="false" customHeight="false" outlineLevel="0" collapsed="false">
      <c r="A385" s="0" t="str">
        <f aca="false">CONCATENATE("Item/",ASC(C385),"/cond_",ASC(L385),"/list_",ASC(E385),"/context_",ASC(F385),"/CW_",ASC(AS385))</f>
        <v>Item/11064/cond_BC/list_CORGD/context_64/CW_221</v>
      </c>
      <c r="B385" s="0" t="str">
        <f aca="false">CONCATENATE("(#",ASC(C385),")")</f>
        <v>(#11064)</v>
      </c>
      <c r="C385" s="0" t="n">
        <v>11064</v>
      </c>
      <c r="D385" s="0" t="n">
        <v>1064</v>
      </c>
      <c r="E385" s="0" t="s">
        <v>80</v>
      </c>
      <c r="F385" s="0" t="n">
        <v>64</v>
      </c>
      <c r="G385" s="0" t="n">
        <v>81</v>
      </c>
      <c r="I385" s="0" t="s">
        <v>333</v>
      </c>
      <c r="J385" s="0" t="s">
        <v>1185</v>
      </c>
      <c r="K385" s="0" t="s">
        <v>335</v>
      </c>
      <c r="L385" s="0" t="s">
        <v>1066</v>
      </c>
      <c r="M385" s="0" t="s">
        <v>1067</v>
      </c>
      <c r="N385" s="0" t="s">
        <v>1186</v>
      </c>
      <c r="O385" s="0" t="n">
        <v>12</v>
      </c>
      <c r="P385" s="0" t="n">
        <v>10</v>
      </c>
      <c r="Q385" s="0" t="s">
        <v>52</v>
      </c>
      <c r="R385" s="0" t="s">
        <v>53</v>
      </c>
      <c r="S385" s="0" t="s">
        <v>1768</v>
      </c>
      <c r="T385" s="0" t="n">
        <v>0.96</v>
      </c>
      <c r="U385" s="0" t="n">
        <v>4</v>
      </c>
      <c r="V385" s="0" t="n">
        <v>547</v>
      </c>
      <c r="W385" s="0" t="n">
        <v>626</v>
      </c>
      <c r="X385" s="0" t="n">
        <v>626</v>
      </c>
      <c r="Y385" s="0" t="n">
        <v>599</v>
      </c>
      <c r="Z385" s="0" t="n">
        <v>568</v>
      </c>
      <c r="AA385" s="0" t="n">
        <v>11</v>
      </c>
      <c r="AB385" s="0" t="n">
        <v>15</v>
      </c>
      <c r="AC385" s="0" t="n">
        <v>4</v>
      </c>
      <c r="AD385" s="0" t="n">
        <v>497.3</v>
      </c>
      <c r="AE385" s="0" t="n">
        <v>11</v>
      </c>
      <c r="AF385" s="0" t="n">
        <v>272.82</v>
      </c>
      <c r="AG385" s="0" t="n">
        <v>19886.52</v>
      </c>
      <c r="AH385" s="0" t="n">
        <v>263.75</v>
      </c>
      <c r="AI385" s="0" t="n">
        <v>3786.59</v>
      </c>
      <c r="AJ385" s="0" t="n">
        <v>22.67</v>
      </c>
      <c r="AK385" s="0" t="n">
        <v>1878.54</v>
      </c>
      <c r="AL385" s="0" t="n">
        <v>4</v>
      </c>
      <c r="AM385" s="0" t="n">
        <v>297958.92</v>
      </c>
      <c r="AN385" s="0" t="n">
        <v>30982.25</v>
      </c>
      <c r="AO385" s="0" t="n">
        <v>22122.56</v>
      </c>
      <c r="AP385" s="0" t="n">
        <v>2199</v>
      </c>
      <c r="AQ385" s="0" t="n">
        <v>3975.78</v>
      </c>
      <c r="AR385" s="0" t="n">
        <v>232</v>
      </c>
      <c r="AS385" s="0" t="n">
        <v>221</v>
      </c>
    </row>
    <row r="386" customFormat="false" ht="12" hidden="false" customHeight="false" outlineLevel="0" collapsed="false">
      <c r="A386" s="0" t="str">
        <f aca="false">CONCATENATE("Item/",ASC(C386),"/cond_",ASC(L386),"/list_",ASC(E386),"/context_",ASC(F386),"/CW_",ASC(AS386))</f>
        <v>Item/11065/cond_BC/list_CORGA/context_65/CW_229</v>
      </c>
      <c r="B386" s="0" t="str">
        <f aca="false">CONCATENATE("(#",ASC(C386),")")</f>
        <v>(#11065)</v>
      </c>
      <c r="C386" s="0" t="n">
        <v>11065</v>
      </c>
      <c r="D386" s="0" t="n">
        <v>1065</v>
      </c>
      <c r="E386" s="0" t="s">
        <v>46</v>
      </c>
      <c r="F386" s="0" t="n">
        <v>65</v>
      </c>
      <c r="G386" s="0" t="n">
        <v>82</v>
      </c>
      <c r="H386" s="0" t="s">
        <v>337</v>
      </c>
      <c r="I386" s="0" t="s">
        <v>338</v>
      </c>
      <c r="J386" s="0" t="s">
        <v>1187</v>
      </c>
      <c r="K386" s="0" t="s">
        <v>340</v>
      </c>
      <c r="L386" s="0" t="s">
        <v>1066</v>
      </c>
      <c r="M386" s="0" t="s">
        <v>1067</v>
      </c>
      <c r="N386" s="0" t="s">
        <v>1188</v>
      </c>
      <c r="O386" s="0" t="n">
        <v>11</v>
      </c>
      <c r="P386" s="0" t="n">
        <v>8</v>
      </c>
      <c r="Q386" s="0" t="s">
        <v>52</v>
      </c>
      <c r="R386" s="0" t="s">
        <v>53</v>
      </c>
      <c r="S386" s="0" t="s">
        <v>1743</v>
      </c>
      <c r="T386" s="0" t="n">
        <v>0.944444444444444</v>
      </c>
      <c r="U386" s="0" t="n">
        <v>3</v>
      </c>
      <c r="V386" s="0" t="n">
        <v>117</v>
      </c>
      <c r="W386" s="0" t="n">
        <v>613</v>
      </c>
      <c r="X386" s="0" t="n">
        <v>560</v>
      </c>
      <c r="Y386" s="0" t="n">
        <v>624</v>
      </c>
      <c r="Z386" s="0" t="n">
        <v>471</v>
      </c>
      <c r="AA386" s="0" t="n">
        <v>8</v>
      </c>
      <c r="AB386" s="0" t="n">
        <v>16</v>
      </c>
      <c r="AC386" s="0" t="n">
        <v>4</v>
      </c>
      <c r="AD386" s="0" t="n">
        <v>87.8708</v>
      </c>
      <c r="AE386" s="0" t="n">
        <v>8</v>
      </c>
      <c r="AF386" s="0" t="n">
        <v>82.86</v>
      </c>
      <c r="AG386" s="0" t="n">
        <v>11556.88</v>
      </c>
      <c r="AH386" s="0" t="n">
        <v>414.6</v>
      </c>
      <c r="AI386" s="0" t="n">
        <v>2377.81</v>
      </c>
      <c r="AJ386" s="0" t="n">
        <v>54.75</v>
      </c>
      <c r="AK386" s="0" t="n">
        <v>200.43</v>
      </c>
      <c r="AL386" s="0" t="n">
        <v>8.67</v>
      </c>
      <c r="AM386" s="0" t="n">
        <v>319148.66</v>
      </c>
      <c r="AN386" s="0" t="n">
        <v>39882.4</v>
      </c>
      <c r="AO386" s="0" t="n">
        <v>24799.62</v>
      </c>
      <c r="AP386" s="0" t="n">
        <v>3245.25</v>
      </c>
      <c r="AQ386" s="0" t="n">
        <v>1361.97</v>
      </c>
      <c r="AR386" s="0" t="n">
        <v>343.33</v>
      </c>
      <c r="AS386" s="0" t="n">
        <v>229</v>
      </c>
    </row>
    <row r="387" customFormat="false" ht="12" hidden="false" customHeight="false" outlineLevel="0" collapsed="false">
      <c r="A387" s="0" t="str">
        <f aca="false">CONCATENATE("Item/",ASC(C387),"/cond_",ASC(L387),"/list_",ASC(E387),"/context_",ASC(F387),"/CW_",ASC(AS387))</f>
        <v>Item/11066/cond_BC/list_CORGA/context_66/CW_232</v>
      </c>
      <c r="B387" s="0" t="str">
        <f aca="false">CONCATENATE("(#",ASC(C387),")")</f>
        <v>(#11066)</v>
      </c>
      <c r="C387" s="0" t="n">
        <v>11066</v>
      </c>
      <c r="D387" s="0" t="n">
        <v>1066</v>
      </c>
      <c r="E387" s="0" t="s">
        <v>46</v>
      </c>
      <c r="F387" s="0" t="n">
        <v>66</v>
      </c>
      <c r="G387" s="0" t="n">
        <v>84</v>
      </c>
      <c r="I387" s="0" t="s">
        <v>342</v>
      </c>
      <c r="J387" s="0" t="s">
        <v>1189</v>
      </c>
      <c r="K387" s="0" t="s">
        <v>344</v>
      </c>
      <c r="L387" s="0" t="s">
        <v>1066</v>
      </c>
      <c r="M387" s="0" t="s">
        <v>1067</v>
      </c>
      <c r="N387" s="0" t="s">
        <v>1190</v>
      </c>
      <c r="O387" s="0" t="n">
        <v>16</v>
      </c>
      <c r="P387" s="0" t="n">
        <v>10</v>
      </c>
      <c r="Q387" s="0" t="s">
        <v>52</v>
      </c>
      <c r="R387" s="0" t="s">
        <v>53</v>
      </c>
      <c r="S387" s="0" t="s">
        <v>1741</v>
      </c>
      <c r="T387" s="0" t="n">
        <v>0.89</v>
      </c>
      <c r="U387" s="0" t="n">
        <v>3</v>
      </c>
      <c r="V387" s="0" t="n">
        <v>591</v>
      </c>
      <c r="W387" s="0" t="n">
        <v>608</v>
      </c>
      <c r="X387" s="0" t="n">
        <v>600</v>
      </c>
      <c r="Y387" s="0" t="n">
        <v>606</v>
      </c>
      <c r="Z387" s="0" t="n">
        <v>506</v>
      </c>
      <c r="AA387" s="0" t="n">
        <v>6</v>
      </c>
      <c r="AB387" s="0" t="n">
        <v>13</v>
      </c>
      <c r="AC387" s="0" t="n">
        <v>4</v>
      </c>
      <c r="AD387" s="0" t="n">
        <v>563.932</v>
      </c>
      <c r="AE387" s="0" t="n">
        <v>6</v>
      </c>
      <c r="AF387" s="0" t="n">
        <v>16.74</v>
      </c>
      <c r="AG387" s="0" t="n">
        <v>11968.53</v>
      </c>
      <c r="AH387" s="0" t="n">
        <v>388</v>
      </c>
      <c r="AI387" s="0" t="n">
        <v>3676.95</v>
      </c>
      <c r="AJ387" s="0" t="n">
        <v>53</v>
      </c>
      <c r="AK387" s="0" t="n">
        <v>707.51</v>
      </c>
      <c r="AL387" s="0" t="n">
        <v>8.33</v>
      </c>
      <c r="AM387" s="0" t="n">
        <v>294149.66</v>
      </c>
      <c r="AN387" s="0" t="n">
        <v>35706.8</v>
      </c>
      <c r="AO387" s="0" t="n">
        <v>26455.39</v>
      </c>
      <c r="AP387" s="0" t="n">
        <v>2809.5</v>
      </c>
      <c r="AQ387" s="0" t="n">
        <v>4396.87</v>
      </c>
      <c r="AR387" s="0" t="n">
        <v>644.67</v>
      </c>
      <c r="AS387" s="0" t="n">
        <v>232</v>
      </c>
    </row>
    <row r="388" customFormat="false" ht="12" hidden="false" customHeight="false" outlineLevel="0" collapsed="false">
      <c r="A388" s="0" t="str">
        <f aca="false">CONCATENATE("Item/",ASC(C388),"/cond_",ASC(L388),"/list_",ASC(E388),"/context_",ASC(F388),"/CW_",ASC(AS388))</f>
        <v>Item/11067/cond_BC/list_CORGB/context_67/CW_236</v>
      </c>
      <c r="B388" s="0" t="str">
        <f aca="false">CONCATENATE("(#",ASC(C388),")")</f>
        <v>(#11067)</v>
      </c>
      <c r="C388" s="0" t="n">
        <v>11067</v>
      </c>
      <c r="D388" s="0" t="n">
        <v>1067</v>
      </c>
      <c r="E388" s="0" t="s">
        <v>56</v>
      </c>
      <c r="F388" s="0" t="n">
        <v>67</v>
      </c>
      <c r="G388" s="0" t="n">
        <v>85</v>
      </c>
      <c r="H388" s="0" t="s">
        <v>346</v>
      </c>
      <c r="I388" s="0" t="s">
        <v>347</v>
      </c>
      <c r="J388" s="0" t="s">
        <v>1191</v>
      </c>
      <c r="K388" s="0" t="s">
        <v>349</v>
      </c>
      <c r="L388" s="0" t="s">
        <v>1066</v>
      </c>
      <c r="M388" s="0" t="s">
        <v>1067</v>
      </c>
      <c r="N388" s="0" t="s">
        <v>1192</v>
      </c>
      <c r="O388" s="0" t="n">
        <v>10</v>
      </c>
      <c r="P388" s="0" t="n">
        <v>8</v>
      </c>
      <c r="Q388" s="0" t="s">
        <v>52</v>
      </c>
      <c r="R388" s="0" t="s">
        <v>53</v>
      </c>
      <c r="S388" s="0" t="s">
        <v>1769</v>
      </c>
      <c r="T388" s="0" t="n">
        <v>0.96875</v>
      </c>
      <c r="U388" s="0" t="n">
        <v>4</v>
      </c>
      <c r="V388" s="0" t="n">
        <v>45</v>
      </c>
      <c r="W388" s="0" t="n">
        <v>621</v>
      </c>
      <c r="X388" s="0" t="n">
        <v>564</v>
      </c>
      <c r="Y388" s="0" t="n">
        <v>635</v>
      </c>
      <c r="Z388" s="0" t="s">
        <v>55</v>
      </c>
      <c r="AA388" s="0" t="n">
        <v>4</v>
      </c>
      <c r="AB388" s="0" t="n">
        <v>18</v>
      </c>
      <c r="AC388" s="0" t="n">
        <v>4</v>
      </c>
      <c r="AD388" s="0" t="n">
        <v>54.3764</v>
      </c>
      <c r="AE388" s="0" t="n">
        <v>4</v>
      </c>
      <c r="AF388" s="0" t="n">
        <v>4.06</v>
      </c>
      <c r="AG388" s="0" t="n">
        <v>25929.39</v>
      </c>
      <c r="AH388" s="0" t="n">
        <v>29.33</v>
      </c>
      <c r="AI388" s="0" t="n">
        <v>61.6</v>
      </c>
      <c r="AJ388" s="0" t="n">
        <v>2.5</v>
      </c>
      <c r="AK388" s="0" t="n">
        <v>54.38</v>
      </c>
      <c r="AL388" s="0" t="n">
        <v>1</v>
      </c>
      <c r="AM388" s="0" t="n">
        <v>314450.47</v>
      </c>
      <c r="AN388" s="0" t="n">
        <v>44831</v>
      </c>
      <c r="AO388" s="0" t="n">
        <v>18067.65</v>
      </c>
      <c r="AP388" s="0" t="n">
        <v>3058</v>
      </c>
      <c r="AQ388" s="0" t="n">
        <v>2653.91</v>
      </c>
      <c r="AR388" s="0" t="n">
        <v>289</v>
      </c>
      <c r="AS388" s="0" t="n">
        <v>236</v>
      </c>
    </row>
    <row r="389" customFormat="false" ht="12" hidden="false" customHeight="false" outlineLevel="0" collapsed="false">
      <c r="A389" s="0" t="str">
        <f aca="false">CONCATENATE("Item/",ASC(C389),"/cond_",ASC(L389),"/list_",ASC(E389),"/context_",ASC(F389),"/CW_",ASC(AS389))</f>
        <v>Item/11068/cond_BC/list_CORGC/context_68/CW_247</v>
      </c>
      <c r="B389" s="0" t="str">
        <f aca="false">CONCATENATE("(#",ASC(C389),")")</f>
        <v>(#11068)</v>
      </c>
      <c r="C389" s="0" t="n">
        <v>11068</v>
      </c>
      <c r="D389" s="0" t="n">
        <v>1068</v>
      </c>
      <c r="E389" s="0" t="s">
        <v>66</v>
      </c>
      <c r="F389" s="0" t="n">
        <v>68</v>
      </c>
      <c r="G389" s="0" t="n">
        <v>87</v>
      </c>
      <c r="H389" s="0" t="s">
        <v>351</v>
      </c>
      <c r="I389" s="0" t="s">
        <v>352</v>
      </c>
      <c r="J389" s="0" t="s">
        <v>1193</v>
      </c>
      <c r="K389" s="0" t="s">
        <v>354</v>
      </c>
      <c r="L389" s="0" t="s">
        <v>1066</v>
      </c>
      <c r="M389" s="0" t="s">
        <v>1067</v>
      </c>
      <c r="N389" s="0" t="s">
        <v>1194</v>
      </c>
      <c r="O389" s="0" t="n">
        <v>11</v>
      </c>
      <c r="P389" s="0" t="n">
        <v>8</v>
      </c>
      <c r="Q389" s="0" t="s">
        <v>52</v>
      </c>
      <c r="R389" s="0" t="s">
        <v>53</v>
      </c>
      <c r="S389" s="0" t="s">
        <v>1745</v>
      </c>
      <c r="T389" s="0" t="n">
        <v>0.889</v>
      </c>
      <c r="U389" s="0" t="n">
        <v>1</v>
      </c>
      <c r="V389" s="0" t="n">
        <v>22</v>
      </c>
      <c r="W389" s="0" t="n">
        <v>388</v>
      </c>
      <c r="X389" s="0" t="n">
        <v>580</v>
      </c>
      <c r="Y389" s="0" t="n">
        <v>483</v>
      </c>
      <c r="Z389" s="0" t="n">
        <v>484</v>
      </c>
      <c r="AA389" s="0" t="n">
        <v>6</v>
      </c>
      <c r="AB389" s="0" t="n">
        <v>8</v>
      </c>
      <c r="AC389" s="0" t="n">
        <v>4</v>
      </c>
      <c r="AD389" s="0" t="n">
        <v>34.5653</v>
      </c>
      <c r="AE389" s="0" t="n">
        <v>6</v>
      </c>
      <c r="AF389" s="0" t="n">
        <v>6.18</v>
      </c>
      <c r="AG389" s="0" t="n">
        <v>16845.04</v>
      </c>
      <c r="AH389" s="0" t="n">
        <v>230.75</v>
      </c>
      <c r="AI389" s="0" t="n">
        <v>1423.64</v>
      </c>
      <c r="AJ389" s="0" t="n">
        <v>15.33</v>
      </c>
      <c r="AK389" s="0" t="n">
        <v>52.77</v>
      </c>
      <c r="AL389" s="0" t="n">
        <v>3.5</v>
      </c>
      <c r="AM389" s="0" t="n">
        <v>220257.59</v>
      </c>
      <c r="AN389" s="0" t="n">
        <v>25733</v>
      </c>
      <c r="AO389" s="0" t="n">
        <v>5343.44</v>
      </c>
      <c r="AP389" s="0" t="n">
        <v>701</v>
      </c>
      <c r="AQ389" s="0" t="n">
        <v>677.59</v>
      </c>
      <c r="AR389" s="0" t="n">
        <v>81.5</v>
      </c>
      <c r="AS389" s="0" t="n">
        <v>247</v>
      </c>
    </row>
    <row r="390" customFormat="false" ht="12" hidden="false" customHeight="false" outlineLevel="0" collapsed="false">
      <c r="A390" s="0" t="str">
        <f aca="false">CONCATENATE("Item/",ASC(C390),"/cond_",ASC(L390),"/list_",ASC(E390),"/context_",ASC(F390),"/CW_",ASC(AS390))</f>
        <v>Item/11069/cond_BC/list_CORGC/context_69/CW_250</v>
      </c>
      <c r="B390" s="0" t="str">
        <f aca="false">CONCATENATE("(#",ASC(C390),")")</f>
        <v>(#11069)</v>
      </c>
      <c r="C390" s="0" t="n">
        <v>11069</v>
      </c>
      <c r="D390" s="0" t="n">
        <v>1069</v>
      </c>
      <c r="E390" s="0" t="s">
        <v>66</v>
      </c>
      <c r="F390" s="0" t="n">
        <v>69</v>
      </c>
      <c r="G390" s="0" t="n">
        <v>88</v>
      </c>
      <c r="H390" s="0" t="n">
        <v>21</v>
      </c>
      <c r="I390" s="0" t="s">
        <v>356</v>
      </c>
      <c r="J390" s="0" t="s">
        <v>1195</v>
      </c>
      <c r="K390" s="0" t="s">
        <v>358</v>
      </c>
      <c r="L390" s="0" t="s">
        <v>1066</v>
      </c>
      <c r="M390" s="0" t="s">
        <v>1067</v>
      </c>
      <c r="N390" s="0" t="s">
        <v>1196</v>
      </c>
      <c r="O390" s="0" t="n">
        <v>11</v>
      </c>
      <c r="P390" s="0" t="n">
        <v>9</v>
      </c>
      <c r="Q390" s="0" t="s">
        <v>52</v>
      </c>
      <c r="R390" s="0" t="s">
        <v>53</v>
      </c>
      <c r="S390" s="0" t="s">
        <v>1770</v>
      </c>
      <c r="T390" s="0" t="n">
        <v>0.941</v>
      </c>
      <c r="U390" s="0" t="n">
        <v>5</v>
      </c>
      <c r="V390" s="0" t="n">
        <v>88</v>
      </c>
      <c r="W390" s="0" t="n">
        <v>612</v>
      </c>
      <c r="X390" s="0" t="n">
        <v>603</v>
      </c>
      <c r="Y390" s="0" t="n">
        <v>618</v>
      </c>
      <c r="Z390" s="0" t="n">
        <v>430</v>
      </c>
      <c r="AA390" s="0" t="n">
        <v>6</v>
      </c>
      <c r="AB390" s="0" t="n">
        <v>9</v>
      </c>
      <c r="AC390" s="0" t="n">
        <v>4</v>
      </c>
      <c r="AD390" s="0" t="n">
        <v>73.9495</v>
      </c>
      <c r="AE390" s="0" t="n">
        <v>6</v>
      </c>
      <c r="AF390" s="0" t="n">
        <v>3.56</v>
      </c>
      <c r="AG390" s="0" t="n">
        <v>6583.92</v>
      </c>
      <c r="AH390" s="0" t="n">
        <v>49.33</v>
      </c>
      <c r="AI390" s="0" t="n">
        <v>84.63</v>
      </c>
      <c r="AJ390" s="0" t="n">
        <v>4</v>
      </c>
      <c r="AK390" s="0" t="n">
        <v>73.95</v>
      </c>
      <c r="AL390" s="0" t="n">
        <v>1</v>
      </c>
      <c r="AM390" s="0" t="n">
        <v>210723.68</v>
      </c>
      <c r="AN390" s="0" t="n">
        <v>25872.33</v>
      </c>
      <c r="AO390" s="0" t="n">
        <v>8710.6</v>
      </c>
      <c r="AP390" s="0" t="n">
        <v>906</v>
      </c>
      <c r="AQ390" s="0" t="n">
        <v>162.42</v>
      </c>
      <c r="AR390" s="0" t="n">
        <v>48</v>
      </c>
      <c r="AS390" s="0" t="n">
        <v>250</v>
      </c>
    </row>
    <row r="391" customFormat="false" ht="12" hidden="false" customHeight="false" outlineLevel="0" collapsed="false">
      <c r="A391" s="0" t="str">
        <f aca="false">CONCATENATE("Item/",ASC(C391),"/cond_",ASC(L391),"/list_",ASC(E391),"/context_",ASC(F391),"/CW_",ASC(AS391))</f>
        <v>Item/11070/cond_BC/list_CORGB/context_70/CW_252</v>
      </c>
      <c r="B391" s="0" t="str">
        <f aca="false">CONCATENATE("(#",ASC(C391),")")</f>
        <v>(#11070)</v>
      </c>
      <c r="C391" s="0" t="n">
        <v>11070</v>
      </c>
      <c r="D391" s="0" t="n">
        <v>1070</v>
      </c>
      <c r="E391" s="0" t="s">
        <v>56</v>
      </c>
      <c r="F391" s="0" t="n">
        <v>70</v>
      </c>
      <c r="G391" s="0" t="n">
        <v>89</v>
      </c>
      <c r="H391" s="0" t="s">
        <v>153</v>
      </c>
      <c r="I391" s="0" t="s">
        <v>360</v>
      </c>
      <c r="J391" s="0" t="s">
        <v>1197</v>
      </c>
      <c r="K391" s="0" t="s">
        <v>362</v>
      </c>
      <c r="L391" s="0" t="s">
        <v>1066</v>
      </c>
      <c r="M391" s="0" t="s">
        <v>1067</v>
      </c>
      <c r="N391" s="0" t="s">
        <v>1198</v>
      </c>
      <c r="O391" s="0" t="n">
        <v>15</v>
      </c>
      <c r="P391" s="0" t="n">
        <v>13</v>
      </c>
      <c r="Q391" s="0" t="s">
        <v>52</v>
      </c>
      <c r="R391" s="0" t="s">
        <v>53</v>
      </c>
      <c r="S391" s="0" t="s">
        <v>1743</v>
      </c>
      <c r="T391" s="0" t="n">
        <v>0.947368421052632</v>
      </c>
      <c r="U391" s="0" t="n">
        <v>3</v>
      </c>
      <c r="V391" s="0" t="n">
        <v>88</v>
      </c>
      <c r="W391" s="0" t="n">
        <v>559</v>
      </c>
      <c r="X391" s="0" t="n">
        <v>522</v>
      </c>
      <c r="Y391" s="0" t="n">
        <v>585</v>
      </c>
      <c r="Z391" s="0" t="n">
        <v>495</v>
      </c>
      <c r="AA391" s="0" t="n">
        <v>9</v>
      </c>
      <c r="AB391" s="0" t="n">
        <v>8</v>
      </c>
      <c r="AC391" s="0" t="n">
        <v>4</v>
      </c>
      <c r="AD391" s="0" t="n">
        <v>91.7378</v>
      </c>
      <c r="AE391" s="0" t="n">
        <v>9</v>
      </c>
      <c r="AF391" s="0" t="n">
        <v>59.73</v>
      </c>
      <c r="AG391" s="0" t="n">
        <v>9153.42</v>
      </c>
      <c r="AH391" s="0" t="n">
        <v>160.5</v>
      </c>
      <c r="AI391" s="0" t="n">
        <v>1483.41</v>
      </c>
      <c r="AJ391" s="0" t="n">
        <v>35</v>
      </c>
      <c r="AK391" s="0" t="n">
        <v>360.53</v>
      </c>
      <c r="AL391" s="0" t="n">
        <v>5.5</v>
      </c>
      <c r="AM391" s="0" t="n">
        <v>176823.5</v>
      </c>
      <c r="AN391" s="0" t="n">
        <v>27262.5</v>
      </c>
      <c r="AO391" s="0" t="n">
        <v>40168.17</v>
      </c>
      <c r="AP391" s="0" t="n">
        <v>7285.33</v>
      </c>
      <c r="AQ391" s="0" t="n">
        <v>16554.1</v>
      </c>
      <c r="AR391" s="0" t="n">
        <v>3792.5</v>
      </c>
      <c r="AS391" s="0" t="n">
        <v>252</v>
      </c>
    </row>
    <row r="392" customFormat="false" ht="12" hidden="false" customHeight="false" outlineLevel="0" collapsed="false">
      <c r="A392" s="0" t="str">
        <f aca="false">CONCATENATE("Item/",ASC(C392),"/cond_",ASC(L392),"/list_",ASC(E392),"/context_",ASC(F392),"/CW_",ASC(AS392))</f>
        <v>Item/11071/cond_BC/list_CORGD/context_71/CW_253</v>
      </c>
      <c r="B392" s="0" t="str">
        <f aca="false">CONCATENATE("(#",ASC(C392),")")</f>
        <v>(#11071)</v>
      </c>
      <c r="C392" s="0" t="n">
        <v>11071</v>
      </c>
      <c r="D392" s="0" t="n">
        <v>1071</v>
      </c>
      <c r="E392" s="0" t="s">
        <v>80</v>
      </c>
      <c r="F392" s="0" t="n">
        <v>71</v>
      </c>
      <c r="G392" s="0" t="n">
        <v>90</v>
      </c>
      <c r="H392" s="0" t="s">
        <v>364</v>
      </c>
      <c r="I392" s="0" t="s">
        <v>365</v>
      </c>
      <c r="J392" s="0" t="s">
        <v>1199</v>
      </c>
      <c r="K392" s="0" t="s">
        <v>69</v>
      </c>
      <c r="L392" s="0" t="s">
        <v>1066</v>
      </c>
      <c r="M392" s="0" t="s">
        <v>1067</v>
      </c>
      <c r="N392" s="0" t="s">
        <v>1200</v>
      </c>
      <c r="O392" s="0" t="n">
        <v>16</v>
      </c>
      <c r="P392" s="0" t="n">
        <v>13</v>
      </c>
      <c r="Q392" s="0" t="s">
        <v>52</v>
      </c>
      <c r="R392" s="0" t="s">
        <v>53</v>
      </c>
      <c r="S392" s="0" t="s">
        <v>1745</v>
      </c>
      <c r="T392" s="0" t="n">
        <v>1</v>
      </c>
      <c r="U392" s="0" t="n">
        <v>1</v>
      </c>
      <c r="V392" s="0" t="n">
        <v>1</v>
      </c>
      <c r="W392" s="0" t="n">
        <v>592</v>
      </c>
      <c r="X392" s="0" t="n">
        <v>481</v>
      </c>
      <c r="Y392" s="0" t="n">
        <v>624</v>
      </c>
      <c r="Z392" s="0" t="n">
        <v>408</v>
      </c>
      <c r="AA392" s="0" t="n">
        <v>7</v>
      </c>
      <c r="AB392" s="0" t="n">
        <v>8</v>
      </c>
      <c r="AC392" s="0" t="n">
        <v>4</v>
      </c>
      <c r="AD392" s="0" t="n">
        <v>3.03413</v>
      </c>
      <c r="AE392" s="0" t="n">
        <v>7</v>
      </c>
      <c r="AF392" s="0" t="n">
        <v>11.52</v>
      </c>
      <c r="AG392" s="0" t="n">
        <v>18256.56</v>
      </c>
      <c r="AH392" s="0" t="n">
        <v>209.25</v>
      </c>
      <c r="AI392" s="0" t="n">
        <v>2991.63</v>
      </c>
      <c r="AJ392" s="0" t="n">
        <v>21.33</v>
      </c>
      <c r="AK392" s="0" t="n">
        <v>43.28</v>
      </c>
      <c r="AL392" s="0" t="n">
        <v>4</v>
      </c>
      <c r="AM392" s="0" t="n">
        <v>312509.25</v>
      </c>
      <c r="AN392" s="0" t="n">
        <v>38790.75</v>
      </c>
      <c r="AO392" s="0" t="n">
        <v>25385.38</v>
      </c>
      <c r="AP392" s="0" t="n">
        <v>4015.67</v>
      </c>
      <c r="AQ392" s="0" t="n">
        <v>1509.54</v>
      </c>
      <c r="AR392" s="0" t="n">
        <v>229</v>
      </c>
      <c r="AS392" s="0" t="n">
        <v>253</v>
      </c>
    </row>
    <row r="393" customFormat="false" ht="12" hidden="false" customHeight="false" outlineLevel="0" collapsed="false">
      <c r="A393" s="0" t="str">
        <f aca="false">CONCATENATE("Item/",ASC(C393),"/cond_",ASC(L393),"/list_",ASC(E393),"/context_",ASC(F393),"/CW_",ASC(AS393))</f>
        <v>Item/11072/cond_BC/list_CORGA/context_72/CW_262</v>
      </c>
      <c r="B393" s="0" t="str">
        <f aca="false">CONCATENATE("(#",ASC(C393),")")</f>
        <v>(#11072)</v>
      </c>
      <c r="C393" s="0" t="n">
        <v>11072</v>
      </c>
      <c r="D393" s="0" t="n">
        <v>1072</v>
      </c>
      <c r="E393" s="0" t="s">
        <v>46</v>
      </c>
      <c r="F393" s="0" t="n">
        <v>72</v>
      </c>
      <c r="G393" s="0" t="n">
        <v>93</v>
      </c>
      <c r="I393" s="0" t="s">
        <v>368</v>
      </c>
      <c r="J393" s="0" t="s">
        <v>1201</v>
      </c>
      <c r="K393" s="0" t="s">
        <v>370</v>
      </c>
      <c r="L393" s="0" t="s">
        <v>1066</v>
      </c>
      <c r="M393" s="0" t="s">
        <v>1067</v>
      </c>
      <c r="N393" s="0" t="s">
        <v>1202</v>
      </c>
      <c r="O393" s="0" t="n">
        <v>16</v>
      </c>
      <c r="P393" s="0" t="n">
        <v>13</v>
      </c>
      <c r="Q393" s="0" t="s">
        <v>52</v>
      </c>
      <c r="R393" s="0" t="s">
        <v>53</v>
      </c>
      <c r="S393" s="0" t="s">
        <v>1743</v>
      </c>
      <c r="T393" s="0" t="n">
        <v>0.91</v>
      </c>
      <c r="U393" s="0" t="n">
        <v>3</v>
      </c>
      <c r="V393" s="0" t="n">
        <v>299</v>
      </c>
      <c r="W393" s="0" t="n">
        <v>349</v>
      </c>
      <c r="X393" s="0" t="n">
        <v>562</v>
      </c>
      <c r="Y393" s="0" t="n">
        <v>409</v>
      </c>
      <c r="Z393" s="0" t="n">
        <v>455</v>
      </c>
      <c r="AA393" s="0" t="n">
        <v>19</v>
      </c>
      <c r="AB393" s="0" t="n">
        <v>14</v>
      </c>
      <c r="AC393" s="0" t="n">
        <v>4</v>
      </c>
      <c r="AD393" s="0" t="n">
        <v>152.301</v>
      </c>
      <c r="AE393" s="0" t="n">
        <v>19</v>
      </c>
      <c r="AF393" s="0" t="n">
        <v>42.77</v>
      </c>
      <c r="AG393" s="0" t="n">
        <v>12445.73</v>
      </c>
      <c r="AH393" s="0" t="n">
        <v>68</v>
      </c>
      <c r="AI393" s="0" t="n">
        <v>486.62</v>
      </c>
      <c r="AJ393" s="0" t="n">
        <v>9.5</v>
      </c>
      <c r="AK393" s="0" t="n">
        <v>152.3</v>
      </c>
      <c r="AL393" s="0" t="n">
        <v>1</v>
      </c>
      <c r="AM393" s="0" t="n">
        <v>214713.24</v>
      </c>
      <c r="AN393" s="0" t="n">
        <v>25390</v>
      </c>
      <c r="AO393" s="0" t="n">
        <v>8372.24</v>
      </c>
      <c r="AP393" s="0" t="n">
        <v>1972</v>
      </c>
      <c r="AQ393" s="0" t="n">
        <v>331.37</v>
      </c>
      <c r="AR393" s="0" t="n">
        <v>40</v>
      </c>
      <c r="AS393" s="0" t="n">
        <v>262</v>
      </c>
    </row>
    <row r="394" customFormat="false" ht="12" hidden="false" customHeight="false" outlineLevel="0" collapsed="false">
      <c r="A394" s="0" t="str">
        <f aca="false">CONCATENATE("Item/",ASC(C394),"/cond_",ASC(L394),"/list_",ASC(E394),"/context_",ASC(F394),"/CW_",ASC(AS394))</f>
        <v>Item/11073/cond_BC/list_CORGB/context_73/CW_262</v>
      </c>
      <c r="B394" s="0" t="str">
        <f aca="false">CONCATENATE("(#",ASC(C394),")")</f>
        <v>(#11073)</v>
      </c>
      <c r="C394" s="0" t="n">
        <v>11073</v>
      </c>
      <c r="D394" s="0" t="n">
        <v>1073</v>
      </c>
      <c r="E394" s="0" t="s">
        <v>56</v>
      </c>
      <c r="F394" s="0" t="n">
        <v>73</v>
      </c>
      <c r="G394" s="0" t="n">
        <v>94</v>
      </c>
      <c r="I394" s="0" t="s">
        <v>372</v>
      </c>
      <c r="J394" s="0" t="s">
        <v>1201</v>
      </c>
      <c r="K394" s="0" t="s">
        <v>374</v>
      </c>
      <c r="L394" s="0" t="s">
        <v>1066</v>
      </c>
      <c r="M394" s="0" t="s">
        <v>1067</v>
      </c>
      <c r="N394" s="0" t="s">
        <v>1203</v>
      </c>
      <c r="O394" s="0" t="n">
        <v>13</v>
      </c>
      <c r="P394" s="0" t="n">
        <v>10</v>
      </c>
      <c r="Q394" s="0" t="s">
        <v>52</v>
      </c>
      <c r="R394" s="0" t="s">
        <v>53</v>
      </c>
      <c r="S394" s="0" t="s">
        <v>1743</v>
      </c>
      <c r="T394" s="0" t="n">
        <v>0.95</v>
      </c>
      <c r="U394" s="0" t="n">
        <v>3</v>
      </c>
      <c r="V394" s="0" t="n">
        <v>299</v>
      </c>
      <c r="W394" s="0" t="n">
        <v>349</v>
      </c>
      <c r="X394" s="0" t="n">
        <v>562</v>
      </c>
      <c r="Y394" s="0" t="n">
        <v>409</v>
      </c>
      <c r="Z394" s="0" t="n">
        <v>455</v>
      </c>
      <c r="AA394" s="0" t="n">
        <v>19</v>
      </c>
      <c r="AB394" s="0" t="n">
        <v>14</v>
      </c>
      <c r="AC394" s="0" t="n">
        <v>4</v>
      </c>
      <c r="AD394" s="0" t="n">
        <v>152.301</v>
      </c>
      <c r="AE394" s="0" t="n">
        <v>19</v>
      </c>
      <c r="AF394" s="0" t="n">
        <v>42.77</v>
      </c>
      <c r="AG394" s="0" t="n">
        <v>12445.73</v>
      </c>
      <c r="AH394" s="0" t="n">
        <v>68</v>
      </c>
      <c r="AI394" s="0" t="n">
        <v>486.62</v>
      </c>
      <c r="AJ394" s="0" t="n">
        <v>9.5</v>
      </c>
      <c r="AK394" s="0" t="n">
        <v>152.3</v>
      </c>
      <c r="AL394" s="0" t="n">
        <v>1</v>
      </c>
      <c r="AM394" s="0" t="n">
        <v>214713.24</v>
      </c>
      <c r="AN394" s="0" t="n">
        <v>25390</v>
      </c>
      <c r="AO394" s="0" t="n">
        <v>8372.24</v>
      </c>
      <c r="AP394" s="0" t="n">
        <v>1972</v>
      </c>
      <c r="AQ394" s="0" t="n">
        <v>331.37</v>
      </c>
      <c r="AR394" s="0" t="n">
        <v>40</v>
      </c>
      <c r="AS394" s="0" t="n">
        <v>262</v>
      </c>
    </row>
    <row r="395" customFormat="false" ht="12" hidden="false" customHeight="false" outlineLevel="0" collapsed="false">
      <c r="A395" s="0" t="str">
        <f aca="false">CONCATENATE("Item/",ASC(C395),"/cond_",ASC(L395),"/list_",ASC(E395),"/context_",ASC(F395),"/CW_",ASC(AS395))</f>
        <v>Item/11074/cond_BC/list_CORGA/context_74/CW_264</v>
      </c>
      <c r="B395" s="0" t="str">
        <f aca="false">CONCATENATE("(#",ASC(C395),")")</f>
        <v>(#11074)</v>
      </c>
      <c r="C395" s="0" t="n">
        <v>11074</v>
      </c>
      <c r="D395" s="0" t="n">
        <v>1074</v>
      </c>
      <c r="E395" s="0" t="s">
        <v>46</v>
      </c>
      <c r="F395" s="0" t="n">
        <v>74</v>
      </c>
      <c r="G395" s="0" t="n">
        <v>95</v>
      </c>
      <c r="I395" s="0" t="s">
        <v>376</v>
      </c>
      <c r="J395" s="0" t="s">
        <v>565</v>
      </c>
      <c r="K395" s="0" t="s">
        <v>378</v>
      </c>
      <c r="L395" s="0" t="s">
        <v>1066</v>
      </c>
      <c r="M395" s="0" t="s">
        <v>1067</v>
      </c>
      <c r="N395" s="0" t="s">
        <v>1204</v>
      </c>
      <c r="O395" s="0" t="n">
        <v>19</v>
      </c>
      <c r="P395" s="0" t="n">
        <v>16</v>
      </c>
      <c r="Q395" s="0" t="s">
        <v>52</v>
      </c>
      <c r="R395" s="0" t="s">
        <v>53</v>
      </c>
      <c r="S395" s="0" t="s">
        <v>1771</v>
      </c>
      <c r="T395" s="0" t="n">
        <v>0.99</v>
      </c>
      <c r="U395" s="0" t="n">
        <v>5</v>
      </c>
      <c r="V395" s="0" t="n">
        <v>58</v>
      </c>
      <c r="W395" s="0" t="n">
        <v>626</v>
      </c>
      <c r="X395" s="0" t="n">
        <v>589</v>
      </c>
      <c r="Y395" s="0" t="n">
        <v>601</v>
      </c>
      <c r="Z395" s="0" t="n">
        <v>503</v>
      </c>
      <c r="AA395" s="0" t="n">
        <v>16</v>
      </c>
      <c r="AB395" s="0" t="n">
        <v>10</v>
      </c>
      <c r="AC395" s="0" t="n">
        <v>4</v>
      </c>
      <c r="AD395" s="0" t="n">
        <v>66.6914</v>
      </c>
      <c r="AE395" s="0" t="n">
        <v>16</v>
      </c>
      <c r="AF395" s="0" t="n">
        <v>36.93</v>
      </c>
      <c r="AG395" s="0" t="n">
        <v>4941.51</v>
      </c>
      <c r="AH395" s="0" t="n">
        <v>61</v>
      </c>
      <c r="AI395" s="0" t="n">
        <v>357.05</v>
      </c>
      <c r="AJ395" s="0" t="n">
        <v>7.5</v>
      </c>
      <c r="AK395" s="0" t="n">
        <v>66.69</v>
      </c>
      <c r="AL395" s="0" t="n">
        <v>1</v>
      </c>
      <c r="AM395" s="0" t="n">
        <v>258446.38</v>
      </c>
      <c r="AN395" s="0" t="n">
        <v>36505</v>
      </c>
      <c r="AO395" s="0" t="n">
        <v>15016.42</v>
      </c>
      <c r="AP395" s="0" t="n">
        <v>3091</v>
      </c>
      <c r="AQ395" s="0" t="n">
        <v>702.25</v>
      </c>
      <c r="AR395" s="0" t="n">
        <v>176</v>
      </c>
      <c r="AS395" s="0" t="n">
        <v>264</v>
      </c>
    </row>
    <row r="396" customFormat="false" ht="12" hidden="false" customHeight="false" outlineLevel="0" collapsed="false">
      <c r="A396" s="0" t="str">
        <f aca="false">CONCATENATE("Item/",ASC(C396),"/cond_",ASC(L396),"/list_",ASC(E396),"/context_",ASC(F396),"/CW_",ASC(AS396))</f>
        <v>Item/11075/cond_BC/list_CORGA/context_75/CW_265</v>
      </c>
      <c r="B396" s="0" t="str">
        <f aca="false">CONCATENATE("(#",ASC(C396),")")</f>
        <v>(#11075)</v>
      </c>
      <c r="C396" s="0" t="n">
        <v>11075</v>
      </c>
      <c r="D396" s="0" t="n">
        <v>1075</v>
      </c>
      <c r="E396" s="0" t="s">
        <v>46</v>
      </c>
      <c r="F396" s="0" t="n">
        <v>75</v>
      </c>
      <c r="G396" s="0" t="n">
        <v>97</v>
      </c>
      <c r="I396" s="0" t="s">
        <v>380</v>
      </c>
      <c r="J396" s="0" t="s">
        <v>1205</v>
      </c>
      <c r="K396" s="0" t="s">
        <v>382</v>
      </c>
      <c r="L396" s="0" t="s">
        <v>1066</v>
      </c>
      <c r="M396" s="0" t="s">
        <v>1067</v>
      </c>
      <c r="N396" s="0" t="s">
        <v>1206</v>
      </c>
      <c r="O396" s="0" t="n">
        <v>14</v>
      </c>
      <c r="P396" s="0" t="n">
        <v>11</v>
      </c>
      <c r="Q396" s="0" t="s">
        <v>52</v>
      </c>
      <c r="R396" s="0" t="s">
        <v>53</v>
      </c>
      <c r="S396" s="0" t="s">
        <v>1772</v>
      </c>
      <c r="T396" s="0" t="n">
        <v>0.93</v>
      </c>
      <c r="U396" s="0" t="n">
        <v>9</v>
      </c>
      <c r="V396" s="0" t="n">
        <v>12</v>
      </c>
      <c r="W396" s="0" t="n">
        <v>573</v>
      </c>
      <c r="X396" s="0" t="n">
        <v>519</v>
      </c>
      <c r="Y396" s="0" t="n">
        <v>556</v>
      </c>
      <c r="Z396" s="0" t="n">
        <v>385</v>
      </c>
      <c r="AA396" s="0" t="n">
        <v>19</v>
      </c>
      <c r="AB396" s="0" t="n">
        <v>7</v>
      </c>
      <c r="AC396" s="0" t="n">
        <v>4</v>
      </c>
      <c r="AD396" s="0" t="n">
        <v>6.66319</v>
      </c>
      <c r="AE396" s="0" t="n">
        <v>19</v>
      </c>
      <c r="AF396" s="0" t="n">
        <v>33.83</v>
      </c>
      <c r="AG396" s="0" t="n">
        <v>13369.13</v>
      </c>
      <c r="AH396" s="0" t="n">
        <v>299.25</v>
      </c>
      <c r="AI396" s="0" t="n">
        <v>1168.22</v>
      </c>
      <c r="AJ396" s="0" t="n">
        <v>33</v>
      </c>
      <c r="AK396" s="0" t="n">
        <v>30.94</v>
      </c>
      <c r="AL396" s="0" t="n">
        <v>6.5</v>
      </c>
      <c r="AM396" s="0" t="n">
        <v>310442.67</v>
      </c>
      <c r="AN396" s="0" t="n">
        <v>45645.5</v>
      </c>
      <c r="AO396" s="0" t="n">
        <v>27957.37</v>
      </c>
      <c r="AP396" s="0" t="n">
        <v>5060.67</v>
      </c>
      <c r="AQ396" s="0" t="n">
        <v>1348.94</v>
      </c>
      <c r="AR396" s="0" t="n">
        <v>402</v>
      </c>
      <c r="AS396" s="0" t="n">
        <v>265</v>
      </c>
    </row>
    <row r="397" customFormat="false" ht="12" hidden="false" customHeight="false" outlineLevel="0" collapsed="false">
      <c r="A397" s="0" t="str">
        <f aca="false">CONCATENATE("Item/",ASC(C397),"/cond_",ASC(L397),"/list_",ASC(E397),"/context_",ASC(F397),"/CW_",ASC(AS397))</f>
        <v>Item/11076/cond_BC/list_CORGB/context_76/CW_270</v>
      </c>
      <c r="B397" s="0" t="str">
        <f aca="false">CONCATENATE("(#",ASC(C397),")")</f>
        <v>(#11076)</v>
      </c>
      <c r="C397" s="0" t="n">
        <v>11076</v>
      </c>
      <c r="D397" s="0" t="n">
        <v>1076</v>
      </c>
      <c r="E397" s="0" t="s">
        <v>56</v>
      </c>
      <c r="F397" s="0" t="n">
        <v>76</v>
      </c>
      <c r="G397" s="0" t="n">
        <v>99</v>
      </c>
      <c r="H397" s="0" t="n">
        <v>38</v>
      </c>
      <c r="I397" s="0" t="s">
        <v>384</v>
      </c>
      <c r="J397" s="0" t="s">
        <v>1207</v>
      </c>
      <c r="K397" s="0" t="s">
        <v>386</v>
      </c>
      <c r="L397" s="0" t="s">
        <v>1066</v>
      </c>
      <c r="M397" s="0" t="s">
        <v>1067</v>
      </c>
      <c r="N397" s="0" t="s">
        <v>1208</v>
      </c>
      <c r="O397" s="0" t="n">
        <v>11</v>
      </c>
      <c r="P397" s="0" t="n">
        <v>9</v>
      </c>
      <c r="Q397" s="0" t="s">
        <v>52</v>
      </c>
      <c r="R397" s="0" t="s">
        <v>53</v>
      </c>
      <c r="S397" s="0" t="s">
        <v>1743</v>
      </c>
      <c r="T397" s="0" t="n">
        <v>0.914</v>
      </c>
      <c r="U397" s="0" t="n">
        <v>3</v>
      </c>
      <c r="V397" s="0" t="n">
        <v>380</v>
      </c>
      <c r="W397" s="0" t="n">
        <v>550</v>
      </c>
      <c r="X397" s="0" t="n">
        <v>575</v>
      </c>
      <c r="Y397" s="0" t="n">
        <v>542</v>
      </c>
      <c r="Z397" s="0" t="n">
        <v>533</v>
      </c>
      <c r="AA397" s="0" t="n">
        <v>8</v>
      </c>
      <c r="AB397" s="0" t="n">
        <v>12</v>
      </c>
      <c r="AC397" s="0" t="n">
        <v>4</v>
      </c>
      <c r="AD397" s="0" t="n">
        <v>58.0649</v>
      </c>
      <c r="AE397" s="0" t="n">
        <v>8</v>
      </c>
      <c r="AF397" s="0" t="n">
        <v>16.15</v>
      </c>
      <c r="AG397" s="0" t="n">
        <v>5030.7</v>
      </c>
      <c r="AH397" s="0" t="n">
        <v>649.5</v>
      </c>
      <c r="AI397" s="0" t="n">
        <v>885.05</v>
      </c>
      <c r="AJ397" s="0" t="n">
        <v>76</v>
      </c>
      <c r="AK397" s="0" t="n">
        <v>235.67</v>
      </c>
      <c r="AL397" s="0" t="n">
        <v>9.75</v>
      </c>
      <c r="AM397" s="0" t="n">
        <v>243349.76</v>
      </c>
      <c r="AN397" s="0" t="n">
        <v>32653.33</v>
      </c>
      <c r="AO397" s="0" t="n">
        <v>10860.34</v>
      </c>
      <c r="AP397" s="0" t="n">
        <v>2042.4</v>
      </c>
      <c r="AQ397" s="0" t="n">
        <v>3235.9</v>
      </c>
      <c r="AR397" s="0" t="n">
        <v>341.75</v>
      </c>
      <c r="AS397" s="0" t="n">
        <v>270</v>
      </c>
    </row>
    <row r="398" customFormat="false" ht="12" hidden="false" customHeight="false" outlineLevel="0" collapsed="false">
      <c r="A398" s="0" t="str">
        <f aca="false">CONCATENATE("Item/",ASC(C398),"/cond_",ASC(L398),"/list_",ASC(E398),"/context_",ASC(F398),"/CW_",ASC(AS398))</f>
        <v>Item/11077/cond_BC/list_CORGC/context_77/CW_275</v>
      </c>
      <c r="B398" s="0" t="str">
        <f aca="false">CONCATENATE("(#",ASC(C398),")")</f>
        <v>(#11077)</v>
      </c>
      <c r="C398" s="0" t="n">
        <v>11077</v>
      </c>
      <c r="D398" s="0" t="n">
        <v>1077</v>
      </c>
      <c r="E398" s="0" t="s">
        <v>66</v>
      </c>
      <c r="F398" s="0" t="n">
        <v>77</v>
      </c>
      <c r="G398" s="0" t="n">
        <v>100</v>
      </c>
      <c r="H398" s="0" t="n">
        <v>16</v>
      </c>
      <c r="I398" s="0" t="s">
        <v>388</v>
      </c>
      <c r="J398" s="0" t="s">
        <v>1209</v>
      </c>
      <c r="K398" s="0" t="s">
        <v>390</v>
      </c>
      <c r="L398" s="0" t="s">
        <v>1066</v>
      </c>
      <c r="M398" s="0" t="s">
        <v>1067</v>
      </c>
      <c r="N398" s="0" t="s">
        <v>1210</v>
      </c>
      <c r="O398" s="0" t="n">
        <v>9</v>
      </c>
      <c r="P398" s="0" t="n">
        <v>7</v>
      </c>
      <c r="Q398" s="0" t="s">
        <v>52</v>
      </c>
      <c r="R398" s="0" t="s">
        <v>53</v>
      </c>
      <c r="S398" s="0" t="s">
        <v>1743</v>
      </c>
      <c r="T398" s="0" t="n">
        <v>0.943</v>
      </c>
      <c r="U398" s="0" t="n">
        <v>3</v>
      </c>
      <c r="V398" s="0" t="n">
        <v>133</v>
      </c>
      <c r="W398" s="0" t="s">
        <v>55</v>
      </c>
      <c r="X398" s="0" t="s">
        <v>55</v>
      </c>
      <c r="Y398" s="0" t="s">
        <v>55</v>
      </c>
      <c r="Z398" s="0" t="s">
        <v>55</v>
      </c>
      <c r="AA398" s="0" t="n">
        <v>12</v>
      </c>
      <c r="AB398" s="0" t="n">
        <v>14</v>
      </c>
      <c r="AC398" s="0" t="n">
        <v>4</v>
      </c>
      <c r="AD398" s="0" t="n">
        <v>74.6634</v>
      </c>
      <c r="AE398" s="0" t="n">
        <v>12</v>
      </c>
      <c r="AF398" s="0" t="n">
        <v>80.07</v>
      </c>
      <c r="AG398" s="0" t="n">
        <v>17501.63</v>
      </c>
      <c r="AH398" s="0" t="n">
        <v>216</v>
      </c>
      <c r="AI398" s="0" t="n">
        <v>3494.13</v>
      </c>
      <c r="AJ398" s="0" t="n">
        <v>32.33</v>
      </c>
      <c r="AK398" s="0" t="n">
        <v>92.24</v>
      </c>
      <c r="AL398" s="0" t="n">
        <v>3.5</v>
      </c>
      <c r="AM398" s="0" t="n">
        <v>282845.18</v>
      </c>
      <c r="AN398" s="0" t="n">
        <v>41707.5</v>
      </c>
      <c r="AO398" s="0" t="n">
        <v>29254.19</v>
      </c>
      <c r="AP398" s="0" t="n">
        <v>5412.67</v>
      </c>
      <c r="AQ398" s="0" t="n">
        <v>2866.12</v>
      </c>
      <c r="AR398" s="0" t="n">
        <v>941</v>
      </c>
      <c r="AS398" s="0" t="n">
        <v>275</v>
      </c>
    </row>
    <row r="399" customFormat="false" ht="12" hidden="false" customHeight="false" outlineLevel="0" collapsed="false">
      <c r="A399" s="0" t="str">
        <f aca="false">CONCATENATE("Item/",ASC(C399),"/cond_",ASC(L399),"/list_",ASC(E399),"/context_",ASC(F399),"/CW_",ASC(AS399))</f>
        <v>Item/11078/cond_BC/list_CORGB/context_78/CW_279</v>
      </c>
      <c r="B399" s="0" t="str">
        <f aca="false">CONCATENATE("(#",ASC(C399),")")</f>
        <v>(#11078)</v>
      </c>
      <c r="C399" s="0" t="n">
        <v>11078</v>
      </c>
      <c r="D399" s="0" t="n">
        <v>1078</v>
      </c>
      <c r="E399" s="0" t="s">
        <v>56</v>
      </c>
      <c r="F399" s="0" t="n">
        <v>78</v>
      </c>
      <c r="G399" s="0" t="n">
        <v>101</v>
      </c>
      <c r="H399" s="0" t="s">
        <v>392</v>
      </c>
      <c r="I399" s="0" t="s">
        <v>393</v>
      </c>
      <c r="J399" s="0" t="s">
        <v>1211</v>
      </c>
      <c r="K399" s="0" t="s">
        <v>217</v>
      </c>
      <c r="L399" s="0" t="s">
        <v>1066</v>
      </c>
      <c r="M399" s="0" t="s">
        <v>1067</v>
      </c>
      <c r="N399" s="0" t="s">
        <v>1212</v>
      </c>
      <c r="O399" s="0" t="n">
        <v>10</v>
      </c>
      <c r="P399" s="0" t="n">
        <v>8</v>
      </c>
      <c r="Q399" s="0" t="s">
        <v>52</v>
      </c>
      <c r="R399" s="0" t="s">
        <v>53</v>
      </c>
      <c r="S399" s="0" t="s">
        <v>1745</v>
      </c>
      <c r="T399" s="0" t="n">
        <v>0.875</v>
      </c>
      <c r="U399" s="0" t="n">
        <v>1</v>
      </c>
      <c r="V399" s="0" t="n">
        <v>23</v>
      </c>
      <c r="W399" s="0" t="n">
        <v>565</v>
      </c>
      <c r="X399" s="0" t="n">
        <v>588</v>
      </c>
      <c r="Y399" s="0" t="n">
        <v>532</v>
      </c>
      <c r="Z399" s="0" t="s">
        <v>55</v>
      </c>
      <c r="AA399" s="0" t="n">
        <v>15</v>
      </c>
      <c r="AB399" s="0" t="n">
        <v>14</v>
      </c>
      <c r="AC399" s="0" t="n">
        <v>4</v>
      </c>
      <c r="AD399" s="0" t="n">
        <v>20.763</v>
      </c>
      <c r="AE399" s="0" t="n">
        <v>15</v>
      </c>
      <c r="AF399" s="0" t="n">
        <v>54.63</v>
      </c>
      <c r="AG399" s="0" t="n">
        <v>11982.37</v>
      </c>
      <c r="AH399" s="0" t="n">
        <v>216.5</v>
      </c>
      <c r="AI399" s="0" t="n">
        <v>1521.09</v>
      </c>
      <c r="AJ399" s="0" t="n">
        <v>32.67</v>
      </c>
      <c r="AK399" s="0" t="n">
        <v>80.85</v>
      </c>
      <c r="AL399" s="0" t="n">
        <v>6.5</v>
      </c>
      <c r="AM399" s="0" t="n">
        <v>160235.27</v>
      </c>
      <c r="AN399" s="0" t="n">
        <v>22591.5</v>
      </c>
      <c r="AO399" s="0" t="n">
        <v>7798.86</v>
      </c>
      <c r="AP399" s="0" t="n">
        <v>1753.67</v>
      </c>
      <c r="AQ399" s="0" t="n">
        <v>817.55</v>
      </c>
      <c r="AR399" s="0" t="n">
        <v>291</v>
      </c>
      <c r="AS399" s="0" t="n">
        <v>279</v>
      </c>
    </row>
    <row r="400" customFormat="false" ht="12" hidden="false" customHeight="false" outlineLevel="0" collapsed="false">
      <c r="A400" s="0" t="str">
        <f aca="false">CONCATENATE("Item/",ASC(C400),"/cond_",ASC(L400),"/list_",ASC(E400),"/context_",ASC(F400),"/CW_",ASC(AS400))</f>
        <v>Item/11079/cond_BC/list_CORGC/context_79/CW_286</v>
      </c>
      <c r="B400" s="0" t="str">
        <f aca="false">CONCATENATE("(#",ASC(C400),")")</f>
        <v>(#11079)</v>
      </c>
      <c r="C400" s="0" t="n">
        <v>11079</v>
      </c>
      <c r="D400" s="0" t="n">
        <v>1079</v>
      </c>
      <c r="E400" s="0" t="s">
        <v>66</v>
      </c>
      <c r="F400" s="0" t="n">
        <v>79</v>
      </c>
      <c r="G400" s="0" t="n">
        <v>102</v>
      </c>
      <c r="H400" s="0" t="n">
        <v>31</v>
      </c>
      <c r="I400" s="0" t="s">
        <v>396</v>
      </c>
      <c r="J400" s="0" t="s">
        <v>1213</v>
      </c>
      <c r="K400" s="0" t="s">
        <v>398</v>
      </c>
      <c r="L400" s="0" t="s">
        <v>1066</v>
      </c>
      <c r="M400" s="0" t="s">
        <v>1067</v>
      </c>
      <c r="N400" s="0" t="s">
        <v>1214</v>
      </c>
      <c r="O400" s="0" t="n">
        <v>10</v>
      </c>
      <c r="P400" s="0" t="n">
        <v>8</v>
      </c>
      <c r="Q400" s="0" t="s">
        <v>52</v>
      </c>
      <c r="R400" s="0" t="s">
        <v>53</v>
      </c>
      <c r="S400" s="0" t="s">
        <v>1741</v>
      </c>
      <c r="T400" s="0" t="n">
        <v>0.941</v>
      </c>
      <c r="U400" s="0" t="n">
        <v>3</v>
      </c>
      <c r="V400" s="0" t="n">
        <v>16</v>
      </c>
      <c r="W400" s="0" t="n">
        <v>569</v>
      </c>
      <c r="X400" s="0" t="n">
        <v>546</v>
      </c>
      <c r="Y400" s="0" t="n">
        <v>576</v>
      </c>
      <c r="Z400" s="0" t="n">
        <v>435</v>
      </c>
      <c r="AA400" s="0" t="n">
        <v>5</v>
      </c>
      <c r="AB400" s="0" t="n">
        <v>11</v>
      </c>
      <c r="AC400" s="0" t="n">
        <v>4</v>
      </c>
      <c r="AD400" s="0" t="n">
        <v>15.2896</v>
      </c>
      <c r="AE400" s="0" t="n">
        <v>5</v>
      </c>
      <c r="AF400" s="0" t="n">
        <v>1.07</v>
      </c>
      <c r="AG400" s="0" t="n">
        <v>5352.94</v>
      </c>
      <c r="AH400" s="0" t="n">
        <v>536.6</v>
      </c>
      <c r="AI400" s="0" t="n">
        <v>219.22</v>
      </c>
      <c r="AJ400" s="0" t="n">
        <v>42</v>
      </c>
      <c r="AK400" s="0" t="n">
        <v>81.54</v>
      </c>
      <c r="AL400" s="0" t="n">
        <v>10.33</v>
      </c>
      <c r="AM400" s="0" t="n">
        <v>184480.58</v>
      </c>
      <c r="AN400" s="0" t="n">
        <v>30856.4</v>
      </c>
      <c r="AO400" s="0" t="n">
        <v>13652.84</v>
      </c>
      <c r="AP400" s="0" t="n">
        <v>3031.25</v>
      </c>
      <c r="AQ400" s="0" t="n">
        <v>916.78</v>
      </c>
      <c r="AR400" s="0" t="n">
        <v>195.67</v>
      </c>
      <c r="AS400" s="0" t="n">
        <v>286</v>
      </c>
    </row>
    <row r="401" customFormat="false" ht="12" hidden="false" customHeight="false" outlineLevel="0" collapsed="false">
      <c r="A401" s="0" t="str">
        <f aca="false">CONCATENATE("Item/",ASC(C401),"/cond_",ASC(L401),"/list_",ASC(E401),"/context_",ASC(F401),"/CW_",ASC(AS401))</f>
        <v>Item/11080/cond_BC/list_CORGC/context_80/CW_289</v>
      </c>
      <c r="B401" s="0" t="str">
        <f aca="false">CONCATENATE("(#",ASC(C401),")")</f>
        <v>(#11080)</v>
      </c>
      <c r="C401" s="0" t="n">
        <v>11080</v>
      </c>
      <c r="D401" s="0" t="n">
        <v>1080</v>
      </c>
      <c r="E401" s="0" t="s">
        <v>66</v>
      </c>
      <c r="F401" s="0" t="n">
        <v>80</v>
      </c>
      <c r="G401" s="0" t="n">
        <v>103</v>
      </c>
      <c r="I401" s="0" t="s">
        <v>400</v>
      </c>
      <c r="J401" s="0" t="s">
        <v>1215</v>
      </c>
      <c r="K401" s="0" t="s">
        <v>402</v>
      </c>
      <c r="L401" s="0" t="s">
        <v>1066</v>
      </c>
      <c r="M401" s="0" t="s">
        <v>1067</v>
      </c>
      <c r="N401" s="0" t="s">
        <v>1216</v>
      </c>
      <c r="O401" s="0" t="n">
        <v>15</v>
      </c>
      <c r="P401" s="0" t="n">
        <v>13</v>
      </c>
      <c r="Q401" s="0" t="s">
        <v>52</v>
      </c>
      <c r="R401" s="0" t="s">
        <v>53</v>
      </c>
      <c r="S401" s="0" t="s">
        <v>1773</v>
      </c>
      <c r="T401" s="0" t="n">
        <v>0.96</v>
      </c>
      <c r="U401" s="0" t="n">
        <v>4</v>
      </c>
      <c r="V401" s="0" t="n">
        <v>47</v>
      </c>
      <c r="W401" s="0" t="n">
        <v>508</v>
      </c>
      <c r="X401" s="0" t="n">
        <v>554</v>
      </c>
      <c r="Y401" s="0" t="n">
        <v>548</v>
      </c>
      <c r="Z401" s="0" t="n">
        <v>430</v>
      </c>
      <c r="AA401" s="0" t="n">
        <v>18</v>
      </c>
      <c r="AB401" s="0" t="n">
        <v>15</v>
      </c>
      <c r="AC401" s="0" t="n">
        <v>4</v>
      </c>
      <c r="AD401" s="0" t="n">
        <v>26.2363</v>
      </c>
      <c r="AE401" s="0" t="n">
        <v>18</v>
      </c>
      <c r="AF401" s="0" t="n">
        <v>21.25</v>
      </c>
      <c r="AG401" s="0" t="n">
        <v>14425.7</v>
      </c>
      <c r="AH401" s="0" t="n">
        <v>226.5</v>
      </c>
      <c r="AI401" s="0" t="n">
        <v>2678.03</v>
      </c>
      <c r="AJ401" s="0" t="n">
        <v>33.33</v>
      </c>
      <c r="AK401" s="0" t="n">
        <v>211.32</v>
      </c>
      <c r="AL401" s="0" t="n">
        <v>8</v>
      </c>
      <c r="AM401" s="0" t="n">
        <v>239991.24</v>
      </c>
      <c r="AN401" s="0" t="n">
        <v>33591.75</v>
      </c>
      <c r="AO401" s="0" t="n">
        <v>14584.27</v>
      </c>
      <c r="AP401" s="0" t="n">
        <v>2206.33</v>
      </c>
      <c r="AQ401" s="0" t="n">
        <v>962.27</v>
      </c>
      <c r="AR401" s="0" t="n">
        <v>192.5</v>
      </c>
      <c r="AS401" s="0" t="n">
        <v>289</v>
      </c>
    </row>
    <row r="402" customFormat="false" ht="12" hidden="false" customHeight="false" outlineLevel="0" collapsed="false">
      <c r="A402" s="0" t="str">
        <f aca="false">CONCATENATE("Item/",ASC(C402),"/cond_",ASC(L402),"/list_",ASC(E402),"/context_",ASC(F402),"/CW_",ASC(AS402))</f>
        <v>Item/11081/cond_BC/list_CORGA/context_81/CW_293</v>
      </c>
      <c r="B402" s="0" t="str">
        <f aca="false">CONCATENATE("(#",ASC(C402),")")</f>
        <v>(#11081)</v>
      </c>
      <c r="C402" s="0" t="n">
        <v>11081</v>
      </c>
      <c r="D402" s="0" t="n">
        <v>1081</v>
      </c>
      <c r="E402" s="0" t="s">
        <v>46</v>
      </c>
      <c r="F402" s="0" t="n">
        <v>81</v>
      </c>
      <c r="G402" s="0" t="n">
        <v>104</v>
      </c>
      <c r="H402" s="0" t="s">
        <v>404</v>
      </c>
      <c r="I402" s="0" t="s">
        <v>405</v>
      </c>
      <c r="J402" s="0" t="s">
        <v>1217</v>
      </c>
      <c r="K402" s="0" t="s">
        <v>407</v>
      </c>
      <c r="L402" s="0" t="s">
        <v>1066</v>
      </c>
      <c r="M402" s="0" t="s">
        <v>1067</v>
      </c>
      <c r="N402" s="0" t="s">
        <v>1218</v>
      </c>
      <c r="O402" s="0" t="n">
        <v>10</v>
      </c>
      <c r="P402" s="0" t="n">
        <v>8</v>
      </c>
      <c r="Q402" s="0" t="s">
        <v>52</v>
      </c>
      <c r="R402" s="0" t="s">
        <v>236</v>
      </c>
      <c r="S402" s="0" t="s">
        <v>1743</v>
      </c>
      <c r="T402" s="0" t="n">
        <v>0.9375</v>
      </c>
      <c r="U402" s="0" t="n">
        <v>3</v>
      </c>
      <c r="V402" s="0" t="n">
        <v>13</v>
      </c>
      <c r="W402" s="0" t="n">
        <v>565</v>
      </c>
      <c r="X402" s="0" t="n">
        <v>545</v>
      </c>
      <c r="Y402" s="0" t="n">
        <v>587</v>
      </c>
      <c r="Z402" s="0" t="n">
        <v>460</v>
      </c>
      <c r="AA402" s="0" t="n">
        <v>23</v>
      </c>
      <c r="AB402" s="0" t="n">
        <v>16</v>
      </c>
      <c r="AC402" s="0" t="n">
        <v>4</v>
      </c>
      <c r="AD402" s="0" t="n">
        <v>31.0552</v>
      </c>
      <c r="AE402" s="0" t="n">
        <v>23</v>
      </c>
      <c r="AF402" s="0" t="n">
        <v>98.4</v>
      </c>
      <c r="AG402" s="0" t="n">
        <v>11480.8</v>
      </c>
      <c r="AH402" s="0" t="n">
        <v>73.33</v>
      </c>
      <c r="AI402" s="0" t="n">
        <v>1160.62</v>
      </c>
      <c r="AJ402" s="0" t="n">
        <v>12</v>
      </c>
      <c r="AK402" s="0" t="n">
        <v>31.06</v>
      </c>
      <c r="AL402" s="0" t="n">
        <v>1</v>
      </c>
      <c r="AM402" s="0" t="n">
        <v>187691.93</v>
      </c>
      <c r="AN402" s="0" t="n">
        <v>24285.33</v>
      </c>
      <c r="AO402" s="0" t="n">
        <v>11090.43</v>
      </c>
      <c r="AP402" s="0" t="n">
        <v>2057</v>
      </c>
      <c r="AQ402" s="0" t="n">
        <v>49.5</v>
      </c>
      <c r="AR402" s="0" t="n">
        <v>14</v>
      </c>
      <c r="AS402" s="0" t="n">
        <v>293</v>
      </c>
    </row>
    <row r="403" customFormat="false" ht="12" hidden="false" customHeight="false" outlineLevel="0" collapsed="false">
      <c r="A403" s="0" t="str">
        <f aca="false">CONCATENATE("Item/",ASC(C403),"/cond_",ASC(L403),"/list_",ASC(E403),"/context_",ASC(F403),"/CW_",ASC(AS403))</f>
        <v>Item/11082/cond_BC/list_CORGB/context_82/CW_293</v>
      </c>
      <c r="B403" s="0" t="str">
        <f aca="false">CONCATENATE("(#",ASC(C403),")")</f>
        <v>(#11082)</v>
      </c>
      <c r="C403" s="0" t="n">
        <v>11082</v>
      </c>
      <c r="D403" s="0" t="n">
        <v>1082</v>
      </c>
      <c r="E403" s="0" t="s">
        <v>56</v>
      </c>
      <c r="F403" s="0" t="n">
        <v>82</v>
      </c>
      <c r="G403" s="0" t="n">
        <v>105</v>
      </c>
      <c r="I403" s="0" t="s">
        <v>410</v>
      </c>
      <c r="J403" s="0" t="s">
        <v>1217</v>
      </c>
      <c r="K403" s="0" t="s">
        <v>412</v>
      </c>
      <c r="L403" s="0" t="s">
        <v>1066</v>
      </c>
      <c r="M403" s="0" t="s">
        <v>1067</v>
      </c>
      <c r="N403" s="0" t="s">
        <v>1219</v>
      </c>
      <c r="O403" s="0" t="n">
        <v>12</v>
      </c>
      <c r="P403" s="0" t="n">
        <v>10</v>
      </c>
      <c r="Q403" s="0" t="s">
        <v>52</v>
      </c>
      <c r="R403" s="0" t="s">
        <v>236</v>
      </c>
      <c r="S403" s="0" t="s">
        <v>1745</v>
      </c>
      <c r="T403" s="0" t="n">
        <v>1</v>
      </c>
      <c r="U403" s="0" t="n">
        <v>1</v>
      </c>
      <c r="V403" s="0" t="n">
        <v>13</v>
      </c>
      <c r="W403" s="0" t="n">
        <v>565</v>
      </c>
      <c r="X403" s="0" t="n">
        <v>545</v>
      </c>
      <c r="Y403" s="0" t="n">
        <v>587</v>
      </c>
      <c r="Z403" s="0" t="n">
        <v>460</v>
      </c>
      <c r="AA403" s="0" t="n">
        <v>23</v>
      </c>
      <c r="AB403" s="0" t="n">
        <v>16</v>
      </c>
      <c r="AC403" s="0" t="n">
        <v>4</v>
      </c>
      <c r="AD403" s="0" t="n">
        <v>31.0552</v>
      </c>
      <c r="AE403" s="0" t="n">
        <v>23</v>
      </c>
      <c r="AF403" s="0" t="n">
        <v>98.4</v>
      </c>
      <c r="AG403" s="0" t="n">
        <v>11480.8</v>
      </c>
      <c r="AH403" s="0" t="n">
        <v>73.33</v>
      </c>
      <c r="AI403" s="0" t="n">
        <v>1160.62</v>
      </c>
      <c r="AJ403" s="0" t="n">
        <v>12</v>
      </c>
      <c r="AK403" s="0" t="n">
        <v>31.06</v>
      </c>
      <c r="AL403" s="0" t="n">
        <v>1</v>
      </c>
      <c r="AM403" s="0" t="n">
        <v>187691.93</v>
      </c>
      <c r="AN403" s="0" t="n">
        <v>24285.33</v>
      </c>
      <c r="AO403" s="0" t="n">
        <v>11090.43</v>
      </c>
      <c r="AP403" s="0" t="n">
        <v>2057</v>
      </c>
      <c r="AQ403" s="0" t="n">
        <v>49.5</v>
      </c>
      <c r="AR403" s="0" t="n">
        <v>14</v>
      </c>
      <c r="AS403" s="0" t="n">
        <v>293</v>
      </c>
    </row>
    <row r="404" customFormat="false" ht="12" hidden="false" customHeight="false" outlineLevel="0" collapsed="false">
      <c r="A404" s="0" t="str">
        <f aca="false">CONCATENATE("Item/",ASC(C404),"/cond_",ASC(L404),"/list_",ASC(E404),"/context_",ASC(F404),"/CW_",ASC(AS404))</f>
        <v>Item/11083/cond_BC/list_CORGD/context_83/CW_294</v>
      </c>
      <c r="B404" s="0" t="str">
        <f aca="false">CONCATENATE("(#",ASC(C404),")")</f>
        <v>(#11083)</v>
      </c>
      <c r="C404" s="0" t="n">
        <v>11083</v>
      </c>
      <c r="D404" s="0" t="n">
        <v>1083</v>
      </c>
      <c r="E404" s="0" t="s">
        <v>80</v>
      </c>
      <c r="F404" s="0" t="n">
        <v>83</v>
      </c>
      <c r="G404" s="0" t="n">
        <v>106</v>
      </c>
      <c r="H404" s="0" t="s">
        <v>414</v>
      </c>
      <c r="I404" s="0" t="s">
        <v>415</v>
      </c>
      <c r="J404" s="0" t="s">
        <v>1220</v>
      </c>
      <c r="K404" s="0" t="s">
        <v>417</v>
      </c>
      <c r="L404" s="0" t="s">
        <v>1066</v>
      </c>
      <c r="M404" s="0" t="s">
        <v>1067</v>
      </c>
      <c r="N404" s="0" t="s">
        <v>1221</v>
      </c>
      <c r="O404" s="0" t="n">
        <v>10</v>
      </c>
      <c r="P404" s="0" t="n">
        <v>8</v>
      </c>
      <c r="Q404" s="0" t="s">
        <v>52</v>
      </c>
      <c r="R404" s="0" t="s">
        <v>236</v>
      </c>
      <c r="S404" s="0" t="s">
        <v>1745</v>
      </c>
      <c r="T404" s="0" t="n">
        <v>0.9375</v>
      </c>
      <c r="U404" s="0" t="n">
        <v>1</v>
      </c>
      <c r="V404" s="0" t="n">
        <v>9</v>
      </c>
      <c r="W404" s="0" t="s">
        <v>55</v>
      </c>
      <c r="X404" s="0" t="s">
        <v>55</v>
      </c>
      <c r="Y404" s="0" t="s">
        <v>55</v>
      </c>
      <c r="Z404" s="0" t="s">
        <v>55</v>
      </c>
      <c r="AA404" s="0" t="n">
        <v>9</v>
      </c>
      <c r="AB404" s="0" t="n">
        <v>12</v>
      </c>
      <c r="AC404" s="0" t="n">
        <v>4</v>
      </c>
      <c r="AD404" s="0" t="n">
        <v>14.8137</v>
      </c>
      <c r="AE404" s="0" t="n">
        <v>9</v>
      </c>
      <c r="AF404" s="0" t="n">
        <v>25.75</v>
      </c>
      <c r="AG404" s="0" t="n">
        <v>14243.46</v>
      </c>
      <c r="AH404" s="0" t="n">
        <v>227.75</v>
      </c>
      <c r="AI404" s="0" t="n">
        <v>2046.39</v>
      </c>
      <c r="AJ404" s="0" t="n">
        <v>31.67</v>
      </c>
      <c r="AK404" s="0" t="n">
        <v>106.61</v>
      </c>
      <c r="AL404" s="0" t="n">
        <v>4</v>
      </c>
      <c r="AM404" s="0" t="n">
        <v>194840.67</v>
      </c>
      <c r="AN404" s="0" t="n">
        <v>28144</v>
      </c>
      <c r="AO404" s="0" t="n">
        <v>16854.58</v>
      </c>
      <c r="AP404" s="0" t="n">
        <v>1889.67</v>
      </c>
      <c r="AQ404" s="0" t="n">
        <v>795.03</v>
      </c>
      <c r="AR404" s="0" t="n">
        <v>147</v>
      </c>
      <c r="AS404" s="0" t="n">
        <v>294</v>
      </c>
    </row>
    <row r="405" customFormat="false" ht="12" hidden="false" customHeight="false" outlineLevel="0" collapsed="false">
      <c r="A405" s="0" t="str">
        <f aca="false">CONCATENATE("Item/",ASC(C405),"/cond_",ASC(L405),"/list_",ASC(E405),"/context_",ASC(F405),"/CW_",ASC(AS405))</f>
        <v>Item/11084/cond_BC/list_CORGB/context_84/CW_308</v>
      </c>
      <c r="B405" s="0" t="str">
        <f aca="false">CONCATENATE("(#",ASC(C405),")")</f>
        <v>(#11084)</v>
      </c>
      <c r="C405" s="0" t="n">
        <v>11084</v>
      </c>
      <c r="D405" s="0" t="n">
        <v>1084</v>
      </c>
      <c r="E405" s="0" t="s">
        <v>56</v>
      </c>
      <c r="F405" s="0" t="n">
        <v>84</v>
      </c>
      <c r="G405" s="0" t="n">
        <v>108</v>
      </c>
      <c r="H405" s="0" t="s">
        <v>419</v>
      </c>
      <c r="I405" s="0" t="s">
        <v>420</v>
      </c>
      <c r="J405" s="0" t="s">
        <v>1222</v>
      </c>
      <c r="K405" s="0" t="s">
        <v>422</v>
      </c>
      <c r="L405" s="0" t="s">
        <v>1066</v>
      </c>
      <c r="M405" s="0" t="s">
        <v>1067</v>
      </c>
      <c r="N405" s="0" t="s">
        <v>1223</v>
      </c>
      <c r="O405" s="0" t="n">
        <v>20</v>
      </c>
      <c r="P405" s="0" t="n">
        <v>18</v>
      </c>
      <c r="Q405" s="0" t="s">
        <v>52</v>
      </c>
      <c r="R405" s="0" t="s">
        <v>236</v>
      </c>
      <c r="S405" s="0" t="s">
        <v>1745</v>
      </c>
      <c r="T405" s="0" t="n">
        <v>1</v>
      </c>
      <c r="U405" s="0" t="n">
        <v>1</v>
      </c>
      <c r="V405" s="0" t="n">
        <v>64</v>
      </c>
      <c r="W405" s="0" t="n">
        <v>459</v>
      </c>
      <c r="X405" s="0" t="n">
        <v>557</v>
      </c>
      <c r="Y405" s="0" t="n">
        <v>438</v>
      </c>
      <c r="Z405" s="0" t="n">
        <v>482</v>
      </c>
      <c r="AA405" s="0" t="n">
        <v>1</v>
      </c>
      <c r="AB405" s="0" t="n">
        <v>16</v>
      </c>
      <c r="AC405" s="0" t="n">
        <v>4</v>
      </c>
      <c r="AD405" s="0" t="n">
        <v>69.8445</v>
      </c>
      <c r="AE405" s="0" t="n">
        <v>1</v>
      </c>
      <c r="AF405" s="0" t="n">
        <v>4.88</v>
      </c>
      <c r="AG405" s="0" t="n">
        <v>5893.28</v>
      </c>
      <c r="AH405" s="0" t="n">
        <v>735</v>
      </c>
      <c r="AI405" s="0" t="n">
        <v>658.55</v>
      </c>
      <c r="AJ405" s="0" t="n">
        <v>79.5</v>
      </c>
      <c r="AK405" s="0" t="n">
        <v>207.8</v>
      </c>
      <c r="AL405" s="0" t="n">
        <v>21</v>
      </c>
      <c r="AM405" s="0" t="n">
        <v>305505.57</v>
      </c>
      <c r="AN405" s="0" t="n">
        <v>43144.29</v>
      </c>
      <c r="AO405" s="0" t="n">
        <v>17115.09</v>
      </c>
      <c r="AP405" s="0" t="n">
        <v>3780.83</v>
      </c>
      <c r="AQ405" s="0" t="n">
        <v>2287.71</v>
      </c>
      <c r="AR405" s="0" t="n">
        <v>643</v>
      </c>
      <c r="AS405" s="0" t="n">
        <v>308</v>
      </c>
    </row>
    <row r="406" customFormat="false" ht="12" hidden="false" customHeight="false" outlineLevel="0" collapsed="false">
      <c r="A406" s="0" t="str">
        <f aca="false">CONCATENATE("Item/",ASC(C406),"/cond_",ASC(L406),"/list_",ASC(E406),"/context_",ASC(F406),"/CW_",ASC(AS406))</f>
        <v>Item/11085/cond_BC/list_CORGA/context_85/CW_312</v>
      </c>
      <c r="B406" s="0" t="str">
        <f aca="false">CONCATENATE("(#",ASC(C406),")")</f>
        <v>(#11085)</v>
      </c>
      <c r="C406" s="0" t="n">
        <v>11085</v>
      </c>
      <c r="D406" s="0" t="n">
        <v>1085</v>
      </c>
      <c r="E406" s="0" t="s">
        <v>46</v>
      </c>
      <c r="F406" s="0" t="n">
        <v>85</v>
      </c>
      <c r="G406" s="0" t="n">
        <v>109</v>
      </c>
      <c r="H406" s="0" t="n">
        <v>46</v>
      </c>
      <c r="I406" s="0" t="s">
        <v>424</v>
      </c>
      <c r="J406" s="0" t="s">
        <v>1224</v>
      </c>
      <c r="K406" s="0" t="s">
        <v>426</v>
      </c>
      <c r="L406" s="0" t="s">
        <v>1066</v>
      </c>
      <c r="M406" s="0" t="s">
        <v>1067</v>
      </c>
      <c r="N406" s="0" t="s">
        <v>1225</v>
      </c>
      <c r="O406" s="0" t="n">
        <v>12</v>
      </c>
      <c r="P406" s="0" t="n">
        <v>7</v>
      </c>
      <c r="Q406" s="0" t="s">
        <v>52</v>
      </c>
      <c r="R406" s="0" t="s">
        <v>236</v>
      </c>
      <c r="S406" s="0" t="s">
        <v>1774</v>
      </c>
      <c r="T406" s="0" t="n">
        <v>0.912</v>
      </c>
      <c r="U406" s="0" t="n">
        <v>4</v>
      </c>
      <c r="V406" s="0" t="n">
        <v>49</v>
      </c>
      <c r="W406" s="0" t="n">
        <v>670</v>
      </c>
      <c r="X406" s="0" t="n">
        <v>588</v>
      </c>
      <c r="Y406" s="0" t="n">
        <v>638</v>
      </c>
      <c r="Z406" s="0" t="n">
        <v>515</v>
      </c>
      <c r="AA406" s="0" t="n">
        <v>8</v>
      </c>
      <c r="AB406" s="0" t="n">
        <v>18</v>
      </c>
      <c r="AC406" s="0" t="n">
        <v>4</v>
      </c>
      <c r="AD406" s="0" t="n">
        <v>108.396</v>
      </c>
      <c r="AE406" s="0" t="n">
        <v>8</v>
      </c>
      <c r="AF406" s="0" t="n">
        <v>13.13</v>
      </c>
      <c r="AG406" s="0" t="n">
        <v>13036.87</v>
      </c>
      <c r="AH406" s="0" t="n">
        <v>197.25</v>
      </c>
      <c r="AI406" s="0" t="n">
        <v>1474.51</v>
      </c>
      <c r="AJ406" s="0" t="n">
        <v>27.67</v>
      </c>
      <c r="AK406" s="0" t="n">
        <v>157.3</v>
      </c>
      <c r="AL406" s="0" t="n">
        <v>4</v>
      </c>
      <c r="AM406" s="0" t="n">
        <v>152330.25</v>
      </c>
      <c r="AN406" s="0" t="n">
        <v>24390.25</v>
      </c>
      <c r="AO406" s="0" t="n">
        <v>8399.74</v>
      </c>
      <c r="AP406" s="0" t="n">
        <v>1669</v>
      </c>
      <c r="AQ406" s="0" t="n">
        <v>976.1</v>
      </c>
      <c r="AR406" s="0" t="n">
        <v>122</v>
      </c>
      <c r="AS406" s="0" t="n">
        <v>312</v>
      </c>
    </row>
    <row r="407" customFormat="false" ht="12" hidden="false" customHeight="false" outlineLevel="0" collapsed="false">
      <c r="A407" s="0" t="str">
        <f aca="false">CONCATENATE("Item/",ASC(C407),"/cond_",ASC(L407),"/list_",ASC(E407),"/context_",ASC(F407),"/CW_",ASC(AS407))</f>
        <v>Item/11086/cond_BC/list_CORGB/context_86/CW_312</v>
      </c>
      <c r="B407" s="0" t="str">
        <f aca="false">CONCATENATE("(#",ASC(C407),")")</f>
        <v>(#11086)</v>
      </c>
      <c r="C407" s="0" t="n">
        <v>11086</v>
      </c>
      <c r="D407" s="0" t="n">
        <v>1086</v>
      </c>
      <c r="E407" s="0" t="s">
        <v>56</v>
      </c>
      <c r="F407" s="0" t="n">
        <v>86</v>
      </c>
      <c r="G407" s="0" t="n">
        <v>110</v>
      </c>
      <c r="I407" s="0" t="s">
        <v>428</v>
      </c>
      <c r="J407" s="0" t="s">
        <v>1224</v>
      </c>
      <c r="K407" s="0" t="s">
        <v>93</v>
      </c>
      <c r="L407" s="0" t="s">
        <v>1066</v>
      </c>
      <c r="M407" s="0" t="s">
        <v>1067</v>
      </c>
      <c r="N407" s="0" t="s">
        <v>1226</v>
      </c>
      <c r="O407" s="0" t="n">
        <v>17</v>
      </c>
      <c r="P407" s="0" t="n">
        <v>15</v>
      </c>
      <c r="Q407" s="0" t="s">
        <v>52</v>
      </c>
      <c r="R407" s="0" t="s">
        <v>236</v>
      </c>
      <c r="S407" s="0" t="s">
        <v>1775</v>
      </c>
      <c r="T407" s="0" t="n">
        <v>0.91</v>
      </c>
      <c r="U407" s="0" t="n">
        <v>3</v>
      </c>
      <c r="V407" s="0" t="n">
        <v>49</v>
      </c>
      <c r="W407" s="0" t="n">
        <v>670</v>
      </c>
      <c r="X407" s="0" t="n">
        <v>588</v>
      </c>
      <c r="Y407" s="0" t="n">
        <v>638</v>
      </c>
      <c r="Z407" s="0" t="n">
        <v>515</v>
      </c>
      <c r="AA407" s="0" t="n">
        <v>8</v>
      </c>
      <c r="AB407" s="0" t="n">
        <v>18</v>
      </c>
      <c r="AC407" s="0" t="n">
        <v>4</v>
      </c>
      <c r="AD407" s="0" t="n">
        <v>108.396</v>
      </c>
      <c r="AE407" s="0" t="n">
        <v>8</v>
      </c>
      <c r="AF407" s="0" t="n">
        <v>13.13</v>
      </c>
      <c r="AG407" s="0" t="n">
        <v>13036.87</v>
      </c>
      <c r="AH407" s="0" t="n">
        <v>197.25</v>
      </c>
      <c r="AI407" s="0" t="n">
        <v>1474.51</v>
      </c>
      <c r="AJ407" s="0" t="n">
        <v>27.67</v>
      </c>
      <c r="AK407" s="0" t="n">
        <v>157.3</v>
      </c>
      <c r="AL407" s="0" t="n">
        <v>4</v>
      </c>
      <c r="AM407" s="0" t="n">
        <v>152330.25</v>
      </c>
      <c r="AN407" s="0" t="n">
        <v>24390.25</v>
      </c>
      <c r="AO407" s="0" t="n">
        <v>8399.74</v>
      </c>
      <c r="AP407" s="0" t="n">
        <v>1669</v>
      </c>
      <c r="AQ407" s="0" t="n">
        <v>976.1</v>
      </c>
      <c r="AR407" s="0" t="n">
        <v>122</v>
      </c>
      <c r="AS407" s="0" t="n">
        <v>312</v>
      </c>
    </row>
    <row r="408" customFormat="false" ht="12" hidden="false" customHeight="false" outlineLevel="0" collapsed="false">
      <c r="A408" s="0" t="str">
        <f aca="false">CONCATENATE("Item/",ASC(C408),"/cond_",ASC(L408),"/list_",ASC(E408),"/context_",ASC(F408),"/CW_",ASC(AS408))</f>
        <v>Item/11087/cond_BC/list_CORGD/context_87/CW_314</v>
      </c>
      <c r="B408" s="0" t="str">
        <f aca="false">CONCATENATE("(#",ASC(C408),")")</f>
        <v>(#11087)</v>
      </c>
      <c r="C408" s="0" t="n">
        <v>11087</v>
      </c>
      <c r="D408" s="0" t="n">
        <v>1087</v>
      </c>
      <c r="E408" s="0" t="s">
        <v>80</v>
      </c>
      <c r="F408" s="0" t="n">
        <v>87</v>
      </c>
      <c r="G408" s="0" t="n">
        <v>111</v>
      </c>
      <c r="I408" s="0" t="s">
        <v>431</v>
      </c>
      <c r="J408" s="0" t="s">
        <v>1227</v>
      </c>
      <c r="K408" s="0" t="s">
        <v>433</v>
      </c>
      <c r="L408" s="0" t="s">
        <v>1066</v>
      </c>
      <c r="M408" s="0" t="s">
        <v>1067</v>
      </c>
      <c r="N408" s="0" t="s">
        <v>1228</v>
      </c>
      <c r="O408" s="0" t="n">
        <v>9</v>
      </c>
      <c r="P408" s="0" t="n">
        <v>6</v>
      </c>
      <c r="Q408" s="0" t="s">
        <v>52</v>
      </c>
      <c r="R408" s="0" t="s">
        <v>236</v>
      </c>
      <c r="S408" s="0" t="s">
        <v>1776</v>
      </c>
      <c r="T408" s="0" t="n">
        <v>0.96</v>
      </c>
      <c r="U408" s="0" t="n">
        <v>3</v>
      </c>
      <c r="V408" s="0" t="n">
        <v>53</v>
      </c>
      <c r="W408" s="0" t="n">
        <v>361</v>
      </c>
      <c r="X408" s="0" t="n">
        <v>621</v>
      </c>
      <c r="Y408" s="0" t="n">
        <v>473</v>
      </c>
      <c r="Z408" s="0" t="n">
        <v>487</v>
      </c>
      <c r="AA408" s="0" t="n">
        <v>3</v>
      </c>
      <c r="AB408" s="0" t="n">
        <v>5</v>
      </c>
      <c r="AC408" s="0" t="n">
        <v>4</v>
      </c>
      <c r="AD408" s="0" t="n">
        <v>217.089</v>
      </c>
      <c r="AE408" s="0" t="n">
        <v>3</v>
      </c>
      <c r="AF408" s="0" t="n">
        <v>0.02</v>
      </c>
      <c r="AG408" s="0" t="n">
        <v>7148.64</v>
      </c>
      <c r="AH408" s="0" t="n">
        <v>1386.29</v>
      </c>
      <c r="AI408" s="0" t="n">
        <v>1315.88</v>
      </c>
      <c r="AJ408" s="0" t="n">
        <v>282.33</v>
      </c>
      <c r="AK408" s="0" t="n">
        <v>258.06</v>
      </c>
      <c r="AL408" s="0" t="n">
        <v>21.6</v>
      </c>
      <c r="AM408" s="0" t="n">
        <v>284281.39</v>
      </c>
      <c r="AN408" s="0" t="n">
        <v>39010.43</v>
      </c>
      <c r="AO408" s="0" t="n">
        <v>29671.21</v>
      </c>
      <c r="AP408" s="0" t="n">
        <v>6107.17</v>
      </c>
      <c r="AQ408" s="0" t="n">
        <v>1399.01</v>
      </c>
      <c r="AR408" s="0" t="n">
        <v>416.8</v>
      </c>
      <c r="AS408" s="0" t="n">
        <v>314</v>
      </c>
    </row>
    <row r="409" customFormat="false" ht="12" hidden="false" customHeight="false" outlineLevel="0" collapsed="false">
      <c r="A409" s="0" t="str">
        <f aca="false">CONCATENATE("Item/",ASC(C409),"/cond_",ASC(L409),"/list_",ASC(E409),"/context_",ASC(F409),"/CW_",ASC(AS409))</f>
        <v>Item/11088/cond_BC/list_CORGA/context_88/CW_318</v>
      </c>
      <c r="B409" s="0" t="str">
        <f aca="false">CONCATENATE("(#",ASC(C409),")")</f>
        <v>(#11088)</v>
      </c>
      <c r="C409" s="0" t="n">
        <v>11088</v>
      </c>
      <c r="D409" s="0" t="n">
        <v>1088</v>
      </c>
      <c r="E409" s="0" t="s">
        <v>46</v>
      </c>
      <c r="F409" s="0" t="n">
        <v>88</v>
      </c>
      <c r="G409" s="0" t="n">
        <v>112</v>
      </c>
      <c r="I409" s="0" t="s">
        <v>435</v>
      </c>
      <c r="J409" s="0" t="s">
        <v>1229</v>
      </c>
      <c r="K409" s="0" t="s">
        <v>437</v>
      </c>
      <c r="L409" s="0" t="s">
        <v>1066</v>
      </c>
      <c r="M409" s="0" t="s">
        <v>1067</v>
      </c>
      <c r="N409" s="0" t="s">
        <v>1230</v>
      </c>
      <c r="O409" s="0" t="n">
        <v>21</v>
      </c>
      <c r="P409" s="0" t="n">
        <v>19</v>
      </c>
      <c r="Q409" s="0" t="s">
        <v>52</v>
      </c>
      <c r="R409" s="0" t="s">
        <v>236</v>
      </c>
      <c r="S409" s="0" t="s">
        <v>1743</v>
      </c>
      <c r="T409" s="0" t="n">
        <v>0.92</v>
      </c>
      <c r="U409" s="0" t="n">
        <v>3</v>
      </c>
      <c r="V409" s="0" t="n">
        <v>265</v>
      </c>
      <c r="W409" s="0" t="n">
        <v>574</v>
      </c>
      <c r="X409" s="0" t="n">
        <v>631</v>
      </c>
      <c r="Y409" s="0" t="n">
        <v>604</v>
      </c>
      <c r="Z409" s="0" t="n">
        <v>536</v>
      </c>
      <c r="AA409" s="0" t="n">
        <v>2</v>
      </c>
      <c r="AB409" s="0" t="n">
        <v>19</v>
      </c>
      <c r="AC409" s="0" t="n">
        <v>4</v>
      </c>
      <c r="AD409" s="0" t="n">
        <v>386.524</v>
      </c>
      <c r="AE409" s="0" t="n">
        <v>2</v>
      </c>
      <c r="AF409" s="0" t="n">
        <v>10.53</v>
      </c>
      <c r="AG409" s="0" t="n">
        <v>10209.13</v>
      </c>
      <c r="AH409" s="0" t="n">
        <v>557.8</v>
      </c>
      <c r="AI409" s="0" t="n">
        <v>796.76</v>
      </c>
      <c r="AJ409" s="0" t="n">
        <v>52</v>
      </c>
      <c r="AK409" s="0" t="n">
        <v>461.37</v>
      </c>
      <c r="AL409" s="0" t="n">
        <v>7.33</v>
      </c>
      <c r="AM409" s="0" t="n">
        <v>262719.6</v>
      </c>
      <c r="AN409" s="0" t="n">
        <v>31897.6</v>
      </c>
      <c r="AO409" s="0" t="n">
        <v>22116.93</v>
      </c>
      <c r="AP409" s="0" t="n">
        <v>3265.25</v>
      </c>
      <c r="AQ409" s="0" t="n">
        <v>3088.92</v>
      </c>
      <c r="AR409" s="0" t="n">
        <v>333</v>
      </c>
      <c r="AS409" s="0" t="n">
        <v>318</v>
      </c>
    </row>
    <row r="410" customFormat="false" ht="12" hidden="false" customHeight="false" outlineLevel="0" collapsed="false">
      <c r="A410" s="0" t="str">
        <f aca="false">CONCATENATE("Item/",ASC(C410),"/cond_",ASC(L410),"/list_",ASC(E410),"/context_",ASC(F410),"/CW_",ASC(AS410))</f>
        <v>Item/11089/cond_BC/list_CORGA/context_89/CW_321</v>
      </c>
      <c r="B410" s="0" t="str">
        <f aca="false">CONCATENATE("(#",ASC(C410),")")</f>
        <v>(#11089)</v>
      </c>
      <c r="C410" s="0" t="n">
        <v>11089</v>
      </c>
      <c r="D410" s="0" t="n">
        <v>1089</v>
      </c>
      <c r="E410" s="0" t="s">
        <v>46</v>
      </c>
      <c r="F410" s="0" t="n">
        <v>89</v>
      </c>
      <c r="G410" s="0" t="n">
        <v>113</v>
      </c>
      <c r="I410" s="0" t="s">
        <v>439</v>
      </c>
      <c r="J410" s="0" t="s">
        <v>1231</v>
      </c>
      <c r="K410" s="0" t="s">
        <v>187</v>
      </c>
      <c r="L410" s="0" t="s">
        <v>1066</v>
      </c>
      <c r="M410" s="0" t="s">
        <v>1067</v>
      </c>
      <c r="N410" s="0" t="s">
        <v>1232</v>
      </c>
      <c r="O410" s="0" t="n">
        <v>15</v>
      </c>
      <c r="P410" s="0" t="n">
        <v>13</v>
      </c>
      <c r="Q410" s="0" t="s">
        <v>52</v>
      </c>
      <c r="R410" s="0" t="s">
        <v>236</v>
      </c>
      <c r="S410" s="0" t="s">
        <v>1777</v>
      </c>
      <c r="T410" s="0" t="n">
        <v>0.9</v>
      </c>
      <c r="U410" s="0" t="n">
        <v>3</v>
      </c>
      <c r="V410" s="0" t="n">
        <v>37</v>
      </c>
      <c r="W410" s="0" t="n">
        <v>234</v>
      </c>
      <c r="X410" s="0" t="n">
        <v>541</v>
      </c>
      <c r="Y410" s="0" t="n">
        <v>394</v>
      </c>
      <c r="Z410" s="0" t="s">
        <v>55</v>
      </c>
      <c r="AA410" s="0" t="n">
        <v>9</v>
      </c>
      <c r="AB410" s="0" t="n">
        <v>17</v>
      </c>
      <c r="AC410" s="0" t="n">
        <v>4</v>
      </c>
      <c r="AD410" s="0" t="n">
        <v>47.0588</v>
      </c>
      <c r="AE410" s="0" t="n">
        <v>9</v>
      </c>
      <c r="AF410" s="0" t="n">
        <v>144.01</v>
      </c>
      <c r="AG410" s="0" t="n">
        <v>15205.27</v>
      </c>
      <c r="AH410" s="0" t="n">
        <v>232</v>
      </c>
      <c r="AI410" s="0" t="n">
        <v>3257.84</v>
      </c>
      <c r="AJ410" s="0" t="n">
        <v>34</v>
      </c>
      <c r="AK410" s="0" t="n">
        <v>695.08</v>
      </c>
      <c r="AL410" s="0" t="n">
        <v>5.5</v>
      </c>
      <c r="AM410" s="0" t="n">
        <v>228845.98</v>
      </c>
      <c r="AN410" s="0" t="n">
        <v>25638</v>
      </c>
      <c r="AO410" s="0" t="n">
        <v>9330.64</v>
      </c>
      <c r="AP410" s="0" t="n">
        <v>1354.33</v>
      </c>
      <c r="AQ410" s="0" t="n">
        <v>1273.5</v>
      </c>
      <c r="AR410" s="0" t="n">
        <v>164</v>
      </c>
      <c r="AS410" s="0" t="n">
        <v>321</v>
      </c>
    </row>
    <row r="411" customFormat="false" ht="12" hidden="false" customHeight="false" outlineLevel="0" collapsed="false">
      <c r="A411" s="0" t="str">
        <f aca="false">CONCATENATE("Item/",ASC(C411),"/cond_",ASC(L411),"/list_",ASC(E411),"/context_",ASC(F411),"/CW_",ASC(AS411))</f>
        <v>Item/11090/cond_BC/list_CORGC/context_90/CW_323</v>
      </c>
      <c r="B411" s="0" t="str">
        <f aca="false">CONCATENATE("(#",ASC(C411),")")</f>
        <v>(#11090)</v>
      </c>
      <c r="C411" s="0" t="n">
        <v>11090</v>
      </c>
      <c r="D411" s="0" t="n">
        <v>1090</v>
      </c>
      <c r="E411" s="0" t="s">
        <v>66</v>
      </c>
      <c r="F411" s="0" t="n">
        <v>90</v>
      </c>
      <c r="G411" s="0" t="n">
        <v>114</v>
      </c>
      <c r="H411" s="0" t="s">
        <v>442</v>
      </c>
      <c r="I411" s="0" t="s">
        <v>443</v>
      </c>
      <c r="J411" s="0" t="s">
        <v>1233</v>
      </c>
      <c r="K411" s="0" t="s">
        <v>445</v>
      </c>
      <c r="L411" s="0" t="s">
        <v>1066</v>
      </c>
      <c r="M411" s="0" t="s">
        <v>1067</v>
      </c>
      <c r="N411" s="0" t="s">
        <v>1234</v>
      </c>
      <c r="O411" s="0" t="n">
        <v>10</v>
      </c>
      <c r="P411" s="0" t="n">
        <v>8</v>
      </c>
      <c r="Q411" s="0" t="s">
        <v>52</v>
      </c>
      <c r="R411" s="0" t="s">
        <v>236</v>
      </c>
      <c r="S411" s="0" t="s">
        <v>1745</v>
      </c>
      <c r="T411" s="0" t="n">
        <v>0.875</v>
      </c>
      <c r="U411" s="0" t="n">
        <v>1</v>
      </c>
      <c r="V411" s="0" t="n">
        <v>3</v>
      </c>
      <c r="W411" s="0" t="s">
        <v>55</v>
      </c>
      <c r="X411" s="0" t="n">
        <v>443</v>
      </c>
      <c r="Y411" s="0" t="s">
        <v>55</v>
      </c>
      <c r="Z411" s="0" t="s">
        <v>55</v>
      </c>
      <c r="AA411" s="0" t="n">
        <v>16</v>
      </c>
      <c r="AB411" s="0" t="n">
        <v>13</v>
      </c>
      <c r="AC411" s="0" t="n">
        <v>4</v>
      </c>
      <c r="AD411" s="0" t="n">
        <v>4.04551</v>
      </c>
      <c r="AE411" s="0" t="n">
        <v>16</v>
      </c>
      <c r="AF411" s="0" t="n">
        <v>21.15</v>
      </c>
      <c r="AG411" s="0" t="n">
        <v>10388.75</v>
      </c>
      <c r="AH411" s="0" t="n">
        <v>68.67</v>
      </c>
      <c r="AI411" s="0" t="n">
        <v>157.69</v>
      </c>
      <c r="AJ411" s="0" t="n">
        <v>8.5</v>
      </c>
      <c r="AK411" s="0" t="n">
        <v>4.05</v>
      </c>
      <c r="AL411" s="0" t="n">
        <v>1</v>
      </c>
      <c r="AM411" s="0" t="n">
        <v>168140.48</v>
      </c>
      <c r="AN411" s="0" t="n">
        <v>21428.33</v>
      </c>
      <c r="AO411" s="0" t="n">
        <v>9283.01</v>
      </c>
      <c r="AP411" s="0" t="n">
        <v>1442</v>
      </c>
      <c r="AQ411" s="0" t="n">
        <v>16.6</v>
      </c>
      <c r="AR411" s="0" t="n">
        <v>24</v>
      </c>
      <c r="AS411" s="0" t="n">
        <v>323</v>
      </c>
    </row>
    <row r="412" customFormat="false" ht="12" hidden="false" customHeight="false" outlineLevel="0" collapsed="false">
      <c r="A412" s="0" t="str">
        <f aca="false">CONCATENATE("Item/",ASC(C412),"/cond_",ASC(L412),"/list_",ASC(E412),"/context_",ASC(F412),"/CW_",ASC(AS412))</f>
        <v>Item/11091/cond_BC/list_CORGB/context_91/CW_324</v>
      </c>
      <c r="B412" s="0" t="str">
        <f aca="false">CONCATENATE("(#",ASC(C412),")")</f>
        <v>(#11091)</v>
      </c>
      <c r="C412" s="0" t="n">
        <v>11091</v>
      </c>
      <c r="D412" s="0" t="n">
        <v>1091</v>
      </c>
      <c r="E412" s="0" t="s">
        <v>56</v>
      </c>
      <c r="F412" s="0" t="n">
        <v>91</v>
      </c>
      <c r="G412" s="0" t="n">
        <v>115</v>
      </c>
      <c r="I412" s="0" t="s">
        <v>447</v>
      </c>
      <c r="J412" s="0" t="s">
        <v>1235</v>
      </c>
      <c r="K412" s="0" t="s">
        <v>449</v>
      </c>
      <c r="L412" s="0" t="s">
        <v>1066</v>
      </c>
      <c r="M412" s="0" t="s">
        <v>1067</v>
      </c>
      <c r="N412" s="0" t="s">
        <v>1236</v>
      </c>
      <c r="O412" s="0" t="n">
        <v>11</v>
      </c>
      <c r="P412" s="0" t="n">
        <v>9</v>
      </c>
      <c r="Q412" s="0" t="s">
        <v>52</v>
      </c>
      <c r="R412" s="0" t="s">
        <v>236</v>
      </c>
      <c r="S412" s="0" t="s">
        <v>1743</v>
      </c>
      <c r="T412" s="0" t="n">
        <v>0.96</v>
      </c>
      <c r="U412" s="0" t="n">
        <v>3</v>
      </c>
      <c r="V412" s="0" t="n">
        <v>211</v>
      </c>
      <c r="W412" s="0" t="n">
        <v>515</v>
      </c>
      <c r="X412" s="0" t="n">
        <v>605</v>
      </c>
      <c r="Y412" s="0" t="n">
        <v>579</v>
      </c>
      <c r="Z412" s="0" t="n">
        <v>510</v>
      </c>
      <c r="AA412" s="0" t="n">
        <v>2</v>
      </c>
      <c r="AB412" s="0" t="n">
        <v>18</v>
      </c>
      <c r="AC412" s="0" t="n">
        <v>4</v>
      </c>
      <c r="AD412" s="0" t="n">
        <v>305.257</v>
      </c>
      <c r="AE412" s="0" t="n">
        <v>2</v>
      </c>
      <c r="AF412" s="0" t="n">
        <v>2.92</v>
      </c>
      <c r="AG412" s="0" t="n">
        <v>8787.21</v>
      </c>
      <c r="AH412" s="0" t="n">
        <v>1212.71</v>
      </c>
      <c r="AI412" s="0" t="n">
        <v>3620.48</v>
      </c>
      <c r="AJ412" s="0" t="n">
        <v>425</v>
      </c>
      <c r="AK412" s="0" t="n">
        <v>2160.99</v>
      </c>
      <c r="AL412" s="0" t="n">
        <v>218.8</v>
      </c>
      <c r="AM412" s="0" t="n">
        <v>233088.7</v>
      </c>
      <c r="AN412" s="0" t="n">
        <v>32897.14</v>
      </c>
      <c r="AO412" s="0" t="n">
        <v>29896.91</v>
      </c>
      <c r="AP412" s="0" t="n">
        <v>5000.67</v>
      </c>
      <c r="AQ412" s="0" t="n">
        <v>7505.13</v>
      </c>
      <c r="AR412" s="0" t="n">
        <v>1628.4</v>
      </c>
      <c r="AS412" s="0" t="n">
        <v>324</v>
      </c>
    </row>
    <row r="413" customFormat="false" ht="12" hidden="false" customHeight="false" outlineLevel="0" collapsed="false">
      <c r="A413" s="0" t="str">
        <f aca="false">CONCATENATE("Item/",ASC(C413),"/cond_",ASC(L413),"/list_",ASC(E413),"/context_",ASC(F413),"/CW_",ASC(AS413))</f>
        <v>Item/11092/cond_BC/list_CORGC/context_92/CW_329</v>
      </c>
      <c r="B413" s="0" t="str">
        <f aca="false">CONCATENATE("(#",ASC(C413),")")</f>
        <v>(#11092)</v>
      </c>
      <c r="C413" s="0" t="n">
        <v>11092</v>
      </c>
      <c r="D413" s="0" t="n">
        <v>1092</v>
      </c>
      <c r="E413" s="0" t="s">
        <v>66</v>
      </c>
      <c r="F413" s="0" t="n">
        <v>92</v>
      </c>
      <c r="G413" s="0" t="n">
        <v>117</v>
      </c>
      <c r="I413" s="0" t="s">
        <v>451</v>
      </c>
      <c r="J413" s="0" t="s">
        <v>1237</v>
      </c>
      <c r="K413" s="0" t="s">
        <v>453</v>
      </c>
      <c r="L413" s="0" t="s">
        <v>1066</v>
      </c>
      <c r="M413" s="0" t="s">
        <v>1067</v>
      </c>
      <c r="N413" s="0" t="s">
        <v>1238</v>
      </c>
      <c r="O413" s="0" t="n">
        <v>18</v>
      </c>
      <c r="P413" s="0" t="n">
        <v>16</v>
      </c>
      <c r="Q413" s="0" t="s">
        <v>52</v>
      </c>
      <c r="R413" s="0" t="s">
        <v>236</v>
      </c>
      <c r="S413" s="0" t="s">
        <v>1743</v>
      </c>
      <c r="T413" s="0" t="n">
        <v>0.87</v>
      </c>
      <c r="U413" s="0" t="n">
        <v>3</v>
      </c>
      <c r="V413" s="0" t="n">
        <v>32</v>
      </c>
      <c r="W413" s="0" t="n">
        <v>605</v>
      </c>
      <c r="X413" s="0" t="n">
        <v>519</v>
      </c>
      <c r="Y413" s="0" t="n">
        <v>582</v>
      </c>
      <c r="Z413" s="0" t="n">
        <v>472</v>
      </c>
      <c r="AA413" s="0" t="n">
        <v>11</v>
      </c>
      <c r="AB413" s="0" t="n">
        <v>10</v>
      </c>
      <c r="AC413" s="0" t="n">
        <v>4</v>
      </c>
      <c r="AD413" s="0" t="n">
        <v>30.6388</v>
      </c>
      <c r="AE413" s="0" t="n">
        <v>11</v>
      </c>
      <c r="AF413" s="0" t="n">
        <v>7.23</v>
      </c>
      <c r="AG413" s="0" t="n">
        <v>17829.21</v>
      </c>
      <c r="AH413" s="0" t="n">
        <v>53.33</v>
      </c>
      <c r="AI413" s="0" t="n">
        <v>43.34</v>
      </c>
      <c r="AJ413" s="0" t="n">
        <v>5</v>
      </c>
      <c r="AK413" s="0" t="n">
        <v>30.64</v>
      </c>
      <c r="AL413" s="0" t="n">
        <v>1</v>
      </c>
      <c r="AM413" s="0" t="n">
        <v>129012.31</v>
      </c>
      <c r="AN413" s="0" t="n">
        <v>18136.33</v>
      </c>
      <c r="AO413" s="0" t="n">
        <v>3011.29</v>
      </c>
      <c r="AP413" s="0" t="n">
        <v>612</v>
      </c>
      <c r="AQ413" s="0" t="n">
        <v>60.03</v>
      </c>
      <c r="AR413" s="0" t="n">
        <v>37</v>
      </c>
      <c r="AS413" s="0" t="n">
        <v>329</v>
      </c>
    </row>
    <row r="414" customFormat="false" ht="12" hidden="false" customHeight="false" outlineLevel="0" collapsed="false">
      <c r="A414" s="0" t="str">
        <f aca="false">CONCATENATE("Item/",ASC(C414),"/cond_",ASC(L414),"/list_",ASC(E414),"/context_",ASC(F414),"/CW_",ASC(AS414))</f>
        <v>Item/11093/cond_BC/list_CORGB/context_93/CW_330</v>
      </c>
      <c r="B414" s="0" t="str">
        <f aca="false">CONCATENATE("(#",ASC(C414),")")</f>
        <v>(#11093)</v>
      </c>
      <c r="C414" s="0" t="n">
        <v>11093</v>
      </c>
      <c r="D414" s="0" t="n">
        <v>1093</v>
      </c>
      <c r="E414" s="0" t="s">
        <v>56</v>
      </c>
      <c r="F414" s="0" t="n">
        <v>93</v>
      </c>
      <c r="G414" s="0" t="n">
        <v>119</v>
      </c>
      <c r="I414" s="0" t="s">
        <v>455</v>
      </c>
      <c r="J414" s="0" t="s">
        <v>1239</v>
      </c>
      <c r="K414" s="0" t="s">
        <v>457</v>
      </c>
      <c r="L414" s="0" t="s">
        <v>1066</v>
      </c>
      <c r="M414" s="0" t="s">
        <v>1067</v>
      </c>
      <c r="N414" s="0" t="s">
        <v>1240</v>
      </c>
      <c r="O414" s="0" t="n">
        <v>12</v>
      </c>
      <c r="P414" s="0" t="n">
        <v>10</v>
      </c>
      <c r="Q414" s="0" t="s">
        <v>52</v>
      </c>
      <c r="R414" s="0" t="s">
        <v>236</v>
      </c>
      <c r="S414" s="0" t="s">
        <v>1778</v>
      </c>
      <c r="T414" s="0" t="n">
        <v>0.91</v>
      </c>
      <c r="U414" s="0" t="n">
        <v>5</v>
      </c>
      <c r="V414" s="0" t="n">
        <v>6</v>
      </c>
      <c r="W414" s="0" t="n">
        <v>598</v>
      </c>
      <c r="X414" s="0" t="n">
        <v>563</v>
      </c>
      <c r="Y414" s="0" t="n">
        <v>588</v>
      </c>
      <c r="Z414" s="0" t="n">
        <v>403</v>
      </c>
      <c r="AA414" s="0" t="n">
        <v>10</v>
      </c>
      <c r="AB414" s="0" t="n">
        <v>11</v>
      </c>
      <c r="AC414" s="0" t="n">
        <v>4</v>
      </c>
      <c r="AD414" s="0" t="n">
        <v>15.2896</v>
      </c>
      <c r="AE414" s="0" t="n">
        <v>10</v>
      </c>
      <c r="AF414" s="0" t="n">
        <v>3.39</v>
      </c>
      <c r="AG414" s="0" t="n">
        <v>10778.87</v>
      </c>
      <c r="AH414" s="0" t="n">
        <v>634.8</v>
      </c>
      <c r="AI414" s="0" t="n">
        <v>1096.57</v>
      </c>
      <c r="AJ414" s="0" t="n">
        <v>62.25</v>
      </c>
      <c r="AK414" s="0" t="n">
        <v>76.84</v>
      </c>
      <c r="AL414" s="0" t="n">
        <v>12</v>
      </c>
      <c r="AM414" s="0" t="n">
        <v>281538.16</v>
      </c>
      <c r="AN414" s="0" t="n">
        <v>41876.2</v>
      </c>
      <c r="AO414" s="0" t="n">
        <v>9857.05</v>
      </c>
      <c r="AP414" s="0" t="n">
        <v>1812.25</v>
      </c>
      <c r="AQ414" s="0" t="n">
        <v>493.21</v>
      </c>
      <c r="AR414" s="0" t="n">
        <v>154.33</v>
      </c>
      <c r="AS414" s="0" t="n">
        <v>330</v>
      </c>
    </row>
    <row r="415" customFormat="false" ht="12" hidden="false" customHeight="false" outlineLevel="0" collapsed="false">
      <c r="A415" s="0" t="str">
        <f aca="false">CONCATENATE("Item/",ASC(C415),"/cond_",ASC(L415),"/list_",ASC(E415),"/context_",ASC(F415),"/CW_",ASC(AS415))</f>
        <v>Item/11094/cond_BC/list_CORGB/context_94/CW_331</v>
      </c>
      <c r="B415" s="0" t="str">
        <f aca="false">CONCATENATE("(#",ASC(C415),")")</f>
        <v>(#11094)</v>
      </c>
      <c r="C415" s="0" t="n">
        <v>11094</v>
      </c>
      <c r="D415" s="0" t="n">
        <v>1094</v>
      </c>
      <c r="E415" s="0" t="s">
        <v>56</v>
      </c>
      <c r="F415" s="0" t="n">
        <v>94</v>
      </c>
      <c r="G415" s="0" t="n">
        <v>120</v>
      </c>
      <c r="H415" s="0" t="n">
        <v>30</v>
      </c>
      <c r="I415" s="0" t="s">
        <v>459</v>
      </c>
      <c r="J415" s="0" t="s">
        <v>1241</v>
      </c>
      <c r="K415" s="0" t="s">
        <v>461</v>
      </c>
      <c r="L415" s="0" t="s">
        <v>1066</v>
      </c>
      <c r="M415" s="0" t="s">
        <v>1067</v>
      </c>
      <c r="N415" s="0" t="s">
        <v>1242</v>
      </c>
      <c r="O415" s="0" t="n">
        <v>8</v>
      </c>
      <c r="P415" s="0" t="n">
        <v>6</v>
      </c>
      <c r="Q415" s="0" t="s">
        <v>52</v>
      </c>
      <c r="R415" s="0" t="s">
        <v>236</v>
      </c>
      <c r="S415" s="0" t="s">
        <v>1741</v>
      </c>
      <c r="T415" s="0" t="n">
        <v>0.941</v>
      </c>
      <c r="U415" s="0" t="n">
        <v>3</v>
      </c>
      <c r="V415" s="0" t="n">
        <v>294</v>
      </c>
      <c r="W415" s="0" t="n">
        <v>405</v>
      </c>
      <c r="X415" s="0" t="n">
        <v>573</v>
      </c>
      <c r="Y415" s="0" t="n">
        <v>475</v>
      </c>
      <c r="Z415" s="0" t="n">
        <v>474</v>
      </c>
      <c r="AA415" s="0" t="n">
        <v>9</v>
      </c>
      <c r="AB415" s="0" t="n">
        <v>20</v>
      </c>
      <c r="AC415" s="0" t="n">
        <v>4</v>
      </c>
      <c r="AD415" s="0" t="n">
        <v>266.23</v>
      </c>
      <c r="AE415" s="0" t="n">
        <v>9</v>
      </c>
      <c r="AF415" s="0" t="n">
        <v>171.44</v>
      </c>
      <c r="AG415" s="0" t="n">
        <v>18617.38</v>
      </c>
      <c r="AH415" s="0" t="n">
        <v>251.5</v>
      </c>
      <c r="AI415" s="0" t="n">
        <v>3073.75</v>
      </c>
      <c r="AJ415" s="0" t="n">
        <v>21</v>
      </c>
      <c r="AK415" s="0" t="n">
        <v>1035</v>
      </c>
      <c r="AL415" s="0" t="n">
        <v>4.5</v>
      </c>
      <c r="AM415" s="0" t="n">
        <v>323125.97</v>
      </c>
      <c r="AN415" s="0" t="n">
        <v>39748.25</v>
      </c>
      <c r="AO415" s="0" t="n">
        <v>14379.16</v>
      </c>
      <c r="AP415" s="0" t="n">
        <v>2191.67</v>
      </c>
      <c r="AQ415" s="0" t="n">
        <v>1919.62</v>
      </c>
      <c r="AR415" s="0" t="n">
        <v>186.5</v>
      </c>
      <c r="AS415" s="0" t="n">
        <v>331</v>
      </c>
    </row>
    <row r="416" customFormat="false" ht="12" hidden="false" customHeight="false" outlineLevel="0" collapsed="false">
      <c r="A416" s="0" t="str">
        <f aca="false">CONCATENATE("Item/",ASC(C416),"/cond_",ASC(L416),"/list_",ASC(E416),"/context_",ASC(F416),"/CW_",ASC(AS416))</f>
        <v>Item/11095/cond_BC/list_CORGD/context_95/CW_332</v>
      </c>
      <c r="B416" s="0" t="str">
        <f aca="false">CONCATENATE("(#",ASC(C416),")")</f>
        <v>(#11095)</v>
      </c>
      <c r="C416" s="0" t="n">
        <v>11095</v>
      </c>
      <c r="D416" s="0" t="n">
        <v>1095</v>
      </c>
      <c r="E416" s="0" t="s">
        <v>80</v>
      </c>
      <c r="F416" s="0" t="n">
        <v>95</v>
      </c>
      <c r="G416" s="0" t="n">
        <v>121</v>
      </c>
      <c r="H416" s="0" t="n">
        <v>19</v>
      </c>
      <c r="I416" s="0" t="s">
        <v>463</v>
      </c>
      <c r="J416" s="0" t="s">
        <v>1243</v>
      </c>
      <c r="K416" s="0" t="s">
        <v>465</v>
      </c>
      <c r="L416" s="0" t="s">
        <v>1066</v>
      </c>
      <c r="M416" s="0" t="s">
        <v>1067</v>
      </c>
      <c r="N416" s="0" t="s">
        <v>1244</v>
      </c>
      <c r="O416" s="0" t="n">
        <v>15</v>
      </c>
      <c r="P416" s="0" t="n">
        <v>13</v>
      </c>
      <c r="Q416" s="0" t="s">
        <v>52</v>
      </c>
      <c r="R416" s="0" t="s">
        <v>236</v>
      </c>
      <c r="S416" s="0" t="s">
        <v>1778</v>
      </c>
      <c r="T416" s="0" t="n">
        <v>0.943</v>
      </c>
      <c r="U416" s="0" t="n">
        <v>5</v>
      </c>
      <c r="V416" s="0" t="n">
        <v>294</v>
      </c>
      <c r="W416" s="0" t="n">
        <v>405</v>
      </c>
      <c r="X416" s="0" t="n">
        <v>573</v>
      </c>
      <c r="Y416" s="0" t="n">
        <v>475</v>
      </c>
      <c r="Z416" s="0" t="n">
        <v>474</v>
      </c>
      <c r="AA416" s="0" t="n">
        <v>7</v>
      </c>
      <c r="AB416" s="0" t="n">
        <v>20</v>
      </c>
      <c r="AC416" s="0" t="n">
        <v>4</v>
      </c>
      <c r="AD416" s="0" t="n">
        <v>73.9495</v>
      </c>
      <c r="AE416" s="0" t="n">
        <v>7</v>
      </c>
      <c r="AF416" s="0" t="n">
        <v>17.42</v>
      </c>
      <c r="AG416" s="0" t="n">
        <v>9471.16</v>
      </c>
      <c r="AH416" s="0" t="n">
        <v>706.6</v>
      </c>
      <c r="AI416" s="0" t="n">
        <v>1395.24</v>
      </c>
      <c r="AJ416" s="0" t="n">
        <v>110.5</v>
      </c>
      <c r="AK416" s="0" t="n">
        <v>353.88</v>
      </c>
      <c r="AL416" s="0" t="n">
        <v>10.33</v>
      </c>
      <c r="AM416" s="0" t="n">
        <v>311246.14</v>
      </c>
      <c r="AN416" s="0" t="n">
        <v>41972.6</v>
      </c>
      <c r="AO416" s="0" t="n">
        <v>19861.24</v>
      </c>
      <c r="AP416" s="0" t="n">
        <v>4603.75</v>
      </c>
      <c r="AQ416" s="0" t="n">
        <v>1819.43</v>
      </c>
      <c r="AR416" s="0" t="n">
        <v>195.67</v>
      </c>
      <c r="AS416" s="0" t="n">
        <v>332</v>
      </c>
    </row>
    <row r="417" customFormat="false" ht="12" hidden="false" customHeight="false" outlineLevel="0" collapsed="false">
      <c r="A417" s="0" t="str">
        <f aca="false">CONCATENATE("Item/",ASC(C417),"/cond_",ASC(L417),"/list_",ASC(E417),"/context_",ASC(F417),"/CW_",ASC(AS417))</f>
        <v>Item/11096/cond_BC/list_CORGA/context_96/CW_337</v>
      </c>
      <c r="B417" s="0" t="str">
        <f aca="false">CONCATENATE("(#",ASC(C417),")")</f>
        <v>(#11096)</v>
      </c>
      <c r="C417" s="0" t="n">
        <v>11096</v>
      </c>
      <c r="D417" s="0" t="n">
        <v>1096</v>
      </c>
      <c r="E417" s="0" t="s">
        <v>46</v>
      </c>
      <c r="F417" s="0" t="n">
        <v>96</v>
      </c>
      <c r="G417" s="0" t="n">
        <v>122</v>
      </c>
      <c r="I417" s="0" t="s">
        <v>467</v>
      </c>
      <c r="J417" s="0" t="s">
        <v>1245</v>
      </c>
      <c r="K417" s="0" t="s">
        <v>469</v>
      </c>
      <c r="L417" s="0" t="s">
        <v>1066</v>
      </c>
      <c r="M417" s="0" t="s">
        <v>1067</v>
      </c>
      <c r="N417" s="0" t="s">
        <v>1246</v>
      </c>
      <c r="O417" s="0" t="n">
        <v>20</v>
      </c>
      <c r="P417" s="0" t="n">
        <v>17</v>
      </c>
      <c r="Q417" s="0" t="s">
        <v>52</v>
      </c>
      <c r="R417" s="0" t="s">
        <v>236</v>
      </c>
      <c r="S417" s="0" t="s">
        <v>1749</v>
      </c>
      <c r="T417" s="0" t="n">
        <v>0.9</v>
      </c>
      <c r="U417" s="0" t="n">
        <v>3</v>
      </c>
      <c r="V417" s="0" t="n">
        <v>81</v>
      </c>
      <c r="W417" s="0" t="n">
        <v>587</v>
      </c>
      <c r="X417" s="0" t="n">
        <v>576</v>
      </c>
      <c r="Y417" s="0" t="n">
        <v>622</v>
      </c>
      <c r="Z417" s="0" t="n">
        <v>434</v>
      </c>
      <c r="AA417" s="0" t="n">
        <v>5</v>
      </c>
      <c r="AB417" s="0" t="n">
        <v>19</v>
      </c>
      <c r="AC417" s="0" t="n">
        <v>4</v>
      </c>
      <c r="AD417" s="0" t="n">
        <v>78.233</v>
      </c>
      <c r="AE417" s="0" t="n">
        <v>5</v>
      </c>
      <c r="AF417" s="0" t="n">
        <v>5.35</v>
      </c>
      <c r="AG417" s="0" t="n">
        <v>9740.16</v>
      </c>
      <c r="AH417" s="0" t="n">
        <v>155.75</v>
      </c>
      <c r="AI417" s="0" t="n">
        <v>1138.19</v>
      </c>
      <c r="AJ417" s="0" t="n">
        <v>22.67</v>
      </c>
      <c r="AK417" s="0" t="n">
        <v>90.55</v>
      </c>
      <c r="AL417" s="0" t="n">
        <v>3</v>
      </c>
      <c r="AM417" s="0" t="n">
        <v>238945</v>
      </c>
      <c r="AN417" s="0" t="n">
        <v>32517.5</v>
      </c>
      <c r="AO417" s="0" t="n">
        <v>13879.18</v>
      </c>
      <c r="AP417" s="0" t="n">
        <v>2706</v>
      </c>
      <c r="AQ417" s="0" t="n">
        <v>409.25</v>
      </c>
      <c r="AR417" s="0" t="n">
        <v>123</v>
      </c>
      <c r="AS417" s="0" t="n">
        <v>337</v>
      </c>
    </row>
    <row r="418" customFormat="false" ht="12" hidden="false" customHeight="false" outlineLevel="0" collapsed="false">
      <c r="A418" s="0" t="str">
        <f aca="false">CONCATENATE("Item/",ASC(C418),"/cond_",ASC(L418),"/list_",ASC(E418),"/context_",ASC(F418),"/CW_",ASC(AS418))</f>
        <v>Item/11097/cond_BC/list_CORGB/context_97/CW_337</v>
      </c>
      <c r="B418" s="0" t="str">
        <f aca="false">CONCATENATE("(#",ASC(C418),")")</f>
        <v>(#11097)</v>
      </c>
      <c r="C418" s="0" t="n">
        <v>11097</v>
      </c>
      <c r="D418" s="0" t="n">
        <v>1097</v>
      </c>
      <c r="E418" s="0" t="s">
        <v>56</v>
      </c>
      <c r="F418" s="0" t="n">
        <v>97</v>
      </c>
      <c r="G418" s="0" t="n">
        <v>123</v>
      </c>
      <c r="H418" s="0" t="s">
        <v>471</v>
      </c>
      <c r="I418" s="0" t="s">
        <v>472</v>
      </c>
      <c r="J418" s="0" t="s">
        <v>1245</v>
      </c>
      <c r="K418" s="0" t="s">
        <v>474</v>
      </c>
      <c r="L418" s="0" t="s">
        <v>1066</v>
      </c>
      <c r="M418" s="0" t="s">
        <v>1067</v>
      </c>
      <c r="N418" s="0" t="s">
        <v>1247</v>
      </c>
      <c r="O418" s="0" t="n">
        <v>10</v>
      </c>
      <c r="P418" s="0" t="n">
        <v>8</v>
      </c>
      <c r="Q418" s="0" t="s">
        <v>52</v>
      </c>
      <c r="R418" s="0" t="s">
        <v>236</v>
      </c>
      <c r="S418" s="0" t="s">
        <v>1743</v>
      </c>
      <c r="T418" s="0" t="n">
        <v>1</v>
      </c>
      <c r="U418" s="0" t="n">
        <v>3</v>
      </c>
      <c r="V418" s="0" t="n">
        <v>81</v>
      </c>
      <c r="W418" s="0" t="n">
        <v>587</v>
      </c>
      <c r="X418" s="0" t="n">
        <v>576</v>
      </c>
      <c r="Y418" s="0" t="n">
        <v>622</v>
      </c>
      <c r="Z418" s="0" t="n">
        <v>434</v>
      </c>
      <c r="AA418" s="0" t="n">
        <v>5</v>
      </c>
      <c r="AB418" s="0" t="n">
        <v>19</v>
      </c>
      <c r="AC418" s="0" t="n">
        <v>4</v>
      </c>
      <c r="AD418" s="0" t="n">
        <v>78.233</v>
      </c>
      <c r="AE418" s="0" t="n">
        <v>5</v>
      </c>
      <c r="AF418" s="0" t="n">
        <v>5.35</v>
      </c>
      <c r="AG418" s="0" t="n">
        <v>9740.16</v>
      </c>
      <c r="AH418" s="0" t="n">
        <v>155.75</v>
      </c>
      <c r="AI418" s="0" t="n">
        <v>1138.19</v>
      </c>
      <c r="AJ418" s="0" t="n">
        <v>22.67</v>
      </c>
      <c r="AK418" s="0" t="n">
        <v>90.55</v>
      </c>
      <c r="AL418" s="0" t="n">
        <v>3</v>
      </c>
      <c r="AM418" s="0" t="n">
        <v>238945</v>
      </c>
      <c r="AN418" s="0" t="n">
        <v>32517.5</v>
      </c>
      <c r="AO418" s="0" t="n">
        <v>13879.18</v>
      </c>
      <c r="AP418" s="0" t="n">
        <v>2706</v>
      </c>
      <c r="AQ418" s="0" t="n">
        <v>409.25</v>
      </c>
      <c r="AR418" s="0" t="n">
        <v>123</v>
      </c>
      <c r="AS418" s="0" t="n">
        <v>337</v>
      </c>
    </row>
    <row r="419" customFormat="false" ht="12" hidden="false" customHeight="false" outlineLevel="0" collapsed="false">
      <c r="A419" s="0" t="str">
        <f aca="false">CONCATENATE("Item/",ASC(C419),"/cond_",ASC(L419),"/list_",ASC(E419),"/context_",ASC(F419),"/CW_",ASC(AS419))</f>
        <v>Item/11098/cond_BC/list_CORGC/context_98/CW_342</v>
      </c>
      <c r="B419" s="0" t="str">
        <f aca="false">CONCATENATE("(#",ASC(C419),")")</f>
        <v>(#11098)</v>
      </c>
      <c r="C419" s="0" t="n">
        <v>11098</v>
      </c>
      <c r="D419" s="0" t="n">
        <v>1098</v>
      </c>
      <c r="E419" s="0" t="s">
        <v>66</v>
      </c>
      <c r="F419" s="0" t="n">
        <v>98</v>
      </c>
      <c r="G419" s="0" t="n">
        <v>124</v>
      </c>
      <c r="H419" s="0" t="s">
        <v>476</v>
      </c>
      <c r="I419" s="0" t="s">
        <v>477</v>
      </c>
      <c r="J419" s="0" t="s">
        <v>1248</v>
      </c>
      <c r="K419" s="0" t="s">
        <v>479</v>
      </c>
      <c r="L419" s="0" t="s">
        <v>1066</v>
      </c>
      <c r="M419" s="0" t="s">
        <v>1067</v>
      </c>
      <c r="N419" s="0" t="s">
        <v>1249</v>
      </c>
      <c r="O419" s="0" t="n">
        <v>10</v>
      </c>
      <c r="P419" s="0" t="n">
        <v>8</v>
      </c>
      <c r="Q419" s="0" t="s">
        <v>52</v>
      </c>
      <c r="R419" s="0" t="s">
        <v>236</v>
      </c>
      <c r="S419" s="0" t="s">
        <v>1743</v>
      </c>
      <c r="T419" s="0" t="n">
        <v>1</v>
      </c>
      <c r="U419" s="0" t="n">
        <v>3</v>
      </c>
      <c r="V419" s="0" t="n">
        <v>20</v>
      </c>
      <c r="W419" s="0" t="n">
        <v>557</v>
      </c>
      <c r="X419" s="0" t="n">
        <v>521</v>
      </c>
      <c r="Y419" s="0" t="n">
        <v>571</v>
      </c>
      <c r="Z419" s="0" t="n">
        <v>440</v>
      </c>
      <c r="AA419" s="0" t="n">
        <v>14</v>
      </c>
      <c r="AB419" s="0" t="n">
        <v>4</v>
      </c>
      <c r="AC419" s="0" t="n">
        <v>4</v>
      </c>
      <c r="AD419" s="0" t="n">
        <v>13.6238</v>
      </c>
      <c r="AE419" s="0" t="n">
        <v>14</v>
      </c>
      <c r="AF419" s="0" t="n">
        <v>94.93</v>
      </c>
      <c r="AG419" s="0" t="n">
        <v>16046.08</v>
      </c>
      <c r="AH419" s="0" t="n">
        <v>193.75</v>
      </c>
      <c r="AI419" s="0" t="n">
        <v>2975.45</v>
      </c>
      <c r="AJ419" s="0" t="n">
        <v>24.33</v>
      </c>
      <c r="AK419" s="0" t="n">
        <v>443.01</v>
      </c>
      <c r="AL419" s="0" t="n">
        <v>6</v>
      </c>
      <c r="AM419" s="0" t="n">
        <v>365979.91</v>
      </c>
      <c r="AN419" s="0" t="n">
        <v>47864</v>
      </c>
      <c r="AO419" s="0" t="n">
        <v>30998.92</v>
      </c>
      <c r="AP419" s="0" t="n">
        <v>7578.67</v>
      </c>
      <c r="AQ419" s="0" t="n">
        <v>3765.12</v>
      </c>
      <c r="AR419" s="0" t="n">
        <v>1703.5</v>
      </c>
      <c r="AS419" s="0" t="n">
        <v>342</v>
      </c>
    </row>
    <row r="420" customFormat="false" ht="12" hidden="false" customHeight="false" outlineLevel="0" collapsed="false">
      <c r="A420" s="0" t="str">
        <f aca="false">CONCATENATE("Item/",ASC(C420),"/cond_",ASC(L420),"/list_",ASC(E420),"/context_",ASC(F420),"/CW_",ASC(AS420))</f>
        <v>Item/11099/cond_BC/list_CORGC/context_99/CW_346</v>
      </c>
      <c r="B420" s="0" t="str">
        <f aca="false">CONCATENATE("(#",ASC(C420),")")</f>
        <v>(#11099)</v>
      </c>
      <c r="C420" s="0" t="n">
        <v>11099</v>
      </c>
      <c r="D420" s="0" t="n">
        <v>1099</v>
      </c>
      <c r="E420" s="0" t="s">
        <v>66</v>
      </c>
      <c r="F420" s="0" t="n">
        <v>99</v>
      </c>
      <c r="G420" s="0" t="n">
        <v>125</v>
      </c>
      <c r="H420" s="0" t="n">
        <v>44</v>
      </c>
      <c r="I420" s="0" t="s">
        <v>481</v>
      </c>
      <c r="J420" s="0" t="s">
        <v>1250</v>
      </c>
      <c r="K420" s="0" t="s">
        <v>483</v>
      </c>
      <c r="L420" s="0" t="s">
        <v>1066</v>
      </c>
      <c r="M420" s="0" t="s">
        <v>1067</v>
      </c>
      <c r="N420" s="0" t="s">
        <v>1251</v>
      </c>
      <c r="O420" s="0" t="n">
        <v>18</v>
      </c>
      <c r="P420" s="0" t="n">
        <v>16</v>
      </c>
      <c r="Q420" s="0" t="s">
        <v>52</v>
      </c>
      <c r="R420" s="0" t="s">
        <v>236</v>
      </c>
      <c r="S420" s="0" t="s">
        <v>1743</v>
      </c>
      <c r="T420" s="0" t="n">
        <v>0.912</v>
      </c>
      <c r="U420" s="0" t="n">
        <v>3</v>
      </c>
      <c r="V420" s="0" t="n">
        <v>411</v>
      </c>
      <c r="W420" s="0" t="n">
        <v>496</v>
      </c>
      <c r="X420" s="0" t="n">
        <v>636</v>
      </c>
      <c r="Y420" s="0" t="n">
        <v>607</v>
      </c>
      <c r="Z420" s="0" t="n">
        <v>533</v>
      </c>
      <c r="AA420" s="0" t="n">
        <v>9</v>
      </c>
      <c r="AB420" s="0" t="n">
        <v>6</v>
      </c>
      <c r="AC420" s="0" t="n">
        <v>4</v>
      </c>
      <c r="AD420" s="0" t="n">
        <v>436.141</v>
      </c>
      <c r="AE420" s="0" t="n">
        <v>9</v>
      </c>
      <c r="AF420" s="0" t="n">
        <v>236.67</v>
      </c>
      <c r="AG420" s="0" t="n">
        <v>6106.74</v>
      </c>
      <c r="AH420" s="0" t="n">
        <v>216.6</v>
      </c>
      <c r="AI420" s="0" t="n">
        <v>2120.11</v>
      </c>
      <c r="AJ420" s="0" t="n">
        <v>16</v>
      </c>
      <c r="AK420" s="0" t="n">
        <v>1887.82</v>
      </c>
      <c r="AL420" s="0" t="n">
        <v>8.67</v>
      </c>
      <c r="AM420" s="0" t="n">
        <v>262610.09</v>
      </c>
      <c r="AN420" s="0" t="n">
        <v>30918.4</v>
      </c>
      <c r="AO420" s="0" t="n">
        <v>8482.18</v>
      </c>
      <c r="AP420" s="0" t="n">
        <v>1343</v>
      </c>
      <c r="AQ420" s="0" t="n">
        <v>4027.52</v>
      </c>
      <c r="AR420" s="0" t="n">
        <v>376</v>
      </c>
      <c r="AS420" s="0" t="n">
        <v>346</v>
      </c>
    </row>
    <row r="421" customFormat="false" ht="12" hidden="false" customHeight="false" outlineLevel="0" collapsed="false">
      <c r="A421" s="0" t="str">
        <f aca="false">CONCATENATE("Item/",ASC(C421),"/cond_",ASC(L421),"/list_",ASC(E421),"/context_",ASC(F421),"/CW_",ASC(AS421))</f>
        <v>Item/11100/cond_BC/list_CORGA/context_100/CW_349</v>
      </c>
      <c r="B421" s="0" t="str">
        <f aca="false">CONCATENATE("(#",ASC(C421),")")</f>
        <v>(#11100)</v>
      </c>
      <c r="C421" s="0" t="n">
        <v>11100</v>
      </c>
      <c r="D421" s="0" t="n">
        <v>1100</v>
      </c>
      <c r="E421" s="0" t="s">
        <v>46</v>
      </c>
      <c r="F421" s="0" t="n">
        <v>100</v>
      </c>
      <c r="G421" s="0" t="n">
        <v>126</v>
      </c>
      <c r="H421" s="0" t="s">
        <v>485</v>
      </c>
      <c r="I421" s="0" t="s">
        <v>486</v>
      </c>
      <c r="J421" s="0" t="s">
        <v>1252</v>
      </c>
      <c r="K421" s="0" t="s">
        <v>317</v>
      </c>
      <c r="L421" s="0" t="s">
        <v>1066</v>
      </c>
      <c r="M421" s="0" t="s">
        <v>1067</v>
      </c>
      <c r="N421" s="0" t="s">
        <v>1253</v>
      </c>
      <c r="O421" s="0" t="n">
        <v>10</v>
      </c>
      <c r="P421" s="0" t="n">
        <v>8</v>
      </c>
      <c r="Q421" s="0" t="s">
        <v>52</v>
      </c>
      <c r="R421" s="0" t="s">
        <v>236</v>
      </c>
      <c r="S421" s="0" t="s">
        <v>1741</v>
      </c>
      <c r="T421" s="0" t="n">
        <v>0.9375</v>
      </c>
      <c r="U421" s="0" t="n">
        <v>3</v>
      </c>
      <c r="V421" s="0" t="n">
        <v>60</v>
      </c>
      <c r="W421" s="0" t="n">
        <v>628</v>
      </c>
      <c r="X421" s="0" t="n">
        <v>584</v>
      </c>
      <c r="Y421" s="0" t="n">
        <v>605</v>
      </c>
      <c r="Z421" s="0" t="n">
        <v>472</v>
      </c>
      <c r="AA421" s="0" t="n">
        <v>11</v>
      </c>
      <c r="AB421" s="0" t="n">
        <v>15</v>
      </c>
      <c r="AC421" s="0" t="n">
        <v>4</v>
      </c>
      <c r="AD421" s="0" t="n">
        <v>75.3178</v>
      </c>
      <c r="AE421" s="0" t="n">
        <v>11</v>
      </c>
      <c r="AF421" s="0" t="n">
        <v>35.92</v>
      </c>
      <c r="AG421" s="0" t="n">
        <v>18539.17</v>
      </c>
      <c r="AH421" s="0" t="n">
        <v>259.25</v>
      </c>
      <c r="AI421" s="0" t="n">
        <v>1170.08</v>
      </c>
      <c r="AJ421" s="0" t="n">
        <v>22.33</v>
      </c>
      <c r="AK421" s="0" t="n">
        <v>167.89</v>
      </c>
      <c r="AL421" s="0" t="n">
        <v>4.5</v>
      </c>
      <c r="AM421" s="0" t="n">
        <v>348714.3</v>
      </c>
      <c r="AN421" s="0" t="n">
        <v>46636.5</v>
      </c>
      <c r="AO421" s="0" t="n">
        <v>17978.53</v>
      </c>
      <c r="AP421" s="0" t="n">
        <v>2134</v>
      </c>
      <c r="AQ421" s="0" t="n">
        <v>1556.36</v>
      </c>
      <c r="AR421" s="0" t="n">
        <v>191.5</v>
      </c>
      <c r="AS421" s="0" t="n">
        <v>349</v>
      </c>
    </row>
    <row r="422" customFormat="false" ht="12" hidden="false" customHeight="false" outlineLevel="0" collapsed="false">
      <c r="A422" s="0" t="str">
        <f aca="false">CONCATENATE("Item/",ASC(C422),"/cond_",ASC(L422),"/list_",ASC(E422),"/context_",ASC(F422),"/CW_",ASC(AS422))</f>
        <v>Item/11101/cond_BC/list_CORGB/context_101/CW_349</v>
      </c>
      <c r="B422" s="0" t="str">
        <f aca="false">CONCATENATE("(#",ASC(C422),")")</f>
        <v>(#11101)</v>
      </c>
      <c r="C422" s="0" t="n">
        <v>11101</v>
      </c>
      <c r="D422" s="0" t="n">
        <v>1101</v>
      </c>
      <c r="E422" s="0" t="s">
        <v>56</v>
      </c>
      <c r="F422" s="0" t="n">
        <v>101</v>
      </c>
      <c r="G422" s="0" t="n">
        <v>127</v>
      </c>
      <c r="H422" s="0" t="n">
        <v>40</v>
      </c>
      <c r="I422" s="0" t="s">
        <v>489</v>
      </c>
      <c r="J422" s="0" t="s">
        <v>1252</v>
      </c>
      <c r="K422" s="0" t="s">
        <v>491</v>
      </c>
      <c r="L422" s="0" t="s">
        <v>1066</v>
      </c>
      <c r="M422" s="0" t="s">
        <v>1067</v>
      </c>
      <c r="N422" s="0" t="s">
        <v>1254</v>
      </c>
      <c r="O422" s="0" t="n">
        <v>15</v>
      </c>
      <c r="P422" s="0" t="n">
        <v>13</v>
      </c>
      <c r="Q422" s="0" t="s">
        <v>52</v>
      </c>
      <c r="R422" s="0" t="s">
        <v>236</v>
      </c>
      <c r="S422" s="0" t="s">
        <v>1374</v>
      </c>
      <c r="T422" s="0" t="n">
        <v>0.912</v>
      </c>
      <c r="U422" s="0" t="n">
        <v>3</v>
      </c>
      <c r="V422" s="0" t="n">
        <v>60</v>
      </c>
      <c r="W422" s="0" t="n">
        <v>628</v>
      </c>
      <c r="X422" s="0" t="n">
        <v>584</v>
      </c>
      <c r="Y422" s="0" t="n">
        <v>605</v>
      </c>
      <c r="Z422" s="0" t="n">
        <v>472</v>
      </c>
      <c r="AA422" s="0" t="n">
        <v>11</v>
      </c>
      <c r="AB422" s="0" t="n">
        <v>15</v>
      </c>
      <c r="AC422" s="0" t="n">
        <v>4</v>
      </c>
      <c r="AD422" s="0" t="n">
        <v>75.3178</v>
      </c>
      <c r="AE422" s="0" t="n">
        <v>11</v>
      </c>
      <c r="AF422" s="0" t="n">
        <v>35.92</v>
      </c>
      <c r="AG422" s="0" t="n">
        <v>18539.17</v>
      </c>
      <c r="AH422" s="0" t="n">
        <v>259.25</v>
      </c>
      <c r="AI422" s="0" t="n">
        <v>1170.08</v>
      </c>
      <c r="AJ422" s="0" t="n">
        <v>22.33</v>
      </c>
      <c r="AK422" s="0" t="n">
        <v>167.89</v>
      </c>
      <c r="AL422" s="0" t="n">
        <v>4.5</v>
      </c>
      <c r="AM422" s="0" t="n">
        <v>348714.3</v>
      </c>
      <c r="AN422" s="0" t="n">
        <v>46636.5</v>
      </c>
      <c r="AO422" s="0" t="n">
        <v>17978.53</v>
      </c>
      <c r="AP422" s="0" t="n">
        <v>2134</v>
      </c>
      <c r="AQ422" s="0" t="n">
        <v>1556.36</v>
      </c>
      <c r="AR422" s="0" t="n">
        <v>191.5</v>
      </c>
      <c r="AS422" s="0" t="n">
        <v>349</v>
      </c>
    </row>
    <row r="423" customFormat="false" ht="12" hidden="false" customHeight="false" outlineLevel="0" collapsed="false">
      <c r="A423" s="0" t="str">
        <f aca="false">CONCATENATE("Item/",ASC(C423),"/cond_",ASC(L423),"/list_",ASC(E423),"/context_",ASC(F423),"/CW_",ASC(AS423))</f>
        <v>Item/11102/cond_BC/list_CORGA/context_102/CW_350</v>
      </c>
      <c r="B423" s="0" t="str">
        <f aca="false">CONCATENATE("(#",ASC(C423),")")</f>
        <v>(#11102)</v>
      </c>
      <c r="C423" s="0" t="n">
        <v>11102</v>
      </c>
      <c r="D423" s="0" t="n">
        <v>1102</v>
      </c>
      <c r="E423" s="0" t="s">
        <v>46</v>
      </c>
      <c r="F423" s="0" t="n">
        <v>102</v>
      </c>
      <c r="G423" s="0" t="n">
        <v>128</v>
      </c>
      <c r="H423" s="0" t="n">
        <v>2</v>
      </c>
      <c r="I423" s="0" t="s">
        <v>493</v>
      </c>
      <c r="J423" s="0" t="s">
        <v>1255</v>
      </c>
      <c r="K423" s="0" t="s">
        <v>495</v>
      </c>
      <c r="L423" s="0" t="s">
        <v>1066</v>
      </c>
      <c r="M423" s="0" t="s">
        <v>1067</v>
      </c>
      <c r="N423" s="0" t="s">
        <v>1256</v>
      </c>
      <c r="O423" s="0" t="n">
        <v>17</v>
      </c>
      <c r="P423" s="0" t="n">
        <v>14</v>
      </c>
      <c r="Q423" s="0" t="s">
        <v>52</v>
      </c>
      <c r="R423" s="0" t="s">
        <v>236</v>
      </c>
      <c r="S423" s="0" t="s">
        <v>1745</v>
      </c>
      <c r="T423" s="0" t="n">
        <v>1</v>
      </c>
      <c r="U423" s="0" t="n">
        <v>1</v>
      </c>
      <c r="V423" s="0" t="n">
        <v>17</v>
      </c>
      <c r="W423" s="0" t="n">
        <v>588</v>
      </c>
      <c r="X423" s="0" t="n">
        <v>537</v>
      </c>
      <c r="Y423" s="0" t="n">
        <v>617</v>
      </c>
      <c r="Z423" s="0" t="n">
        <v>452</v>
      </c>
      <c r="AA423" s="0" t="n">
        <v>3</v>
      </c>
      <c r="AB423" s="0" t="n">
        <v>10</v>
      </c>
      <c r="AC423" s="0" t="n">
        <v>4</v>
      </c>
      <c r="AD423" s="0" t="n">
        <v>34.1488</v>
      </c>
      <c r="AE423" s="0" t="n">
        <v>3</v>
      </c>
      <c r="AF423" s="0" t="n">
        <v>7.12</v>
      </c>
      <c r="AG423" s="0" t="n">
        <v>8215.6</v>
      </c>
      <c r="AH423" s="0" t="n">
        <v>333.2</v>
      </c>
      <c r="AI423" s="0" t="n">
        <v>1550.16</v>
      </c>
      <c r="AJ423" s="0" t="n">
        <v>41.25</v>
      </c>
      <c r="AK423" s="0" t="n">
        <v>125.89</v>
      </c>
      <c r="AL423" s="0" t="n">
        <v>7</v>
      </c>
      <c r="AM423" s="0" t="n">
        <v>286507.22</v>
      </c>
      <c r="AN423" s="0" t="n">
        <v>42214.8</v>
      </c>
      <c r="AO423" s="0" t="n">
        <v>15144.49</v>
      </c>
      <c r="AP423" s="0" t="n">
        <v>2439.5</v>
      </c>
      <c r="AQ423" s="0" t="n">
        <v>1246</v>
      </c>
      <c r="AR423" s="0" t="n">
        <v>165.67</v>
      </c>
      <c r="AS423" s="0" t="n">
        <v>350</v>
      </c>
    </row>
    <row r="424" customFormat="false" ht="12" hidden="false" customHeight="false" outlineLevel="0" collapsed="false">
      <c r="A424" s="0" t="str">
        <f aca="false">CONCATENATE("Item/",ASC(C424),"/cond_",ASC(L424),"/list_",ASC(E424),"/context_",ASC(F424),"/CW_",ASC(AS424))</f>
        <v>Item/11103/cond_BC/list_CORGB/context_103/CW_360</v>
      </c>
      <c r="B424" s="0" t="str">
        <f aca="false">CONCATENATE("(#",ASC(C424),")")</f>
        <v>(#11103)</v>
      </c>
      <c r="C424" s="0" t="n">
        <v>11103</v>
      </c>
      <c r="D424" s="0" t="n">
        <v>1103</v>
      </c>
      <c r="E424" s="0" t="s">
        <v>56</v>
      </c>
      <c r="F424" s="0" t="n">
        <v>103</v>
      </c>
      <c r="G424" s="0" t="n">
        <v>129</v>
      </c>
      <c r="H424" s="0" t="n">
        <v>1</v>
      </c>
      <c r="I424" s="0" t="s">
        <v>497</v>
      </c>
      <c r="J424" s="0" t="s">
        <v>281</v>
      </c>
      <c r="K424" s="0" t="s">
        <v>499</v>
      </c>
      <c r="L424" s="0" t="s">
        <v>1066</v>
      </c>
      <c r="M424" s="0" t="s">
        <v>1067</v>
      </c>
      <c r="N424" s="0" t="s">
        <v>1257</v>
      </c>
      <c r="O424" s="0" t="n">
        <v>18</v>
      </c>
      <c r="P424" s="0" t="n">
        <v>16</v>
      </c>
      <c r="Q424" s="0" t="s">
        <v>52</v>
      </c>
      <c r="R424" s="0" t="s">
        <v>236</v>
      </c>
      <c r="S424" s="0" t="s">
        <v>1755</v>
      </c>
      <c r="T424" s="0" t="n">
        <v>1</v>
      </c>
      <c r="U424" s="0" t="n">
        <v>2</v>
      </c>
      <c r="V424" s="0" t="n">
        <v>157</v>
      </c>
      <c r="W424" s="0" t="n">
        <v>599</v>
      </c>
      <c r="X424" s="0" t="n">
        <v>635</v>
      </c>
      <c r="Y424" s="0" t="n">
        <v>590</v>
      </c>
      <c r="Z424" s="0" t="n">
        <v>460</v>
      </c>
      <c r="AA424" s="0" t="n">
        <v>7</v>
      </c>
      <c r="AB424" s="0" t="n">
        <v>15</v>
      </c>
      <c r="AC424" s="0" t="n">
        <v>4</v>
      </c>
      <c r="AD424" s="0" t="n">
        <v>173.421</v>
      </c>
      <c r="AE424" s="0" t="n">
        <v>7</v>
      </c>
      <c r="AF424" s="0" t="n">
        <v>1.19</v>
      </c>
      <c r="AG424" s="0" t="n">
        <v>9030.85</v>
      </c>
      <c r="AH424" s="0" t="n">
        <v>495.2</v>
      </c>
      <c r="AI424" s="0" t="n">
        <v>2322.83</v>
      </c>
      <c r="AJ424" s="0" t="n">
        <v>86.5</v>
      </c>
      <c r="AK424" s="0" t="n">
        <v>206.3</v>
      </c>
      <c r="AL424" s="0" t="n">
        <v>10</v>
      </c>
      <c r="AM424" s="0" t="n">
        <v>260623.81</v>
      </c>
      <c r="AN424" s="0" t="n">
        <v>35434</v>
      </c>
      <c r="AO424" s="0" t="n">
        <v>23768.65</v>
      </c>
      <c r="AP424" s="0" t="n">
        <v>4282.5</v>
      </c>
      <c r="AQ424" s="0" t="n">
        <v>2012.5</v>
      </c>
      <c r="AR424" s="0" t="n">
        <v>429.33</v>
      </c>
      <c r="AS424" s="0" t="n">
        <v>360</v>
      </c>
    </row>
    <row r="425" customFormat="false" ht="12" hidden="false" customHeight="false" outlineLevel="0" collapsed="false">
      <c r="A425" s="0" t="str">
        <f aca="false">CONCATENATE("Item/",ASC(C425),"/cond_",ASC(L425),"/list_",ASC(E425),"/context_",ASC(F425),"/CW_",ASC(AS425))</f>
        <v>Item/11104/cond_BC/list_CORGD/context_104/CW_365</v>
      </c>
      <c r="B425" s="0" t="str">
        <f aca="false">CONCATENATE("(#",ASC(C425),")")</f>
        <v>(#11104)</v>
      </c>
      <c r="C425" s="0" t="n">
        <v>11104</v>
      </c>
      <c r="D425" s="0" t="n">
        <v>1104</v>
      </c>
      <c r="E425" s="0" t="s">
        <v>80</v>
      </c>
      <c r="F425" s="0" t="n">
        <v>104</v>
      </c>
      <c r="G425" s="0" t="n">
        <v>130</v>
      </c>
      <c r="H425" s="0" t="n">
        <v>35</v>
      </c>
      <c r="I425" s="0" t="s">
        <v>501</v>
      </c>
      <c r="J425" s="0" t="s">
        <v>1258</v>
      </c>
      <c r="K425" s="0" t="s">
        <v>503</v>
      </c>
      <c r="L425" s="0" t="s">
        <v>1066</v>
      </c>
      <c r="M425" s="0" t="s">
        <v>1067</v>
      </c>
      <c r="N425" s="0" t="s">
        <v>1259</v>
      </c>
      <c r="O425" s="0" t="n">
        <v>12</v>
      </c>
      <c r="P425" s="0" t="n">
        <v>8</v>
      </c>
      <c r="Q425" s="0" t="s">
        <v>52</v>
      </c>
      <c r="R425" s="0" t="s">
        <v>236</v>
      </c>
      <c r="S425" s="0" t="s">
        <v>1779</v>
      </c>
      <c r="T425" s="0" t="n">
        <v>0.941</v>
      </c>
      <c r="U425" s="0" t="n">
        <v>5</v>
      </c>
      <c r="V425" s="0" t="n">
        <v>216</v>
      </c>
      <c r="W425" s="0" t="n">
        <v>496</v>
      </c>
      <c r="X425" s="0" t="n">
        <v>619</v>
      </c>
      <c r="Y425" s="0" t="n">
        <v>596</v>
      </c>
      <c r="Z425" s="0" t="s">
        <v>55</v>
      </c>
      <c r="AA425" s="0" t="n">
        <v>7</v>
      </c>
      <c r="AB425" s="0" t="n">
        <v>22</v>
      </c>
      <c r="AC425" s="0" t="n">
        <v>4</v>
      </c>
      <c r="AD425" s="0" t="n">
        <v>373.496</v>
      </c>
      <c r="AE425" s="0" t="n">
        <v>7</v>
      </c>
      <c r="AF425" s="0" t="n">
        <v>15.3</v>
      </c>
      <c r="AG425" s="0" t="n">
        <v>6593.2</v>
      </c>
      <c r="AH425" s="0" t="n">
        <v>481</v>
      </c>
      <c r="AI425" s="0" t="n">
        <v>1250.54</v>
      </c>
      <c r="AJ425" s="0" t="n">
        <v>66</v>
      </c>
      <c r="AK425" s="0" t="n">
        <v>555.68</v>
      </c>
      <c r="AL425" s="0" t="n">
        <v>9.67</v>
      </c>
      <c r="AM425" s="0" t="n">
        <v>235038.7</v>
      </c>
      <c r="AN425" s="0" t="n">
        <v>28951.4</v>
      </c>
      <c r="AO425" s="0" t="n">
        <v>14544.09</v>
      </c>
      <c r="AP425" s="0" t="n">
        <v>2297.5</v>
      </c>
      <c r="AQ425" s="0" t="n">
        <v>2785.53</v>
      </c>
      <c r="AR425" s="0" t="n">
        <v>323</v>
      </c>
      <c r="AS425" s="0" t="n">
        <v>365</v>
      </c>
    </row>
    <row r="426" customFormat="false" ht="12" hidden="false" customHeight="false" outlineLevel="0" collapsed="false">
      <c r="A426" s="0" t="str">
        <f aca="false">CONCATENATE("Item/",ASC(C426),"/cond_",ASC(L426),"/list_",ASC(E426),"/context_",ASC(F426),"/CW_",ASC(AS426))</f>
        <v>Item/11105/cond_BC/list_CORGD/context_105/CW_372</v>
      </c>
      <c r="B426" s="0" t="str">
        <f aca="false">CONCATENATE("(#",ASC(C426),")")</f>
        <v>(#11105)</v>
      </c>
      <c r="C426" s="0" t="n">
        <v>11105</v>
      </c>
      <c r="D426" s="0" t="n">
        <v>1105</v>
      </c>
      <c r="E426" s="0" t="s">
        <v>80</v>
      </c>
      <c r="F426" s="0" t="n">
        <v>105</v>
      </c>
      <c r="G426" s="0" t="n">
        <v>131</v>
      </c>
      <c r="I426" s="0" t="s">
        <v>505</v>
      </c>
      <c r="J426" s="0" t="s">
        <v>1260</v>
      </c>
      <c r="K426" s="0" t="s">
        <v>507</v>
      </c>
      <c r="L426" s="0" t="s">
        <v>1066</v>
      </c>
      <c r="M426" s="0" t="s">
        <v>1067</v>
      </c>
      <c r="N426" s="0" t="s">
        <v>1261</v>
      </c>
      <c r="O426" s="0" t="n">
        <v>19</v>
      </c>
      <c r="P426" s="0" t="n">
        <v>17</v>
      </c>
      <c r="Q426" s="0" t="s">
        <v>52</v>
      </c>
      <c r="R426" s="0" t="s">
        <v>236</v>
      </c>
      <c r="S426" s="0" t="s">
        <v>1743</v>
      </c>
      <c r="T426" s="0" t="n">
        <v>0.93</v>
      </c>
      <c r="U426" s="0" t="n">
        <v>3</v>
      </c>
      <c r="V426" s="0" t="n">
        <v>3</v>
      </c>
      <c r="W426" s="0" t="n">
        <v>432</v>
      </c>
      <c r="X426" s="0" t="n">
        <v>507</v>
      </c>
      <c r="Y426" s="0" t="n">
        <v>436</v>
      </c>
      <c r="Z426" s="0" t="n">
        <v>387</v>
      </c>
      <c r="AA426" s="0" t="n">
        <v>10</v>
      </c>
      <c r="AB426" s="0" t="n">
        <v>10</v>
      </c>
      <c r="AC426" s="0" t="n">
        <v>4</v>
      </c>
      <c r="AD426" s="0" t="n">
        <v>4.64044</v>
      </c>
      <c r="AE426" s="0" t="n">
        <v>10</v>
      </c>
      <c r="AF426" s="0" t="n">
        <v>39.38</v>
      </c>
      <c r="AG426" s="0" t="n">
        <v>14855.52</v>
      </c>
      <c r="AH426" s="0" t="n">
        <v>214.5</v>
      </c>
      <c r="AI426" s="0" t="n">
        <v>2054.82</v>
      </c>
      <c r="AJ426" s="0" t="n">
        <v>30</v>
      </c>
      <c r="AK426" s="0" t="n">
        <v>201</v>
      </c>
      <c r="AL426" s="0" t="n">
        <v>5.5</v>
      </c>
      <c r="AM426" s="0" t="n">
        <v>322797.04</v>
      </c>
      <c r="AN426" s="0" t="n">
        <v>43130.75</v>
      </c>
      <c r="AO426" s="0" t="n">
        <v>15717.41</v>
      </c>
      <c r="AP426" s="0" t="n">
        <v>2389.67</v>
      </c>
      <c r="AQ426" s="0" t="n">
        <v>606.92</v>
      </c>
      <c r="AR426" s="0" t="n">
        <v>97</v>
      </c>
      <c r="AS426" s="0" t="n">
        <v>372</v>
      </c>
    </row>
    <row r="427" customFormat="false" ht="12" hidden="false" customHeight="false" outlineLevel="0" collapsed="false">
      <c r="A427" s="0" t="str">
        <f aca="false">CONCATENATE("Item/",ASC(C427),"/cond_",ASC(L427),"/list_",ASC(E427),"/context_",ASC(F427),"/CW_",ASC(AS427))</f>
        <v>Item/11106/cond_BC/list_CORGC/context_106/CW_373</v>
      </c>
      <c r="B427" s="0" t="str">
        <f aca="false">CONCATENATE("(#",ASC(C427),")")</f>
        <v>(#11106)</v>
      </c>
      <c r="C427" s="0" t="n">
        <v>11106</v>
      </c>
      <c r="D427" s="0" t="n">
        <v>1106</v>
      </c>
      <c r="E427" s="0" t="s">
        <v>66</v>
      </c>
      <c r="F427" s="0" t="n">
        <v>106</v>
      </c>
      <c r="G427" s="0" t="n">
        <v>132</v>
      </c>
      <c r="H427" s="0" t="s">
        <v>509</v>
      </c>
      <c r="I427" s="0" t="s">
        <v>510</v>
      </c>
      <c r="J427" s="0" t="s">
        <v>1262</v>
      </c>
      <c r="K427" s="0" t="s">
        <v>512</v>
      </c>
      <c r="L427" s="0" t="s">
        <v>1066</v>
      </c>
      <c r="M427" s="0" t="s">
        <v>1067</v>
      </c>
      <c r="N427" s="0" t="s">
        <v>1263</v>
      </c>
      <c r="O427" s="0" t="n">
        <v>10</v>
      </c>
      <c r="P427" s="0" t="n">
        <v>8</v>
      </c>
      <c r="Q427" s="0" t="s">
        <v>52</v>
      </c>
      <c r="R427" s="0" t="s">
        <v>236</v>
      </c>
      <c r="S427" s="0" t="s">
        <v>1767</v>
      </c>
      <c r="T427" s="0" t="n">
        <v>0.9375</v>
      </c>
      <c r="U427" s="0" t="n">
        <v>2</v>
      </c>
      <c r="V427" s="0" t="n">
        <v>18</v>
      </c>
      <c r="W427" s="0" t="n">
        <v>571</v>
      </c>
      <c r="X427" s="0" t="n">
        <v>554</v>
      </c>
      <c r="Y427" s="0" t="n">
        <v>576</v>
      </c>
      <c r="Z427" s="0" t="n">
        <v>425</v>
      </c>
      <c r="AA427" s="0" t="n">
        <v>22</v>
      </c>
      <c r="AB427" s="0" t="n">
        <v>4</v>
      </c>
      <c r="AC427" s="0" t="n">
        <v>4</v>
      </c>
      <c r="AD427" s="0" t="n">
        <v>19.7516</v>
      </c>
      <c r="AE427" s="0" t="n">
        <v>22</v>
      </c>
      <c r="AF427" s="0" t="n">
        <v>63.99</v>
      </c>
      <c r="AG427" s="0" t="n">
        <v>6691.8</v>
      </c>
      <c r="AH427" s="0" t="n">
        <v>67</v>
      </c>
      <c r="AI427" s="0" t="n">
        <v>702.88</v>
      </c>
      <c r="AJ427" s="0" t="n">
        <v>10.5</v>
      </c>
      <c r="AK427" s="0" t="n">
        <v>19.75</v>
      </c>
      <c r="AL427" s="0" t="n">
        <v>1</v>
      </c>
      <c r="AM427" s="0" t="n">
        <v>295526.9</v>
      </c>
      <c r="AN427" s="0" t="n">
        <v>39530.33</v>
      </c>
      <c r="AO427" s="0" t="n">
        <v>29669.04</v>
      </c>
      <c r="AP427" s="0" t="n">
        <v>4438.5</v>
      </c>
      <c r="AQ427" s="0" t="n">
        <v>2046.97</v>
      </c>
      <c r="AR427" s="0" t="n">
        <v>339</v>
      </c>
      <c r="AS427" s="0" t="n">
        <v>373</v>
      </c>
    </row>
    <row r="428" customFormat="false" ht="12" hidden="false" customHeight="false" outlineLevel="0" collapsed="false">
      <c r="A428" s="0" t="str">
        <f aca="false">CONCATENATE("Item/",ASC(C428),"/cond_",ASC(L428),"/list_",ASC(E428),"/context_",ASC(F428),"/CW_",ASC(AS428))</f>
        <v>Item/11107/cond_BC/list_CORGD/context_107/CW_375</v>
      </c>
      <c r="B428" s="0" t="str">
        <f aca="false">CONCATENATE("(#",ASC(C428),")")</f>
        <v>(#11107)</v>
      </c>
      <c r="C428" s="0" t="n">
        <v>11107</v>
      </c>
      <c r="D428" s="0" t="n">
        <v>1107</v>
      </c>
      <c r="E428" s="0" t="s">
        <v>80</v>
      </c>
      <c r="F428" s="0" t="n">
        <v>107</v>
      </c>
      <c r="G428" s="0" t="n">
        <v>133</v>
      </c>
      <c r="H428" s="0" t="n">
        <v>32</v>
      </c>
      <c r="I428" s="0" t="s">
        <v>514</v>
      </c>
      <c r="J428" s="0" t="s">
        <v>1264</v>
      </c>
      <c r="K428" s="0" t="s">
        <v>516</v>
      </c>
      <c r="L428" s="0" t="s">
        <v>1066</v>
      </c>
      <c r="M428" s="0" t="s">
        <v>1067</v>
      </c>
      <c r="N428" s="0" t="s">
        <v>1265</v>
      </c>
      <c r="O428" s="0" t="n">
        <v>18</v>
      </c>
      <c r="P428" s="0" t="n">
        <v>16</v>
      </c>
      <c r="Q428" s="0" t="s">
        <v>52</v>
      </c>
      <c r="R428" s="0" t="s">
        <v>236</v>
      </c>
      <c r="S428" s="0" t="s">
        <v>1743</v>
      </c>
      <c r="T428" s="0" t="n">
        <v>0.941</v>
      </c>
      <c r="U428" s="0" t="n">
        <v>3</v>
      </c>
      <c r="V428" s="0" t="n">
        <v>54</v>
      </c>
      <c r="W428" s="0" t="n">
        <v>624</v>
      </c>
      <c r="X428" s="0" t="n">
        <v>550</v>
      </c>
      <c r="Y428" s="0" t="n">
        <v>587</v>
      </c>
      <c r="Z428" s="0" t="n">
        <v>460</v>
      </c>
      <c r="AA428" s="0" t="n">
        <v>2</v>
      </c>
      <c r="AB428" s="0" t="n">
        <v>10</v>
      </c>
      <c r="AC428" s="0" t="n">
        <v>4</v>
      </c>
      <c r="AD428" s="0" t="n">
        <v>79.0659</v>
      </c>
      <c r="AE428" s="0" t="n">
        <v>2</v>
      </c>
      <c r="AF428" s="0" t="n">
        <v>11.42</v>
      </c>
      <c r="AG428" s="0" t="n">
        <v>12987.19</v>
      </c>
      <c r="AH428" s="0" t="n">
        <v>368.2</v>
      </c>
      <c r="AI428" s="0" t="n">
        <v>1164.57</v>
      </c>
      <c r="AJ428" s="0" t="n">
        <v>32.25</v>
      </c>
      <c r="AK428" s="0" t="n">
        <v>199.84</v>
      </c>
      <c r="AL428" s="0" t="n">
        <v>5.67</v>
      </c>
      <c r="AM428" s="0" t="n">
        <v>290882.21</v>
      </c>
      <c r="AN428" s="0" t="n">
        <v>32860</v>
      </c>
      <c r="AO428" s="0" t="n">
        <v>23121.95</v>
      </c>
      <c r="AP428" s="0" t="n">
        <v>3521.25</v>
      </c>
      <c r="AQ428" s="0" t="n">
        <v>2602.67</v>
      </c>
      <c r="AR428" s="0" t="n">
        <v>321.67</v>
      </c>
      <c r="AS428" s="0" t="n">
        <v>375</v>
      </c>
    </row>
    <row r="429" customFormat="false" ht="12" hidden="false" customHeight="false" outlineLevel="0" collapsed="false">
      <c r="A429" s="0" t="str">
        <f aca="false">CONCATENATE("Item/",ASC(C429),"/cond_",ASC(L429),"/list_",ASC(E429),"/context_",ASC(F429),"/CW_",ASC(AS429))</f>
        <v>Item/11108/cond_BC/list_CORGA/context_108/CW_383</v>
      </c>
      <c r="B429" s="0" t="str">
        <f aca="false">CONCATENATE("(#",ASC(C429),")")</f>
        <v>(#11108)</v>
      </c>
      <c r="C429" s="0" t="n">
        <v>11108</v>
      </c>
      <c r="D429" s="0" t="n">
        <v>1108</v>
      </c>
      <c r="E429" s="0" t="s">
        <v>46</v>
      </c>
      <c r="F429" s="0" t="n">
        <v>108</v>
      </c>
      <c r="G429" s="0" t="n">
        <v>134</v>
      </c>
      <c r="H429" s="0" t="s">
        <v>518</v>
      </c>
      <c r="I429" s="0" t="s">
        <v>519</v>
      </c>
      <c r="J429" s="0" t="s">
        <v>1266</v>
      </c>
      <c r="K429" s="0" t="s">
        <v>521</v>
      </c>
      <c r="L429" s="0" t="s">
        <v>1066</v>
      </c>
      <c r="M429" s="0" t="s">
        <v>1067</v>
      </c>
      <c r="N429" s="0" t="s">
        <v>1267</v>
      </c>
      <c r="O429" s="0" t="n">
        <v>10</v>
      </c>
      <c r="P429" s="0" t="n">
        <v>8</v>
      </c>
      <c r="Q429" s="0" t="s">
        <v>52</v>
      </c>
      <c r="R429" s="0" t="s">
        <v>236</v>
      </c>
      <c r="S429" s="0" t="s">
        <v>1743</v>
      </c>
      <c r="T429" s="0" t="n">
        <v>0.972222222222222</v>
      </c>
      <c r="U429" s="0" t="n">
        <v>3</v>
      </c>
      <c r="V429" s="0" t="n">
        <v>200</v>
      </c>
      <c r="W429" s="0" t="n">
        <v>468</v>
      </c>
      <c r="X429" s="0" t="n">
        <v>586</v>
      </c>
      <c r="Y429" s="0" t="n">
        <v>498</v>
      </c>
      <c r="Z429" s="0" t="n">
        <v>497</v>
      </c>
      <c r="AA429" s="0" t="n">
        <v>6</v>
      </c>
      <c r="AB429" s="0" t="n">
        <v>21</v>
      </c>
      <c r="AC429" s="0" t="n">
        <v>4</v>
      </c>
      <c r="AD429" s="0" t="n">
        <v>268.074</v>
      </c>
      <c r="AE429" s="0" t="n">
        <v>6</v>
      </c>
      <c r="AF429" s="0" t="n">
        <v>24.32</v>
      </c>
      <c r="AG429" s="0" t="n">
        <v>10051.06</v>
      </c>
      <c r="AH429" s="0" t="n">
        <v>158.5</v>
      </c>
      <c r="AI429" s="0" t="n">
        <v>781.22</v>
      </c>
      <c r="AJ429" s="0" t="n">
        <v>19.33</v>
      </c>
      <c r="AK429" s="0" t="n">
        <v>329.47</v>
      </c>
      <c r="AL429" s="0" t="n">
        <v>3</v>
      </c>
      <c r="AM429" s="0" t="n">
        <v>177536.15</v>
      </c>
      <c r="AN429" s="0" t="n">
        <v>24131</v>
      </c>
      <c r="AO429" s="0" t="n">
        <v>10736.97</v>
      </c>
      <c r="AP429" s="0" t="n">
        <v>1808.67</v>
      </c>
      <c r="AQ429" s="0" t="n">
        <v>2048.45</v>
      </c>
      <c r="AR429" s="0" t="n">
        <v>298.5</v>
      </c>
      <c r="AS429" s="0" t="n">
        <v>383</v>
      </c>
    </row>
    <row r="430" customFormat="false" ht="12" hidden="false" customHeight="false" outlineLevel="0" collapsed="false">
      <c r="A430" s="0" t="str">
        <f aca="false">CONCATENATE("Item/",ASC(C430),"/cond_",ASC(L430),"/list_",ASC(E430),"/context_",ASC(F430),"/CW_",ASC(AS430))</f>
        <v>Item/11109/cond_BC/list_CORGA/context_109/CW_390</v>
      </c>
      <c r="B430" s="0" t="str">
        <f aca="false">CONCATENATE("(#",ASC(C430),")")</f>
        <v>(#11109)</v>
      </c>
      <c r="C430" s="0" t="n">
        <v>11109</v>
      </c>
      <c r="D430" s="0" t="n">
        <v>1109</v>
      </c>
      <c r="E430" s="0" t="s">
        <v>46</v>
      </c>
      <c r="F430" s="0" t="n">
        <v>109</v>
      </c>
      <c r="G430" s="0" t="n">
        <v>135</v>
      </c>
      <c r="H430" s="0" t="s">
        <v>523</v>
      </c>
      <c r="I430" s="0" t="s">
        <v>524</v>
      </c>
      <c r="J430" s="0" t="s">
        <v>1268</v>
      </c>
      <c r="K430" s="0" t="s">
        <v>526</v>
      </c>
      <c r="L430" s="0" t="s">
        <v>1066</v>
      </c>
      <c r="M430" s="0" t="s">
        <v>1067</v>
      </c>
      <c r="N430" s="0" t="s">
        <v>1269</v>
      </c>
      <c r="O430" s="0" t="n">
        <v>10</v>
      </c>
      <c r="P430" s="0" t="n">
        <v>8</v>
      </c>
      <c r="Q430" s="0" t="s">
        <v>52</v>
      </c>
      <c r="R430" s="0" t="s">
        <v>236</v>
      </c>
      <c r="S430" s="0" t="s">
        <v>1745</v>
      </c>
      <c r="T430" s="0" t="n">
        <v>1</v>
      </c>
      <c r="U430" s="0" t="n">
        <v>1</v>
      </c>
      <c r="V430" s="0" t="n">
        <v>2</v>
      </c>
      <c r="W430" s="0" t="n">
        <v>568</v>
      </c>
      <c r="X430" s="0" t="n">
        <v>373</v>
      </c>
      <c r="Y430" s="0" t="n">
        <v>513</v>
      </c>
      <c r="Z430" s="0" t="s">
        <v>55</v>
      </c>
      <c r="AA430" s="0" t="n">
        <v>5</v>
      </c>
      <c r="AB430" s="0" t="n">
        <v>11</v>
      </c>
      <c r="AC430" s="0" t="n">
        <v>4</v>
      </c>
      <c r="AD430" s="0" t="n">
        <v>3.98601</v>
      </c>
      <c r="AE430" s="0" t="n">
        <v>5</v>
      </c>
      <c r="AF430" s="0" t="n">
        <v>24.34</v>
      </c>
      <c r="AG430" s="0" t="n">
        <v>9545.04</v>
      </c>
      <c r="AH430" s="0" t="n">
        <v>340.4</v>
      </c>
      <c r="AI430" s="0" t="n">
        <v>3440.26</v>
      </c>
      <c r="AJ430" s="0" t="n">
        <v>52.5</v>
      </c>
      <c r="AK430" s="0" t="n">
        <v>89.93</v>
      </c>
      <c r="AL430" s="0" t="n">
        <v>3.67</v>
      </c>
      <c r="AM430" s="0" t="n">
        <v>176190.17</v>
      </c>
      <c r="AN430" s="0" t="n">
        <v>20609.2</v>
      </c>
      <c r="AO430" s="0" t="n">
        <v>18598.2</v>
      </c>
      <c r="AP430" s="0" t="n">
        <v>2130.5</v>
      </c>
      <c r="AQ430" s="0" t="n">
        <v>1006.52</v>
      </c>
      <c r="AR430" s="0" t="n">
        <v>90</v>
      </c>
      <c r="AS430" s="0" t="n">
        <v>390</v>
      </c>
    </row>
    <row r="431" customFormat="false" ht="12" hidden="false" customHeight="false" outlineLevel="0" collapsed="false">
      <c r="A431" s="0" t="str">
        <f aca="false">CONCATENATE("Item/",ASC(C431),"/cond_",ASC(L431),"/list_",ASC(E431),"/context_",ASC(F431),"/CW_",ASC(AS431))</f>
        <v>Item/11110/cond_BC/list_CORGD/context_110/CW_403</v>
      </c>
      <c r="B431" s="0" t="str">
        <f aca="false">CONCATENATE("(#",ASC(C431),")")</f>
        <v>(#11110)</v>
      </c>
      <c r="C431" s="0" t="n">
        <v>11110</v>
      </c>
      <c r="D431" s="0" t="n">
        <v>1110</v>
      </c>
      <c r="E431" s="0" t="s">
        <v>80</v>
      </c>
      <c r="F431" s="0" t="n">
        <v>110</v>
      </c>
      <c r="G431" s="0" t="n">
        <v>136</v>
      </c>
      <c r="H431" s="0" t="s">
        <v>528</v>
      </c>
      <c r="I431" s="0" t="s">
        <v>529</v>
      </c>
      <c r="J431" s="0" t="s">
        <v>1270</v>
      </c>
      <c r="K431" s="0" t="s">
        <v>531</v>
      </c>
      <c r="L431" s="0" t="s">
        <v>1066</v>
      </c>
      <c r="M431" s="0" t="s">
        <v>1067</v>
      </c>
      <c r="N431" s="0" t="s">
        <v>1271</v>
      </c>
      <c r="O431" s="0" t="n">
        <v>10</v>
      </c>
      <c r="P431" s="0" t="n">
        <v>8</v>
      </c>
      <c r="Q431" s="0" t="s">
        <v>52</v>
      </c>
      <c r="R431" s="0" t="s">
        <v>236</v>
      </c>
      <c r="S431" s="0" t="s">
        <v>1749</v>
      </c>
      <c r="T431" s="0" t="n">
        <v>0.875</v>
      </c>
      <c r="U431" s="0" t="n">
        <v>3</v>
      </c>
      <c r="V431" s="0" t="n">
        <v>14</v>
      </c>
      <c r="W431" s="0" t="n">
        <v>572</v>
      </c>
      <c r="X431" s="0" t="n">
        <v>533</v>
      </c>
      <c r="Y431" s="0" t="n">
        <v>567</v>
      </c>
      <c r="Z431" s="0" t="n">
        <v>433</v>
      </c>
      <c r="AA431" s="0" t="n">
        <v>7</v>
      </c>
      <c r="AB431" s="0" t="n">
        <v>12</v>
      </c>
      <c r="AC431" s="0" t="n">
        <v>4</v>
      </c>
      <c r="AD431" s="0" t="n">
        <v>9.51884</v>
      </c>
      <c r="AE431" s="0" t="n">
        <v>7</v>
      </c>
      <c r="AF431" s="0" t="n">
        <v>8.56</v>
      </c>
      <c r="AG431" s="0" t="n">
        <v>8590.87</v>
      </c>
      <c r="AH431" s="0" t="n">
        <v>381.8</v>
      </c>
      <c r="AI431" s="0" t="n">
        <v>1562.2</v>
      </c>
      <c r="AJ431" s="0" t="n">
        <v>49.75</v>
      </c>
      <c r="AK431" s="0" t="n">
        <v>119.66</v>
      </c>
      <c r="AL431" s="0" t="n">
        <v>9</v>
      </c>
      <c r="AM431" s="0" t="n">
        <v>244878.84</v>
      </c>
      <c r="AN431" s="0" t="n">
        <v>37682.2</v>
      </c>
      <c r="AO431" s="0" t="n">
        <v>15425.55</v>
      </c>
      <c r="AP431" s="0" t="n">
        <v>2504.25</v>
      </c>
      <c r="AQ431" s="0" t="n">
        <v>1342.99</v>
      </c>
      <c r="AR431" s="0" t="n">
        <v>205.33</v>
      </c>
      <c r="AS431" s="0" t="n">
        <v>403</v>
      </c>
    </row>
    <row r="432" customFormat="false" ht="12" hidden="false" customHeight="false" outlineLevel="0" collapsed="false">
      <c r="A432" s="0" t="str">
        <f aca="false">CONCATENATE("Item/",ASC(C432),"/cond_",ASC(L432),"/list_",ASC(E432),"/context_",ASC(F432),"/CW_",ASC(AS432))</f>
        <v>Item/11111/cond_BC/list_CORGB/context_111/CW_410</v>
      </c>
      <c r="B432" s="0" t="str">
        <f aca="false">CONCATENATE("(#",ASC(C432),")")</f>
        <v>(#11111)</v>
      </c>
      <c r="C432" s="0" t="n">
        <v>11111</v>
      </c>
      <c r="D432" s="0" t="n">
        <v>1111</v>
      </c>
      <c r="E432" s="0" t="s">
        <v>56</v>
      </c>
      <c r="F432" s="0" t="n">
        <v>111</v>
      </c>
      <c r="G432" s="0" t="n">
        <v>137</v>
      </c>
      <c r="H432" s="0" t="s">
        <v>533</v>
      </c>
      <c r="I432" s="0" t="s">
        <v>534</v>
      </c>
      <c r="J432" s="0" t="s">
        <v>1272</v>
      </c>
      <c r="K432" s="0" t="s">
        <v>536</v>
      </c>
      <c r="L432" s="0" t="s">
        <v>1066</v>
      </c>
      <c r="M432" s="0" t="s">
        <v>1067</v>
      </c>
      <c r="N432" s="0" t="s">
        <v>1273</v>
      </c>
      <c r="O432" s="0" t="n">
        <v>10</v>
      </c>
      <c r="P432" s="0" t="n">
        <v>8</v>
      </c>
      <c r="Q432" s="0" t="s">
        <v>52</v>
      </c>
      <c r="R432" s="0" t="s">
        <v>236</v>
      </c>
      <c r="S432" s="0" t="s">
        <v>1743</v>
      </c>
      <c r="T432" s="0" t="n">
        <v>0.972222222222222</v>
      </c>
      <c r="U432" s="0" t="n">
        <v>3</v>
      </c>
      <c r="V432" s="0" t="n">
        <v>70</v>
      </c>
      <c r="W432" s="0" t="n">
        <v>600</v>
      </c>
      <c r="X432" s="0" t="n">
        <v>604</v>
      </c>
      <c r="Y432" s="0" t="n">
        <v>618</v>
      </c>
      <c r="Z432" s="0" t="n">
        <v>475</v>
      </c>
      <c r="AA432" s="0" t="n">
        <v>11</v>
      </c>
      <c r="AB432" s="0" t="n">
        <v>18</v>
      </c>
      <c r="AC432" s="0" t="n">
        <v>4</v>
      </c>
      <c r="AD432" s="0" t="n">
        <v>74.247</v>
      </c>
      <c r="AE432" s="0" t="n">
        <v>11</v>
      </c>
      <c r="AF432" s="0" t="n">
        <v>35.24</v>
      </c>
      <c r="AG432" s="0" t="n">
        <v>14387.48</v>
      </c>
      <c r="AH432" s="0" t="n">
        <v>223.75</v>
      </c>
      <c r="AI432" s="0" t="n">
        <v>1824.96</v>
      </c>
      <c r="AJ432" s="0" t="n">
        <v>30</v>
      </c>
      <c r="AK432" s="0" t="n">
        <v>260.43</v>
      </c>
      <c r="AL432" s="0" t="n">
        <v>5.5</v>
      </c>
      <c r="AM432" s="0" t="n">
        <v>304206.11</v>
      </c>
      <c r="AN432" s="0" t="n">
        <v>42130.5</v>
      </c>
      <c r="AO432" s="0" t="n">
        <v>36566.66</v>
      </c>
      <c r="AP432" s="0" t="n">
        <v>6502.33</v>
      </c>
      <c r="AQ432" s="0" t="n">
        <v>3410.81</v>
      </c>
      <c r="AR432" s="0" t="n">
        <v>401.5</v>
      </c>
      <c r="AS432" s="0" t="n">
        <v>410</v>
      </c>
    </row>
    <row r="433" customFormat="false" ht="12" hidden="false" customHeight="false" outlineLevel="0" collapsed="false">
      <c r="A433" s="0" t="str">
        <f aca="false">CONCATENATE("Item/",ASC(C433),"/cond_",ASC(L433),"/list_",ASC(E433),"/context_",ASC(F433),"/CW_",ASC(AS433))</f>
        <v>Item/11112/cond_BC/list_CORGB/context_112/CW_411</v>
      </c>
      <c r="B433" s="0" t="str">
        <f aca="false">CONCATENATE("(#",ASC(C433),")")</f>
        <v>(#11112)</v>
      </c>
      <c r="C433" s="0" t="n">
        <v>11112</v>
      </c>
      <c r="D433" s="0" t="n">
        <v>1112</v>
      </c>
      <c r="E433" s="0" t="s">
        <v>56</v>
      </c>
      <c r="F433" s="0" t="n">
        <v>112</v>
      </c>
      <c r="G433" s="0" t="n">
        <v>139</v>
      </c>
      <c r="I433" s="0" t="s">
        <v>538</v>
      </c>
      <c r="J433" s="0" t="s">
        <v>1274</v>
      </c>
      <c r="K433" s="0" t="s">
        <v>540</v>
      </c>
      <c r="L433" s="0" t="s">
        <v>1066</v>
      </c>
      <c r="M433" s="0" t="s">
        <v>1067</v>
      </c>
      <c r="N433" s="0" t="s">
        <v>1275</v>
      </c>
      <c r="O433" s="0" t="n">
        <v>15</v>
      </c>
      <c r="P433" s="0" t="n">
        <v>12</v>
      </c>
      <c r="Q433" s="0" t="s">
        <v>52</v>
      </c>
      <c r="R433" s="0" t="s">
        <v>236</v>
      </c>
      <c r="S433" s="0" t="s">
        <v>1780</v>
      </c>
      <c r="T433" s="0" t="n">
        <v>0.96</v>
      </c>
      <c r="U433" s="0" t="n">
        <v>6</v>
      </c>
      <c r="V433" s="0" t="n">
        <v>106</v>
      </c>
      <c r="W433" s="0" t="n">
        <v>368</v>
      </c>
      <c r="X433" s="0" t="n">
        <v>577</v>
      </c>
      <c r="Y433" s="0" t="n">
        <v>391</v>
      </c>
      <c r="Z433" s="0" t="n">
        <v>395</v>
      </c>
      <c r="AA433" s="0" t="n">
        <v>8</v>
      </c>
      <c r="AB433" s="0" t="n">
        <v>16</v>
      </c>
      <c r="AC433" s="0" t="n">
        <v>4</v>
      </c>
      <c r="AD433" s="0" t="n">
        <v>94.5935</v>
      </c>
      <c r="AE433" s="0" t="n">
        <v>8</v>
      </c>
      <c r="AF433" s="0" t="n">
        <v>17.13</v>
      </c>
      <c r="AG433" s="0" t="n">
        <v>7783.63</v>
      </c>
      <c r="AH433" s="0" t="n">
        <v>332.2</v>
      </c>
      <c r="AI433" s="0" t="n">
        <v>2554.71</v>
      </c>
      <c r="AJ433" s="0" t="n">
        <v>64.75</v>
      </c>
      <c r="AK433" s="0" t="n">
        <v>272.93</v>
      </c>
      <c r="AL433" s="0" t="n">
        <v>8.33</v>
      </c>
      <c r="AM433" s="0" t="n">
        <v>301462.01</v>
      </c>
      <c r="AN433" s="0" t="n">
        <v>35948.4</v>
      </c>
      <c r="AO433" s="0" t="n">
        <v>28599.71</v>
      </c>
      <c r="AP433" s="0" t="n">
        <v>3745.5</v>
      </c>
      <c r="AQ433" s="0" t="n">
        <v>3602.5</v>
      </c>
      <c r="AR433" s="0" t="n">
        <v>355.33</v>
      </c>
      <c r="AS433" s="0" t="n">
        <v>411</v>
      </c>
    </row>
    <row r="434" customFormat="false" ht="12" hidden="false" customHeight="false" outlineLevel="0" collapsed="false">
      <c r="A434" s="0" t="str">
        <f aca="false">CONCATENATE("Item/",ASC(C434),"/cond_",ASC(L434),"/list_",ASC(E434),"/context_",ASC(F434),"/CW_",ASC(AS434))</f>
        <v>Item/11113/cond_BC/list_CORGC/context_113/CW_425</v>
      </c>
      <c r="B434" s="0" t="str">
        <f aca="false">CONCATENATE("(#",ASC(C434),")")</f>
        <v>(#11113)</v>
      </c>
      <c r="C434" s="0" t="n">
        <v>11113</v>
      </c>
      <c r="D434" s="0" t="n">
        <v>1113</v>
      </c>
      <c r="E434" s="0" t="s">
        <v>66</v>
      </c>
      <c r="F434" s="0" t="n">
        <v>113</v>
      </c>
      <c r="G434" s="0" t="n">
        <v>140</v>
      </c>
      <c r="H434" s="0" t="s">
        <v>542</v>
      </c>
      <c r="I434" s="0" t="s">
        <v>543</v>
      </c>
      <c r="J434" s="0" t="s">
        <v>1276</v>
      </c>
      <c r="K434" s="0" t="s">
        <v>545</v>
      </c>
      <c r="L434" s="0" t="s">
        <v>1066</v>
      </c>
      <c r="M434" s="0" t="s">
        <v>1067</v>
      </c>
      <c r="N434" s="0" t="s">
        <v>1277</v>
      </c>
      <c r="O434" s="0" t="n">
        <v>10</v>
      </c>
      <c r="P434" s="0" t="n">
        <v>8</v>
      </c>
      <c r="Q434" s="0" t="s">
        <v>52</v>
      </c>
      <c r="R434" s="0" t="s">
        <v>236</v>
      </c>
      <c r="S434" s="0" t="s">
        <v>1743</v>
      </c>
      <c r="T434" s="0" t="n">
        <v>0.916666666666667</v>
      </c>
      <c r="U434" s="0" t="n">
        <v>3</v>
      </c>
      <c r="V434" s="0" t="n">
        <v>59</v>
      </c>
      <c r="W434" s="0" t="n">
        <v>586</v>
      </c>
      <c r="X434" s="0" t="n">
        <v>552</v>
      </c>
      <c r="Y434" s="0" t="n">
        <v>604</v>
      </c>
      <c r="Z434" s="0" t="n">
        <v>433</v>
      </c>
      <c r="AA434" s="0" t="n">
        <v>8</v>
      </c>
      <c r="AB434" s="0" t="n">
        <v>9</v>
      </c>
      <c r="AC434" s="0" t="n">
        <v>4</v>
      </c>
      <c r="AD434" s="0" t="n">
        <v>48.2486</v>
      </c>
      <c r="AE434" s="0" t="n">
        <v>8</v>
      </c>
      <c r="AF434" s="0" t="n">
        <v>62.65</v>
      </c>
      <c r="AG434" s="0" t="n">
        <v>10403.56</v>
      </c>
      <c r="AH434" s="0" t="n">
        <v>203.25</v>
      </c>
      <c r="AI434" s="0" t="n">
        <v>1932.23</v>
      </c>
      <c r="AJ434" s="0" t="n">
        <v>32.67</v>
      </c>
      <c r="AK434" s="0" t="n">
        <v>298.86</v>
      </c>
      <c r="AL434" s="0" t="n">
        <v>5</v>
      </c>
      <c r="AM434" s="0" t="n">
        <v>245996.55</v>
      </c>
      <c r="AN434" s="0" t="n">
        <v>28462.5</v>
      </c>
      <c r="AO434" s="0" t="n">
        <v>21914.86</v>
      </c>
      <c r="AP434" s="0" t="n">
        <v>1843</v>
      </c>
      <c r="AQ434" s="0" t="n">
        <v>598.47</v>
      </c>
      <c r="AR434" s="0" t="n">
        <v>180.5</v>
      </c>
      <c r="AS434" s="0" t="n">
        <v>425</v>
      </c>
    </row>
    <row r="435" customFormat="false" ht="12" hidden="false" customHeight="false" outlineLevel="0" collapsed="false">
      <c r="A435" s="0" t="str">
        <f aca="false">CONCATENATE("Item/",ASC(C435),"/cond_",ASC(L435),"/list_",ASC(E435),"/context_",ASC(F435),"/CW_",ASC(AS435))</f>
        <v>Item/11114/cond_BC/list_CORGD/context_114/CW_427</v>
      </c>
      <c r="B435" s="0" t="str">
        <f aca="false">CONCATENATE("(#",ASC(C435),")")</f>
        <v>(#11114)</v>
      </c>
      <c r="C435" s="0" t="n">
        <v>11114</v>
      </c>
      <c r="D435" s="0" t="n">
        <v>1114</v>
      </c>
      <c r="E435" s="0" t="s">
        <v>80</v>
      </c>
      <c r="F435" s="0" t="n">
        <v>114</v>
      </c>
      <c r="G435" s="0" t="n">
        <v>141</v>
      </c>
      <c r="I435" s="0" t="s">
        <v>547</v>
      </c>
      <c r="J435" s="0" t="s">
        <v>1278</v>
      </c>
      <c r="K435" s="0" t="s">
        <v>549</v>
      </c>
      <c r="L435" s="0" t="s">
        <v>1066</v>
      </c>
      <c r="M435" s="0" t="s">
        <v>1067</v>
      </c>
      <c r="N435" s="0" t="s">
        <v>1279</v>
      </c>
      <c r="O435" s="0" t="n">
        <v>21</v>
      </c>
      <c r="P435" s="0" t="n">
        <v>18</v>
      </c>
      <c r="Q435" s="0" t="s">
        <v>52</v>
      </c>
      <c r="R435" s="0" t="s">
        <v>236</v>
      </c>
      <c r="S435" s="0" t="s">
        <v>1374</v>
      </c>
      <c r="T435" s="0" t="n">
        <v>0.98</v>
      </c>
      <c r="U435" s="0" t="n">
        <v>3</v>
      </c>
      <c r="V435" s="0" t="n">
        <v>86</v>
      </c>
      <c r="W435" s="0" t="n">
        <v>608</v>
      </c>
      <c r="X435" s="0" t="n">
        <v>556</v>
      </c>
      <c r="Y435" s="0" t="n">
        <v>623</v>
      </c>
      <c r="Z435" s="0" t="n">
        <v>475</v>
      </c>
      <c r="AA435" s="0" t="n">
        <v>16</v>
      </c>
      <c r="AB435" s="0" t="n">
        <v>10</v>
      </c>
      <c r="AC435" s="0" t="n">
        <v>4</v>
      </c>
      <c r="AD435" s="0" t="n">
        <v>80.0773</v>
      </c>
      <c r="AE435" s="0" t="n">
        <v>16</v>
      </c>
      <c r="AF435" s="0" t="n">
        <v>30.46</v>
      </c>
      <c r="AG435" s="0" t="n">
        <v>18801.33</v>
      </c>
      <c r="AH435" s="0" t="n">
        <v>276.75</v>
      </c>
      <c r="AI435" s="0" t="n">
        <v>1470.12</v>
      </c>
      <c r="AJ435" s="0" t="n">
        <v>27</v>
      </c>
      <c r="AK435" s="0" t="n">
        <v>173.66</v>
      </c>
      <c r="AL435" s="0" t="n">
        <v>4</v>
      </c>
      <c r="AM435" s="0" t="n">
        <v>337759.73</v>
      </c>
      <c r="AN435" s="0" t="n">
        <v>46753.75</v>
      </c>
      <c r="AO435" s="0" t="n">
        <v>19588.82</v>
      </c>
      <c r="AP435" s="0" t="n">
        <v>2892.67</v>
      </c>
      <c r="AQ435" s="0" t="n">
        <v>1905.17</v>
      </c>
      <c r="AR435" s="0" t="n">
        <v>291.5</v>
      </c>
      <c r="AS435" s="0" t="n">
        <v>427</v>
      </c>
    </row>
    <row r="436" customFormat="false" ht="12" hidden="false" customHeight="false" outlineLevel="0" collapsed="false">
      <c r="A436" s="0" t="str">
        <f aca="false">CONCATENATE("Item/",ASC(C436),"/cond_",ASC(L436),"/list_",ASC(E436),"/context_",ASC(F436),"/CW_",ASC(AS436))</f>
        <v>Item/11115/cond_BC/list_CORGD/context_115/CW_432</v>
      </c>
      <c r="B436" s="0" t="str">
        <f aca="false">CONCATENATE("(#",ASC(C436),")")</f>
        <v>(#11115)</v>
      </c>
      <c r="C436" s="0" t="n">
        <v>11115</v>
      </c>
      <c r="D436" s="0" t="n">
        <v>1115</v>
      </c>
      <c r="E436" s="0" t="s">
        <v>80</v>
      </c>
      <c r="F436" s="0" t="n">
        <v>115</v>
      </c>
      <c r="G436" s="0" t="n">
        <v>142</v>
      </c>
      <c r="H436" s="0" t="s">
        <v>551</v>
      </c>
      <c r="I436" s="0" t="s">
        <v>552</v>
      </c>
      <c r="J436" s="0" t="s">
        <v>1280</v>
      </c>
      <c r="K436" s="0" t="s">
        <v>554</v>
      </c>
      <c r="L436" s="0" t="s">
        <v>1066</v>
      </c>
      <c r="M436" s="0" t="s">
        <v>1067</v>
      </c>
      <c r="N436" s="0" t="s">
        <v>1281</v>
      </c>
      <c r="O436" s="0" t="n">
        <v>11</v>
      </c>
      <c r="P436" s="0" t="n">
        <v>8</v>
      </c>
      <c r="Q436" s="0" t="s">
        <v>52</v>
      </c>
      <c r="R436" s="0" t="s">
        <v>236</v>
      </c>
      <c r="S436" s="0" t="s">
        <v>1745</v>
      </c>
      <c r="T436" s="0" t="n">
        <v>0.96875</v>
      </c>
      <c r="U436" s="0" t="n">
        <v>1</v>
      </c>
      <c r="V436" s="0" t="n">
        <v>58</v>
      </c>
      <c r="W436" s="0" t="n">
        <v>376</v>
      </c>
      <c r="X436" s="0" t="n">
        <v>531</v>
      </c>
      <c r="Y436" s="0" t="n">
        <v>474</v>
      </c>
      <c r="Z436" s="0" t="n">
        <v>474</v>
      </c>
      <c r="AA436" s="0" t="n">
        <v>9</v>
      </c>
      <c r="AB436" s="0" t="n">
        <v>21</v>
      </c>
      <c r="AC436" s="0" t="n">
        <v>4</v>
      </c>
      <c r="AD436" s="0" t="n">
        <v>81.743</v>
      </c>
      <c r="AE436" s="0" t="n">
        <v>9</v>
      </c>
      <c r="AF436" s="0" t="n">
        <v>92.94</v>
      </c>
      <c r="AG436" s="0" t="n">
        <v>19678.51</v>
      </c>
      <c r="AH436" s="0" t="n">
        <v>284.5</v>
      </c>
      <c r="AI436" s="0" t="n">
        <v>1829.36</v>
      </c>
      <c r="AJ436" s="0" t="n">
        <v>14.33</v>
      </c>
      <c r="AK436" s="0" t="n">
        <v>91.62</v>
      </c>
      <c r="AL436" s="0" t="n">
        <v>1.5</v>
      </c>
      <c r="AM436" s="0" t="n">
        <v>315406.91</v>
      </c>
      <c r="AN436" s="0" t="n">
        <v>41023.5</v>
      </c>
      <c r="AO436" s="0" t="n">
        <v>6451.69</v>
      </c>
      <c r="AP436" s="0" t="n">
        <v>877.33</v>
      </c>
      <c r="AQ436" s="0" t="n">
        <v>229.91</v>
      </c>
      <c r="AR436" s="0" t="n">
        <v>43</v>
      </c>
      <c r="AS436" s="0" t="n">
        <v>432</v>
      </c>
    </row>
    <row r="437" customFormat="false" ht="12" hidden="false" customHeight="false" outlineLevel="0" collapsed="false">
      <c r="A437" s="0" t="str">
        <f aca="false">CONCATENATE("Item/",ASC(C437),"/cond_",ASC(L437),"/list_",ASC(E437),"/context_",ASC(F437),"/CW_",ASC(AS437))</f>
        <v>Item/11116/cond_BC/list_CORGA/context_116/CW_444</v>
      </c>
      <c r="B437" s="0" t="str">
        <f aca="false">CONCATENATE("(#",ASC(C437),")")</f>
        <v>(#11116)</v>
      </c>
      <c r="C437" s="0" t="n">
        <v>11116</v>
      </c>
      <c r="D437" s="0" t="n">
        <v>1116</v>
      </c>
      <c r="E437" s="0" t="s">
        <v>46</v>
      </c>
      <c r="F437" s="0" t="n">
        <v>116</v>
      </c>
      <c r="G437" s="0" t="n">
        <v>144</v>
      </c>
      <c r="I437" s="0" t="s">
        <v>556</v>
      </c>
      <c r="J437" s="0" t="s">
        <v>1282</v>
      </c>
      <c r="K437" s="0" t="s">
        <v>558</v>
      </c>
      <c r="L437" s="0" t="s">
        <v>1066</v>
      </c>
      <c r="M437" s="0" t="s">
        <v>1067</v>
      </c>
      <c r="N437" s="0" t="s">
        <v>1283</v>
      </c>
      <c r="O437" s="0" t="n">
        <v>21</v>
      </c>
      <c r="P437" s="0" t="n">
        <v>19</v>
      </c>
      <c r="Q437" s="0" t="s">
        <v>52</v>
      </c>
      <c r="R437" s="0" t="s">
        <v>236</v>
      </c>
      <c r="S437" s="0" t="s">
        <v>1778</v>
      </c>
      <c r="T437" s="0" t="n">
        <v>0.95</v>
      </c>
      <c r="U437" s="0" t="n">
        <v>5</v>
      </c>
      <c r="V437" s="0" t="n">
        <v>66</v>
      </c>
      <c r="W437" s="0" t="n">
        <v>371</v>
      </c>
      <c r="X437" s="0" t="n">
        <v>537</v>
      </c>
      <c r="Y437" s="0" t="n">
        <v>402</v>
      </c>
      <c r="Z437" s="0" t="s">
        <v>55</v>
      </c>
      <c r="AA437" s="0" t="n">
        <v>1</v>
      </c>
      <c r="AB437" s="0" t="n">
        <v>9</v>
      </c>
      <c r="AC437" s="0" t="n">
        <v>4</v>
      </c>
      <c r="AD437" s="0" t="n">
        <v>58.8383</v>
      </c>
      <c r="AE437" s="0" t="n">
        <v>1</v>
      </c>
      <c r="AF437" s="0" t="n">
        <v>5.53</v>
      </c>
      <c r="AG437" s="0" t="n">
        <v>6595.16</v>
      </c>
      <c r="AH437" s="0" t="n">
        <v>566.17</v>
      </c>
      <c r="AI437" s="0" t="n">
        <v>1129.71</v>
      </c>
      <c r="AJ437" s="0" t="n">
        <v>75.4</v>
      </c>
      <c r="AK437" s="0" t="n">
        <v>210.93</v>
      </c>
      <c r="AL437" s="0" t="n">
        <v>12</v>
      </c>
      <c r="AM437" s="0" t="n">
        <v>295172.81</v>
      </c>
      <c r="AN437" s="0" t="n">
        <v>38435.33</v>
      </c>
      <c r="AO437" s="0" t="n">
        <v>21398.5</v>
      </c>
      <c r="AP437" s="0" t="n">
        <v>2883.8</v>
      </c>
      <c r="AQ437" s="0" t="n">
        <v>2145.19</v>
      </c>
      <c r="AR437" s="0" t="n">
        <v>274.5</v>
      </c>
      <c r="AS437" s="0" t="n">
        <v>444</v>
      </c>
    </row>
    <row r="438" customFormat="false" ht="12" hidden="false" customHeight="false" outlineLevel="0" collapsed="false">
      <c r="A438" s="0" t="str">
        <f aca="false">CONCATENATE("Item/",ASC(C438),"/cond_",ASC(L438),"/list_",ASC(E438),"/context_",ASC(F438),"/CW_",ASC(AS438))</f>
        <v>Item/11117/cond_BC/list_CORGC/context_117/CW_446</v>
      </c>
      <c r="B438" s="0" t="str">
        <f aca="false">CONCATENATE("(#",ASC(C438),")")</f>
        <v>(#11117)</v>
      </c>
      <c r="C438" s="0" t="n">
        <v>11117</v>
      </c>
      <c r="D438" s="0" t="n">
        <v>1117</v>
      </c>
      <c r="E438" s="0" t="s">
        <v>66</v>
      </c>
      <c r="F438" s="0" t="n">
        <v>117</v>
      </c>
      <c r="G438" s="0" t="n">
        <v>145</v>
      </c>
      <c r="H438" s="0" t="n">
        <v>57</v>
      </c>
      <c r="I438" s="0" t="s">
        <v>560</v>
      </c>
      <c r="J438" s="0" t="s">
        <v>1284</v>
      </c>
      <c r="K438" s="0" t="s">
        <v>562</v>
      </c>
      <c r="L438" s="0" t="s">
        <v>1066</v>
      </c>
      <c r="M438" s="0" t="s">
        <v>1067</v>
      </c>
      <c r="N438" s="0" t="s">
        <v>1285</v>
      </c>
      <c r="O438" s="0" t="n">
        <v>11</v>
      </c>
      <c r="P438" s="0" t="n">
        <v>9</v>
      </c>
      <c r="Q438" s="0" t="s">
        <v>52</v>
      </c>
      <c r="R438" s="0" t="s">
        <v>236</v>
      </c>
      <c r="S438" s="0" t="s">
        <v>1743</v>
      </c>
      <c r="T438" s="0" t="n">
        <v>0.886</v>
      </c>
      <c r="U438" s="0" t="n">
        <v>3</v>
      </c>
      <c r="V438" s="0" t="n">
        <v>28</v>
      </c>
      <c r="W438" s="0" t="s">
        <v>55</v>
      </c>
      <c r="X438" s="0" t="s">
        <v>55</v>
      </c>
      <c r="Y438" s="0" t="s">
        <v>55</v>
      </c>
      <c r="Z438" s="0" t="s">
        <v>55</v>
      </c>
      <c r="AA438" s="0" t="n">
        <v>8</v>
      </c>
      <c r="AB438" s="0" t="n">
        <v>11</v>
      </c>
      <c r="AC438" s="0" t="n">
        <v>4</v>
      </c>
      <c r="AD438" s="0" t="n">
        <v>24.5705</v>
      </c>
      <c r="AE438" s="0" t="n">
        <v>8</v>
      </c>
      <c r="AF438" s="0" t="n">
        <v>27.6</v>
      </c>
      <c r="AG438" s="0" t="n">
        <v>12930.47</v>
      </c>
      <c r="AH438" s="0" t="n">
        <v>426</v>
      </c>
      <c r="AI438" s="0" t="n">
        <v>861.22</v>
      </c>
      <c r="AJ438" s="0" t="n">
        <v>46.75</v>
      </c>
      <c r="AK438" s="0" t="n">
        <v>272.95</v>
      </c>
      <c r="AL438" s="0" t="n">
        <v>11</v>
      </c>
      <c r="AM438" s="0" t="n">
        <v>315582.11</v>
      </c>
      <c r="AN438" s="0" t="n">
        <v>37961.2</v>
      </c>
      <c r="AO438" s="0" t="n">
        <v>22262.84</v>
      </c>
      <c r="AP438" s="0" t="n">
        <v>2523</v>
      </c>
      <c r="AQ438" s="0" t="n">
        <v>3313.33</v>
      </c>
      <c r="AR438" s="0" t="n">
        <v>218.67</v>
      </c>
      <c r="AS438" s="0" t="n">
        <v>446</v>
      </c>
    </row>
    <row r="439" customFormat="false" ht="12" hidden="false" customHeight="false" outlineLevel="0" collapsed="false">
      <c r="A439" s="0" t="str">
        <f aca="false">CONCATENATE("Item/",ASC(C439),"/cond_",ASC(L439),"/list_",ASC(E439),"/context_",ASC(F439),"/CW_",ASC(AS439))</f>
        <v>Item/11118/cond_BC/list_CORGD/context_118/CW_450</v>
      </c>
      <c r="B439" s="0" t="str">
        <f aca="false">CONCATENATE("(#",ASC(C439),")")</f>
        <v>(#11118)</v>
      </c>
      <c r="C439" s="0" t="n">
        <v>11118</v>
      </c>
      <c r="D439" s="0" t="n">
        <v>1118</v>
      </c>
      <c r="E439" s="0" t="s">
        <v>80</v>
      </c>
      <c r="F439" s="0" t="n">
        <v>118</v>
      </c>
      <c r="G439" s="0" t="n">
        <v>146</v>
      </c>
      <c r="I439" s="0" t="s">
        <v>564</v>
      </c>
      <c r="J439" s="0" t="s">
        <v>1286</v>
      </c>
      <c r="K439" s="0" t="s">
        <v>566</v>
      </c>
      <c r="L439" s="0" t="s">
        <v>1066</v>
      </c>
      <c r="M439" s="0" t="s">
        <v>1067</v>
      </c>
      <c r="N439" s="0" t="s">
        <v>1287</v>
      </c>
      <c r="O439" s="0" t="n">
        <v>14</v>
      </c>
      <c r="P439" s="0" t="n">
        <v>10</v>
      </c>
      <c r="Q439" s="0" t="s">
        <v>52</v>
      </c>
      <c r="R439" s="0" t="s">
        <v>236</v>
      </c>
      <c r="S439" s="0" t="s">
        <v>1781</v>
      </c>
      <c r="T439" s="0" t="n">
        <v>0.95</v>
      </c>
      <c r="U439" s="0" t="n">
        <v>4</v>
      </c>
      <c r="V439" s="0" t="n">
        <v>6</v>
      </c>
      <c r="W439" s="0" t="s">
        <v>55</v>
      </c>
      <c r="X439" s="0" t="s">
        <v>55</v>
      </c>
      <c r="Y439" s="0" t="s">
        <v>55</v>
      </c>
      <c r="Z439" s="0" t="s">
        <v>55</v>
      </c>
      <c r="AA439" s="0" t="n">
        <v>10</v>
      </c>
      <c r="AB439" s="0" t="n">
        <v>12</v>
      </c>
      <c r="AC439" s="0" t="n">
        <v>4</v>
      </c>
      <c r="AD439" s="0" t="n">
        <v>6.36572</v>
      </c>
      <c r="AE439" s="0" t="n">
        <v>10</v>
      </c>
      <c r="AF439" s="0" t="n">
        <v>25.67</v>
      </c>
      <c r="AG439" s="0" t="n">
        <v>12683.38</v>
      </c>
      <c r="AH439" s="0" t="n">
        <v>404</v>
      </c>
      <c r="AI439" s="0" t="n">
        <v>1009.77</v>
      </c>
      <c r="AJ439" s="0" t="n">
        <v>49.75</v>
      </c>
      <c r="AK439" s="0" t="n">
        <v>302.64</v>
      </c>
      <c r="AL439" s="0" t="n">
        <v>12.67</v>
      </c>
      <c r="AM439" s="0" t="n">
        <v>290525.92</v>
      </c>
      <c r="AN439" s="0" t="n">
        <v>34851.8</v>
      </c>
      <c r="AO439" s="0" t="n">
        <v>22175.6</v>
      </c>
      <c r="AP439" s="0" t="n">
        <v>1961</v>
      </c>
      <c r="AQ439" s="0" t="n">
        <v>4128.32</v>
      </c>
      <c r="AR439" s="0" t="n">
        <v>213</v>
      </c>
      <c r="AS439" s="0" t="n">
        <v>450</v>
      </c>
    </row>
    <row r="440" customFormat="false" ht="12" hidden="false" customHeight="false" outlineLevel="0" collapsed="false">
      <c r="A440" s="0" t="str">
        <f aca="false">CONCATENATE("Item/",ASC(C440),"/cond_",ASC(L440),"/list_",ASC(E440),"/context_",ASC(F440),"/CW_",ASC(AS440))</f>
        <v>Item/11119/cond_BC/list_CORGD/context_119/CW_452</v>
      </c>
      <c r="B440" s="0" t="str">
        <f aca="false">CONCATENATE("(#",ASC(C440),")")</f>
        <v>(#11119)</v>
      </c>
      <c r="C440" s="0" t="n">
        <v>11119</v>
      </c>
      <c r="D440" s="0" t="n">
        <v>1119</v>
      </c>
      <c r="E440" s="0" t="s">
        <v>80</v>
      </c>
      <c r="F440" s="0" t="n">
        <v>119</v>
      </c>
      <c r="G440" s="0" t="n">
        <v>147</v>
      </c>
      <c r="H440" s="0" t="s">
        <v>568</v>
      </c>
      <c r="I440" s="0" t="s">
        <v>569</v>
      </c>
      <c r="J440" s="0" t="s">
        <v>1288</v>
      </c>
      <c r="K440" s="0" t="s">
        <v>217</v>
      </c>
      <c r="L440" s="0" t="s">
        <v>1066</v>
      </c>
      <c r="M440" s="0" t="s">
        <v>1067</v>
      </c>
      <c r="N440" s="0" t="s">
        <v>1289</v>
      </c>
      <c r="O440" s="0" t="n">
        <v>10</v>
      </c>
      <c r="P440" s="0" t="n">
        <v>8</v>
      </c>
      <c r="Q440" s="0" t="s">
        <v>52</v>
      </c>
      <c r="R440" s="0" t="s">
        <v>236</v>
      </c>
      <c r="S440" s="0" t="s">
        <v>1745</v>
      </c>
      <c r="T440" s="0" t="n">
        <v>0.875</v>
      </c>
      <c r="U440" s="0" t="n">
        <v>1</v>
      </c>
      <c r="V440" s="0" t="n">
        <v>12</v>
      </c>
      <c r="W440" s="0" t="s">
        <v>55</v>
      </c>
      <c r="X440" s="0" t="s">
        <v>55</v>
      </c>
      <c r="Y440" s="0" t="s">
        <v>55</v>
      </c>
      <c r="Z440" s="0" t="s">
        <v>55</v>
      </c>
      <c r="AA440" s="0" t="n">
        <v>2</v>
      </c>
      <c r="AB440" s="0" t="n">
        <v>19</v>
      </c>
      <c r="AC440" s="0" t="n">
        <v>4</v>
      </c>
      <c r="AD440" s="0" t="n">
        <v>14.3378</v>
      </c>
      <c r="AE440" s="0" t="n">
        <v>2</v>
      </c>
      <c r="AF440" s="0" t="n">
        <v>16.96</v>
      </c>
      <c r="AG440" s="0" t="n">
        <v>11765.3</v>
      </c>
      <c r="AH440" s="0" t="n">
        <v>310.8</v>
      </c>
      <c r="AI440" s="0" t="n">
        <v>2751.08</v>
      </c>
      <c r="AJ440" s="0" t="n">
        <v>35.75</v>
      </c>
      <c r="AK440" s="0" t="n">
        <v>72.6</v>
      </c>
      <c r="AL440" s="0" t="n">
        <v>5.67</v>
      </c>
      <c r="AM440" s="0" t="n">
        <v>258918.23</v>
      </c>
      <c r="AN440" s="0" t="n">
        <v>32791.2</v>
      </c>
      <c r="AO440" s="0" t="n">
        <v>37476.82</v>
      </c>
      <c r="AP440" s="0" t="n">
        <v>2032.25</v>
      </c>
      <c r="AQ440" s="0" t="n">
        <v>2838.86</v>
      </c>
      <c r="AR440" s="0" t="n">
        <v>216</v>
      </c>
      <c r="AS440" s="0" t="n">
        <v>452</v>
      </c>
    </row>
    <row r="441" customFormat="false" ht="12" hidden="false" customHeight="false" outlineLevel="0" collapsed="false">
      <c r="A441" s="0" t="str">
        <f aca="false">CONCATENATE("Item/",ASC(C441),"/cond_",ASC(L441),"/list_",ASC(E441),"/context_",ASC(F441),"/CW_",ASC(AS441))</f>
        <v>Item/11120/cond_BC/list_CORGB/context_120/CW_453</v>
      </c>
      <c r="B441" s="0" t="str">
        <f aca="false">CONCATENATE("(#",ASC(C441),")")</f>
        <v>(#11120)</v>
      </c>
      <c r="C441" s="0" t="n">
        <v>11120</v>
      </c>
      <c r="D441" s="0" t="n">
        <v>1120</v>
      </c>
      <c r="E441" s="0" t="s">
        <v>56</v>
      </c>
      <c r="F441" s="0" t="n">
        <v>120</v>
      </c>
      <c r="G441" s="0" t="n">
        <v>148</v>
      </c>
      <c r="H441" s="0" t="s">
        <v>572</v>
      </c>
      <c r="I441" s="0" t="s">
        <v>573</v>
      </c>
      <c r="J441" s="0" t="s">
        <v>1290</v>
      </c>
      <c r="K441" s="0" t="s">
        <v>575</v>
      </c>
      <c r="L441" s="0" t="s">
        <v>1066</v>
      </c>
      <c r="M441" s="0" t="s">
        <v>1067</v>
      </c>
      <c r="N441" s="0" t="s">
        <v>1291</v>
      </c>
      <c r="O441" s="0" t="n">
        <v>10</v>
      </c>
      <c r="P441" s="0" t="n">
        <v>8</v>
      </c>
      <c r="Q441" s="0" t="s">
        <v>52</v>
      </c>
      <c r="R441" s="0" t="s">
        <v>236</v>
      </c>
      <c r="S441" s="0" t="s">
        <v>1751</v>
      </c>
      <c r="T441" s="0" t="n">
        <v>1</v>
      </c>
      <c r="U441" s="0" t="n">
        <v>3</v>
      </c>
      <c r="V441" s="0" t="n">
        <v>22</v>
      </c>
      <c r="W441" s="0" t="n">
        <v>597</v>
      </c>
      <c r="X441" s="0" t="n">
        <v>524</v>
      </c>
      <c r="Y441" s="0" t="n">
        <v>581</v>
      </c>
      <c r="Z441" s="0" t="n">
        <v>415</v>
      </c>
      <c r="AA441" s="0" t="n">
        <v>5</v>
      </c>
      <c r="AB441" s="0" t="n">
        <v>17</v>
      </c>
      <c r="AC441" s="0" t="n">
        <v>4</v>
      </c>
      <c r="AD441" s="0" t="n">
        <v>29.7464</v>
      </c>
      <c r="AE441" s="0" t="n">
        <v>5</v>
      </c>
      <c r="AF441" s="0" t="n">
        <v>66.47</v>
      </c>
      <c r="AG441" s="0" t="n">
        <v>12588.52</v>
      </c>
      <c r="AH441" s="0" t="n">
        <v>340.6</v>
      </c>
      <c r="AI441" s="0" t="n">
        <v>3225.99</v>
      </c>
      <c r="AJ441" s="0" t="n">
        <v>43</v>
      </c>
      <c r="AK441" s="0" t="n">
        <v>110.93</v>
      </c>
      <c r="AL441" s="0" t="n">
        <v>7.67</v>
      </c>
      <c r="AM441" s="0" t="n">
        <v>273959.27</v>
      </c>
      <c r="AN441" s="0" t="n">
        <v>37087.4</v>
      </c>
      <c r="AO441" s="0" t="n">
        <v>42285.77</v>
      </c>
      <c r="AP441" s="0" t="n">
        <v>2774</v>
      </c>
      <c r="AQ441" s="0" t="n">
        <v>3414.71</v>
      </c>
      <c r="AR441" s="0" t="n">
        <v>393.67</v>
      </c>
      <c r="AS441" s="0" t="n">
        <v>453</v>
      </c>
    </row>
    <row r="442" customFormat="false" ht="12" hidden="false" customHeight="false" outlineLevel="0" collapsed="false">
      <c r="A442" s="0" t="str">
        <f aca="false">CONCATENATE("Item/",ASC(C442),"/cond_",ASC(L442),"/list_",ASC(E442),"/context_",ASC(F442),"/CW_",ASC(AS442))</f>
        <v>Item/11121/cond_BC/list_CORGA/context_121/CW_457</v>
      </c>
      <c r="B442" s="0" t="str">
        <f aca="false">CONCATENATE("(#",ASC(C442),")")</f>
        <v>(#11121)</v>
      </c>
      <c r="C442" s="0" t="n">
        <v>11121</v>
      </c>
      <c r="D442" s="0" t="n">
        <v>1121</v>
      </c>
      <c r="E442" s="0" t="s">
        <v>46</v>
      </c>
      <c r="F442" s="0" t="n">
        <v>121</v>
      </c>
      <c r="G442" s="0" t="n">
        <v>149</v>
      </c>
      <c r="H442" s="0" t="n">
        <v>62</v>
      </c>
      <c r="I442" s="0" t="s">
        <v>577</v>
      </c>
      <c r="J442" s="0" t="s">
        <v>1292</v>
      </c>
      <c r="K442" s="0" t="s">
        <v>579</v>
      </c>
      <c r="L442" s="0" t="s">
        <v>1066</v>
      </c>
      <c r="M442" s="0" t="s">
        <v>1067</v>
      </c>
      <c r="N442" s="0" t="s">
        <v>1293</v>
      </c>
      <c r="O442" s="0" t="n">
        <v>11</v>
      </c>
      <c r="P442" s="0" t="n">
        <v>9</v>
      </c>
      <c r="Q442" s="0" t="s">
        <v>52</v>
      </c>
      <c r="R442" s="0" t="s">
        <v>409</v>
      </c>
      <c r="S442" s="0" t="s">
        <v>1782</v>
      </c>
      <c r="T442" s="0" t="n">
        <v>0.882</v>
      </c>
      <c r="U442" s="0" t="n">
        <v>5</v>
      </c>
      <c r="V442" s="0" t="n">
        <v>27</v>
      </c>
      <c r="W442" s="0" t="n">
        <v>616</v>
      </c>
      <c r="X442" s="0" t="n">
        <v>612</v>
      </c>
      <c r="Y442" s="0" t="n">
        <v>612</v>
      </c>
      <c r="Z442" s="0" t="n">
        <v>547</v>
      </c>
      <c r="AA442" s="0" t="n">
        <v>6</v>
      </c>
      <c r="AB442" s="0" t="n">
        <v>17</v>
      </c>
      <c r="AC442" s="0" t="n">
        <v>4</v>
      </c>
      <c r="AD442" s="0" t="n">
        <v>47.5347</v>
      </c>
      <c r="AE442" s="0" t="n">
        <v>6</v>
      </c>
      <c r="AF442" s="0" t="n">
        <v>42.21</v>
      </c>
      <c r="AG442" s="0" t="n">
        <v>13546.09</v>
      </c>
      <c r="AH442" s="0" t="n">
        <v>376.6</v>
      </c>
      <c r="AI442" s="0" t="n">
        <v>2404.22</v>
      </c>
      <c r="AJ442" s="0" t="n">
        <v>46.25</v>
      </c>
      <c r="AK442" s="0" t="n">
        <v>153.49</v>
      </c>
      <c r="AL442" s="0" t="n">
        <v>7.67</v>
      </c>
      <c r="AM442" s="0" t="n">
        <v>289789.11</v>
      </c>
      <c r="AN442" s="0" t="n">
        <v>37847.6</v>
      </c>
      <c r="AO442" s="0" t="n">
        <v>16049.87</v>
      </c>
      <c r="AP442" s="0" t="n">
        <v>1803.5</v>
      </c>
      <c r="AQ442" s="0" t="n">
        <v>775.47</v>
      </c>
      <c r="AR442" s="0" t="n">
        <v>233</v>
      </c>
      <c r="AS442" s="0" t="n">
        <v>457</v>
      </c>
    </row>
    <row r="443" customFormat="false" ht="12" hidden="false" customHeight="false" outlineLevel="0" collapsed="false">
      <c r="A443" s="0" t="str">
        <f aca="false">CONCATENATE("Item/",ASC(C443),"/cond_",ASC(L443),"/list_",ASC(E443),"/context_",ASC(F443),"/CW_",ASC(AS443))</f>
        <v>Item/11122/cond_BC/list_CORGB/context_122/CW_457</v>
      </c>
      <c r="B443" s="0" t="str">
        <f aca="false">CONCATENATE("(#",ASC(C443),")")</f>
        <v>(#11122)</v>
      </c>
      <c r="C443" s="0" t="n">
        <v>11122</v>
      </c>
      <c r="D443" s="0" t="n">
        <v>1122</v>
      </c>
      <c r="E443" s="0" t="s">
        <v>56</v>
      </c>
      <c r="F443" s="0" t="n">
        <v>122</v>
      </c>
      <c r="G443" s="0" t="n">
        <v>150</v>
      </c>
      <c r="H443" s="0" t="s">
        <v>582</v>
      </c>
      <c r="I443" s="0" t="s">
        <v>583</v>
      </c>
      <c r="J443" s="0" t="s">
        <v>1292</v>
      </c>
      <c r="K443" s="0" t="s">
        <v>585</v>
      </c>
      <c r="L443" s="0" t="s">
        <v>1066</v>
      </c>
      <c r="M443" s="0" t="s">
        <v>1067</v>
      </c>
      <c r="N443" s="0" t="s">
        <v>1294</v>
      </c>
      <c r="O443" s="0" t="n">
        <v>10</v>
      </c>
      <c r="P443" s="0" t="n">
        <v>8</v>
      </c>
      <c r="Q443" s="0" t="s">
        <v>52</v>
      </c>
      <c r="R443" s="0" t="s">
        <v>409</v>
      </c>
      <c r="S443" s="0" t="s">
        <v>1741</v>
      </c>
      <c r="T443" s="0" t="n">
        <v>0.972222222222222</v>
      </c>
      <c r="U443" s="0" t="n">
        <v>3</v>
      </c>
      <c r="V443" s="0" t="n">
        <v>27</v>
      </c>
      <c r="W443" s="0" t="n">
        <v>616</v>
      </c>
      <c r="X443" s="0" t="n">
        <v>612</v>
      </c>
      <c r="Y443" s="0" t="n">
        <v>612</v>
      </c>
      <c r="Z443" s="0" t="n">
        <v>547</v>
      </c>
      <c r="AA443" s="0" t="n">
        <v>6</v>
      </c>
      <c r="AB443" s="0" t="n">
        <v>17</v>
      </c>
      <c r="AC443" s="0" t="n">
        <v>4</v>
      </c>
      <c r="AD443" s="0" t="n">
        <v>47.5347</v>
      </c>
      <c r="AE443" s="0" t="n">
        <v>6</v>
      </c>
      <c r="AF443" s="0" t="n">
        <v>42.21</v>
      </c>
      <c r="AG443" s="0" t="n">
        <v>13546.09</v>
      </c>
      <c r="AH443" s="0" t="n">
        <v>376.6</v>
      </c>
      <c r="AI443" s="0" t="n">
        <v>2404.22</v>
      </c>
      <c r="AJ443" s="0" t="n">
        <v>46.25</v>
      </c>
      <c r="AK443" s="0" t="n">
        <v>153.49</v>
      </c>
      <c r="AL443" s="0" t="n">
        <v>7.67</v>
      </c>
      <c r="AM443" s="0" t="n">
        <v>289789.11</v>
      </c>
      <c r="AN443" s="0" t="n">
        <v>37847.6</v>
      </c>
      <c r="AO443" s="0" t="n">
        <v>16049.87</v>
      </c>
      <c r="AP443" s="0" t="n">
        <v>1803.5</v>
      </c>
      <c r="AQ443" s="0" t="n">
        <v>775.47</v>
      </c>
      <c r="AR443" s="0" t="n">
        <v>233</v>
      </c>
      <c r="AS443" s="0" t="n">
        <v>457</v>
      </c>
    </row>
    <row r="444" customFormat="false" ht="12" hidden="false" customHeight="false" outlineLevel="0" collapsed="false">
      <c r="A444" s="0" t="str">
        <f aca="false">CONCATENATE("Item/",ASC(C444),"/cond_",ASC(L444),"/list_",ASC(E444),"/context_",ASC(F444),"/CW_",ASC(AS444))</f>
        <v>Item/11123/cond_BC/list_CORGA/context_123/CW_458</v>
      </c>
      <c r="B444" s="0" t="str">
        <f aca="false">CONCATENATE("(#",ASC(C444),")")</f>
        <v>(#11123)</v>
      </c>
      <c r="C444" s="0" t="n">
        <v>11123</v>
      </c>
      <c r="D444" s="0" t="n">
        <v>1123</v>
      </c>
      <c r="E444" s="0" t="s">
        <v>46</v>
      </c>
      <c r="F444" s="0" t="n">
        <v>123</v>
      </c>
      <c r="G444" s="0" t="n">
        <v>151</v>
      </c>
      <c r="I444" s="0" t="s">
        <v>587</v>
      </c>
      <c r="J444" s="0" t="s">
        <v>1295</v>
      </c>
      <c r="K444" s="0" t="s">
        <v>589</v>
      </c>
      <c r="L444" s="0" t="s">
        <v>1066</v>
      </c>
      <c r="M444" s="0" t="s">
        <v>1067</v>
      </c>
      <c r="N444" s="0" t="s">
        <v>1296</v>
      </c>
      <c r="O444" s="0" t="n">
        <v>22</v>
      </c>
      <c r="P444" s="0" t="n">
        <v>20</v>
      </c>
      <c r="Q444" s="0" t="s">
        <v>52</v>
      </c>
      <c r="R444" s="0" t="s">
        <v>409</v>
      </c>
      <c r="S444" s="0" t="s">
        <v>1783</v>
      </c>
      <c r="T444" s="0" t="n">
        <v>0.93</v>
      </c>
      <c r="U444" s="0" t="n">
        <v>3</v>
      </c>
      <c r="V444" s="0" t="n">
        <v>14</v>
      </c>
      <c r="W444" s="0" t="n">
        <v>600</v>
      </c>
      <c r="X444" s="0" t="n">
        <v>569</v>
      </c>
      <c r="Y444" s="0" t="n">
        <v>601</v>
      </c>
      <c r="Z444" s="0" t="n">
        <v>485</v>
      </c>
      <c r="AA444" s="0" t="n">
        <v>6</v>
      </c>
      <c r="AB444" s="0" t="n">
        <v>14</v>
      </c>
      <c r="AC444" s="0" t="n">
        <v>4</v>
      </c>
      <c r="AD444" s="0" t="n">
        <v>14.6947</v>
      </c>
      <c r="AE444" s="0" t="n">
        <v>6</v>
      </c>
      <c r="AF444" s="0" t="n">
        <v>68.29</v>
      </c>
      <c r="AG444" s="0" t="n">
        <v>23057.93</v>
      </c>
      <c r="AH444" s="0" t="n">
        <v>212.75</v>
      </c>
      <c r="AI444" s="0" t="n">
        <v>415.74</v>
      </c>
      <c r="AJ444" s="0" t="n">
        <v>13.33</v>
      </c>
      <c r="AK444" s="0" t="n">
        <v>219.14</v>
      </c>
      <c r="AL444" s="0" t="n">
        <v>3.5</v>
      </c>
      <c r="AM444" s="0" t="n">
        <v>338210.84</v>
      </c>
      <c r="AN444" s="0" t="n">
        <v>40013.25</v>
      </c>
      <c r="AO444" s="0" t="n">
        <v>11762.89</v>
      </c>
      <c r="AP444" s="0" t="n">
        <v>1501.33</v>
      </c>
      <c r="AQ444" s="0" t="n">
        <v>1524.2</v>
      </c>
      <c r="AR444" s="0" t="n">
        <v>156</v>
      </c>
      <c r="AS444" s="0" t="n">
        <v>458</v>
      </c>
    </row>
    <row r="445" customFormat="false" ht="12" hidden="false" customHeight="false" outlineLevel="0" collapsed="false">
      <c r="A445" s="0" t="str">
        <f aca="false">CONCATENATE("Item/",ASC(C445),"/cond_",ASC(L445),"/list_",ASC(E445),"/context_",ASC(F445),"/CW_",ASC(AS445))</f>
        <v>Item/11124/cond_BC/list_CORGB/context_124/CW_458</v>
      </c>
      <c r="B445" s="0" t="str">
        <f aca="false">CONCATENATE("(#",ASC(C445),")")</f>
        <v>(#11124)</v>
      </c>
      <c r="C445" s="0" t="n">
        <v>11124</v>
      </c>
      <c r="D445" s="0" t="n">
        <v>1124</v>
      </c>
      <c r="E445" s="0" t="s">
        <v>56</v>
      </c>
      <c r="F445" s="0" t="n">
        <v>124</v>
      </c>
      <c r="G445" s="0" t="n">
        <v>152</v>
      </c>
      <c r="H445" s="0" t="s">
        <v>591</v>
      </c>
      <c r="I445" s="0" t="s">
        <v>592</v>
      </c>
      <c r="J445" s="0" t="s">
        <v>1295</v>
      </c>
      <c r="K445" s="0" t="s">
        <v>594</v>
      </c>
      <c r="L445" s="0" t="s">
        <v>1066</v>
      </c>
      <c r="M445" s="0" t="s">
        <v>1067</v>
      </c>
      <c r="N445" s="0" t="s">
        <v>1297</v>
      </c>
      <c r="O445" s="0" t="n">
        <v>10</v>
      </c>
      <c r="P445" s="0" t="n">
        <v>8</v>
      </c>
      <c r="Q445" s="0" t="s">
        <v>52</v>
      </c>
      <c r="R445" s="0" t="s">
        <v>409</v>
      </c>
      <c r="S445" s="0" t="s">
        <v>1767</v>
      </c>
      <c r="T445" s="0" t="n">
        <v>0.90625</v>
      </c>
      <c r="U445" s="0" t="n">
        <v>2</v>
      </c>
      <c r="V445" s="0" t="n">
        <v>14</v>
      </c>
      <c r="W445" s="0" t="n">
        <v>600</v>
      </c>
      <c r="X445" s="0" t="n">
        <v>569</v>
      </c>
      <c r="Y445" s="0" t="n">
        <v>601</v>
      </c>
      <c r="Z445" s="0" t="n">
        <v>485</v>
      </c>
      <c r="AA445" s="0" t="n">
        <v>6</v>
      </c>
      <c r="AB445" s="0" t="n">
        <v>14</v>
      </c>
      <c r="AC445" s="0" t="n">
        <v>4</v>
      </c>
      <c r="AD445" s="0" t="n">
        <v>14.6947</v>
      </c>
      <c r="AE445" s="0" t="n">
        <v>6</v>
      </c>
      <c r="AF445" s="0" t="n">
        <v>68.29</v>
      </c>
      <c r="AG445" s="0" t="n">
        <v>23057.93</v>
      </c>
      <c r="AH445" s="0" t="n">
        <v>212.75</v>
      </c>
      <c r="AI445" s="0" t="n">
        <v>415.74</v>
      </c>
      <c r="AJ445" s="0" t="n">
        <v>13.33</v>
      </c>
      <c r="AK445" s="0" t="n">
        <v>219.14</v>
      </c>
      <c r="AL445" s="0" t="n">
        <v>3.5</v>
      </c>
      <c r="AM445" s="0" t="n">
        <v>338210.84</v>
      </c>
      <c r="AN445" s="0" t="n">
        <v>40013.25</v>
      </c>
      <c r="AO445" s="0" t="n">
        <v>11762.89</v>
      </c>
      <c r="AP445" s="0" t="n">
        <v>1501.33</v>
      </c>
      <c r="AQ445" s="0" t="n">
        <v>1524.2</v>
      </c>
      <c r="AR445" s="0" t="n">
        <v>156</v>
      </c>
      <c r="AS445" s="0" t="n">
        <v>458</v>
      </c>
    </row>
    <row r="446" customFormat="false" ht="12" hidden="false" customHeight="false" outlineLevel="0" collapsed="false">
      <c r="A446" s="0" t="str">
        <f aca="false">CONCATENATE("Item/",ASC(C446),"/cond_",ASC(L446),"/list_",ASC(E446),"/context_",ASC(F446),"/CW_",ASC(AS446))</f>
        <v>Item/11125/cond_BC/list_CORGB/context_125/CW_460</v>
      </c>
      <c r="B446" s="0" t="str">
        <f aca="false">CONCATENATE("(#",ASC(C446),")")</f>
        <v>(#11125)</v>
      </c>
      <c r="C446" s="0" t="n">
        <v>11125</v>
      </c>
      <c r="D446" s="0" t="n">
        <v>1125</v>
      </c>
      <c r="E446" s="0" t="s">
        <v>56</v>
      </c>
      <c r="F446" s="0" t="n">
        <v>125</v>
      </c>
      <c r="G446" s="0" t="n">
        <v>153</v>
      </c>
      <c r="I446" s="0" t="s">
        <v>596</v>
      </c>
      <c r="J446" s="0" t="s">
        <v>1298</v>
      </c>
      <c r="K446" s="0" t="s">
        <v>598</v>
      </c>
      <c r="L446" s="0" t="s">
        <v>1066</v>
      </c>
      <c r="M446" s="0" t="s">
        <v>1067</v>
      </c>
      <c r="N446" s="0" t="s">
        <v>1299</v>
      </c>
      <c r="O446" s="0" t="n">
        <v>17</v>
      </c>
      <c r="P446" s="0" t="n">
        <v>15</v>
      </c>
      <c r="Q446" s="0" t="s">
        <v>52</v>
      </c>
      <c r="R446" s="0" t="s">
        <v>409</v>
      </c>
      <c r="S446" s="0" t="s">
        <v>1743</v>
      </c>
      <c r="T446" s="0" t="n">
        <v>0.96</v>
      </c>
      <c r="U446" s="0" t="n">
        <v>3</v>
      </c>
      <c r="V446" s="0" t="n">
        <v>63</v>
      </c>
      <c r="W446" s="0" t="n">
        <v>549</v>
      </c>
      <c r="X446" s="0" t="n">
        <v>615</v>
      </c>
      <c r="Y446" s="0" t="n">
        <v>561</v>
      </c>
      <c r="Z446" s="0" t="n">
        <v>518</v>
      </c>
      <c r="AA446" s="0" t="n">
        <v>10</v>
      </c>
      <c r="AB446" s="0" t="n">
        <v>14</v>
      </c>
      <c r="AC446" s="0" t="n">
        <v>4</v>
      </c>
      <c r="AD446" s="0" t="n">
        <v>84.7772</v>
      </c>
      <c r="AE446" s="0" t="n">
        <v>10</v>
      </c>
      <c r="AF446" s="0" t="n">
        <v>56.63</v>
      </c>
      <c r="AG446" s="0" t="n">
        <v>14683</v>
      </c>
      <c r="AH446" s="0" t="n">
        <v>146.5</v>
      </c>
      <c r="AI446" s="0" t="n">
        <v>536.01</v>
      </c>
      <c r="AJ446" s="0" t="n">
        <v>17</v>
      </c>
      <c r="AK446" s="0" t="n">
        <v>257.9</v>
      </c>
      <c r="AL446" s="0" t="n">
        <v>4.5</v>
      </c>
      <c r="AM446" s="0" t="n">
        <v>227533.37</v>
      </c>
      <c r="AN446" s="0" t="n">
        <v>28201.5</v>
      </c>
      <c r="AO446" s="0" t="n">
        <v>13722.04</v>
      </c>
      <c r="AP446" s="0" t="n">
        <v>1843.67</v>
      </c>
      <c r="AQ446" s="0" t="n">
        <v>1766.94</v>
      </c>
      <c r="AR446" s="0" t="n">
        <v>185.5</v>
      </c>
      <c r="AS446" s="0" t="n">
        <v>460</v>
      </c>
    </row>
    <row r="447" customFormat="false" ht="12" hidden="false" customHeight="false" outlineLevel="0" collapsed="false">
      <c r="A447" s="0" t="str">
        <f aca="false">CONCATENATE("Item/",ASC(C447),"/cond_",ASC(L447),"/list_",ASC(E447),"/context_",ASC(F447),"/CW_",ASC(AS447))</f>
        <v>Item/11126/cond_BC/list_CORGB/context_126/CW_462</v>
      </c>
      <c r="B447" s="0" t="str">
        <f aca="false">CONCATENATE("(#",ASC(C447),")")</f>
        <v>(#11126)</v>
      </c>
      <c r="C447" s="0" t="n">
        <v>11126</v>
      </c>
      <c r="D447" s="0" t="n">
        <v>1126</v>
      </c>
      <c r="E447" s="0" t="s">
        <v>56</v>
      </c>
      <c r="F447" s="0" t="n">
        <v>126</v>
      </c>
      <c r="G447" s="0" t="n">
        <v>154</v>
      </c>
      <c r="H447" s="0" t="n">
        <v>53</v>
      </c>
      <c r="I447" s="0" t="s">
        <v>600</v>
      </c>
      <c r="J447" s="0" t="s">
        <v>1300</v>
      </c>
      <c r="K447" s="0" t="s">
        <v>602</v>
      </c>
      <c r="L447" s="0" t="s">
        <v>1066</v>
      </c>
      <c r="M447" s="0" t="s">
        <v>1067</v>
      </c>
      <c r="N447" s="0" t="s">
        <v>1301</v>
      </c>
      <c r="O447" s="0" t="n">
        <v>10</v>
      </c>
      <c r="P447" s="0" t="n">
        <v>8</v>
      </c>
      <c r="Q447" s="0" t="s">
        <v>52</v>
      </c>
      <c r="R447" s="0" t="s">
        <v>409</v>
      </c>
      <c r="S447" s="0" t="s">
        <v>1752</v>
      </c>
      <c r="T447" s="0" t="n">
        <v>0.911</v>
      </c>
      <c r="U447" s="0" t="n">
        <v>2</v>
      </c>
      <c r="V447" s="0" t="n">
        <v>61</v>
      </c>
      <c r="W447" s="0" t="n">
        <v>574</v>
      </c>
      <c r="X447" s="0" t="n">
        <v>531</v>
      </c>
      <c r="Y447" s="0" t="n">
        <v>624</v>
      </c>
      <c r="Z447" s="0" t="s">
        <v>55</v>
      </c>
      <c r="AA447" s="0" t="n">
        <v>13</v>
      </c>
      <c r="AB447" s="0" t="n">
        <v>9</v>
      </c>
      <c r="AC447" s="0" t="n">
        <v>4</v>
      </c>
      <c r="AD447" s="0" t="n">
        <v>24.273</v>
      </c>
      <c r="AE447" s="0" t="n">
        <v>13</v>
      </c>
      <c r="AF447" s="0" t="n">
        <v>31.14</v>
      </c>
      <c r="AG447" s="0" t="n">
        <v>14277.17</v>
      </c>
      <c r="AH447" s="0" t="n">
        <v>417.6</v>
      </c>
      <c r="AI447" s="0" t="n">
        <v>2343.23</v>
      </c>
      <c r="AJ447" s="0" t="n">
        <v>50</v>
      </c>
      <c r="AK447" s="0" t="n">
        <v>353.84</v>
      </c>
      <c r="AL447" s="0" t="n">
        <v>12</v>
      </c>
      <c r="AM447" s="0" t="n">
        <v>319148.66</v>
      </c>
      <c r="AN447" s="0" t="n">
        <v>39882.4</v>
      </c>
      <c r="AO447" s="0" t="n">
        <v>32282.55</v>
      </c>
      <c r="AP447" s="0" t="n">
        <v>3889</v>
      </c>
      <c r="AQ447" s="0" t="n">
        <v>2934.46</v>
      </c>
      <c r="AR447" s="0" t="n">
        <v>339.67</v>
      </c>
      <c r="AS447" s="0" t="n">
        <v>462</v>
      </c>
    </row>
    <row r="448" customFormat="false" ht="12" hidden="false" customHeight="false" outlineLevel="0" collapsed="false">
      <c r="A448" s="0" t="str">
        <f aca="false">CONCATENATE("Item/",ASC(C448),"/cond_",ASC(L448),"/list_",ASC(E448),"/context_",ASC(F448),"/CW_",ASC(AS448))</f>
        <v>Item/11127/cond_BC/list_CORGC/context_127/CW_467</v>
      </c>
      <c r="B448" s="0" t="str">
        <f aca="false">CONCATENATE("(#",ASC(C448),")")</f>
        <v>(#11127)</v>
      </c>
      <c r="C448" s="0" t="n">
        <v>11127</v>
      </c>
      <c r="D448" s="0" t="n">
        <v>1127</v>
      </c>
      <c r="E448" s="0" t="s">
        <v>66</v>
      </c>
      <c r="F448" s="0" t="n">
        <v>127</v>
      </c>
      <c r="G448" s="0" t="n">
        <v>155</v>
      </c>
      <c r="I448" s="0" t="s">
        <v>604</v>
      </c>
      <c r="J448" s="0" t="s">
        <v>1302</v>
      </c>
      <c r="K448" s="0" t="s">
        <v>606</v>
      </c>
      <c r="L448" s="0" t="s">
        <v>1066</v>
      </c>
      <c r="M448" s="0" t="s">
        <v>1067</v>
      </c>
      <c r="N448" s="0" t="s">
        <v>1303</v>
      </c>
      <c r="O448" s="0" t="n">
        <v>12</v>
      </c>
      <c r="P448" s="0" t="n">
        <v>10</v>
      </c>
      <c r="Q448" s="0" t="s">
        <v>52</v>
      </c>
      <c r="R448" s="0" t="s">
        <v>409</v>
      </c>
      <c r="S448" s="0" t="s">
        <v>1784</v>
      </c>
      <c r="T448" s="0" t="n">
        <v>0.96</v>
      </c>
      <c r="U448" s="0" t="n">
        <v>5</v>
      </c>
      <c r="V448" s="0" t="n">
        <v>380</v>
      </c>
      <c r="W448" s="0" t="n">
        <v>394</v>
      </c>
      <c r="X448" s="0" t="n">
        <v>566</v>
      </c>
      <c r="Y448" s="0" t="n">
        <v>386</v>
      </c>
      <c r="Z448" s="0" t="n">
        <v>380</v>
      </c>
      <c r="AA448" s="0" t="n">
        <v>12</v>
      </c>
      <c r="AB448" s="0" t="n">
        <v>19</v>
      </c>
      <c r="AC448" s="0" t="n">
        <v>4</v>
      </c>
      <c r="AD448" s="0" t="n">
        <v>388.904</v>
      </c>
      <c r="AE448" s="0" t="n">
        <v>12</v>
      </c>
      <c r="AF448" s="0" t="n">
        <v>31.01</v>
      </c>
      <c r="AG448" s="0" t="n">
        <v>18233.73</v>
      </c>
      <c r="AH448" s="0" t="n">
        <v>249.25</v>
      </c>
      <c r="AI448" s="0" t="n">
        <v>1076.18</v>
      </c>
      <c r="AJ448" s="0" t="n">
        <v>20.33</v>
      </c>
      <c r="AK448" s="0" t="n">
        <v>490.34</v>
      </c>
      <c r="AL448" s="0" t="n">
        <v>4.5</v>
      </c>
      <c r="AM448" s="0" t="n">
        <v>314212.95</v>
      </c>
      <c r="AN448" s="0" t="n">
        <v>45979</v>
      </c>
      <c r="AO448" s="0" t="n">
        <v>15884.83</v>
      </c>
      <c r="AP448" s="0" t="n">
        <v>2754.33</v>
      </c>
      <c r="AQ448" s="0" t="n">
        <v>3179.47</v>
      </c>
      <c r="AR448" s="0" t="n">
        <v>333.5</v>
      </c>
      <c r="AS448" s="0" t="n">
        <v>467</v>
      </c>
    </row>
    <row r="449" customFormat="false" ht="12" hidden="false" customHeight="false" outlineLevel="0" collapsed="false">
      <c r="A449" s="0" t="str">
        <f aca="false">CONCATENATE("Item/",ASC(C449),"/cond_",ASC(L449),"/list_",ASC(E449),"/context_",ASC(F449),"/CW_",ASC(AS449))</f>
        <v>Item/11128/cond_BC/list_CORGA/context_128/CW_469</v>
      </c>
      <c r="B449" s="0" t="str">
        <f aca="false">CONCATENATE("(#",ASC(C449),")")</f>
        <v>(#11128)</v>
      </c>
      <c r="C449" s="0" t="n">
        <v>11128</v>
      </c>
      <c r="D449" s="0" t="n">
        <v>1128</v>
      </c>
      <c r="E449" s="0" t="s">
        <v>46</v>
      </c>
      <c r="F449" s="0" t="n">
        <v>128</v>
      </c>
      <c r="G449" s="0" t="n">
        <v>156</v>
      </c>
      <c r="H449" s="0" t="n">
        <v>49</v>
      </c>
      <c r="I449" s="0" t="s">
        <v>608</v>
      </c>
      <c r="J449" s="0" t="s">
        <v>1304</v>
      </c>
      <c r="K449" s="0" t="s">
        <v>610</v>
      </c>
      <c r="L449" s="0" t="s">
        <v>1066</v>
      </c>
      <c r="M449" s="0" t="s">
        <v>1067</v>
      </c>
      <c r="N449" s="0" t="s">
        <v>1305</v>
      </c>
      <c r="O449" s="0" t="n">
        <v>10</v>
      </c>
      <c r="P449" s="0" t="n">
        <v>8</v>
      </c>
      <c r="Q449" s="0" t="s">
        <v>52</v>
      </c>
      <c r="R449" s="0" t="s">
        <v>409</v>
      </c>
      <c r="S449" s="0" t="s">
        <v>1743</v>
      </c>
      <c r="T449" s="0" t="n">
        <v>0.912</v>
      </c>
      <c r="U449" s="0" t="n">
        <v>3</v>
      </c>
      <c r="V449" s="0" t="n">
        <v>23</v>
      </c>
      <c r="W449" s="0" t="n">
        <v>590</v>
      </c>
      <c r="X449" s="0" t="n">
        <v>586</v>
      </c>
      <c r="Y449" s="0" t="n">
        <v>599</v>
      </c>
      <c r="Z449" s="0" t="n">
        <v>418</v>
      </c>
      <c r="AA449" s="0" t="n">
        <v>15</v>
      </c>
      <c r="AB449" s="0" t="n">
        <v>18</v>
      </c>
      <c r="AC449" s="0" t="n">
        <v>4</v>
      </c>
      <c r="AD449" s="0" t="n">
        <v>27.3072</v>
      </c>
      <c r="AE449" s="0" t="n">
        <v>15</v>
      </c>
      <c r="AF449" s="0" t="n">
        <v>16.32</v>
      </c>
      <c r="AG449" s="0" t="n">
        <v>12673.45</v>
      </c>
      <c r="AH449" s="0" t="n">
        <v>230.75</v>
      </c>
      <c r="AI449" s="0" t="n">
        <v>1237.41</v>
      </c>
      <c r="AJ449" s="0" t="n">
        <v>36.33</v>
      </c>
      <c r="AK449" s="0" t="n">
        <v>88.61</v>
      </c>
      <c r="AL449" s="0" t="n">
        <v>6.5</v>
      </c>
      <c r="AM449" s="0" t="n">
        <v>221751.84</v>
      </c>
      <c r="AN449" s="0" t="n">
        <v>35806.75</v>
      </c>
      <c r="AO449" s="0" t="n">
        <v>32574.28</v>
      </c>
      <c r="AP449" s="0" t="n">
        <v>5377.67</v>
      </c>
      <c r="AQ449" s="0" t="n">
        <v>2096.14</v>
      </c>
      <c r="AR449" s="0" t="n">
        <v>359.5</v>
      </c>
      <c r="AS449" s="0" t="n">
        <v>469</v>
      </c>
    </row>
    <row r="450" customFormat="false" ht="12" hidden="false" customHeight="false" outlineLevel="0" collapsed="false">
      <c r="A450" s="0" t="str">
        <f aca="false">CONCATENATE("Item/",ASC(C450),"/cond_",ASC(L450),"/list_",ASC(E450),"/context_",ASC(F450),"/CW_",ASC(AS450))</f>
        <v>Item/11129/cond_BC/list_CORGD/context_129/CW_476</v>
      </c>
      <c r="B450" s="0" t="str">
        <f aca="false">CONCATENATE("(#",ASC(C450),")")</f>
        <v>(#11129)</v>
      </c>
      <c r="C450" s="0" t="n">
        <v>11129</v>
      </c>
      <c r="D450" s="0" t="n">
        <v>1129</v>
      </c>
      <c r="E450" s="0" t="s">
        <v>80</v>
      </c>
      <c r="F450" s="0" t="n">
        <v>129</v>
      </c>
      <c r="G450" s="0" t="n">
        <v>157</v>
      </c>
      <c r="I450" s="0" t="s">
        <v>612</v>
      </c>
      <c r="J450" s="0" t="s">
        <v>1306</v>
      </c>
      <c r="K450" s="0" t="s">
        <v>614</v>
      </c>
      <c r="L450" s="0" t="s">
        <v>1066</v>
      </c>
      <c r="M450" s="0" t="s">
        <v>1067</v>
      </c>
      <c r="N450" s="0" t="s">
        <v>1307</v>
      </c>
      <c r="O450" s="0" t="n">
        <v>11</v>
      </c>
      <c r="P450" s="0" t="n">
        <v>9</v>
      </c>
      <c r="Q450" s="0" t="s">
        <v>52</v>
      </c>
      <c r="R450" s="0" t="s">
        <v>409</v>
      </c>
      <c r="S450" s="0" t="s">
        <v>1755</v>
      </c>
      <c r="T450" s="0" t="n">
        <v>1</v>
      </c>
      <c r="U450" s="0" t="n">
        <v>2</v>
      </c>
      <c r="V450" s="0" t="n">
        <v>65</v>
      </c>
      <c r="W450" s="0" t="n">
        <v>484</v>
      </c>
      <c r="X450" s="0" t="n">
        <v>610</v>
      </c>
      <c r="Y450" s="0" t="n">
        <v>530</v>
      </c>
      <c r="Z450" s="0" t="n">
        <v>475</v>
      </c>
      <c r="AA450" s="0" t="n">
        <v>6</v>
      </c>
      <c r="AB450" s="0" t="n">
        <v>10</v>
      </c>
      <c r="AC450" s="0" t="n">
        <v>4</v>
      </c>
      <c r="AD450" s="0" t="n">
        <v>125.173</v>
      </c>
      <c r="AE450" s="0" t="n">
        <v>6</v>
      </c>
      <c r="AF450" s="0" t="n">
        <v>13.93</v>
      </c>
      <c r="AG450" s="0" t="n">
        <v>10109.78</v>
      </c>
      <c r="AH450" s="0" t="n">
        <v>462.6</v>
      </c>
      <c r="AI450" s="0" t="n">
        <v>567.81</v>
      </c>
      <c r="AJ450" s="0" t="n">
        <v>36.75</v>
      </c>
      <c r="AK450" s="0" t="n">
        <v>176.46</v>
      </c>
      <c r="AL450" s="0" t="n">
        <v>7</v>
      </c>
      <c r="AM450" s="0" t="n">
        <v>310983</v>
      </c>
      <c r="AN450" s="0" t="n">
        <v>44678.6</v>
      </c>
      <c r="AO450" s="0" t="n">
        <v>12387.72</v>
      </c>
      <c r="AP450" s="0" t="n">
        <v>2278</v>
      </c>
      <c r="AQ450" s="0" t="n">
        <v>641.37</v>
      </c>
      <c r="AR450" s="0" t="n">
        <v>134</v>
      </c>
      <c r="AS450" s="0" t="n">
        <v>476</v>
      </c>
    </row>
    <row r="451" customFormat="false" ht="12" hidden="false" customHeight="false" outlineLevel="0" collapsed="false">
      <c r="A451" s="0" t="str">
        <f aca="false">CONCATENATE("Item/",ASC(C451),"/cond_",ASC(L451),"/list_",ASC(E451),"/context_",ASC(F451),"/CW_",ASC(AS451))</f>
        <v>Item/11130/cond_BC/list_CORGA/context_130/CW_480</v>
      </c>
      <c r="B451" s="0" t="str">
        <f aca="false">CONCATENATE("(#",ASC(C451),")")</f>
        <v>(#11130)</v>
      </c>
      <c r="C451" s="0" t="n">
        <v>11130</v>
      </c>
      <c r="D451" s="0" t="n">
        <v>1130</v>
      </c>
      <c r="E451" s="0" t="s">
        <v>46</v>
      </c>
      <c r="F451" s="0" t="n">
        <v>130</v>
      </c>
      <c r="G451" s="0" t="n">
        <v>159</v>
      </c>
      <c r="H451" s="0" t="n">
        <v>25</v>
      </c>
      <c r="I451" s="0" t="s">
        <v>616</v>
      </c>
      <c r="J451" s="0" t="s">
        <v>1308</v>
      </c>
      <c r="K451" s="0" t="s">
        <v>618</v>
      </c>
      <c r="L451" s="0" t="s">
        <v>1066</v>
      </c>
      <c r="M451" s="0" t="s">
        <v>1067</v>
      </c>
      <c r="N451" s="0" t="s">
        <v>1309</v>
      </c>
      <c r="O451" s="0" t="n">
        <v>10</v>
      </c>
      <c r="P451" s="0" t="n">
        <v>8</v>
      </c>
      <c r="Q451" s="0" t="s">
        <v>52</v>
      </c>
      <c r="R451" s="0" t="s">
        <v>409</v>
      </c>
      <c r="S451" s="0" t="s">
        <v>1755</v>
      </c>
      <c r="T451" s="0" t="n">
        <v>0.941</v>
      </c>
      <c r="U451" s="0" t="n">
        <v>2</v>
      </c>
      <c r="V451" s="0" t="n">
        <v>34</v>
      </c>
      <c r="W451" s="0" t="n">
        <v>450</v>
      </c>
      <c r="X451" s="0" t="n">
        <v>582</v>
      </c>
      <c r="Y451" s="0" t="n">
        <v>477</v>
      </c>
      <c r="Z451" s="0" t="n">
        <v>498</v>
      </c>
      <c r="AA451" s="0" t="n">
        <v>5</v>
      </c>
      <c r="AB451" s="0" t="n">
        <v>13</v>
      </c>
      <c r="AC451" s="0" t="n">
        <v>4</v>
      </c>
      <c r="AD451" s="0" t="n">
        <v>63.5383</v>
      </c>
      <c r="AE451" s="0" t="n">
        <v>5</v>
      </c>
      <c r="AF451" s="0" t="n">
        <v>119.83</v>
      </c>
      <c r="AG451" s="0" t="n">
        <v>8901.15</v>
      </c>
      <c r="AH451" s="0" t="n">
        <v>305</v>
      </c>
      <c r="AI451" s="0" t="n">
        <v>811.7</v>
      </c>
      <c r="AJ451" s="0" t="n">
        <v>20.75</v>
      </c>
      <c r="AK451" s="0" t="n">
        <v>91.86</v>
      </c>
      <c r="AL451" s="0" t="n">
        <v>4</v>
      </c>
      <c r="AM451" s="0" t="n">
        <v>245562.22</v>
      </c>
      <c r="AN451" s="0" t="n">
        <v>37557.2</v>
      </c>
      <c r="AO451" s="0" t="n">
        <v>16998.7</v>
      </c>
      <c r="AP451" s="0" t="n">
        <v>2390.25</v>
      </c>
      <c r="AQ451" s="0" t="n">
        <v>1300.35</v>
      </c>
      <c r="AR451" s="0" t="n">
        <v>268.67</v>
      </c>
      <c r="AS451" s="0" t="n">
        <v>480</v>
      </c>
    </row>
    <row r="452" customFormat="false" ht="12" hidden="false" customHeight="false" outlineLevel="0" collapsed="false">
      <c r="A452" s="0" t="str">
        <f aca="false">CONCATENATE("Item/",ASC(C452),"/cond_",ASC(L452),"/list_",ASC(E452),"/context_",ASC(F452),"/CW_",ASC(AS452))</f>
        <v>Item/11131/cond_BC/list_CORGC/context_131/CW_491</v>
      </c>
      <c r="B452" s="0" t="str">
        <f aca="false">CONCATENATE("(#",ASC(C452),")")</f>
        <v>(#11131)</v>
      </c>
      <c r="C452" s="0" t="n">
        <v>11131</v>
      </c>
      <c r="D452" s="0" t="n">
        <v>1131</v>
      </c>
      <c r="E452" s="0" t="s">
        <v>66</v>
      </c>
      <c r="F452" s="0" t="n">
        <v>131</v>
      </c>
      <c r="G452" s="0" t="n">
        <v>160</v>
      </c>
      <c r="I452" s="0" t="s">
        <v>620</v>
      </c>
      <c r="J452" s="0" t="s">
        <v>1310</v>
      </c>
      <c r="K452" s="0" t="s">
        <v>622</v>
      </c>
      <c r="L452" s="0" t="s">
        <v>1066</v>
      </c>
      <c r="M452" s="0" t="s">
        <v>1067</v>
      </c>
      <c r="N452" s="0" t="s">
        <v>1311</v>
      </c>
      <c r="O452" s="0" t="n">
        <v>17</v>
      </c>
      <c r="P452" s="0" t="n">
        <v>14</v>
      </c>
      <c r="Q452" s="0" t="s">
        <v>52</v>
      </c>
      <c r="R452" s="0" t="s">
        <v>409</v>
      </c>
      <c r="S452" s="0" t="s">
        <v>1758</v>
      </c>
      <c r="T452" s="0" t="n">
        <v>0.89</v>
      </c>
      <c r="U452" s="0" t="n">
        <v>3</v>
      </c>
      <c r="V452" s="0" t="n">
        <v>3</v>
      </c>
      <c r="W452" s="0" t="n">
        <v>458</v>
      </c>
      <c r="X452" s="0" t="n">
        <v>533</v>
      </c>
      <c r="Y452" s="0" t="n">
        <v>495</v>
      </c>
      <c r="Z452" s="0" t="n">
        <v>433</v>
      </c>
      <c r="AA452" s="0" t="n">
        <v>12</v>
      </c>
      <c r="AB452" s="0" t="n">
        <v>13</v>
      </c>
      <c r="AC452" s="0" t="n">
        <v>4</v>
      </c>
      <c r="AD452" s="0" t="n">
        <v>11.8986</v>
      </c>
      <c r="AE452" s="0" t="n">
        <v>12</v>
      </c>
      <c r="AF452" s="0" t="n">
        <v>183.22</v>
      </c>
      <c r="AG452" s="0" t="n">
        <v>11970.46</v>
      </c>
      <c r="AH452" s="0" t="n">
        <v>220</v>
      </c>
      <c r="AI452" s="0" t="n">
        <v>2421.27</v>
      </c>
      <c r="AJ452" s="0" t="n">
        <v>22</v>
      </c>
      <c r="AK452" s="0" t="n">
        <v>1107.28</v>
      </c>
      <c r="AL452" s="0" t="n">
        <v>5.5</v>
      </c>
      <c r="AM452" s="0" t="n">
        <v>236914.42</v>
      </c>
      <c r="AN452" s="0" t="n">
        <v>35505.5</v>
      </c>
      <c r="AO452" s="0" t="n">
        <v>23969.71</v>
      </c>
      <c r="AP452" s="0" t="n">
        <v>2274</v>
      </c>
      <c r="AQ452" s="0" t="n">
        <v>3902.84</v>
      </c>
      <c r="AR452" s="0" t="n">
        <v>262.5</v>
      </c>
      <c r="AS452" s="0" t="n">
        <v>491</v>
      </c>
    </row>
    <row r="453" customFormat="false" ht="12" hidden="false" customHeight="false" outlineLevel="0" collapsed="false">
      <c r="A453" s="0" t="str">
        <f aca="false">CONCATENATE("Item/",ASC(C453),"/cond_",ASC(L453),"/list_",ASC(E453),"/context_",ASC(F453),"/CW_",ASC(AS453))</f>
        <v>Item/11132/cond_BC/list_CORGB/context_132/CW_493</v>
      </c>
      <c r="B453" s="0" t="str">
        <f aca="false">CONCATENATE("(#",ASC(C453),")")</f>
        <v>(#11132)</v>
      </c>
      <c r="C453" s="0" t="n">
        <v>11132</v>
      </c>
      <c r="D453" s="0" t="n">
        <v>1132</v>
      </c>
      <c r="E453" s="0" t="s">
        <v>56</v>
      </c>
      <c r="F453" s="0" t="n">
        <v>132</v>
      </c>
      <c r="G453" s="0" t="n">
        <v>162</v>
      </c>
      <c r="H453" s="0" t="n">
        <v>41</v>
      </c>
      <c r="I453" s="0" t="s">
        <v>624</v>
      </c>
      <c r="J453" s="0" t="s">
        <v>1312</v>
      </c>
      <c r="K453" s="0" t="s">
        <v>626</v>
      </c>
      <c r="L453" s="0" t="s">
        <v>1066</v>
      </c>
      <c r="M453" s="0" t="s">
        <v>1067</v>
      </c>
      <c r="N453" s="0" t="s">
        <v>1313</v>
      </c>
      <c r="O453" s="0" t="n">
        <v>13</v>
      </c>
      <c r="P453" s="0" t="n">
        <v>10</v>
      </c>
      <c r="Q453" s="0" t="s">
        <v>52</v>
      </c>
      <c r="R453" s="0" t="s">
        <v>409</v>
      </c>
      <c r="S453" s="0" t="s">
        <v>1785</v>
      </c>
      <c r="T453" s="0" t="n">
        <v>0.912</v>
      </c>
      <c r="U453" s="0" t="n">
        <v>3</v>
      </c>
      <c r="V453" s="0" t="n">
        <v>3</v>
      </c>
      <c r="W453" s="0" t="s">
        <v>55</v>
      </c>
      <c r="X453" s="0" t="s">
        <v>55</v>
      </c>
      <c r="Y453" s="0" t="s">
        <v>55</v>
      </c>
      <c r="Z453" s="0" t="s">
        <v>55</v>
      </c>
      <c r="AA453" s="0" t="n">
        <v>0</v>
      </c>
      <c r="AB453" s="0" t="n">
        <v>9</v>
      </c>
      <c r="AC453" s="0" t="n">
        <v>4</v>
      </c>
      <c r="AD453" s="0" t="n">
        <v>5.83029</v>
      </c>
      <c r="AE453" s="0" t="n">
        <v>0</v>
      </c>
      <c r="AF453" s="0" t="n">
        <v>0</v>
      </c>
      <c r="AG453" s="0" t="n">
        <v>4215.07</v>
      </c>
      <c r="AH453" s="0" t="n">
        <v>418</v>
      </c>
      <c r="AI453" s="0" t="n">
        <v>264.74</v>
      </c>
      <c r="AJ453" s="0" t="n">
        <v>43.6</v>
      </c>
      <c r="AK453" s="0" t="n">
        <v>11.14</v>
      </c>
      <c r="AL453" s="0" t="n">
        <v>3.75</v>
      </c>
      <c r="AM453" s="0" t="n">
        <v>233759.02</v>
      </c>
      <c r="AN453" s="0" t="n">
        <v>33599.17</v>
      </c>
      <c r="AO453" s="0" t="n">
        <v>14916.56</v>
      </c>
      <c r="AP453" s="0" t="n">
        <v>2216.4</v>
      </c>
      <c r="AQ453" s="0" t="n">
        <v>1380.6</v>
      </c>
      <c r="AR453" s="0" t="n">
        <v>277.5</v>
      </c>
      <c r="AS453" s="0" t="n">
        <v>493</v>
      </c>
    </row>
    <row r="454" customFormat="false" ht="12" hidden="false" customHeight="false" outlineLevel="0" collapsed="false">
      <c r="A454" s="0" t="str">
        <f aca="false">CONCATENATE("Item/",ASC(C454),"/cond_",ASC(L454),"/list_",ASC(E454),"/context_",ASC(F454),"/CW_",ASC(AS454))</f>
        <v>Item/11133/cond_BC/list_CORGA/context_133/CW_497</v>
      </c>
      <c r="B454" s="0" t="str">
        <f aca="false">CONCATENATE("(#",ASC(C454),")")</f>
        <v>(#11133)</v>
      </c>
      <c r="C454" s="0" t="n">
        <v>11133</v>
      </c>
      <c r="D454" s="0" t="n">
        <v>1133</v>
      </c>
      <c r="E454" s="0" t="s">
        <v>46</v>
      </c>
      <c r="F454" s="0" t="n">
        <v>133</v>
      </c>
      <c r="G454" s="0" t="n">
        <v>163</v>
      </c>
      <c r="I454" s="0" t="s">
        <v>628</v>
      </c>
      <c r="J454" s="0" t="s">
        <v>653</v>
      </c>
      <c r="K454" s="0" t="s">
        <v>630</v>
      </c>
      <c r="L454" s="0" t="s">
        <v>1066</v>
      </c>
      <c r="M454" s="0" t="s">
        <v>1067</v>
      </c>
      <c r="N454" s="0" t="s">
        <v>1314</v>
      </c>
      <c r="O454" s="0" t="n">
        <v>24</v>
      </c>
      <c r="P454" s="0" t="n">
        <v>22</v>
      </c>
      <c r="Q454" s="0" t="s">
        <v>52</v>
      </c>
      <c r="R454" s="0" t="s">
        <v>409</v>
      </c>
      <c r="S454" s="0" t="s">
        <v>1755</v>
      </c>
      <c r="T454" s="0" t="n">
        <v>0.94</v>
      </c>
      <c r="U454" s="0" t="n">
        <v>2</v>
      </c>
      <c r="V454" s="0" t="n">
        <v>25</v>
      </c>
      <c r="W454" s="0" t="n">
        <v>574</v>
      </c>
      <c r="X454" s="0" t="n">
        <v>574</v>
      </c>
      <c r="Y454" s="0" t="n">
        <v>623</v>
      </c>
      <c r="Z454" s="0" t="n">
        <v>490</v>
      </c>
      <c r="AA454" s="0" t="n">
        <v>11</v>
      </c>
      <c r="AB454" s="0" t="n">
        <v>18</v>
      </c>
      <c r="AC454" s="0" t="n">
        <v>4</v>
      </c>
      <c r="AD454" s="0" t="n">
        <v>53.127</v>
      </c>
      <c r="AE454" s="0" t="n">
        <v>11</v>
      </c>
      <c r="AF454" s="0" t="n">
        <v>22.62</v>
      </c>
      <c r="AG454" s="0" t="n">
        <v>10341.27</v>
      </c>
      <c r="AH454" s="0" t="n">
        <v>619.2</v>
      </c>
      <c r="AI454" s="0" t="n">
        <v>2173.3</v>
      </c>
      <c r="AJ454" s="0" t="n">
        <v>63.75</v>
      </c>
      <c r="AK454" s="0" t="n">
        <v>814.22</v>
      </c>
      <c r="AL454" s="0" t="n">
        <v>16.67</v>
      </c>
      <c r="AM454" s="0" t="n">
        <v>308864.47</v>
      </c>
      <c r="AN454" s="0" t="n">
        <v>44240.8</v>
      </c>
      <c r="AO454" s="0" t="n">
        <v>23686.44</v>
      </c>
      <c r="AP454" s="0" t="n">
        <v>4484</v>
      </c>
      <c r="AQ454" s="0" t="n">
        <v>2721.28</v>
      </c>
      <c r="AR454" s="0" t="n">
        <v>455.67</v>
      </c>
      <c r="AS454" s="0" t="n">
        <v>497</v>
      </c>
    </row>
    <row r="455" customFormat="false" ht="12" hidden="false" customHeight="false" outlineLevel="0" collapsed="false">
      <c r="A455" s="0" t="str">
        <f aca="false">CONCATENATE("Item/",ASC(C455),"/cond_",ASC(L455),"/list_",ASC(E455),"/context_",ASC(F455),"/CW_",ASC(AS455))</f>
        <v>Item/11134/cond_BC/list_CORGA/context_134/CW_503</v>
      </c>
      <c r="B455" s="0" t="str">
        <f aca="false">CONCATENATE("(#",ASC(C455),")")</f>
        <v>(#11134)</v>
      </c>
      <c r="C455" s="0" t="n">
        <v>11134</v>
      </c>
      <c r="D455" s="0" t="n">
        <v>1134</v>
      </c>
      <c r="E455" s="0" t="s">
        <v>46</v>
      </c>
      <c r="F455" s="0" t="n">
        <v>134</v>
      </c>
      <c r="G455" s="0" t="n">
        <v>164</v>
      </c>
      <c r="I455" s="0" t="s">
        <v>632</v>
      </c>
      <c r="J455" s="0" t="s">
        <v>1315</v>
      </c>
      <c r="K455" s="0" t="s">
        <v>634</v>
      </c>
      <c r="L455" s="0" t="s">
        <v>1066</v>
      </c>
      <c r="M455" s="0" t="s">
        <v>1067</v>
      </c>
      <c r="N455" s="0" t="s">
        <v>1316</v>
      </c>
      <c r="O455" s="0" t="n">
        <v>24</v>
      </c>
      <c r="P455" s="0" t="n">
        <v>21</v>
      </c>
      <c r="Q455" s="0" t="s">
        <v>52</v>
      </c>
      <c r="R455" s="0" t="s">
        <v>409</v>
      </c>
      <c r="S455" s="0" t="s">
        <v>1786</v>
      </c>
      <c r="T455" s="0" t="n">
        <v>0.95</v>
      </c>
      <c r="U455" s="0" t="n">
        <v>6</v>
      </c>
      <c r="V455" s="0" t="n">
        <v>74</v>
      </c>
      <c r="W455" s="0" t="n">
        <v>548</v>
      </c>
      <c r="X455" s="0" t="n">
        <v>562</v>
      </c>
      <c r="Y455" s="0" t="n">
        <v>506</v>
      </c>
      <c r="Z455" s="0" t="n">
        <v>473</v>
      </c>
      <c r="AA455" s="0" t="n">
        <v>13</v>
      </c>
      <c r="AB455" s="0" t="n">
        <v>17</v>
      </c>
      <c r="AC455" s="0" t="n">
        <v>4</v>
      </c>
      <c r="AD455" s="0" t="n">
        <v>57.589</v>
      </c>
      <c r="AE455" s="0" t="n">
        <v>13</v>
      </c>
      <c r="AF455" s="0" t="n">
        <v>29.8</v>
      </c>
      <c r="AG455" s="0" t="n">
        <v>11355.18</v>
      </c>
      <c r="AH455" s="0" t="n">
        <v>393.8</v>
      </c>
      <c r="AI455" s="0" t="n">
        <v>2403.17</v>
      </c>
      <c r="AJ455" s="0" t="n">
        <v>48.75</v>
      </c>
      <c r="AK455" s="0" t="n">
        <v>363.28</v>
      </c>
      <c r="AL455" s="0" t="n">
        <v>12</v>
      </c>
      <c r="AM455" s="0" t="n">
        <v>348645.47</v>
      </c>
      <c r="AN455" s="0" t="n">
        <v>45047.4</v>
      </c>
      <c r="AO455" s="0" t="n">
        <v>41890.99</v>
      </c>
      <c r="AP455" s="0" t="n">
        <v>5041.25</v>
      </c>
      <c r="AQ455" s="0" t="n">
        <v>3235.51</v>
      </c>
      <c r="AR455" s="0" t="n">
        <v>561.33</v>
      </c>
      <c r="AS455" s="0" t="n">
        <v>503</v>
      </c>
    </row>
    <row r="456" customFormat="false" ht="12" hidden="false" customHeight="false" outlineLevel="0" collapsed="false">
      <c r="A456" s="0" t="str">
        <f aca="false">CONCATENATE("Item/",ASC(C456),"/cond_",ASC(L456),"/list_",ASC(E456),"/context_",ASC(F456),"/CW_",ASC(AS456))</f>
        <v>Item/11135/cond_BC/list_CORGA/context_135/CW_504</v>
      </c>
      <c r="B456" s="0" t="str">
        <f aca="false">CONCATENATE("(#",ASC(C456),")")</f>
        <v>(#11135)</v>
      </c>
      <c r="C456" s="0" t="n">
        <v>11135</v>
      </c>
      <c r="D456" s="0" t="n">
        <v>1135</v>
      </c>
      <c r="E456" s="0" t="s">
        <v>46</v>
      </c>
      <c r="F456" s="0" t="n">
        <v>135</v>
      </c>
      <c r="G456" s="0" t="n">
        <v>165</v>
      </c>
      <c r="I456" s="0" t="s">
        <v>636</v>
      </c>
      <c r="J456" s="0" t="s">
        <v>1317</v>
      </c>
      <c r="K456" s="0" t="s">
        <v>638</v>
      </c>
      <c r="L456" s="0" t="s">
        <v>1066</v>
      </c>
      <c r="M456" s="0" t="s">
        <v>1067</v>
      </c>
      <c r="N456" s="0" t="s">
        <v>1318</v>
      </c>
      <c r="O456" s="0" t="n">
        <v>17</v>
      </c>
      <c r="P456" s="0" t="n">
        <v>15</v>
      </c>
      <c r="Q456" s="0" t="s">
        <v>52</v>
      </c>
      <c r="R456" s="0" t="s">
        <v>409</v>
      </c>
      <c r="S456" s="0" t="s">
        <v>1785</v>
      </c>
      <c r="T456" s="0" t="n">
        <v>0.95</v>
      </c>
      <c r="U456" s="0" t="n">
        <v>3</v>
      </c>
      <c r="V456" s="0" t="n">
        <v>26</v>
      </c>
      <c r="W456" s="0" t="n">
        <v>527</v>
      </c>
      <c r="X456" s="0" t="n">
        <v>555</v>
      </c>
      <c r="Y456" s="0" t="n">
        <v>587</v>
      </c>
      <c r="Z456" s="0" t="n">
        <v>524</v>
      </c>
      <c r="AA456" s="0" t="n">
        <v>3</v>
      </c>
      <c r="AB456" s="0" t="n">
        <v>12</v>
      </c>
      <c r="AC456" s="0" t="n">
        <v>4</v>
      </c>
      <c r="AD456" s="0" t="n">
        <v>29.3299</v>
      </c>
      <c r="AE456" s="0" t="n">
        <v>3</v>
      </c>
      <c r="AF456" s="0" t="n">
        <v>74.17</v>
      </c>
      <c r="AG456" s="0" t="n">
        <v>7464.82</v>
      </c>
      <c r="AH456" s="0" t="n">
        <v>298.4</v>
      </c>
      <c r="AI456" s="0" t="n">
        <v>1247.34</v>
      </c>
      <c r="AJ456" s="0" t="n">
        <v>40.25</v>
      </c>
      <c r="AK456" s="0" t="n">
        <v>331.08</v>
      </c>
      <c r="AL456" s="0" t="n">
        <v>8.67</v>
      </c>
      <c r="AM456" s="0" t="n">
        <v>264932.07</v>
      </c>
      <c r="AN456" s="0" t="n">
        <v>35301.8</v>
      </c>
      <c r="AO456" s="0" t="n">
        <v>28584.06</v>
      </c>
      <c r="AP456" s="0" t="n">
        <v>3474.75</v>
      </c>
      <c r="AQ456" s="0" t="n">
        <v>2212.06</v>
      </c>
      <c r="AR456" s="0" t="n">
        <v>509</v>
      </c>
      <c r="AS456" s="0" t="n">
        <v>504</v>
      </c>
    </row>
    <row r="457" customFormat="false" ht="12" hidden="false" customHeight="false" outlineLevel="0" collapsed="false">
      <c r="A457" s="0" t="str">
        <f aca="false">CONCATENATE("Item/",ASC(C457),"/cond_",ASC(L457),"/list_",ASC(E457),"/context_",ASC(F457),"/CW_",ASC(AS457))</f>
        <v>Item/11136/cond_BC/list_CORGA/context_136/CW_505</v>
      </c>
      <c r="B457" s="0" t="str">
        <f aca="false">CONCATENATE("(#",ASC(C457),")")</f>
        <v>(#11136)</v>
      </c>
      <c r="C457" s="0" t="n">
        <v>11136</v>
      </c>
      <c r="D457" s="0" t="n">
        <v>1136</v>
      </c>
      <c r="E457" s="0" t="s">
        <v>46</v>
      </c>
      <c r="F457" s="0" t="n">
        <v>136</v>
      </c>
      <c r="G457" s="0" t="n">
        <v>166</v>
      </c>
      <c r="I457" s="0" t="s">
        <v>640</v>
      </c>
      <c r="J457" s="0" t="s">
        <v>1319</v>
      </c>
      <c r="K457" s="0" t="s">
        <v>642</v>
      </c>
      <c r="L457" s="0" t="s">
        <v>1066</v>
      </c>
      <c r="M457" s="0" t="s">
        <v>1067</v>
      </c>
      <c r="N457" s="0" t="s">
        <v>1320</v>
      </c>
      <c r="O457" s="0" t="n">
        <v>19</v>
      </c>
      <c r="P457" s="0" t="n">
        <v>17</v>
      </c>
      <c r="Q457" s="0" t="s">
        <v>52</v>
      </c>
      <c r="R457" s="0" t="s">
        <v>409</v>
      </c>
      <c r="S457" s="0" t="s">
        <v>1589</v>
      </c>
      <c r="T457" s="0" t="n">
        <v>0.91</v>
      </c>
      <c r="U457" s="0" t="n">
        <v>5</v>
      </c>
      <c r="V457" s="0" t="n">
        <v>153</v>
      </c>
      <c r="W457" s="0" t="n">
        <v>427</v>
      </c>
      <c r="X457" s="0" t="n">
        <v>578</v>
      </c>
      <c r="Y457" s="0" t="n">
        <v>491</v>
      </c>
      <c r="Z457" s="0" t="n">
        <v>518</v>
      </c>
      <c r="AA457" s="0" t="n">
        <v>4</v>
      </c>
      <c r="AB457" s="0" t="n">
        <v>14</v>
      </c>
      <c r="AC457" s="0" t="n">
        <v>4</v>
      </c>
      <c r="AD457" s="0" t="n">
        <v>164.141</v>
      </c>
      <c r="AE457" s="0" t="n">
        <v>4</v>
      </c>
      <c r="AF457" s="0" t="n">
        <v>23.66</v>
      </c>
      <c r="AG457" s="0" t="n">
        <v>8501.06</v>
      </c>
      <c r="AH457" s="0" t="n">
        <v>388</v>
      </c>
      <c r="AI457" s="0" t="n">
        <v>1566.79</v>
      </c>
      <c r="AJ457" s="0" t="n">
        <v>48.75</v>
      </c>
      <c r="AK457" s="0" t="n">
        <v>387.36</v>
      </c>
      <c r="AL457" s="0" t="n">
        <v>9.33</v>
      </c>
      <c r="AM457" s="0" t="n">
        <v>260337.94</v>
      </c>
      <c r="AN457" s="0" t="n">
        <v>34165.8</v>
      </c>
      <c r="AO457" s="0" t="n">
        <v>29529.69</v>
      </c>
      <c r="AP457" s="0" t="n">
        <v>3455.25</v>
      </c>
      <c r="AQ457" s="0" t="n">
        <v>1940.16</v>
      </c>
      <c r="AR457" s="0" t="n">
        <v>465.67</v>
      </c>
      <c r="AS457" s="0" t="n">
        <v>505</v>
      </c>
    </row>
    <row r="458" customFormat="false" ht="12" hidden="false" customHeight="false" outlineLevel="0" collapsed="false">
      <c r="A458" s="0" t="str">
        <f aca="false">CONCATENATE("Item/",ASC(C458),"/cond_",ASC(L458),"/list_",ASC(E458),"/context_",ASC(F458),"/CW_",ASC(AS458))</f>
        <v>Item/11137/cond_BC/list_CORGB/context_137/CW_505</v>
      </c>
      <c r="B458" s="0" t="str">
        <f aca="false">CONCATENATE("(#",ASC(C458),")")</f>
        <v>(#11137)</v>
      </c>
      <c r="C458" s="0" t="n">
        <v>11137</v>
      </c>
      <c r="D458" s="0" t="n">
        <v>1137</v>
      </c>
      <c r="E458" s="0" t="s">
        <v>56</v>
      </c>
      <c r="F458" s="0" t="n">
        <v>137</v>
      </c>
      <c r="G458" s="0" t="n">
        <v>167</v>
      </c>
      <c r="H458" s="0" t="n">
        <v>4</v>
      </c>
      <c r="I458" s="0" t="s">
        <v>644</v>
      </c>
      <c r="J458" s="0" t="s">
        <v>1319</v>
      </c>
      <c r="K458" s="0" t="s">
        <v>646</v>
      </c>
      <c r="L458" s="0" t="s">
        <v>1066</v>
      </c>
      <c r="M458" s="0" t="s">
        <v>1067</v>
      </c>
      <c r="N458" s="0" t="s">
        <v>1321</v>
      </c>
      <c r="O458" s="0" t="n">
        <v>16</v>
      </c>
      <c r="P458" s="0" t="n">
        <v>14</v>
      </c>
      <c r="Q458" s="0" t="s">
        <v>52</v>
      </c>
      <c r="R458" s="0" t="s">
        <v>409</v>
      </c>
      <c r="S458" s="0" t="s">
        <v>1745</v>
      </c>
      <c r="T458" s="0" t="n">
        <v>1</v>
      </c>
      <c r="U458" s="0" t="n">
        <v>1</v>
      </c>
      <c r="V458" s="0" t="n">
        <v>153</v>
      </c>
      <c r="W458" s="0" t="n">
        <v>427</v>
      </c>
      <c r="X458" s="0" t="n">
        <v>578</v>
      </c>
      <c r="Y458" s="0" t="n">
        <v>491</v>
      </c>
      <c r="Z458" s="0" t="n">
        <v>518</v>
      </c>
      <c r="AA458" s="0" t="n">
        <v>4</v>
      </c>
      <c r="AB458" s="0" t="n">
        <v>14</v>
      </c>
      <c r="AC458" s="0" t="n">
        <v>4</v>
      </c>
      <c r="AD458" s="0" t="n">
        <v>164.141</v>
      </c>
      <c r="AE458" s="0" t="n">
        <v>4</v>
      </c>
      <c r="AF458" s="0" t="n">
        <v>23.66</v>
      </c>
      <c r="AG458" s="0" t="n">
        <v>8501.06</v>
      </c>
      <c r="AH458" s="0" t="n">
        <v>388</v>
      </c>
      <c r="AI458" s="0" t="n">
        <v>1566.79</v>
      </c>
      <c r="AJ458" s="0" t="n">
        <v>48.75</v>
      </c>
      <c r="AK458" s="0" t="n">
        <v>387.36</v>
      </c>
      <c r="AL458" s="0" t="n">
        <v>9.33</v>
      </c>
      <c r="AM458" s="0" t="n">
        <v>260337.94</v>
      </c>
      <c r="AN458" s="0" t="n">
        <v>34165.8</v>
      </c>
      <c r="AO458" s="0" t="n">
        <v>29529.69</v>
      </c>
      <c r="AP458" s="0" t="n">
        <v>3455.25</v>
      </c>
      <c r="AQ458" s="0" t="n">
        <v>1940.16</v>
      </c>
      <c r="AR458" s="0" t="n">
        <v>465.67</v>
      </c>
      <c r="AS458" s="0" t="n">
        <v>505</v>
      </c>
    </row>
    <row r="459" customFormat="false" ht="12" hidden="false" customHeight="false" outlineLevel="0" collapsed="false">
      <c r="A459" s="0" t="str">
        <f aca="false">CONCATENATE("Item/",ASC(C459),"/cond_",ASC(L459),"/list_",ASC(E459),"/context_",ASC(F459),"/CW_",ASC(AS459))</f>
        <v>Item/11138/cond_BC/list_CORGC/context_138/CW_509</v>
      </c>
      <c r="B459" s="0" t="str">
        <f aca="false">CONCATENATE("(#",ASC(C459),")")</f>
        <v>(#11138)</v>
      </c>
      <c r="C459" s="0" t="n">
        <v>11138</v>
      </c>
      <c r="D459" s="0" t="n">
        <v>1138</v>
      </c>
      <c r="E459" s="0" t="s">
        <v>66</v>
      </c>
      <c r="F459" s="0" t="n">
        <v>138</v>
      </c>
      <c r="G459" s="0" t="n">
        <v>168</v>
      </c>
      <c r="I459" s="0" t="s">
        <v>648</v>
      </c>
      <c r="J459" s="0" t="s">
        <v>1322</v>
      </c>
      <c r="K459" s="0" t="s">
        <v>650</v>
      </c>
      <c r="L459" s="0" t="s">
        <v>1066</v>
      </c>
      <c r="M459" s="0" t="s">
        <v>1067</v>
      </c>
      <c r="N459" s="0" t="s">
        <v>1323</v>
      </c>
      <c r="O459" s="0" t="n">
        <v>19</v>
      </c>
      <c r="P459" s="0" t="n">
        <v>16</v>
      </c>
      <c r="Q459" s="0" t="s">
        <v>52</v>
      </c>
      <c r="R459" s="0" t="s">
        <v>409</v>
      </c>
      <c r="S459" s="0" t="s">
        <v>1745</v>
      </c>
      <c r="T459" s="0" t="n">
        <v>0.91</v>
      </c>
      <c r="U459" s="0" t="n">
        <v>1</v>
      </c>
      <c r="V459" s="0" t="n">
        <v>19</v>
      </c>
      <c r="W459" s="0" t="n">
        <v>570</v>
      </c>
      <c r="X459" s="0" t="n">
        <v>566</v>
      </c>
      <c r="Y459" s="0" t="n">
        <v>556</v>
      </c>
      <c r="Z459" s="0" t="n">
        <v>443</v>
      </c>
      <c r="AA459" s="0" t="n">
        <v>4</v>
      </c>
      <c r="AB459" s="0" t="n">
        <v>17</v>
      </c>
      <c r="AC459" s="0" t="n">
        <v>4</v>
      </c>
      <c r="AD459" s="0" t="n">
        <v>22.9047</v>
      </c>
      <c r="AE459" s="0" t="n">
        <v>4</v>
      </c>
      <c r="AF459" s="0" t="n">
        <v>61.74</v>
      </c>
      <c r="AG459" s="0" t="n">
        <v>7317.04</v>
      </c>
      <c r="AH459" s="0" t="n">
        <v>613.33</v>
      </c>
      <c r="AI459" s="0" t="n">
        <v>2493.92</v>
      </c>
      <c r="AJ459" s="0" t="n">
        <v>180</v>
      </c>
      <c r="AK459" s="0" t="n">
        <v>1326.58</v>
      </c>
      <c r="AL459" s="0" t="n">
        <v>82.5</v>
      </c>
      <c r="AM459" s="0" t="n">
        <v>262495.47</v>
      </c>
      <c r="AN459" s="0" t="n">
        <v>38737.33</v>
      </c>
      <c r="AO459" s="0" t="n">
        <v>36409.66</v>
      </c>
      <c r="AP459" s="0" t="n">
        <v>7121.4</v>
      </c>
      <c r="AQ459" s="0" t="n">
        <v>9878.21</v>
      </c>
      <c r="AR459" s="0" t="n">
        <v>2406.25</v>
      </c>
      <c r="AS459" s="0" t="n">
        <v>509</v>
      </c>
    </row>
    <row r="460" customFormat="false" ht="12" hidden="false" customHeight="false" outlineLevel="0" collapsed="false">
      <c r="A460" s="0" t="str">
        <f aca="false">CONCATENATE("Item/",ASC(C460),"/cond_",ASC(L460),"/list_",ASC(E460),"/context_",ASC(F460),"/CW_",ASC(AS460))</f>
        <v>Item/11139/cond_BC/list_CORGD/context_139/CW_510</v>
      </c>
      <c r="B460" s="0" t="str">
        <f aca="false">CONCATENATE("(#",ASC(C460),")")</f>
        <v>(#11139)</v>
      </c>
      <c r="C460" s="0" t="n">
        <v>11139</v>
      </c>
      <c r="D460" s="0" t="n">
        <v>1139</v>
      </c>
      <c r="E460" s="0" t="s">
        <v>80</v>
      </c>
      <c r="F460" s="0" t="n">
        <v>139</v>
      </c>
      <c r="G460" s="0" t="n">
        <v>169</v>
      </c>
      <c r="H460" s="0" t="n">
        <v>10</v>
      </c>
      <c r="I460" s="0" t="s">
        <v>652</v>
      </c>
      <c r="J460" s="0" t="s">
        <v>1324</v>
      </c>
      <c r="K460" s="0" t="s">
        <v>654</v>
      </c>
      <c r="L460" s="0" t="s">
        <v>1066</v>
      </c>
      <c r="M460" s="0" t="s">
        <v>1067</v>
      </c>
      <c r="N460" s="0" t="s">
        <v>1325</v>
      </c>
      <c r="O460" s="0" t="n">
        <v>16</v>
      </c>
      <c r="P460" s="0" t="n">
        <v>12</v>
      </c>
      <c r="Q460" s="0" t="s">
        <v>52</v>
      </c>
      <c r="R460" s="0" t="s">
        <v>409</v>
      </c>
      <c r="S460" s="0" t="s">
        <v>1778</v>
      </c>
      <c r="T460" s="0" t="n">
        <v>0.971</v>
      </c>
      <c r="U460" s="0" t="n">
        <v>5</v>
      </c>
      <c r="V460" s="0" t="n">
        <v>4</v>
      </c>
      <c r="W460" s="0" t="n">
        <v>550</v>
      </c>
      <c r="X460" s="0" t="n">
        <v>457</v>
      </c>
      <c r="Y460" s="0" t="n">
        <v>562</v>
      </c>
      <c r="Z460" s="0" t="s">
        <v>55</v>
      </c>
      <c r="AA460" s="0" t="n">
        <v>4</v>
      </c>
      <c r="AB460" s="0" t="n">
        <v>16</v>
      </c>
      <c r="AC460" s="0" t="n">
        <v>4</v>
      </c>
      <c r="AD460" s="0" t="n">
        <v>5.35435</v>
      </c>
      <c r="AE460" s="0" t="n">
        <v>4</v>
      </c>
      <c r="AF460" s="0" t="n">
        <v>10.34</v>
      </c>
      <c r="AG460" s="0" t="n">
        <v>7667.09</v>
      </c>
      <c r="AH460" s="0" t="n">
        <v>1399.43</v>
      </c>
      <c r="AI460" s="0" t="n">
        <v>1076.01</v>
      </c>
      <c r="AJ460" s="0" t="n">
        <v>242</v>
      </c>
      <c r="AK460" s="0" t="n">
        <v>88.31</v>
      </c>
      <c r="AL460" s="0" t="n">
        <v>11.6</v>
      </c>
      <c r="AM460" s="0" t="n">
        <v>295404.36</v>
      </c>
      <c r="AN460" s="0" t="n">
        <v>43916</v>
      </c>
      <c r="AO460" s="0" t="n">
        <v>19810.96</v>
      </c>
      <c r="AP460" s="0" t="n">
        <v>5041.67</v>
      </c>
      <c r="AQ460" s="0" t="n">
        <v>1428.65</v>
      </c>
      <c r="AR460" s="0" t="n">
        <v>398.4</v>
      </c>
      <c r="AS460" s="0" t="n">
        <v>510</v>
      </c>
    </row>
    <row r="461" customFormat="false" ht="12" hidden="false" customHeight="false" outlineLevel="0" collapsed="false">
      <c r="A461" s="0" t="str">
        <f aca="false">CONCATENATE("Item/",ASC(C461),"/cond_",ASC(L461),"/list_",ASC(E461),"/context_",ASC(F461),"/CW_",ASC(AS461))</f>
        <v>Item/11140/cond_BC/list_CORGD/context_140/CW_517</v>
      </c>
      <c r="B461" s="0" t="str">
        <f aca="false">CONCATENATE("(#",ASC(C461),")")</f>
        <v>(#11140)</v>
      </c>
      <c r="C461" s="0" t="n">
        <v>11140</v>
      </c>
      <c r="D461" s="0" t="n">
        <v>1140</v>
      </c>
      <c r="E461" s="0" t="s">
        <v>80</v>
      </c>
      <c r="F461" s="0" t="n">
        <v>140</v>
      </c>
      <c r="G461" s="0" t="n">
        <v>173</v>
      </c>
      <c r="H461" s="0" t="s">
        <v>656</v>
      </c>
      <c r="I461" s="0" t="s">
        <v>657</v>
      </c>
      <c r="J461" s="0" t="s">
        <v>1326</v>
      </c>
      <c r="K461" s="0" t="s">
        <v>659</v>
      </c>
      <c r="L461" s="0" t="s">
        <v>1066</v>
      </c>
      <c r="M461" s="0" t="s">
        <v>1067</v>
      </c>
      <c r="N461" s="0" t="s">
        <v>1327</v>
      </c>
      <c r="O461" s="0" t="n">
        <v>11</v>
      </c>
      <c r="P461" s="0" t="n">
        <v>8</v>
      </c>
      <c r="Q461" s="0" t="s">
        <v>52</v>
      </c>
      <c r="R461" s="0" t="s">
        <v>409</v>
      </c>
      <c r="S461" s="0" t="s">
        <v>1741</v>
      </c>
      <c r="T461" s="0" t="n">
        <v>0.9375</v>
      </c>
      <c r="U461" s="0" t="n">
        <v>3</v>
      </c>
      <c r="V461" s="0" t="n">
        <v>7</v>
      </c>
      <c r="W461" s="0" t="n">
        <v>577</v>
      </c>
      <c r="X461" s="0" t="n">
        <v>444</v>
      </c>
      <c r="Y461" s="0" t="n">
        <v>597</v>
      </c>
      <c r="Z461" s="0" t="n">
        <v>387</v>
      </c>
      <c r="AA461" s="0" t="n">
        <v>3</v>
      </c>
      <c r="AB461" s="0" t="n">
        <v>18</v>
      </c>
      <c r="AC461" s="0" t="n">
        <v>4</v>
      </c>
      <c r="AD461" s="0" t="n">
        <v>13.8023</v>
      </c>
      <c r="AE461" s="0" t="n">
        <v>3</v>
      </c>
      <c r="AF461" s="0" t="n">
        <v>4.5</v>
      </c>
      <c r="AG461" s="0" t="n">
        <v>8956.53</v>
      </c>
      <c r="AH461" s="0" t="n">
        <v>350.6</v>
      </c>
      <c r="AI461" s="0" t="n">
        <v>428.73</v>
      </c>
      <c r="AJ461" s="0" t="n">
        <v>25</v>
      </c>
      <c r="AK461" s="0" t="n">
        <v>24.25</v>
      </c>
      <c r="AL461" s="0" t="n">
        <v>4</v>
      </c>
      <c r="AM461" s="0" t="n">
        <v>217697.1</v>
      </c>
      <c r="AN461" s="0" t="n">
        <v>29932.4</v>
      </c>
      <c r="AO461" s="0" t="n">
        <v>13423.08</v>
      </c>
      <c r="AP461" s="0" t="n">
        <v>1544.5</v>
      </c>
      <c r="AQ461" s="0" t="n">
        <v>1839.04</v>
      </c>
      <c r="AR461" s="0" t="n">
        <v>192.67</v>
      </c>
      <c r="AS461" s="0" t="n">
        <v>517</v>
      </c>
    </row>
    <row r="462" customFormat="false" ht="12" hidden="false" customHeight="false" outlineLevel="0" collapsed="false">
      <c r="A462" s="0" t="str">
        <f aca="false">CONCATENATE("Item/",ASC(C462),"/cond_",ASC(L462),"/list_",ASC(E462),"/context_",ASC(F462),"/CW_",ASC(AS462))</f>
        <v>Item/11141/cond_BC/list_CORGA/context_141/CW_523</v>
      </c>
      <c r="B462" s="0" t="str">
        <f aca="false">CONCATENATE("(#",ASC(C462),")")</f>
        <v>(#11141)</v>
      </c>
      <c r="C462" s="0" t="n">
        <v>11141</v>
      </c>
      <c r="D462" s="0" t="n">
        <v>1141</v>
      </c>
      <c r="E462" s="0" t="s">
        <v>46</v>
      </c>
      <c r="F462" s="0" t="n">
        <v>141</v>
      </c>
      <c r="G462" s="0" t="n">
        <v>176</v>
      </c>
      <c r="I462" s="0" t="s">
        <v>661</v>
      </c>
      <c r="J462" s="0" t="s">
        <v>1328</v>
      </c>
      <c r="K462" s="0" t="s">
        <v>663</v>
      </c>
      <c r="L462" s="0" t="s">
        <v>1066</v>
      </c>
      <c r="M462" s="0" t="s">
        <v>1067</v>
      </c>
      <c r="N462" s="0" t="s">
        <v>1329</v>
      </c>
      <c r="O462" s="0" t="n">
        <v>12</v>
      </c>
      <c r="P462" s="0" t="n">
        <v>9</v>
      </c>
      <c r="Q462" s="0" t="s">
        <v>52</v>
      </c>
      <c r="R462" s="0" t="s">
        <v>409</v>
      </c>
      <c r="S462" s="0" t="s">
        <v>1751</v>
      </c>
      <c r="T462" s="0" t="n">
        <v>0.96</v>
      </c>
      <c r="U462" s="0" t="n">
        <v>3</v>
      </c>
      <c r="V462" s="0" t="n">
        <v>103</v>
      </c>
      <c r="W462" s="0" t="n">
        <v>618</v>
      </c>
      <c r="X462" s="0" t="n">
        <v>593</v>
      </c>
      <c r="Y462" s="0" t="n">
        <v>611</v>
      </c>
      <c r="Z462" s="0" t="n">
        <v>500</v>
      </c>
      <c r="AA462" s="0" t="n">
        <v>1</v>
      </c>
      <c r="AB462" s="0" t="n">
        <v>16</v>
      </c>
      <c r="AC462" s="0" t="n">
        <v>4</v>
      </c>
      <c r="AD462" s="0" t="n">
        <v>82.1</v>
      </c>
      <c r="AE462" s="0" t="n">
        <v>1</v>
      </c>
      <c r="AF462" s="0" t="n">
        <v>10.53</v>
      </c>
      <c r="AG462" s="0" t="n">
        <v>10412.3</v>
      </c>
      <c r="AH462" s="0" t="n">
        <v>343</v>
      </c>
      <c r="AI462" s="0" t="n">
        <v>825.77</v>
      </c>
      <c r="AJ462" s="0" t="n">
        <v>36.25</v>
      </c>
      <c r="AK462" s="0" t="n">
        <v>88.25</v>
      </c>
      <c r="AL462" s="0" t="n">
        <v>2.67</v>
      </c>
      <c r="AM462" s="0" t="n">
        <v>414330.73</v>
      </c>
      <c r="AN462" s="0" t="n">
        <v>43157.8</v>
      </c>
      <c r="AO462" s="0" t="n">
        <v>47314.02</v>
      </c>
      <c r="AP462" s="0" t="n">
        <v>3366.25</v>
      </c>
      <c r="AQ462" s="0" t="n">
        <v>1269</v>
      </c>
      <c r="AR462" s="0" t="n">
        <v>161.33</v>
      </c>
      <c r="AS462" s="0" t="n">
        <v>523</v>
      </c>
    </row>
    <row r="463" customFormat="false" ht="12" hidden="false" customHeight="false" outlineLevel="0" collapsed="false">
      <c r="A463" s="0" t="str">
        <f aca="false">CONCATENATE("Item/",ASC(C463),"/cond_",ASC(L463),"/list_",ASC(E463),"/context_",ASC(F463),"/CW_",ASC(AS463))</f>
        <v>Item/11142/cond_BC/list_CORGB/context_142/CW_526</v>
      </c>
      <c r="B463" s="0" t="str">
        <f aca="false">CONCATENATE("(#",ASC(C463),")")</f>
        <v>(#11142)</v>
      </c>
      <c r="C463" s="0" t="n">
        <v>11142</v>
      </c>
      <c r="D463" s="0" t="n">
        <v>1142</v>
      </c>
      <c r="E463" s="0" t="s">
        <v>56</v>
      </c>
      <c r="F463" s="0" t="n">
        <v>142</v>
      </c>
      <c r="G463" s="0" t="n">
        <v>177</v>
      </c>
      <c r="H463" s="0" t="s">
        <v>153</v>
      </c>
      <c r="I463" s="0" t="s">
        <v>665</v>
      </c>
      <c r="J463" s="0" t="s">
        <v>1330</v>
      </c>
      <c r="K463" s="0" t="s">
        <v>667</v>
      </c>
      <c r="L463" s="0" t="s">
        <v>1066</v>
      </c>
      <c r="M463" s="0" t="s">
        <v>1067</v>
      </c>
      <c r="N463" s="0" t="s">
        <v>1331</v>
      </c>
      <c r="O463" s="0" t="n">
        <v>11</v>
      </c>
      <c r="P463" s="0" t="n">
        <v>9</v>
      </c>
      <c r="Q463" s="0" t="s">
        <v>52</v>
      </c>
      <c r="R463" s="0" t="s">
        <v>409</v>
      </c>
      <c r="S463" s="0" t="s">
        <v>1787</v>
      </c>
      <c r="T463" s="0" t="n">
        <v>0.894736842105263</v>
      </c>
      <c r="U463" s="0" t="n">
        <v>8</v>
      </c>
      <c r="V463" s="0" t="n">
        <v>55</v>
      </c>
      <c r="W463" s="0" t="n">
        <v>336</v>
      </c>
      <c r="X463" s="0" t="n">
        <v>524</v>
      </c>
      <c r="Y463" s="0" t="n">
        <v>395</v>
      </c>
      <c r="Z463" s="0" t="n">
        <v>434</v>
      </c>
      <c r="AA463" s="0" t="n">
        <v>3</v>
      </c>
      <c r="AB463" s="0" t="n">
        <v>22</v>
      </c>
      <c r="AC463" s="0" t="n">
        <v>4</v>
      </c>
      <c r="AD463" s="0" t="n">
        <v>26.8312</v>
      </c>
      <c r="AE463" s="0" t="n">
        <v>3</v>
      </c>
      <c r="AF463" s="0" t="n">
        <v>1486.19</v>
      </c>
      <c r="AG463" s="0" t="n">
        <v>14236.91</v>
      </c>
      <c r="AH463" s="0" t="n">
        <v>311.6</v>
      </c>
      <c r="AI463" s="0" t="n">
        <v>5074.48</v>
      </c>
      <c r="AJ463" s="0" t="n">
        <v>24.5</v>
      </c>
      <c r="AK463" s="0" t="n">
        <v>2497.17</v>
      </c>
      <c r="AL463" s="0" t="n">
        <v>3</v>
      </c>
      <c r="AM463" s="0" t="n">
        <v>356436.87</v>
      </c>
      <c r="AN463" s="0" t="n">
        <v>38462.6</v>
      </c>
      <c r="AO463" s="0" t="n">
        <v>70501.14</v>
      </c>
      <c r="AP463" s="0" t="n">
        <v>2306.25</v>
      </c>
      <c r="AQ463" s="0" t="n">
        <v>30373.1</v>
      </c>
      <c r="AR463" s="0" t="n">
        <v>353</v>
      </c>
      <c r="AS463" s="0" t="n">
        <v>526</v>
      </c>
    </row>
    <row r="464" customFormat="false" ht="12" hidden="false" customHeight="false" outlineLevel="0" collapsed="false">
      <c r="A464" s="0" t="str">
        <f aca="false">CONCATENATE("Item/",ASC(C464),"/cond_",ASC(L464),"/list_",ASC(E464),"/context_",ASC(F464),"/CW_",ASC(AS464))</f>
        <v>Item/11143/cond_BC/list_CORGD/context_143/CW_529</v>
      </c>
      <c r="B464" s="0" t="str">
        <f aca="false">CONCATENATE("(#",ASC(C464),")")</f>
        <v>(#11143)</v>
      </c>
      <c r="C464" s="0" t="n">
        <v>11143</v>
      </c>
      <c r="D464" s="0" t="n">
        <v>1143</v>
      </c>
      <c r="E464" s="0" t="s">
        <v>80</v>
      </c>
      <c r="F464" s="0" t="n">
        <v>143</v>
      </c>
      <c r="G464" s="0" t="n">
        <v>178</v>
      </c>
      <c r="I464" s="0" t="s">
        <v>669</v>
      </c>
      <c r="J464" s="0" t="s">
        <v>1332</v>
      </c>
      <c r="K464" s="0" t="s">
        <v>671</v>
      </c>
      <c r="L464" s="0" t="s">
        <v>1066</v>
      </c>
      <c r="M464" s="0" t="s">
        <v>1067</v>
      </c>
      <c r="N464" s="0" t="s">
        <v>1333</v>
      </c>
      <c r="O464" s="0" t="n">
        <v>21</v>
      </c>
      <c r="P464" s="0" t="n">
        <v>19</v>
      </c>
      <c r="Q464" s="0" t="s">
        <v>52</v>
      </c>
      <c r="R464" s="0" t="s">
        <v>409</v>
      </c>
      <c r="S464" s="0" t="s">
        <v>1374</v>
      </c>
      <c r="T464" s="0" t="n">
        <v>0.94</v>
      </c>
      <c r="U464" s="0" t="n">
        <v>3</v>
      </c>
      <c r="V464" s="0" t="n">
        <v>15</v>
      </c>
      <c r="W464" s="0" t="n">
        <v>607</v>
      </c>
      <c r="X464" s="0" t="n">
        <v>522</v>
      </c>
      <c r="Y464" s="0" t="n">
        <v>568</v>
      </c>
      <c r="Z464" s="0" t="n">
        <v>443</v>
      </c>
      <c r="AA464" s="0" t="n">
        <v>1</v>
      </c>
      <c r="AB464" s="0" t="n">
        <v>6</v>
      </c>
      <c r="AC464" s="0" t="n">
        <v>6</v>
      </c>
      <c r="AD464" s="0" t="n">
        <v>11.1846</v>
      </c>
      <c r="AE464" s="0" t="n">
        <v>1</v>
      </c>
      <c r="AF464" s="0" t="n">
        <v>64.31</v>
      </c>
      <c r="AG464" s="0" t="n">
        <v>6786.45</v>
      </c>
      <c r="AH464" s="0" t="n">
        <v>604.67</v>
      </c>
      <c r="AI464" s="0" t="n">
        <v>866.33</v>
      </c>
      <c r="AJ464" s="0" t="n">
        <v>42.8</v>
      </c>
      <c r="AK464" s="0" t="n">
        <v>171.37</v>
      </c>
      <c r="AL464" s="0" t="n">
        <v>10.25</v>
      </c>
      <c r="AM464" s="0" t="n">
        <v>324878.68</v>
      </c>
      <c r="AN464" s="0" t="n">
        <v>36086.17</v>
      </c>
      <c r="AO464" s="0" t="n">
        <v>45587.64</v>
      </c>
      <c r="AP464" s="0" t="n">
        <v>2788.8</v>
      </c>
      <c r="AQ464" s="0" t="n">
        <v>3374.82</v>
      </c>
      <c r="AR464" s="0" t="n">
        <v>321.75</v>
      </c>
      <c r="AS464" s="0" t="n">
        <v>529</v>
      </c>
    </row>
    <row r="465" customFormat="false" ht="12" hidden="false" customHeight="false" outlineLevel="0" collapsed="false">
      <c r="A465" s="0" t="str">
        <f aca="false">CONCATENATE("Item/",ASC(C465),"/cond_",ASC(L465),"/list_",ASC(E465),"/context_",ASC(F465),"/CW_",ASC(AS465))</f>
        <v>Item/11144/cond_BC/list_CORGC/context_144/CW_532</v>
      </c>
      <c r="B465" s="0" t="str">
        <f aca="false">CONCATENATE("(#",ASC(C465),")")</f>
        <v>(#11144)</v>
      </c>
      <c r="C465" s="0" t="n">
        <v>11144</v>
      </c>
      <c r="D465" s="0" t="n">
        <v>1144</v>
      </c>
      <c r="E465" s="0" t="s">
        <v>66</v>
      </c>
      <c r="F465" s="0" t="n">
        <v>144</v>
      </c>
      <c r="G465" s="0" t="n">
        <v>180</v>
      </c>
      <c r="I465" s="0" t="s">
        <v>673</v>
      </c>
      <c r="J465" s="0" t="s">
        <v>1334</v>
      </c>
      <c r="K465" s="0" t="s">
        <v>589</v>
      </c>
      <c r="L465" s="0" t="s">
        <v>1066</v>
      </c>
      <c r="M465" s="0" t="s">
        <v>1067</v>
      </c>
      <c r="N465" s="0" t="s">
        <v>1335</v>
      </c>
      <c r="O465" s="0" t="n">
        <v>26</v>
      </c>
      <c r="P465" s="0" t="n">
        <v>24</v>
      </c>
      <c r="Q465" s="0" t="s">
        <v>52</v>
      </c>
      <c r="R465" s="0" t="s">
        <v>409</v>
      </c>
      <c r="S465" s="0" t="s">
        <v>1758</v>
      </c>
      <c r="T465" s="0" t="n">
        <v>0.92</v>
      </c>
      <c r="U465" s="0" t="n">
        <v>3</v>
      </c>
      <c r="V465" s="0" t="n">
        <v>23</v>
      </c>
      <c r="W465" s="0" t="n">
        <v>568</v>
      </c>
      <c r="X465" s="0" t="n">
        <v>559</v>
      </c>
      <c r="Y465" s="0" t="n">
        <v>551</v>
      </c>
      <c r="Z465" s="0" t="n">
        <v>432</v>
      </c>
      <c r="AA465" s="0" t="n">
        <v>15</v>
      </c>
      <c r="AB465" s="0" t="n">
        <v>17</v>
      </c>
      <c r="AC465" s="0" t="n">
        <v>6</v>
      </c>
      <c r="AD465" s="0" t="n">
        <v>36.6475</v>
      </c>
      <c r="AE465" s="0" t="n">
        <v>15</v>
      </c>
      <c r="AF465" s="0" t="n">
        <v>4118.07</v>
      </c>
      <c r="AG465" s="0" t="n">
        <v>51041.51</v>
      </c>
      <c r="AH465" s="0" t="n">
        <v>64.33</v>
      </c>
      <c r="AI465" s="0" t="n">
        <v>192.34</v>
      </c>
      <c r="AJ465" s="0" t="n">
        <v>7</v>
      </c>
      <c r="AK465" s="0" t="n">
        <v>36.65</v>
      </c>
      <c r="AL465" s="0" t="n">
        <v>1</v>
      </c>
      <c r="AM465" s="0" t="n">
        <v>406300.21</v>
      </c>
      <c r="AN465" s="0" t="n">
        <v>50028.67</v>
      </c>
      <c r="AO465" s="0" t="n">
        <v>21268.49</v>
      </c>
      <c r="AP465" s="0" t="n">
        <v>5955</v>
      </c>
      <c r="AQ465" s="0" t="n">
        <v>1353.46</v>
      </c>
      <c r="AR465" s="0" t="n">
        <v>540</v>
      </c>
      <c r="AS465" s="0" t="n">
        <v>532</v>
      </c>
    </row>
    <row r="466" customFormat="false" ht="12" hidden="false" customHeight="false" outlineLevel="0" collapsed="false">
      <c r="A466" s="0" t="str">
        <f aca="false">CONCATENATE("Item/",ASC(C466),"/cond_",ASC(L466),"/list_",ASC(E466),"/context_",ASC(F466),"/CW_",ASC(AS466))</f>
        <v>Item/11145/cond_BC/list_CORGB/context_145/CW_534</v>
      </c>
      <c r="B466" s="0" t="str">
        <f aca="false">CONCATENATE("(#",ASC(C466),")")</f>
        <v>(#11145)</v>
      </c>
      <c r="C466" s="0" t="n">
        <v>11145</v>
      </c>
      <c r="D466" s="0" t="n">
        <v>1145</v>
      </c>
      <c r="E466" s="0" t="s">
        <v>56</v>
      </c>
      <c r="F466" s="0" t="n">
        <v>145</v>
      </c>
      <c r="G466" s="0" t="n">
        <v>181</v>
      </c>
      <c r="I466" s="0" t="s">
        <v>676</v>
      </c>
      <c r="J466" s="0" t="s">
        <v>195</v>
      </c>
      <c r="K466" s="0" t="s">
        <v>678</v>
      </c>
      <c r="L466" s="0" t="s">
        <v>1066</v>
      </c>
      <c r="M466" s="0" t="s">
        <v>1067</v>
      </c>
      <c r="N466" s="0" t="s">
        <v>1336</v>
      </c>
      <c r="O466" s="0" t="n">
        <v>18</v>
      </c>
      <c r="P466" s="0" t="n">
        <v>15</v>
      </c>
      <c r="Q466" s="0" t="s">
        <v>52</v>
      </c>
      <c r="R466" s="0" t="s">
        <v>409</v>
      </c>
      <c r="S466" s="0" t="s">
        <v>1743</v>
      </c>
      <c r="T466" s="0" t="n">
        <v>0.93</v>
      </c>
      <c r="U466" s="0" t="n">
        <v>3</v>
      </c>
      <c r="V466" s="0" t="n">
        <v>1599</v>
      </c>
      <c r="W466" s="0" t="n">
        <v>343</v>
      </c>
      <c r="X466" s="0" t="n">
        <v>604</v>
      </c>
      <c r="Y466" s="0" t="n">
        <v>413</v>
      </c>
      <c r="Z466" s="0" t="n">
        <v>453</v>
      </c>
      <c r="AA466" s="0" t="n">
        <v>10</v>
      </c>
      <c r="AB466" s="0" t="n">
        <v>14</v>
      </c>
      <c r="AC466" s="0" t="n">
        <v>6</v>
      </c>
      <c r="AD466" s="0" t="n">
        <v>1770.21</v>
      </c>
      <c r="AE466" s="0" t="n">
        <v>10</v>
      </c>
      <c r="AF466" s="0" t="n">
        <v>5.6</v>
      </c>
      <c r="AG466" s="0" t="n">
        <v>24790.78</v>
      </c>
      <c r="AH466" s="0" t="n">
        <v>235.75</v>
      </c>
      <c r="AI466" s="0" t="n">
        <v>3582</v>
      </c>
      <c r="AJ466" s="0" t="n">
        <v>18.33</v>
      </c>
      <c r="AK466" s="0" t="n">
        <v>1777.91</v>
      </c>
      <c r="AL466" s="0" t="n">
        <v>3</v>
      </c>
      <c r="AM466" s="0" t="n">
        <v>330404.94</v>
      </c>
      <c r="AN466" s="0" t="n">
        <v>41208</v>
      </c>
      <c r="AO466" s="0" t="n">
        <v>23338.23</v>
      </c>
      <c r="AP466" s="0" t="n">
        <v>4191</v>
      </c>
      <c r="AQ466" s="0" t="n">
        <v>3055.73</v>
      </c>
      <c r="AR466" s="0" t="n">
        <v>222.5</v>
      </c>
      <c r="AS466" s="0" t="n">
        <v>534</v>
      </c>
    </row>
    <row r="467" customFormat="false" ht="12" hidden="false" customHeight="false" outlineLevel="0" collapsed="false">
      <c r="A467" s="0" t="str">
        <f aca="false">CONCATENATE("Item/",ASC(C467),"/cond_",ASC(L467),"/list_",ASC(E467),"/context_",ASC(F467),"/CW_",ASC(AS467))</f>
        <v>Item/11146/cond_BC/list_CORGD/context_146/CW_537</v>
      </c>
      <c r="B467" s="0" t="str">
        <f aca="false">CONCATENATE("(#",ASC(C467),")")</f>
        <v>(#11146)</v>
      </c>
      <c r="C467" s="0" t="n">
        <v>11146</v>
      </c>
      <c r="D467" s="0" t="n">
        <v>1146</v>
      </c>
      <c r="E467" s="0" t="s">
        <v>80</v>
      </c>
      <c r="F467" s="0" t="n">
        <v>146</v>
      </c>
      <c r="G467" s="0" t="n">
        <v>182</v>
      </c>
      <c r="H467" s="0" t="n">
        <v>34</v>
      </c>
      <c r="I467" s="0" t="s">
        <v>680</v>
      </c>
      <c r="J467" s="0" t="s">
        <v>1337</v>
      </c>
      <c r="K467" s="0" t="s">
        <v>93</v>
      </c>
      <c r="L467" s="0" t="s">
        <v>1066</v>
      </c>
      <c r="M467" s="0" t="s">
        <v>1067</v>
      </c>
      <c r="N467" s="0" t="s">
        <v>1338</v>
      </c>
      <c r="O467" s="0" t="n">
        <v>10</v>
      </c>
      <c r="P467" s="0" t="n">
        <v>8</v>
      </c>
      <c r="Q467" s="0" t="s">
        <v>52</v>
      </c>
      <c r="R467" s="0" t="s">
        <v>409</v>
      </c>
      <c r="S467" s="0" t="s">
        <v>1745</v>
      </c>
      <c r="T467" s="0" t="n">
        <v>0.941</v>
      </c>
      <c r="U467" s="0" t="n">
        <v>1</v>
      </c>
      <c r="V467" s="0" t="n">
        <v>22</v>
      </c>
      <c r="W467" s="0" t="n">
        <v>459</v>
      </c>
      <c r="X467" s="0" t="n">
        <v>493</v>
      </c>
      <c r="Y467" s="0" t="n">
        <v>483</v>
      </c>
      <c r="Z467" s="0" t="n">
        <v>374</v>
      </c>
      <c r="AA467" s="0" t="n">
        <v>20</v>
      </c>
      <c r="AB467" s="0" t="n">
        <v>21</v>
      </c>
      <c r="AC467" s="0" t="n">
        <v>6</v>
      </c>
      <c r="AD467" s="0" t="n">
        <v>25.1059</v>
      </c>
      <c r="AE467" s="0" t="n">
        <v>20</v>
      </c>
      <c r="AF467" s="0" t="n">
        <v>22.95</v>
      </c>
      <c r="AG467" s="0" t="n">
        <v>25981.05</v>
      </c>
      <c r="AH467" s="0" t="n">
        <v>61.33</v>
      </c>
      <c r="AI467" s="0" t="n">
        <v>126.54</v>
      </c>
      <c r="AJ467" s="0" t="n">
        <v>9</v>
      </c>
      <c r="AK467" s="0" t="n">
        <v>25.11</v>
      </c>
      <c r="AL467" s="0" t="n">
        <v>1</v>
      </c>
      <c r="AM467" s="0" t="n">
        <v>258730.25</v>
      </c>
      <c r="AN467" s="0" t="n">
        <v>34279.67</v>
      </c>
      <c r="AO467" s="0" t="n">
        <v>16944.73</v>
      </c>
      <c r="AP467" s="0" t="n">
        <v>4589.5</v>
      </c>
      <c r="AQ467" s="0" t="n">
        <v>100.96</v>
      </c>
      <c r="AR467" s="0" t="n">
        <v>70</v>
      </c>
      <c r="AS467" s="0" t="n">
        <v>537</v>
      </c>
    </row>
    <row r="468" customFormat="false" ht="12" hidden="false" customHeight="false" outlineLevel="0" collapsed="false">
      <c r="A468" s="0" t="str">
        <f aca="false">CONCATENATE("Item/",ASC(C468),"/cond_",ASC(L468),"/list_",ASC(E468),"/context_",ASC(F468),"/CW_",ASC(AS468))</f>
        <v>Item/11147/cond_BC/list_CORGA/context_147/CW_538</v>
      </c>
      <c r="B468" s="0" t="str">
        <f aca="false">CONCATENATE("(#",ASC(C468),")")</f>
        <v>(#11147)</v>
      </c>
      <c r="C468" s="0" t="n">
        <v>11147</v>
      </c>
      <c r="D468" s="0" t="n">
        <v>1147</v>
      </c>
      <c r="E468" s="0" t="s">
        <v>46</v>
      </c>
      <c r="F468" s="0" t="n">
        <v>147</v>
      </c>
      <c r="G468" s="0" t="n">
        <v>183</v>
      </c>
      <c r="I468" s="0" t="s">
        <v>683</v>
      </c>
      <c r="J468" s="0" t="s">
        <v>1339</v>
      </c>
      <c r="K468" s="0" t="s">
        <v>685</v>
      </c>
      <c r="L468" s="0" t="s">
        <v>1066</v>
      </c>
      <c r="M468" s="0" t="s">
        <v>1067</v>
      </c>
      <c r="N468" s="0" t="s">
        <v>1340</v>
      </c>
      <c r="O468" s="0" t="n">
        <v>18</v>
      </c>
      <c r="P468" s="0" t="n">
        <v>16</v>
      </c>
      <c r="Q468" s="0" t="s">
        <v>52</v>
      </c>
      <c r="R468" s="0" t="s">
        <v>409</v>
      </c>
      <c r="S468" s="0" t="s">
        <v>1788</v>
      </c>
      <c r="T468" s="0" t="n">
        <v>1</v>
      </c>
      <c r="U468" s="0" t="n">
        <v>4</v>
      </c>
      <c r="V468" s="0" t="n">
        <v>22</v>
      </c>
      <c r="W468" s="0" t="n">
        <v>563</v>
      </c>
      <c r="X468" s="0" t="n">
        <v>546</v>
      </c>
      <c r="Y468" s="0" t="n">
        <v>511</v>
      </c>
      <c r="Z468" s="0" t="n">
        <v>400</v>
      </c>
      <c r="AA468" s="0" t="n">
        <v>14</v>
      </c>
      <c r="AB468" s="0" t="n">
        <v>10</v>
      </c>
      <c r="AC468" s="0" t="n">
        <v>6</v>
      </c>
      <c r="AD468" s="0" t="n">
        <v>3.80754</v>
      </c>
      <c r="AE468" s="0" t="n">
        <v>14</v>
      </c>
      <c r="AF468" s="0" t="n">
        <v>145.68</v>
      </c>
      <c r="AG468" s="0" t="n">
        <v>26484.1</v>
      </c>
      <c r="AH468" s="0" t="n">
        <v>264.75</v>
      </c>
      <c r="AI468" s="0" t="n">
        <v>3541.96</v>
      </c>
      <c r="AJ468" s="0" t="n">
        <v>29</v>
      </c>
      <c r="AK468" s="0" t="n">
        <v>112.14</v>
      </c>
      <c r="AL468" s="0" t="n">
        <v>4.5</v>
      </c>
      <c r="AM468" s="0" t="n">
        <v>365450.14</v>
      </c>
      <c r="AN468" s="0" t="n">
        <v>47361.25</v>
      </c>
      <c r="AO468" s="0" t="n">
        <v>33326.06</v>
      </c>
      <c r="AP468" s="0" t="n">
        <v>5605.33</v>
      </c>
      <c r="AQ468" s="0" t="n">
        <v>1105.14</v>
      </c>
      <c r="AR468" s="0" t="n">
        <v>177.5</v>
      </c>
      <c r="AS468" s="0" t="n">
        <v>538</v>
      </c>
    </row>
    <row r="469" customFormat="false" ht="12" hidden="false" customHeight="false" outlineLevel="0" collapsed="false">
      <c r="A469" s="0" t="str">
        <f aca="false">CONCATENATE("Item/",ASC(C469),"/cond_",ASC(L469),"/list_",ASC(E469),"/context_",ASC(F469),"/CW_",ASC(AS469))</f>
        <v>Item/11148/cond_BC/list_CORGB/context_148/CW_543</v>
      </c>
      <c r="B469" s="0" t="str">
        <f aca="false">CONCATENATE("(#",ASC(C469),")")</f>
        <v>(#11148)</v>
      </c>
      <c r="C469" s="0" t="n">
        <v>11148</v>
      </c>
      <c r="D469" s="0" t="n">
        <v>1148</v>
      </c>
      <c r="E469" s="0" t="s">
        <v>56</v>
      </c>
      <c r="F469" s="0" t="n">
        <v>148</v>
      </c>
      <c r="G469" s="0" t="n">
        <v>187</v>
      </c>
      <c r="I469" s="0" t="s">
        <v>687</v>
      </c>
      <c r="J469" s="0" t="s">
        <v>561</v>
      </c>
      <c r="K469" s="0" t="s">
        <v>689</v>
      </c>
      <c r="L469" s="0" t="s">
        <v>1066</v>
      </c>
      <c r="M469" s="0" t="s">
        <v>1067</v>
      </c>
      <c r="N469" s="0" t="s">
        <v>1341</v>
      </c>
      <c r="O469" s="0" t="n">
        <v>19</v>
      </c>
      <c r="P469" s="0" t="n">
        <v>17</v>
      </c>
      <c r="Q469" s="0" t="s">
        <v>52</v>
      </c>
      <c r="R469" s="0" t="s">
        <v>409</v>
      </c>
      <c r="S469" s="0" t="s">
        <v>1743</v>
      </c>
      <c r="T469" s="0" t="n">
        <v>0.88</v>
      </c>
      <c r="U469" s="0" t="n">
        <v>3</v>
      </c>
      <c r="V469" s="0" t="n">
        <v>59</v>
      </c>
      <c r="W469" s="0" t="n">
        <v>604</v>
      </c>
      <c r="X469" s="0" t="n">
        <v>613</v>
      </c>
      <c r="Y469" s="0" t="n">
        <v>622</v>
      </c>
      <c r="Z469" s="0" t="n">
        <v>489</v>
      </c>
      <c r="AA469" s="0" t="n">
        <v>5</v>
      </c>
      <c r="AB469" s="0" t="n">
        <v>21</v>
      </c>
      <c r="AC469" s="0" t="n">
        <v>6</v>
      </c>
      <c r="AD469" s="0" t="n">
        <v>76.2697</v>
      </c>
      <c r="AE469" s="0" t="n">
        <v>5</v>
      </c>
      <c r="AF469" s="0" t="n">
        <v>93.71</v>
      </c>
      <c r="AG469" s="0" t="n">
        <v>24985.21</v>
      </c>
      <c r="AH469" s="0" t="n">
        <v>218.5</v>
      </c>
      <c r="AI469" s="0" t="n">
        <v>518.78</v>
      </c>
      <c r="AJ469" s="0" t="n">
        <v>14</v>
      </c>
      <c r="AK469" s="0" t="n">
        <v>182.26</v>
      </c>
      <c r="AL469" s="0" t="n">
        <v>2</v>
      </c>
      <c r="AM469" s="0" t="n">
        <v>419415.19</v>
      </c>
      <c r="AN469" s="0" t="n">
        <v>51132.25</v>
      </c>
      <c r="AO469" s="0" t="n">
        <v>28396.11</v>
      </c>
      <c r="AP469" s="0" t="n">
        <v>3850.33</v>
      </c>
      <c r="AQ469" s="0" t="n">
        <v>2358.77</v>
      </c>
      <c r="AR469" s="0" t="n">
        <v>348</v>
      </c>
      <c r="AS469" s="0" t="n">
        <v>543</v>
      </c>
    </row>
    <row r="470" customFormat="false" ht="12" hidden="false" customHeight="false" outlineLevel="0" collapsed="false">
      <c r="A470" s="0" t="str">
        <f aca="false">CONCATENATE("Item/",ASC(C470),"/cond_",ASC(L470),"/list_",ASC(E470),"/context_",ASC(F470),"/CW_",ASC(AS470))</f>
        <v>Item/11149/cond_BC/list_CORGA/context_149/CW_549</v>
      </c>
      <c r="B470" s="0" t="str">
        <f aca="false">CONCATENATE("(#",ASC(C470),")")</f>
        <v>(#11149)</v>
      </c>
      <c r="C470" s="0" t="n">
        <v>11149</v>
      </c>
      <c r="D470" s="0" t="n">
        <v>1149</v>
      </c>
      <c r="E470" s="0" t="s">
        <v>46</v>
      </c>
      <c r="F470" s="0" t="n">
        <v>149</v>
      </c>
      <c r="G470" s="0" t="n">
        <v>188</v>
      </c>
      <c r="H470" s="0" t="s">
        <v>90</v>
      </c>
      <c r="I470" s="0" t="s">
        <v>691</v>
      </c>
      <c r="J470" s="0" t="s">
        <v>1342</v>
      </c>
      <c r="K470" s="0" t="s">
        <v>693</v>
      </c>
      <c r="L470" s="0" t="s">
        <v>1066</v>
      </c>
      <c r="M470" s="0" t="s">
        <v>1067</v>
      </c>
      <c r="N470" s="0" t="s">
        <v>1343</v>
      </c>
      <c r="O470" s="0" t="n">
        <v>16</v>
      </c>
      <c r="P470" s="0" t="n">
        <v>13</v>
      </c>
      <c r="Q470" s="0" t="s">
        <v>52</v>
      </c>
      <c r="R470" s="0" t="s">
        <v>409</v>
      </c>
      <c r="S470" s="0" t="s">
        <v>1789</v>
      </c>
      <c r="T470" s="0" t="n">
        <v>0.909090909090909</v>
      </c>
      <c r="U470" s="0" t="n">
        <v>8</v>
      </c>
      <c r="V470" s="0" t="n">
        <v>7</v>
      </c>
      <c r="W470" s="0" t="s">
        <v>55</v>
      </c>
      <c r="X470" s="0" t="s">
        <v>55</v>
      </c>
      <c r="Y470" s="0" t="s">
        <v>55</v>
      </c>
      <c r="Z470" s="0" t="s">
        <v>55</v>
      </c>
      <c r="AA470" s="0" t="n">
        <v>3</v>
      </c>
      <c r="AB470" s="0" t="n">
        <v>15</v>
      </c>
      <c r="AC470" s="0" t="n">
        <v>6</v>
      </c>
      <c r="AD470" s="0" t="n">
        <v>15.9441</v>
      </c>
      <c r="AE470" s="0" t="n">
        <v>3</v>
      </c>
      <c r="AF470" s="0" t="n">
        <v>27.51</v>
      </c>
      <c r="AG470" s="0" t="n">
        <v>14785.08</v>
      </c>
      <c r="AH470" s="0" t="n">
        <v>118.75</v>
      </c>
      <c r="AI470" s="0" t="n">
        <v>273.81</v>
      </c>
      <c r="AJ470" s="0" t="n">
        <v>12.33</v>
      </c>
      <c r="AK470" s="0" t="n">
        <v>17.82</v>
      </c>
      <c r="AL470" s="0" t="n">
        <v>2</v>
      </c>
      <c r="AM470" s="0" t="n">
        <v>269163.14</v>
      </c>
      <c r="AN470" s="0" t="n">
        <v>32610.25</v>
      </c>
      <c r="AO470" s="0" t="n">
        <v>32063.85</v>
      </c>
      <c r="AP470" s="0" t="n">
        <v>4624.33</v>
      </c>
      <c r="AQ470" s="0" t="n">
        <v>887.81</v>
      </c>
      <c r="AR470" s="0" t="n">
        <v>195.5</v>
      </c>
      <c r="AS470" s="0" t="n">
        <v>549</v>
      </c>
    </row>
    <row r="471" customFormat="false" ht="12" hidden="false" customHeight="false" outlineLevel="0" collapsed="false">
      <c r="A471" s="0" t="str">
        <f aca="false">CONCATENATE("Item/",ASC(C471),"/cond_",ASC(L471),"/list_",ASC(E471),"/context_",ASC(F471),"/CW_",ASC(AS471))</f>
        <v>Item/11150/cond_BC/list_CORGA/context_150/CW_555</v>
      </c>
      <c r="B471" s="0" t="str">
        <f aca="false">CONCATENATE("(#",ASC(C471),")")</f>
        <v>(#11150)</v>
      </c>
      <c r="C471" s="0" t="n">
        <v>11150</v>
      </c>
      <c r="D471" s="0" t="n">
        <v>1150</v>
      </c>
      <c r="E471" s="0" t="s">
        <v>46</v>
      </c>
      <c r="F471" s="0" t="n">
        <v>150</v>
      </c>
      <c r="G471" s="0" t="n">
        <v>189</v>
      </c>
      <c r="H471" s="0" t="s">
        <v>695</v>
      </c>
      <c r="I471" s="0" t="s">
        <v>696</v>
      </c>
      <c r="J471" s="0" t="s">
        <v>1344</v>
      </c>
      <c r="K471" s="0" t="s">
        <v>698</v>
      </c>
      <c r="L471" s="0" t="s">
        <v>1066</v>
      </c>
      <c r="M471" s="0" t="s">
        <v>1067</v>
      </c>
      <c r="N471" s="0" t="s">
        <v>1345</v>
      </c>
      <c r="O471" s="0" t="n">
        <v>10</v>
      </c>
      <c r="P471" s="0" t="n">
        <v>8</v>
      </c>
      <c r="Q471" s="0" t="s">
        <v>52</v>
      </c>
      <c r="R471" s="0" t="s">
        <v>409</v>
      </c>
      <c r="S471" s="0" t="s">
        <v>1743</v>
      </c>
      <c r="T471" s="0" t="n">
        <v>0.9375</v>
      </c>
      <c r="U471" s="0" t="n">
        <v>3</v>
      </c>
      <c r="V471" s="0" t="n">
        <v>160</v>
      </c>
      <c r="W471" s="0" t="n">
        <v>589</v>
      </c>
      <c r="X471" s="0" t="n">
        <v>596</v>
      </c>
      <c r="Y471" s="0" t="n">
        <v>576</v>
      </c>
      <c r="Z471" s="0" t="n">
        <v>439</v>
      </c>
      <c r="AA471" s="0" t="n">
        <v>13</v>
      </c>
      <c r="AB471" s="0" t="n">
        <v>23</v>
      </c>
      <c r="AC471" s="0" t="n">
        <v>6</v>
      </c>
      <c r="AD471" s="0" t="n">
        <v>137.19</v>
      </c>
      <c r="AE471" s="0" t="n">
        <v>13</v>
      </c>
      <c r="AF471" s="0" t="n">
        <v>301.94</v>
      </c>
      <c r="AG471" s="0" t="n">
        <v>18181.33</v>
      </c>
      <c r="AH471" s="0" t="n">
        <v>234</v>
      </c>
      <c r="AI471" s="0" t="n">
        <v>2953.03</v>
      </c>
      <c r="AJ471" s="0" t="n">
        <v>41</v>
      </c>
      <c r="AK471" s="0" t="n">
        <v>517.74</v>
      </c>
      <c r="AL471" s="0" t="n">
        <v>6</v>
      </c>
      <c r="AM471" s="0" t="n">
        <v>203544.8</v>
      </c>
      <c r="AN471" s="0" t="n">
        <v>26379.5</v>
      </c>
      <c r="AO471" s="0" t="n">
        <v>24161.15</v>
      </c>
      <c r="AP471" s="0" t="n">
        <v>3013.67</v>
      </c>
      <c r="AQ471" s="0" t="n">
        <v>5465.3</v>
      </c>
      <c r="AR471" s="0" t="n">
        <v>698.5</v>
      </c>
      <c r="AS471" s="0" t="n">
        <v>555</v>
      </c>
    </row>
    <row r="472" customFormat="false" ht="12" hidden="false" customHeight="false" outlineLevel="0" collapsed="false">
      <c r="A472" s="0" t="str">
        <f aca="false">CONCATENATE("Item/",ASC(C472),"/cond_",ASC(L472),"/list_",ASC(E472),"/context_",ASC(F472),"/CW_",ASC(AS472))</f>
        <v>Item/11151/cond_BC/list_CORGB/context_151/CW_560</v>
      </c>
      <c r="B472" s="0" t="str">
        <f aca="false">CONCATENATE("(#",ASC(C472),")")</f>
        <v>(#11151)</v>
      </c>
      <c r="C472" s="0" t="n">
        <v>11151</v>
      </c>
      <c r="D472" s="0" t="n">
        <v>1151</v>
      </c>
      <c r="E472" s="0" t="s">
        <v>56</v>
      </c>
      <c r="F472" s="0" t="n">
        <v>151</v>
      </c>
      <c r="G472" s="0" t="n">
        <v>190</v>
      </c>
      <c r="I472" s="0" t="s">
        <v>700</v>
      </c>
      <c r="J472" s="0" t="s">
        <v>1346</v>
      </c>
      <c r="K472" s="0" t="s">
        <v>702</v>
      </c>
      <c r="L472" s="0" t="s">
        <v>1066</v>
      </c>
      <c r="M472" s="0" t="s">
        <v>1067</v>
      </c>
      <c r="N472" s="0" t="s">
        <v>1347</v>
      </c>
      <c r="O472" s="0" t="n">
        <v>15</v>
      </c>
      <c r="P472" s="0" t="n">
        <v>13</v>
      </c>
      <c r="Q472" s="0" t="s">
        <v>52</v>
      </c>
      <c r="R472" s="0" t="s">
        <v>409</v>
      </c>
      <c r="S472" s="0" t="s">
        <v>1790</v>
      </c>
      <c r="T472" s="0" t="n">
        <v>1</v>
      </c>
      <c r="U472" s="0" t="n">
        <v>2</v>
      </c>
      <c r="V472" s="0" t="n">
        <v>442</v>
      </c>
      <c r="W472" s="0" t="n">
        <v>616</v>
      </c>
      <c r="X472" s="0" t="n">
        <v>641</v>
      </c>
      <c r="Y472" s="0" t="n">
        <v>632</v>
      </c>
      <c r="Z472" s="0" t="n">
        <v>548</v>
      </c>
      <c r="AA472" s="0" t="n">
        <v>8</v>
      </c>
      <c r="AB472" s="0" t="n">
        <v>18</v>
      </c>
      <c r="AC472" s="0" t="n">
        <v>6</v>
      </c>
      <c r="AD472" s="0" t="n">
        <v>447.861</v>
      </c>
      <c r="AE472" s="0" t="n">
        <v>8</v>
      </c>
      <c r="AF472" s="0" t="n">
        <v>55.15</v>
      </c>
      <c r="AG472" s="0" t="n">
        <v>11659.74</v>
      </c>
      <c r="AH472" s="0" t="n">
        <v>480.6</v>
      </c>
      <c r="AI472" s="0" t="n">
        <v>3313.48</v>
      </c>
      <c r="AJ472" s="0" t="n">
        <v>93</v>
      </c>
      <c r="AK472" s="0" t="n">
        <v>1312.63</v>
      </c>
      <c r="AL472" s="0" t="n">
        <v>16</v>
      </c>
      <c r="AM472" s="0" t="n">
        <v>326094.96</v>
      </c>
      <c r="AN472" s="0" t="n">
        <v>37575.4</v>
      </c>
      <c r="AO472" s="0" t="n">
        <v>40984.59</v>
      </c>
      <c r="AP472" s="0" t="n">
        <v>6740.75</v>
      </c>
      <c r="AQ472" s="0" t="n">
        <v>6161.11</v>
      </c>
      <c r="AR472" s="0" t="n">
        <v>1587.33</v>
      </c>
      <c r="AS472" s="0" t="n">
        <v>560</v>
      </c>
    </row>
    <row r="473" customFormat="false" ht="12" hidden="false" customHeight="false" outlineLevel="0" collapsed="false">
      <c r="A473" s="0" t="str">
        <f aca="false">CONCATENATE("Item/",ASC(C473),"/cond_",ASC(L473),"/list_",ASC(E473),"/context_",ASC(F473),"/CW_",ASC(AS473))</f>
        <v>Item/11152/cond_BC/list_CORGA/context_152/CW_561</v>
      </c>
      <c r="B473" s="0" t="str">
        <f aca="false">CONCATENATE("(#",ASC(C473),")")</f>
        <v>(#11152)</v>
      </c>
      <c r="C473" s="0" t="n">
        <v>11152</v>
      </c>
      <c r="D473" s="0" t="n">
        <v>1152</v>
      </c>
      <c r="E473" s="0" t="s">
        <v>46</v>
      </c>
      <c r="F473" s="0" t="n">
        <v>152</v>
      </c>
      <c r="G473" s="0" t="n">
        <v>191</v>
      </c>
      <c r="H473" s="0" t="n">
        <v>60</v>
      </c>
      <c r="I473" s="0" t="s">
        <v>704</v>
      </c>
      <c r="J473" s="0" t="s">
        <v>1348</v>
      </c>
      <c r="K473" s="0" t="s">
        <v>706</v>
      </c>
      <c r="L473" s="0" t="s">
        <v>1066</v>
      </c>
      <c r="M473" s="0" t="s">
        <v>1067</v>
      </c>
      <c r="N473" s="0" t="s">
        <v>1349</v>
      </c>
      <c r="O473" s="0" t="n">
        <v>12</v>
      </c>
      <c r="P473" s="0" t="n">
        <v>10</v>
      </c>
      <c r="Q473" s="0" t="s">
        <v>52</v>
      </c>
      <c r="R473" s="0" t="s">
        <v>409</v>
      </c>
      <c r="S473" s="0" t="s">
        <v>1791</v>
      </c>
      <c r="T473" s="0" t="n">
        <v>0.882</v>
      </c>
      <c r="U473" s="0" t="n">
        <v>5</v>
      </c>
      <c r="V473" s="0" t="n">
        <v>46</v>
      </c>
      <c r="W473" s="0" t="n">
        <v>492</v>
      </c>
      <c r="X473" s="0" t="n">
        <v>518</v>
      </c>
      <c r="Y473" s="0" t="n">
        <v>542</v>
      </c>
      <c r="Z473" s="0" t="n">
        <v>402</v>
      </c>
      <c r="AA473" s="0" t="n">
        <v>16</v>
      </c>
      <c r="AB473" s="0" t="n">
        <v>13</v>
      </c>
      <c r="AC473" s="0" t="n">
        <v>6</v>
      </c>
      <c r="AD473" s="0" t="n">
        <v>44.2626</v>
      </c>
      <c r="AE473" s="0" t="n">
        <v>16</v>
      </c>
      <c r="AF473" s="0" t="n">
        <v>312.18</v>
      </c>
      <c r="AG473" s="0" t="n">
        <v>23810.18</v>
      </c>
      <c r="AH473" s="0" t="n">
        <v>252.25</v>
      </c>
      <c r="AI473" s="0" t="n">
        <v>4326.23</v>
      </c>
      <c r="AJ473" s="0" t="n">
        <v>25.33</v>
      </c>
      <c r="AK473" s="0" t="n">
        <v>2509.05</v>
      </c>
      <c r="AL473" s="0" t="n">
        <v>5.5</v>
      </c>
      <c r="AM473" s="0" t="n">
        <v>259129.58</v>
      </c>
      <c r="AN473" s="0" t="n">
        <v>28982.75</v>
      </c>
      <c r="AO473" s="0" t="n">
        <v>18830.02</v>
      </c>
      <c r="AP473" s="0" t="n">
        <v>1563</v>
      </c>
      <c r="AQ473" s="0" t="n">
        <v>3166.47</v>
      </c>
      <c r="AR473" s="0" t="n">
        <v>168.5</v>
      </c>
      <c r="AS473" s="0" t="n">
        <v>561</v>
      </c>
    </row>
    <row r="474" customFormat="false" ht="12" hidden="false" customHeight="false" outlineLevel="0" collapsed="false">
      <c r="A474" s="0" t="str">
        <f aca="false">CONCATENATE("Item/",ASC(C474),"/cond_",ASC(L474),"/list_",ASC(E474),"/context_",ASC(F474),"/CW_",ASC(AS474))</f>
        <v>Item/11153/cond_BC/list_CORGC/context_153/CW_563</v>
      </c>
      <c r="B474" s="0" t="str">
        <f aca="false">CONCATENATE("(#",ASC(C474),")")</f>
        <v>(#11153)</v>
      </c>
      <c r="C474" s="0" t="n">
        <v>11153</v>
      </c>
      <c r="D474" s="0" t="n">
        <v>1153</v>
      </c>
      <c r="E474" s="0" t="s">
        <v>66</v>
      </c>
      <c r="F474" s="0" t="n">
        <v>153</v>
      </c>
      <c r="G474" s="0" t="n">
        <v>192</v>
      </c>
      <c r="H474" s="0" t="n">
        <v>6</v>
      </c>
      <c r="I474" s="0" t="s">
        <v>708</v>
      </c>
      <c r="J474" s="0" t="s">
        <v>1350</v>
      </c>
      <c r="K474" s="0" t="s">
        <v>710</v>
      </c>
      <c r="L474" s="0" t="s">
        <v>1066</v>
      </c>
      <c r="M474" s="0" t="s">
        <v>1067</v>
      </c>
      <c r="N474" s="0" t="s">
        <v>1351</v>
      </c>
      <c r="O474" s="0" t="n">
        <v>16</v>
      </c>
      <c r="P474" s="0" t="n">
        <v>13</v>
      </c>
      <c r="Q474" s="0" t="s">
        <v>52</v>
      </c>
      <c r="R474" s="0" t="s">
        <v>409</v>
      </c>
      <c r="S474" s="0" t="s">
        <v>1792</v>
      </c>
      <c r="T474" s="0" t="n">
        <v>0.971</v>
      </c>
      <c r="U474" s="0" t="n">
        <v>3</v>
      </c>
      <c r="V474" s="0" t="n">
        <v>6</v>
      </c>
      <c r="W474" s="0" t="n">
        <v>561</v>
      </c>
      <c r="X474" s="0" t="n">
        <v>457</v>
      </c>
      <c r="Y474" s="0" t="n">
        <v>602</v>
      </c>
      <c r="Z474" s="0" t="n">
        <v>374</v>
      </c>
      <c r="AA474" s="0" t="n">
        <v>5</v>
      </c>
      <c r="AB474" s="0" t="n">
        <v>4</v>
      </c>
      <c r="AC474" s="0" t="n">
        <v>6</v>
      </c>
      <c r="AD474" s="0" t="n">
        <v>6.00877</v>
      </c>
      <c r="AE474" s="0" t="n">
        <v>5</v>
      </c>
      <c r="AF474" s="0" t="n">
        <v>14.31</v>
      </c>
      <c r="AG474" s="0" t="n">
        <v>10341.71</v>
      </c>
      <c r="AH474" s="0" t="n">
        <v>53.67</v>
      </c>
      <c r="AI474" s="0" t="n">
        <v>41.79</v>
      </c>
      <c r="AJ474" s="0" t="n">
        <v>3.5</v>
      </c>
      <c r="AK474" s="0" t="n">
        <v>6.01</v>
      </c>
      <c r="AL474" s="0" t="n">
        <v>1</v>
      </c>
      <c r="AM474" s="0" t="n">
        <v>226636.53</v>
      </c>
      <c r="AN474" s="0" t="n">
        <v>26335.67</v>
      </c>
      <c r="AO474" s="0" t="n">
        <v>7525.09</v>
      </c>
      <c r="AP474" s="0" t="n">
        <v>627.5</v>
      </c>
      <c r="AQ474" s="0" t="n">
        <v>10.89</v>
      </c>
      <c r="AR474" s="0" t="n">
        <v>6</v>
      </c>
      <c r="AS474" s="0" t="n">
        <v>563</v>
      </c>
    </row>
    <row r="475" customFormat="false" ht="12" hidden="false" customHeight="false" outlineLevel="0" collapsed="false">
      <c r="A475" s="0" t="str">
        <f aca="false">CONCATENATE("Item/",ASC(C475),"/cond_",ASC(L475),"/list_",ASC(E475),"/context_",ASC(F475),"/CW_",ASC(AS475))</f>
        <v>Item/11154/cond_BC/list_CORGA/context_154/CW_566</v>
      </c>
      <c r="B475" s="0" t="str">
        <f aca="false">CONCATENATE("(#",ASC(C475),")")</f>
        <v>(#11154)</v>
      </c>
      <c r="C475" s="0" t="n">
        <v>11154</v>
      </c>
      <c r="D475" s="0" t="n">
        <v>1154</v>
      </c>
      <c r="E475" s="0" t="s">
        <v>46</v>
      </c>
      <c r="F475" s="0" t="n">
        <v>154</v>
      </c>
      <c r="G475" s="0" t="n">
        <v>193</v>
      </c>
      <c r="I475" s="0" t="s">
        <v>712</v>
      </c>
      <c r="J475" s="0" t="s">
        <v>1352</v>
      </c>
      <c r="K475" s="0" t="s">
        <v>93</v>
      </c>
      <c r="L475" s="0" t="s">
        <v>1066</v>
      </c>
      <c r="M475" s="0" t="s">
        <v>1067</v>
      </c>
      <c r="N475" s="0" t="s">
        <v>1353</v>
      </c>
      <c r="O475" s="0" t="n">
        <v>12</v>
      </c>
      <c r="P475" s="0" t="n">
        <v>10</v>
      </c>
      <c r="Q475" s="0" t="s">
        <v>52</v>
      </c>
      <c r="R475" s="0" t="s">
        <v>409</v>
      </c>
      <c r="S475" s="0" t="s">
        <v>1741</v>
      </c>
      <c r="T475" s="0" t="n">
        <v>0.97</v>
      </c>
      <c r="U475" s="0" t="n">
        <v>3</v>
      </c>
      <c r="V475" s="0" t="n">
        <v>228</v>
      </c>
      <c r="W475" s="0" t="n">
        <v>562</v>
      </c>
      <c r="X475" s="0" t="n">
        <v>585</v>
      </c>
      <c r="Y475" s="0" t="n">
        <v>575</v>
      </c>
      <c r="Z475" s="0" t="n">
        <v>527</v>
      </c>
      <c r="AA475" s="0" t="n">
        <v>9</v>
      </c>
      <c r="AB475" s="0" t="n">
        <v>8</v>
      </c>
      <c r="AC475" s="0" t="n">
        <v>6</v>
      </c>
      <c r="AD475" s="0" t="n">
        <v>215.602</v>
      </c>
      <c r="AE475" s="0" t="n">
        <v>9</v>
      </c>
      <c r="AF475" s="0" t="n">
        <v>111.15</v>
      </c>
      <c r="AG475" s="0" t="n">
        <v>21049.71</v>
      </c>
      <c r="AH475" s="0" t="n">
        <v>211.5</v>
      </c>
      <c r="AI475" s="0" t="n">
        <v>4049.02</v>
      </c>
      <c r="AJ475" s="0" t="n">
        <v>13.67</v>
      </c>
      <c r="AK475" s="0" t="n">
        <v>587.19</v>
      </c>
      <c r="AL475" s="0" t="n">
        <v>2.5</v>
      </c>
      <c r="AM475" s="0" t="n">
        <v>253466.6</v>
      </c>
      <c r="AN475" s="0" t="n">
        <v>31167.5</v>
      </c>
      <c r="AO475" s="0" t="n">
        <v>9388.85</v>
      </c>
      <c r="AP475" s="0" t="n">
        <v>865</v>
      </c>
      <c r="AQ475" s="0" t="n">
        <v>703.17</v>
      </c>
      <c r="AR475" s="0" t="n">
        <v>49</v>
      </c>
      <c r="AS475" s="0" t="n">
        <v>566</v>
      </c>
    </row>
    <row r="476" customFormat="false" ht="12" hidden="false" customHeight="false" outlineLevel="0" collapsed="false">
      <c r="A476" s="0" t="str">
        <f aca="false">CONCATENATE("Item/",ASC(C476),"/cond_",ASC(L476),"/list_",ASC(E476),"/context_",ASC(F476),"/CW_",ASC(AS476))</f>
        <v>Item/11155/cond_BC/list_CORGB/context_155/CW_566</v>
      </c>
      <c r="B476" s="0" t="str">
        <f aca="false">CONCATENATE("(#",ASC(C476),")")</f>
        <v>(#11155)</v>
      </c>
      <c r="C476" s="0" t="n">
        <v>11155</v>
      </c>
      <c r="D476" s="0" t="n">
        <v>1155</v>
      </c>
      <c r="E476" s="0" t="s">
        <v>56</v>
      </c>
      <c r="F476" s="0" t="n">
        <v>155</v>
      </c>
      <c r="G476" s="0" t="n">
        <v>194</v>
      </c>
      <c r="H476" s="0" t="s">
        <v>715</v>
      </c>
      <c r="I476" s="0" t="s">
        <v>716</v>
      </c>
      <c r="J476" s="0" t="s">
        <v>1352</v>
      </c>
      <c r="K476" s="0" t="s">
        <v>718</v>
      </c>
      <c r="L476" s="0" t="s">
        <v>1066</v>
      </c>
      <c r="M476" s="0" t="s">
        <v>1067</v>
      </c>
      <c r="N476" s="0" t="s">
        <v>1354</v>
      </c>
      <c r="O476" s="0" t="n">
        <v>11</v>
      </c>
      <c r="P476" s="0" t="n">
        <v>8</v>
      </c>
      <c r="Q476" s="0" t="s">
        <v>52</v>
      </c>
      <c r="R476" s="0" t="s">
        <v>409</v>
      </c>
      <c r="S476" s="0" t="s">
        <v>1741</v>
      </c>
      <c r="T476" s="0" t="n">
        <v>0.916666666666667</v>
      </c>
      <c r="U476" s="0" t="n">
        <v>3</v>
      </c>
      <c r="V476" s="0" t="n">
        <v>228</v>
      </c>
      <c r="W476" s="0" t="n">
        <v>562</v>
      </c>
      <c r="X476" s="0" t="n">
        <v>545</v>
      </c>
      <c r="Y476" s="0" t="n">
        <v>587</v>
      </c>
      <c r="Z476" s="0" t="n">
        <v>460</v>
      </c>
      <c r="AA476" s="0" t="n">
        <v>9</v>
      </c>
      <c r="AB476" s="0" t="n">
        <v>8</v>
      </c>
      <c r="AC476" s="0" t="n">
        <v>6</v>
      </c>
      <c r="AD476" s="0" t="n">
        <v>215.602</v>
      </c>
      <c r="AE476" s="0" t="n">
        <v>9</v>
      </c>
      <c r="AF476" s="0" t="n">
        <v>111.15</v>
      </c>
      <c r="AG476" s="0" t="n">
        <v>21049.71</v>
      </c>
      <c r="AH476" s="0" t="n">
        <v>211.5</v>
      </c>
      <c r="AI476" s="0" t="n">
        <v>4049.02</v>
      </c>
      <c r="AJ476" s="0" t="n">
        <v>13.67</v>
      </c>
      <c r="AK476" s="0" t="n">
        <v>587.19</v>
      </c>
      <c r="AL476" s="0" t="n">
        <v>2.5</v>
      </c>
      <c r="AM476" s="0" t="n">
        <v>253466.6</v>
      </c>
      <c r="AN476" s="0" t="n">
        <v>31167.5</v>
      </c>
      <c r="AO476" s="0" t="n">
        <v>9388.85</v>
      </c>
      <c r="AP476" s="0" t="n">
        <v>865</v>
      </c>
      <c r="AQ476" s="0" t="n">
        <v>703.17</v>
      </c>
      <c r="AR476" s="0" t="n">
        <v>49</v>
      </c>
      <c r="AS476" s="0" t="n">
        <v>566</v>
      </c>
    </row>
    <row r="477" customFormat="false" ht="12" hidden="false" customHeight="false" outlineLevel="0" collapsed="false">
      <c r="A477" s="0" t="str">
        <f aca="false">CONCATENATE("Item/",ASC(C477),"/cond_",ASC(L477),"/list_",ASC(E477),"/context_",ASC(F477),"/CW_",ASC(AS477))</f>
        <v>Item/11156/cond_BC/list_CORGD/context_156/CW_568</v>
      </c>
      <c r="B477" s="0" t="str">
        <f aca="false">CONCATENATE("(#",ASC(C477),")")</f>
        <v>(#11156)</v>
      </c>
      <c r="C477" s="0" t="n">
        <v>11156</v>
      </c>
      <c r="D477" s="0" t="n">
        <v>1156</v>
      </c>
      <c r="E477" s="0" t="s">
        <v>80</v>
      </c>
      <c r="F477" s="0" t="n">
        <v>156</v>
      </c>
      <c r="G477" s="0" t="n">
        <v>196</v>
      </c>
      <c r="I477" s="0" t="s">
        <v>720</v>
      </c>
      <c r="J477" s="0" t="s">
        <v>1355</v>
      </c>
      <c r="K477" s="0" t="s">
        <v>722</v>
      </c>
      <c r="L477" s="0" t="s">
        <v>1066</v>
      </c>
      <c r="M477" s="0" t="s">
        <v>1067</v>
      </c>
      <c r="N477" s="0" t="s">
        <v>1356</v>
      </c>
      <c r="O477" s="0" t="n">
        <v>18</v>
      </c>
      <c r="P477" s="0" t="n">
        <v>16</v>
      </c>
      <c r="Q477" s="0" t="s">
        <v>52</v>
      </c>
      <c r="R477" s="0" t="s">
        <v>409</v>
      </c>
      <c r="S477" s="0" t="s">
        <v>1793</v>
      </c>
      <c r="T477" s="0" t="n">
        <v>0.92</v>
      </c>
      <c r="U477" s="0" t="n">
        <v>4</v>
      </c>
      <c r="V477" s="0" t="n">
        <v>72</v>
      </c>
      <c r="W477" s="0" t="n">
        <v>621</v>
      </c>
      <c r="X477" s="0" t="n">
        <v>570</v>
      </c>
      <c r="Y477" s="0" t="n">
        <v>624</v>
      </c>
      <c r="Z477" s="0" t="n">
        <v>489</v>
      </c>
      <c r="AA477" s="0" t="n">
        <v>22</v>
      </c>
      <c r="AB477" s="0" t="n">
        <v>22</v>
      </c>
      <c r="AC477" s="0" t="n">
        <v>6</v>
      </c>
      <c r="AD477" s="0" t="n">
        <v>75.5558</v>
      </c>
      <c r="AE477" s="0" t="n">
        <v>22</v>
      </c>
      <c r="AF477" s="0" t="n">
        <v>50.11</v>
      </c>
      <c r="AG477" s="0" t="n">
        <v>22940.86</v>
      </c>
      <c r="AH477" s="0" t="n">
        <v>255.25</v>
      </c>
      <c r="AI477" s="0" t="n">
        <v>4733.23</v>
      </c>
      <c r="AJ477" s="0" t="n">
        <v>40.33</v>
      </c>
      <c r="AK477" s="0" t="n">
        <v>427.37</v>
      </c>
      <c r="AL477" s="0" t="n">
        <v>8.5</v>
      </c>
      <c r="AM477" s="0" t="n">
        <v>301437.57</v>
      </c>
      <c r="AN477" s="0" t="n">
        <v>38923.25</v>
      </c>
      <c r="AO477" s="0" t="n">
        <v>38865.78</v>
      </c>
      <c r="AP477" s="0" t="n">
        <v>5986</v>
      </c>
      <c r="AQ477" s="0" t="n">
        <v>2794.58</v>
      </c>
      <c r="AR477" s="0" t="n">
        <v>760.5</v>
      </c>
      <c r="AS477" s="0" t="n">
        <v>568</v>
      </c>
    </row>
    <row r="478" customFormat="false" ht="12" hidden="false" customHeight="false" outlineLevel="0" collapsed="false">
      <c r="A478" s="0" t="str">
        <f aca="false">CONCATENATE("Item/",ASC(C478),"/cond_",ASC(L478),"/list_",ASC(E478),"/context_",ASC(F478),"/CW_",ASC(AS478))</f>
        <v>Item/11157/cond_BC/list_CORGD/context_157/CW_570</v>
      </c>
      <c r="B478" s="0" t="str">
        <f aca="false">CONCATENATE("(#",ASC(C478),")")</f>
        <v>(#11157)</v>
      </c>
      <c r="C478" s="0" t="n">
        <v>11157</v>
      </c>
      <c r="D478" s="0" t="n">
        <v>1157</v>
      </c>
      <c r="E478" s="0" t="s">
        <v>80</v>
      </c>
      <c r="F478" s="0" t="n">
        <v>157</v>
      </c>
      <c r="G478" s="0" t="n">
        <v>197</v>
      </c>
      <c r="I478" s="0" t="s">
        <v>724</v>
      </c>
      <c r="J478" s="0" t="s">
        <v>1357</v>
      </c>
      <c r="K478" s="0" t="s">
        <v>726</v>
      </c>
      <c r="L478" s="0" t="s">
        <v>1066</v>
      </c>
      <c r="M478" s="0" t="s">
        <v>1067</v>
      </c>
      <c r="N478" s="0" t="s">
        <v>1358</v>
      </c>
      <c r="O478" s="0" t="n">
        <v>17</v>
      </c>
      <c r="P478" s="0" t="n">
        <v>15</v>
      </c>
      <c r="Q478" s="0" t="s">
        <v>52</v>
      </c>
      <c r="R478" s="0" t="s">
        <v>409</v>
      </c>
      <c r="S478" s="0" t="s">
        <v>1743</v>
      </c>
      <c r="T478" s="0" t="n">
        <v>0.98</v>
      </c>
      <c r="U478" s="0" t="n">
        <v>3</v>
      </c>
      <c r="V478" s="0" t="n">
        <v>83</v>
      </c>
      <c r="W478" s="0" t="n">
        <v>499</v>
      </c>
      <c r="X478" s="0" t="n">
        <v>615</v>
      </c>
      <c r="Y478" s="0" t="n">
        <v>621</v>
      </c>
      <c r="Z478" s="0" t="s">
        <v>55</v>
      </c>
      <c r="AA478" s="0" t="n">
        <v>3</v>
      </c>
      <c r="AB478" s="0" t="n">
        <v>4</v>
      </c>
      <c r="AC478" s="0" t="n">
        <v>6</v>
      </c>
      <c r="AD478" s="0" t="n">
        <v>81.981</v>
      </c>
      <c r="AE478" s="0" t="n">
        <v>3</v>
      </c>
      <c r="AF478" s="0" t="n">
        <v>3.73</v>
      </c>
      <c r="AG478" s="0" t="n">
        <v>8651.08</v>
      </c>
      <c r="AH478" s="0" t="n">
        <v>900.17</v>
      </c>
      <c r="AI478" s="0" t="n">
        <v>2562.65</v>
      </c>
      <c r="AJ478" s="0" t="n">
        <v>228.8</v>
      </c>
      <c r="AK478" s="0" t="n">
        <v>561.95</v>
      </c>
      <c r="AL478" s="0" t="n">
        <v>35.75</v>
      </c>
      <c r="AM478" s="0" t="n">
        <v>306806.45</v>
      </c>
      <c r="AN478" s="0" t="n">
        <v>38879</v>
      </c>
      <c r="AO478" s="0" t="n">
        <v>44301.52</v>
      </c>
      <c r="AP478" s="0" t="n">
        <v>7379.6</v>
      </c>
      <c r="AQ478" s="0" t="n">
        <v>5188.78</v>
      </c>
      <c r="AR478" s="0" t="n">
        <v>1060.75</v>
      </c>
      <c r="AS478" s="0" t="n">
        <v>570</v>
      </c>
    </row>
    <row r="479" customFormat="false" ht="12" hidden="false" customHeight="false" outlineLevel="0" collapsed="false">
      <c r="A479" s="0" t="str">
        <f aca="false">CONCATENATE("Item/",ASC(C479),"/cond_",ASC(L479),"/list_",ASC(E479),"/context_",ASC(F479),"/CW_",ASC(AS479))</f>
        <v>Item/11158/cond_BC/list_CORGA/context_158/CW_577</v>
      </c>
      <c r="B479" s="0" t="str">
        <f aca="false">CONCATENATE("(#",ASC(C479),")")</f>
        <v>(#11158)</v>
      </c>
      <c r="C479" s="0" t="n">
        <v>11158</v>
      </c>
      <c r="D479" s="0" t="n">
        <v>1158</v>
      </c>
      <c r="E479" s="0" t="s">
        <v>46</v>
      </c>
      <c r="F479" s="0" t="n">
        <v>158</v>
      </c>
      <c r="G479" s="0" t="n">
        <v>198</v>
      </c>
      <c r="I479" s="0" t="s">
        <v>728</v>
      </c>
      <c r="J479" s="0" t="s">
        <v>1359</v>
      </c>
      <c r="K479" s="0" t="s">
        <v>730</v>
      </c>
      <c r="L479" s="0" t="s">
        <v>1066</v>
      </c>
      <c r="M479" s="0" t="s">
        <v>1067</v>
      </c>
      <c r="N479" s="0" t="s">
        <v>1360</v>
      </c>
      <c r="O479" s="0" t="n">
        <v>21</v>
      </c>
      <c r="P479" s="0" t="n">
        <v>19</v>
      </c>
      <c r="Q479" s="0" t="s">
        <v>52</v>
      </c>
      <c r="R479" s="0" t="s">
        <v>409</v>
      </c>
      <c r="S479" s="0" t="s">
        <v>1794</v>
      </c>
      <c r="T479" s="0" t="n">
        <v>0.94</v>
      </c>
      <c r="U479" s="0" t="n">
        <v>7</v>
      </c>
      <c r="V479" s="0" t="n">
        <v>224</v>
      </c>
      <c r="W479" s="0" t="n">
        <v>580</v>
      </c>
      <c r="X479" s="0" t="n">
        <v>623</v>
      </c>
      <c r="Y479" s="0" t="n">
        <v>626</v>
      </c>
      <c r="Z479" s="0" t="n">
        <v>583</v>
      </c>
      <c r="AA479" s="0" t="n">
        <v>2</v>
      </c>
      <c r="AB479" s="0" t="n">
        <v>7</v>
      </c>
      <c r="AC479" s="0" t="n">
        <v>6</v>
      </c>
      <c r="AD479" s="0" t="n">
        <v>347.259</v>
      </c>
      <c r="AE479" s="0" t="n">
        <v>2</v>
      </c>
      <c r="AF479" s="0" t="n">
        <v>280.63</v>
      </c>
      <c r="AG479" s="0" t="n">
        <v>9247.45</v>
      </c>
      <c r="AH479" s="0" t="n">
        <v>304.6</v>
      </c>
      <c r="AI479" s="0" t="n">
        <v>2131.51</v>
      </c>
      <c r="AJ479" s="0" t="n">
        <v>25.25</v>
      </c>
      <c r="AK479" s="0" t="n">
        <v>651.25</v>
      </c>
      <c r="AL479" s="0" t="n">
        <v>4.33</v>
      </c>
      <c r="AM479" s="0" t="n">
        <v>237332.72</v>
      </c>
      <c r="AN479" s="0" t="n">
        <v>26754</v>
      </c>
      <c r="AO479" s="0" t="n">
        <v>27155.26</v>
      </c>
      <c r="AP479" s="0" t="n">
        <v>2701.25</v>
      </c>
      <c r="AQ479" s="0" t="n">
        <v>2108.21</v>
      </c>
      <c r="AR479" s="0" t="n">
        <v>319.33</v>
      </c>
      <c r="AS479" s="0" t="n">
        <v>577</v>
      </c>
    </row>
    <row r="480" customFormat="false" ht="12" hidden="false" customHeight="false" outlineLevel="0" collapsed="false">
      <c r="A480" s="0" t="str">
        <f aca="false">CONCATENATE("Item/",ASC(C480),"/cond_",ASC(L480),"/list_",ASC(E480),"/context_",ASC(F480),"/CW_",ASC(AS480))</f>
        <v>Item/11159/cond_BC/list_CORGB/context_159/CW_578</v>
      </c>
      <c r="B480" s="0" t="str">
        <f aca="false">CONCATENATE("(#",ASC(C480),")")</f>
        <v>(#11159)</v>
      </c>
      <c r="C480" s="0" t="n">
        <v>11159</v>
      </c>
      <c r="D480" s="0" t="n">
        <v>1159</v>
      </c>
      <c r="E480" s="0" t="s">
        <v>56</v>
      </c>
      <c r="F480" s="0" t="n">
        <v>159</v>
      </c>
      <c r="G480" s="0" t="n">
        <v>199</v>
      </c>
      <c r="H480" s="0" t="s">
        <v>732</v>
      </c>
      <c r="I480" s="0" t="s">
        <v>733</v>
      </c>
      <c r="J480" s="0" t="s">
        <v>97</v>
      </c>
      <c r="K480" s="0" t="s">
        <v>735</v>
      </c>
      <c r="L480" s="0" t="s">
        <v>1066</v>
      </c>
      <c r="M480" s="0" t="s">
        <v>1067</v>
      </c>
      <c r="N480" s="0" t="s">
        <v>1361</v>
      </c>
      <c r="O480" s="0" t="n">
        <v>10</v>
      </c>
      <c r="P480" s="0" t="n">
        <v>8</v>
      </c>
      <c r="Q480" s="0" t="s">
        <v>52</v>
      </c>
      <c r="R480" s="0" t="s">
        <v>409</v>
      </c>
      <c r="S480" s="0" t="s">
        <v>1755</v>
      </c>
      <c r="T480" s="0" t="n">
        <v>0.875</v>
      </c>
      <c r="U480" s="0" t="n">
        <v>2</v>
      </c>
      <c r="V480" s="0" t="n">
        <v>55</v>
      </c>
      <c r="W480" s="0" t="n">
        <v>606</v>
      </c>
      <c r="X480" s="0" t="n">
        <v>574</v>
      </c>
      <c r="Y480" s="0" t="n">
        <v>577</v>
      </c>
      <c r="Z480" s="0" t="n">
        <v>505</v>
      </c>
      <c r="AA480" s="0" t="n">
        <v>11</v>
      </c>
      <c r="AB480" s="0" t="n">
        <v>26</v>
      </c>
      <c r="AC480" s="0" t="n">
        <v>6</v>
      </c>
      <c r="AD480" s="0" t="n">
        <v>66.8104</v>
      </c>
      <c r="AE480" s="0" t="n">
        <v>11</v>
      </c>
      <c r="AF480" s="0" t="n">
        <v>131.96</v>
      </c>
      <c r="AG480" s="0" t="n">
        <v>18422.01</v>
      </c>
      <c r="AH480" s="0" t="n">
        <v>228.5</v>
      </c>
      <c r="AI480" s="0" t="n">
        <v>2354.92</v>
      </c>
      <c r="AJ480" s="0" t="n">
        <v>30.67</v>
      </c>
      <c r="AK480" s="0" t="n">
        <v>687.32</v>
      </c>
      <c r="AL480" s="0" t="n">
        <v>5</v>
      </c>
      <c r="AM480" s="0" t="n">
        <v>226246.18</v>
      </c>
      <c r="AN480" s="0" t="n">
        <v>23186.25</v>
      </c>
      <c r="AO480" s="0" t="n">
        <v>8607.57</v>
      </c>
      <c r="AP480" s="0" t="n">
        <v>1021.33</v>
      </c>
      <c r="AQ480" s="0" t="n">
        <v>1296.61</v>
      </c>
      <c r="AR480" s="0" t="n">
        <v>169</v>
      </c>
      <c r="AS480" s="0" t="n">
        <v>578</v>
      </c>
    </row>
    <row r="481" customFormat="false" ht="12" hidden="false" customHeight="false" outlineLevel="0" collapsed="false">
      <c r="A481" s="0" t="str">
        <f aca="false">CONCATENATE("Item/",ASC(C481),"/cond_",ASC(L481),"/list_",ASC(E481),"/context_",ASC(F481),"/CW_",ASC(AS481))</f>
        <v>Item/11160/cond_BC/list_CORGB/context_160/CW_587</v>
      </c>
      <c r="B481" s="0" t="str">
        <f aca="false">CONCATENATE("(#",ASC(C481),")")</f>
        <v>(#11160)</v>
      </c>
      <c r="C481" s="0" t="n">
        <v>11160</v>
      </c>
      <c r="D481" s="0" t="n">
        <v>1160</v>
      </c>
      <c r="E481" s="0" t="s">
        <v>56</v>
      </c>
      <c r="F481" s="0" t="n">
        <v>160</v>
      </c>
      <c r="G481" s="0" t="n">
        <v>200</v>
      </c>
      <c r="H481" s="0" t="s">
        <v>737</v>
      </c>
      <c r="I481" s="0" t="s">
        <v>738</v>
      </c>
      <c r="J481" s="0" t="s">
        <v>1362</v>
      </c>
      <c r="K481" s="0" t="s">
        <v>740</v>
      </c>
      <c r="L481" s="0" t="s">
        <v>1066</v>
      </c>
      <c r="M481" s="0" t="s">
        <v>1067</v>
      </c>
      <c r="N481" s="0" t="s">
        <v>1363</v>
      </c>
      <c r="O481" s="0" t="n">
        <v>10</v>
      </c>
      <c r="P481" s="0" t="n">
        <v>8</v>
      </c>
      <c r="Q481" s="0" t="s">
        <v>52</v>
      </c>
      <c r="R481" s="0" t="s">
        <v>409</v>
      </c>
      <c r="S481" s="0" t="s">
        <v>1743</v>
      </c>
      <c r="T481" s="0" t="n">
        <v>0.9375</v>
      </c>
      <c r="U481" s="0" t="n">
        <v>3</v>
      </c>
      <c r="V481" s="0" t="n">
        <v>9</v>
      </c>
      <c r="W481" s="0" t="n">
        <v>583</v>
      </c>
      <c r="X481" s="0" t="n">
        <v>565</v>
      </c>
      <c r="Y481" s="0" t="n">
        <v>613</v>
      </c>
      <c r="Z481" s="0" t="n">
        <v>515</v>
      </c>
      <c r="AA481" s="0" t="n">
        <v>7</v>
      </c>
      <c r="AB481" s="0" t="n">
        <v>8</v>
      </c>
      <c r="AC481" s="0" t="n">
        <v>6</v>
      </c>
      <c r="AD481" s="0" t="n">
        <v>9.22138</v>
      </c>
      <c r="AE481" s="0" t="n">
        <v>7</v>
      </c>
      <c r="AF481" s="0" t="n">
        <v>152.23</v>
      </c>
      <c r="AG481" s="0" t="n">
        <v>11509.49</v>
      </c>
      <c r="AH481" s="0" t="n">
        <v>51.67</v>
      </c>
      <c r="AI481" s="0" t="n">
        <v>542.01</v>
      </c>
      <c r="AJ481" s="0" t="n">
        <v>4.5</v>
      </c>
      <c r="AK481" s="0" t="n">
        <v>9.22</v>
      </c>
      <c r="AL481" s="0" t="n">
        <v>1</v>
      </c>
      <c r="AM481" s="0" t="n">
        <v>216378.79</v>
      </c>
      <c r="AN481" s="0" t="n">
        <v>22914</v>
      </c>
      <c r="AO481" s="0" t="n">
        <v>5363.48</v>
      </c>
      <c r="AP481" s="0" t="n">
        <v>851.5</v>
      </c>
      <c r="AQ481" s="0" t="n">
        <v>17.31</v>
      </c>
      <c r="AR481" s="0" t="n">
        <v>18</v>
      </c>
      <c r="AS481" s="0" t="n">
        <v>587</v>
      </c>
    </row>
    <row r="482" customFormat="false" ht="12" hidden="false" customHeight="false" outlineLevel="0" collapsed="false">
      <c r="A482" s="0" t="str">
        <f aca="false">CONCATENATE("Item/",ASC(C482),"/cond_",ASC(L482),"/list_",ASC(E482),"/context_",ASC(F482),"/CW_",ASC(AS482))</f>
        <v>Item/12001/cond_ORTH/list_CORGD/context_1/CW_2</v>
      </c>
      <c r="B482" s="0" t="str">
        <f aca="false">CONCATENATE("(#",ASC(C482),")")</f>
        <v>(#12001)</v>
      </c>
      <c r="C482" s="0" t="n">
        <v>12001</v>
      </c>
      <c r="D482" s="0" t="n">
        <v>2001</v>
      </c>
      <c r="E482" s="0" t="s">
        <v>80</v>
      </c>
      <c r="F482" s="0" t="n">
        <v>1</v>
      </c>
      <c r="G482" s="0" t="n">
        <v>1</v>
      </c>
      <c r="H482" s="0" t="n">
        <v>36</v>
      </c>
      <c r="I482" s="0" t="s">
        <v>47</v>
      </c>
      <c r="J482" s="0" t="s">
        <v>1364</v>
      </c>
      <c r="K482" s="0" t="s">
        <v>49</v>
      </c>
      <c r="L482" s="0" t="s">
        <v>1365</v>
      </c>
      <c r="M482" s="0" t="s">
        <v>1366</v>
      </c>
      <c r="N482" s="0" t="s">
        <v>1367</v>
      </c>
      <c r="O482" s="0" t="n">
        <v>15</v>
      </c>
      <c r="P482" s="0" t="n">
        <v>13</v>
      </c>
      <c r="Q482" s="0" t="s">
        <v>52</v>
      </c>
      <c r="R482" s="0" t="s">
        <v>409</v>
      </c>
      <c r="S482" s="0" t="s">
        <v>1741</v>
      </c>
      <c r="T482" s="0" t="s">
        <v>55</v>
      </c>
      <c r="U482" s="0" t="n">
        <v>6</v>
      </c>
      <c r="V482" s="0" t="n">
        <v>72</v>
      </c>
      <c r="W482" s="0" t="s">
        <v>55</v>
      </c>
      <c r="X482" s="0" t="s">
        <v>55</v>
      </c>
      <c r="Y482" s="0" t="s">
        <v>55</v>
      </c>
      <c r="Z482" s="0" t="s">
        <v>55</v>
      </c>
      <c r="AA482" s="0" t="n">
        <v>1</v>
      </c>
      <c r="AB482" s="0" t="s">
        <v>55</v>
      </c>
      <c r="AC482" s="0" t="s">
        <v>55</v>
      </c>
      <c r="AD482" s="0" t="n">
        <v>93.0467</v>
      </c>
      <c r="AE482" s="0" t="n">
        <v>1</v>
      </c>
      <c r="AF482" s="0" t="n">
        <v>23.68</v>
      </c>
      <c r="AG482" s="0" t="n">
        <v>4234.53</v>
      </c>
      <c r="AH482" s="0" t="n">
        <v>336.83</v>
      </c>
      <c r="AI482" s="0" t="n">
        <v>385.89</v>
      </c>
      <c r="AJ482" s="0" t="n">
        <v>17</v>
      </c>
      <c r="AK482" s="0" t="n">
        <v>178.05</v>
      </c>
      <c r="AL482" s="0" t="n">
        <v>4.25</v>
      </c>
      <c r="AM482" s="0" t="n">
        <v>267851.63</v>
      </c>
      <c r="AN482" s="0" t="n">
        <v>34177.33</v>
      </c>
      <c r="AO482" s="0" t="n">
        <v>8234.61</v>
      </c>
      <c r="AP482" s="0" t="n">
        <v>1353.6</v>
      </c>
      <c r="AQ482" s="0" t="n">
        <v>893.18</v>
      </c>
      <c r="AR482" s="0" t="n">
        <v>130</v>
      </c>
      <c r="AS482" s="0" t="n">
        <v>2</v>
      </c>
    </row>
    <row r="483" customFormat="false" ht="12" hidden="false" customHeight="false" outlineLevel="0" collapsed="false">
      <c r="A483" s="0" t="str">
        <f aca="false">CONCATENATE("Item/",ASC(C483),"/cond_",ASC(L483),"/list_",ASC(E483),"/context_",ASC(F483),"/CW_",ASC(AS483))</f>
        <v>Item/12002/cond_ORTH/list_CORGA/context_2/CW_10</v>
      </c>
      <c r="B483" s="0" t="str">
        <f aca="false">CONCATENATE("(#",ASC(C483),")")</f>
        <v>(#12002)</v>
      </c>
      <c r="C483" s="0" t="n">
        <v>12002</v>
      </c>
      <c r="D483" s="0" t="n">
        <v>2002</v>
      </c>
      <c r="E483" s="0" t="s">
        <v>46</v>
      </c>
      <c r="F483" s="0" t="n">
        <v>2</v>
      </c>
      <c r="G483" s="0" t="n">
        <v>5</v>
      </c>
      <c r="H483" s="0" t="n">
        <v>42</v>
      </c>
      <c r="I483" s="0" t="s">
        <v>57</v>
      </c>
      <c r="J483" s="0" t="s">
        <v>165</v>
      </c>
      <c r="K483" s="0" t="s">
        <v>59</v>
      </c>
      <c r="L483" s="0" t="s">
        <v>1365</v>
      </c>
      <c r="M483" s="0" t="s">
        <v>1366</v>
      </c>
      <c r="N483" s="0" t="s">
        <v>1368</v>
      </c>
      <c r="O483" s="0" t="n">
        <v>14</v>
      </c>
      <c r="P483" s="0" t="n">
        <v>12</v>
      </c>
      <c r="Q483" s="0" t="s">
        <v>52</v>
      </c>
      <c r="R483" s="0" t="s">
        <v>409</v>
      </c>
      <c r="S483" s="0" t="s">
        <v>1742</v>
      </c>
      <c r="T483" s="0" t="s">
        <v>55</v>
      </c>
      <c r="U483" s="0" t="n">
        <v>3</v>
      </c>
      <c r="V483" s="0" t="n">
        <v>208</v>
      </c>
      <c r="W483" s="0" t="n">
        <v>440</v>
      </c>
      <c r="X483" s="0" t="n">
        <v>529</v>
      </c>
      <c r="Y483" s="0" t="n">
        <v>493</v>
      </c>
      <c r="Z483" s="0" t="n">
        <v>565</v>
      </c>
      <c r="AA483" s="0" t="n">
        <v>8</v>
      </c>
      <c r="AB483" s="0" t="s">
        <v>55</v>
      </c>
      <c r="AC483" s="0" t="s">
        <v>55</v>
      </c>
      <c r="AD483" s="0" t="n">
        <v>164.676</v>
      </c>
      <c r="AE483" s="0" t="n">
        <v>8</v>
      </c>
      <c r="AF483" s="0" t="n">
        <v>573.85</v>
      </c>
      <c r="AG483" s="0" t="n">
        <v>21258</v>
      </c>
      <c r="AH483" s="0" t="n">
        <v>49</v>
      </c>
      <c r="AI483" s="0" t="n">
        <v>2352.88</v>
      </c>
      <c r="AJ483" s="0" t="n">
        <v>3</v>
      </c>
      <c r="AK483" s="0" t="n">
        <v>164.68</v>
      </c>
      <c r="AL483" s="0" t="n">
        <v>1</v>
      </c>
      <c r="AM483" s="0" t="n">
        <v>338956.24</v>
      </c>
      <c r="AN483" s="0" t="n">
        <v>39821.33</v>
      </c>
      <c r="AO483" s="0" t="n">
        <v>21588.17</v>
      </c>
      <c r="AP483" s="0" t="n">
        <v>3198</v>
      </c>
      <c r="AQ483" s="0" t="n">
        <v>3871.43</v>
      </c>
      <c r="AR483" s="0" t="n">
        <v>463</v>
      </c>
      <c r="AS483" s="0" t="n">
        <v>10</v>
      </c>
    </row>
    <row r="484" customFormat="false" ht="12" hidden="false" customHeight="false" outlineLevel="0" collapsed="false">
      <c r="A484" s="0" t="str">
        <f aca="false">CONCATENATE("Item/",ASC(C484),"/cond_",ASC(L484),"/list_",ASC(E484),"/context_",ASC(F484),"/CW_",ASC(AS484))</f>
        <v>Item/12003/cond_ORTH/list_CORGD/context_3/CW_357</v>
      </c>
      <c r="B484" s="0" t="str">
        <f aca="false">CONCATENATE("(#",ASC(C484),")")</f>
        <v>(#12003)</v>
      </c>
      <c r="C484" s="0" t="n">
        <v>12003</v>
      </c>
      <c r="D484" s="0" t="n">
        <v>2003</v>
      </c>
      <c r="E484" s="0" t="s">
        <v>80</v>
      </c>
      <c r="F484" s="0" t="n">
        <v>3</v>
      </c>
      <c r="G484" s="0" t="n">
        <v>8</v>
      </c>
      <c r="H484" s="0" t="s">
        <v>61</v>
      </c>
      <c r="I484" s="0" t="s">
        <v>62</v>
      </c>
      <c r="J484" s="0" t="s">
        <v>1369</v>
      </c>
      <c r="K484" s="0" t="s">
        <v>64</v>
      </c>
      <c r="L484" s="0" t="s">
        <v>1365</v>
      </c>
      <c r="M484" s="0" t="s">
        <v>1366</v>
      </c>
      <c r="N484" s="0" t="s">
        <v>1370</v>
      </c>
      <c r="O484" s="0" t="n">
        <v>11</v>
      </c>
      <c r="P484" s="0" t="n">
        <v>8</v>
      </c>
      <c r="Q484" s="0" t="s">
        <v>52</v>
      </c>
      <c r="R484" s="0" t="s">
        <v>409</v>
      </c>
      <c r="S484" s="0" t="s">
        <v>1741</v>
      </c>
      <c r="T484" s="0" t="s">
        <v>55</v>
      </c>
      <c r="U484" s="0" t="n">
        <v>2</v>
      </c>
      <c r="V484" s="0" t="n">
        <v>5</v>
      </c>
      <c r="W484" s="0" t="n">
        <v>633</v>
      </c>
      <c r="X484" s="0" t="n">
        <v>364</v>
      </c>
      <c r="Y484" s="0" t="n">
        <v>548</v>
      </c>
      <c r="Z484" s="0" t="s">
        <v>55</v>
      </c>
      <c r="AA484" s="0" t="n">
        <v>17</v>
      </c>
      <c r="AB484" s="0" t="s">
        <v>55</v>
      </c>
      <c r="AC484" s="0" t="s">
        <v>55</v>
      </c>
      <c r="AD484" s="0" t="n">
        <v>4.58094</v>
      </c>
      <c r="AE484" s="0" t="n">
        <v>11</v>
      </c>
      <c r="AF484" s="0" t="n">
        <v>3781.38</v>
      </c>
      <c r="AG484" s="0" t="n">
        <v>20802.16</v>
      </c>
      <c r="AH484" s="0" t="n">
        <v>6.5</v>
      </c>
      <c r="AI484" s="0" t="n">
        <v>4.58</v>
      </c>
      <c r="AJ484" s="0" t="n">
        <v>1</v>
      </c>
      <c r="AK484" s="0" t="s">
        <v>55</v>
      </c>
      <c r="AL484" s="0" t="s">
        <v>55</v>
      </c>
      <c r="AM484" s="0" t="n">
        <v>165166.08</v>
      </c>
      <c r="AN484" s="0" t="n">
        <v>17399.5</v>
      </c>
      <c r="AO484" s="0" t="n">
        <v>328.64</v>
      </c>
      <c r="AP484" s="0" t="n">
        <v>203</v>
      </c>
      <c r="AQ484" s="0" t="s">
        <v>55</v>
      </c>
      <c r="AR484" s="0" t="s">
        <v>55</v>
      </c>
      <c r="AS484" s="0" t="n">
        <v>357</v>
      </c>
    </row>
    <row r="485" customFormat="false" ht="12" hidden="false" customHeight="false" outlineLevel="0" collapsed="false">
      <c r="A485" s="0" t="str">
        <f aca="false">CONCATENATE("Item/",ASC(C485),"/cond_",ASC(L485),"/list_",ASC(E485),"/context_",ASC(F485),"/CW_",ASC(AS485))</f>
        <v>Item/12004/cond_ORTH/list_CORGB/context_4/CW_20</v>
      </c>
      <c r="B485" s="0" t="str">
        <f aca="false">CONCATENATE("(#",ASC(C485),")")</f>
        <v>(#12004)</v>
      </c>
      <c r="C485" s="0" t="n">
        <v>12004</v>
      </c>
      <c r="D485" s="0" t="n">
        <v>2004</v>
      </c>
      <c r="E485" s="0" t="s">
        <v>56</v>
      </c>
      <c r="F485" s="0" t="n">
        <v>4</v>
      </c>
      <c r="G485" s="0" t="n">
        <v>9</v>
      </c>
      <c r="I485" s="0" t="s">
        <v>67</v>
      </c>
      <c r="J485" s="0" t="s">
        <v>1371</v>
      </c>
      <c r="K485" s="0" t="s">
        <v>69</v>
      </c>
      <c r="L485" s="0" t="s">
        <v>1365</v>
      </c>
      <c r="M485" s="0" t="s">
        <v>1366</v>
      </c>
      <c r="N485" s="0" t="s">
        <v>1372</v>
      </c>
      <c r="O485" s="0" t="n">
        <v>12</v>
      </c>
      <c r="P485" s="0" t="n">
        <v>9</v>
      </c>
      <c r="Q485" s="0" t="s">
        <v>52</v>
      </c>
      <c r="R485" s="0" t="s">
        <v>409</v>
      </c>
      <c r="S485" s="0" t="s">
        <v>1743</v>
      </c>
      <c r="T485" s="0" t="s">
        <v>55</v>
      </c>
      <c r="U485" s="0" t="n">
        <v>5</v>
      </c>
      <c r="V485" s="0" t="n">
        <v>2</v>
      </c>
      <c r="W485" s="0" t="s">
        <v>55</v>
      </c>
      <c r="X485" s="0" t="s">
        <v>55</v>
      </c>
      <c r="Y485" s="0" t="s">
        <v>55</v>
      </c>
      <c r="Z485" s="0" t="s">
        <v>55</v>
      </c>
      <c r="AA485" s="0" t="n">
        <v>7</v>
      </c>
      <c r="AB485" s="0" t="s">
        <v>55</v>
      </c>
      <c r="AC485" s="0" t="s">
        <v>55</v>
      </c>
      <c r="AD485" s="0" t="n">
        <v>1.07087</v>
      </c>
      <c r="AE485" s="0" t="n">
        <v>3</v>
      </c>
      <c r="AF485" s="0" t="n">
        <v>31.06</v>
      </c>
      <c r="AG485" s="0" t="n">
        <v>6338.52</v>
      </c>
      <c r="AH485" s="0" t="n">
        <v>311.6</v>
      </c>
      <c r="AI485" s="0" t="n">
        <v>1646.15</v>
      </c>
      <c r="AJ485" s="0" t="n">
        <v>47</v>
      </c>
      <c r="AK485" s="0" t="n">
        <v>59.75</v>
      </c>
      <c r="AL485" s="0" t="n">
        <v>4.67</v>
      </c>
      <c r="AM485" s="0" t="n">
        <v>223794.55</v>
      </c>
      <c r="AN485" s="0" t="n">
        <v>27688.4</v>
      </c>
      <c r="AO485" s="0" t="n">
        <v>14218.59</v>
      </c>
      <c r="AP485" s="0" t="n">
        <v>1801.5</v>
      </c>
      <c r="AQ485" s="0" t="n">
        <v>368.93</v>
      </c>
      <c r="AR485" s="0" t="n">
        <v>68.33</v>
      </c>
      <c r="AS485" s="0" t="n">
        <v>20</v>
      </c>
    </row>
    <row r="486" customFormat="false" ht="12" hidden="false" customHeight="false" outlineLevel="0" collapsed="false">
      <c r="A486" s="0" t="str">
        <f aca="false">CONCATENATE("Item/",ASC(C486),"/cond_",ASC(L486),"/list_",ASC(E486),"/context_",ASC(F486),"/CW_",ASC(AS486))</f>
        <v>Item/12005/cond_ORTH/list_CORGD/context_5/CW_370</v>
      </c>
      <c r="B486" s="0" t="str">
        <f aca="false">CONCATENATE("(#",ASC(C486),")")</f>
        <v>(#12005)</v>
      </c>
      <c r="C486" s="0" t="n">
        <v>12005</v>
      </c>
      <c r="D486" s="0" t="n">
        <v>2005</v>
      </c>
      <c r="E486" s="0" t="s">
        <v>80</v>
      </c>
      <c r="F486" s="0" t="n">
        <v>5</v>
      </c>
      <c r="G486" s="0" t="n">
        <v>10</v>
      </c>
      <c r="H486" s="0" t="s">
        <v>71</v>
      </c>
      <c r="I486" s="0" t="s">
        <v>72</v>
      </c>
      <c r="J486" s="0" t="s">
        <v>893</v>
      </c>
      <c r="K486" s="0" t="s">
        <v>74</v>
      </c>
      <c r="L486" s="0" t="s">
        <v>1365</v>
      </c>
      <c r="M486" s="0" t="s">
        <v>1366</v>
      </c>
      <c r="N486" s="0" t="s">
        <v>1373</v>
      </c>
      <c r="O486" s="0" t="n">
        <v>10</v>
      </c>
      <c r="P486" s="0" t="n">
        <v>8</v>
      </c>
      <c r="Q486" s="0" t="s">
        <v>52</v>
      </c>
      <c r="R486" s="0" t="s">
        <v>409</v>
      </c>
      <c r="S486" s="0" t="s">
        <v>1743</v>
      </c>
      <c r="T486" s="0" t="s">
        <v>55</v>
      </c>
      <c r="U486" s="0" t="n">
        <v>5</v>
      </c>
      <c r="V486" s="0" t="n">
        <v>3</v>
      </c>
      <c r="W486" s="0" t="n">
        <v>617</v>
      </c>
      <c r="X486" s="0" t="n">
        <v>536</v>
      </c>
      <c r="Y486" s="0" t="n">
        <v>613</v>
      </c>
      <c r="Z486" s="0" t="n">
        <v>459</v>
      </c>
      <c r="AA486" s="0" t="n">
        <v>14</v>
      </c>
      <c r="AB486" s="0" t="s">
        <v>55</v>
      </c>
      <c r="AC486" s="0" t="s">
        <v>55</v>
      </c>
      <c r="AD486" s="0" t="n">
        <v>2.73667</v>
      </c>
      <c r="AE486" s="0" t="n">
        <v>7</v>
      </c>
      <c r="AF486" s="0" t="n">
        <v>43</v>
      </c>
      <c r="AG486" s="0" t="n">
        <v>7999.58</v>
      </c>
      <c r="AH486" s="0" t="n">
        <v>356</v>
      </c>
      <c r="AI486" s="0" t="n">
        <v>2515.41</v>
      </c>
      <c r="AJ486" s="0" t="n">
        <v>61.5</v>
      </c>
      <c r="AK486" s="0" t="n">
        <v>222.01</v>
      </c>
      <c r="AL486" s="0" t="n">
        <v>7.67</v>
      </c>
      <c r="AM486" s="0" t="n">
        <v>268597.29</v>
      </c>
      <c r="AN486" s="0" t="n">
        <v>31322</v>
      </c>
      <c r="AO486" s="0" t="n">
        <v>17864.13</v>
      </c>
      <c r="AP486" s="0" t="n">
        <v>2652.5</v>
      </c>
      <c r="AQ486" s="0" t="n">
        <v>1694.99</v>
      </c>
      <c r="AR486" s="0" t="n">
        <v>175</v>
      </c>
      <c r="AS486" s="0" t="n">
        <v>370</v>
      </c>
    </row>
    <row r="487" customFormat="false" ht="12" hidden="false" customHeight="false" outlineLevel="0" collapsed="false">
      <c r="A487" s="0" t="str">
        <f aca="false">CONCATENATE("Item/",ASC(C487),"/cond_",ASC(L487),"/list_",ASC(E487),"/context_",ASC(F487),"/CW_",ASC(AS487))</f>
        <v>Item/12006/cond_ORTH/list_CORGB/context_6/CW_413</v>
      </c>
      <c r="B487" s="0" t="str">
        <f aca="false">CONCATENATE("(#",ASC(C487),")")</f>
        <v>(#12006)</v>
      </c>
      <c r="C487" s="0" t="n">
        <v>12006</v>
      </c>
      <c r="D487" s="0" t="n">
        <v>2006</v>
      </c>
      <c r="E487" s="0" t="s">
        <v>56</v>
      </c>
      <c r="F487" s="0" t="n">
        <v>6</v>
      </c>
      <c r="G487" s="0" t="n">
        <v>11</v>
      </c>
      <c r="I487" s="0" t="s">
        <v>76</v>
      </c>
      <c r="J487" s="0" t="s">
        <v>1374</v>
      </c>
      <c r="K487" s="0" t="s">
        <v>78</v>
      </c>
      <c r="L487" s="0" t="s">
        <v>1365</v>
      </c>
      <c r="M487" s="0" t="s">
        <v>1366</v>
      </c>
      <c r="N487" s="0" t="s">
        <v>1375</v>
      </c>
      <c r="O487" s="0" t="n">
        <v>18</v>
      </c>
      <c r="P487" s="0" t="n">
        <v>15</v>
      </c>
      <c r="Q487" s="0" t="s">
        <v>52</v>
      </c>
      <c r="R487" s="0" t="s">
        <v>409</v>
      </c>
      <c r="S487" s="0" t="s">
        <v>1744</v>
      </c>
      <c r="T487" s="0" t="s">
        <v>55</v>
      </c>
      <c r="U487" s="0" t="n">
        <v>3</v>
      </c>
      <c r="V487" s="0" t="n">
        <v>197</v>
      </c>
      <c r="W487" s="0" t="n">
        <v>501</v>
      </c>
      <c r="X487" s="0" t="n">
        <v>607</v>
      </c>
      <c r="Y487" s="0" t="n">
        <v>585</v>
      </c>
      <c r="Z487" s="0" t="n">
        <v>445</v>
      </c>
      <c r="AA487" s="0" t="n">
        <v>11</v>
      </c>
      <c r="AB487" s="0" t="s">
        <v>55</v>
      </c>
      <c r="AC487" s="0" t="s">
        <v>55</v>
      </c>
      <c r="AD487" s="0" t="n">
        <v>174.79</v>
      </c>
      <c r="AE487" s="0" t="n">
        <v>13</v>
      </c>
      <c r="AF487" s="0" t="n">
        <v>38.28</v>
      </c>
      <c r="AG487" s="0" t="n">
        <v>17395.11</v>
      </c>
      <c r="AH487" s="0" t="n">
        <v>61.67</v>
      </c>
      <c r="AI487" s="0" t="n">
        <v>409.1</v>
      </c>
      <c r="AJ487" s="0" t="n">
        <v>7</v>
      </c>
      <c r="AK487" s="0" t="n">
        <v>174.79</v>
      </c>
      <c r="AL487" s="0" t="n">
        <v>1</v>
      </c>
      <c r="AM487" s="0" t="n">
        <v>310199.65</v>
      </c>
      <c r="AN487" s="0" t="n">
        <v>41338.33</v>
      </c>
      <c r="AO487" s="0" t="n">
        <v>48719.15</v>
      </c>
      <c r="AP487" s="0" t="n">
        <v>7222.5</v>
      </c>
      <c r="AQ487" s="0" t="n">
        <v>4310.91</v>
      </c>
      <c r="AR487" s="0" t="n">
        <v>829</v>
      </c>
      <c r="AS487" s="0" t="n">
        <v>413</v>
      </c>
    </row>
    <row r="488" customFormat="false" ht="12" hidden="false" customHeight="false" outlineLevel="0" collapsed="false">
      <c r="A488" s="0" t="str">
        <f aca="false">CONCATENATE("Item/",ASC(C488),"/cond_",ASC(L488),"/list_",ASC(E488),"/context_",ASC(F488),"/CW_",ASC(AS488))</f>
        <v>Item/12007/cond_ORTH/list_CORGC/context_7/CW_271</v>
      </c>
      <c r="B488" s="0" t="str">
        <f aca="false">CONCATENATE("(#",ASC(C488),")")</f>
        <v>(#12007)</v>
      </c>
      <c r="C488" s="0" t="n">
        <v>12007</v>
      </c>
      <c r="D488" s="0" t="n">
        <v>2007</v>
      </c>
      <c r="E488" s="0" t="s">
        <v>66</v>
      </c>
      <c r="F488" s="0" t="n">
        <v>7</v>
      </c>
      <c r="G488" s="0" t="n">
        <v>12</v>
      </c>
      <c r="H488" s="0" t="s">
        <v>81</v>
      </c>
      <c r="I488" s="0" t="s">
        <v>82</v>
      </c>
      <c r="J488" s="0" t="s">
        <v>1376</v>
      </c>
      <c r="K488" s="0" t="s">
        <v>84</v>
      </c>
      <c r="L488" s="0" t="s">
        <v>1365</v>
      </c>
      <c r="M488" s="0" t="s">
        <v>1366</v>
      </c>
      <c r="N488" s="0" t="s">
        <v>1377</v>
      </c>
      <c r="O488" s="0" t="n">
        <v>12</v>
      </c>
      <c r="P488" s="0" t="n">
        <v>8</v>
      </c>
      <c r="Q488" s="0" t="s">
        <v>52</v>
      </c>
      <c r="R488" s="0" t="s">
        <v>409</v>
      </c>
      <c r="S488" s="0" t="s">
        <v>1745</v>
      </c>
      <c r="T488" s="0" t="s">
        <v>55</v>
      </c>
      <c r="U488" s="0" t="n">
        <v>4</v>
      </c>
      <c r="V488" s="0" t="n">
        <v>1290</v>
      </c>
      <c r="W488" s="0" t="n">
        <v>286</v>
      </c>
      <c r="X488" s="0" t="n">
        <v>610</v>
      </c>
      <c r="Y488" s="0" t="n">
        <v>352</v>
      </c>
      <c r="Z488" s="0" t="n">
        <v>516</v>
      </c>
      <c r="AA488" s="0" t="n">
        <v>19</v>
      </c>
      <c r="AB488" s="0" t="s">
        <v>55</v>
      </c>
      <c r="AC488" s="0" t="s">
        <v>55</v>
      </c>
      <c r="AD488" s="0" t="n">
        <v>1884.02</v>
      </c>
      <c r="AE488" s="0" t="n">
        <v>13</v>
      </c>
      <c r="AF488" s="0" t="n">
        <v>99.54</v>
      </c>
      <c r="AG488" s="0" t="n">
        <v>17801.89</v>
      </c>
      <c r="AH488" s="0" t="n">
        <v>217.75</v>
      </c>
      <c r="AI488" s="0" t="n">
        <v>3063.56</v>
      </c>
      <c r="AJ488" s="0" t="n">
        <v>23</v>
      </c>
      <c r="AK488" s="0" t="n">
        <v>1908.68</v>
      </c>
      <c r="AL488" s="0" t="n">
        <v>4</v>
      </c>
      <c r="AM488" s="0" t="n">
        <v>256972</v>
      </c>
      <c r="AN488" s="0" t="n">
        <v>36572.25</v>
      </c>
      <c r="AO488" s="0" t="n">
        <v>11164.77</v>
      </c>
      <c r="AP488" s="0" t="n">
        <v>2179</v>
      </c>
      <c r="AQ488" s="0" t="n">
        <v>2485.64</v>
      </c>
      <c r="AR488" s="0" t="n">
        <v>78.5</v>
      </c>
      <c r="AS488" s="0" t="n">
        <v>271</v>
      </c>
    </row>
    <row r="489" customFormat="false" ht="12" hidden="false" customHeight="false" outlineLevel="0" collapsed="false">
      <c r="A489" s="0" t="str">
        <f aca="false">CONCATENATE("Item/",ASC(C489),"/cond_",ASC(L489),"/list_",ASC(E489),"/context_",ASC(F489),"/CW_",ASC(AS489))</f>
        <v>Item/12008/cond_ORTH/list_CORGD/context_8/CW_347</v>
      </c>
      <c r="B489" s="0" t="str">
        <f aca="false">CONCATENATE("(#",ASC(C489),")")</f>
        <v>(#12008)</v>
      </c>
      <c r="C489" s="0" t="n">
        <v>12008</v>
      </c>
      <c r="D489" s="0" t="n">
        <v>2008</v>
      </c>
      <c r="E489" s="0" t="s">
        <v>80</v>
      </c>
      <c r="F489" s="0" t="n">
        <v>8</v>
      </c>
      <c r="G489" s="0" t="n">
        <v>13</v>
      </c>
      <c r="I489" s="0" t="s">
        <v>86</v>
      </c>
      <c r="J489" s="0" t="s">
        <v>1378</v>
      </c>
      <c r="K489" s="0" t="s">
        <v>88</v>
      </c>
      <c r="L489" s="0" t="s">
        <v>1365</v>
      </c>
      <c r="M489" s="0" t="s">
        <v>1366</v>
      </c>
      <c r="N489" s="0" t="s">
        <v>1379</v>
      </c>
      <c r="O489" s="0" t="n">
        <v>16</v>
      </c>
      <c r="P489" s="0" t="n">
        <v>13</v>
      </c>
      <c r="Q489" s="0" t="s">
        <v>52</v>
      </c>
      <c r="R489" s="0" t="s">
        <v>409</v>
      </c>
      <c r="S489" s="0" t="s">
        <v>1743</v>
      </c>
      <c r="T489" s="0" t="s">
        <v>55</v>
      </c>
      <c r="U489" s="0" t="n">
        <v>4</v>
      </c>
      <c r="V489" s="0" t="n">
        <v>108</v>
      </c>
      <c r="W489" s="0" t="n">
        <v>288</v>
      </c>
      <c r="X489" s="0" t="n">
        <v>569</v>
      </c>
      <c r="Y489" s="0" t="n">
        <v>425</v>
      </c>
      <c r="Z489" s="0" t="n">
        <v>422</v>
      </c>
      <c r="AA489" s="0" t="n">
        <v>3</v>
      </c>
      <c r="AB489" s="0" t="s">
        <v>55</v>
      </c>
      <c r="AC489" s="0" t="s">
        <v>55</v>
      </c>
      <c r="AD489" s="0" t="n">
        <v>124.102</v>
      </c>
      <c r="AE489" s="0" t="n">
        <v>14</v>
      </c>
      <c r="AF489" s="0" t="n">
        <v>68.31</v>
      </c>
      <c r="AG489" s="0" t="n">
        <v>18284.75</v>
      </c>
      <c r="AH489" s="0" t="n">
        <v>278.25</v>
      </c>
      <c r="AI489" s="0" t="n">
        <v>1267.25</v>
      </c>
      <c r="AJ489" s="0" t="n">
        <v>30</v>
      </c>
      <c r="AK489" s="0" t="n">
        <v>486.59</v>
      </c>
      <c r="AL489" s="0" t="n">
        <v>5.5</v>
      </c>
      <c r="AM489" s="0" t="n">
        <v>354462.14</v>
      </c>
      <c r="AN489" s="0" t="n">
        <v>43641.5</v>
      </c>
      <c r="AO489" s="0" t="n">
        <v>29097.41</v>
      </c>
      <c r="AP489" s="0" t="n">
        <v>4153.67</v>
      </c>
      <c r="AQ489" s="0" t="n">
        <v>3554.75</v>
      </c>
      <c r="AR489" s="0" t="n">
        <v>332</v>
      </c>
      <c r="AS489" s="0" t="n">
        <v>347</v>
      </c>
    </row>
    <row r="490" customFormat="false" ht="12" hidden="false" customHeight="false" outlineLevel="0" collapsed="false">
      <c r="A490" s="0" t="str">
        <f aca="false">CONCATENATE("Item/",ASC(C490),"/cond_",ASC(L490),"/list_",ASC(E490),"/context_",ASC(F490),"/CW_",ASC(AS490))</f>
        <v>Item/12009/cond_ORTH/list_CORGD/context_9/CW_327</v>
      </c>
      <c r="B490" s="0" t="str">
        <f aca="false">CONCATENATE("(#",ASC(C490),")")</f>
        <v>(#12009)</v>
      </c>
      <c r="C490" s="0" t="n">
        <v>12009</v>
      </c>
      <c r="D490" s="0" t="n">
        <v>2009</v>
      </c>
      <c r="E490" s="0" t="s">
        <v>80</v>
      </c>
      <c r="F490" s="0" t="n">
        <v>9</v>
      </c>
      <c r="G490" s="0" t="n">
        <v>14</v>
      </c>
      <c r="H490" s="0" t="s">
        <v>90</v>
      </c>
      <c r="I490" s="0" t="s">
        <v>91</v>
      </c>
      <c r="J490" s="0" t="s">
        <v>1380</v>
      </c>
      <c r="K490" s="0" t="s">
        <v>93</v>
      </c>
      <c r="L490" s="0" t="s">
        <v>1365</v>
      </c>
      <c r="M490" s="0" t="s">
        <v>1366</v>
      </c>
      <c r="N490" s="0" t="s">
        <v>1381</v>
      </c>
      <c r="O490" s="0" t="n">
        <v>16</v>
      </c>
      <c r="P490" s="0" t="n">
        <v>14</v>
      </c>
      <c r="Q490" s="0" t="s">
        <v>52</v>
      </c>
      <c r="R490" s="0" t="s">
        <v>409</v>
      </c>
      <c r="S490" s="0" t="s">
        <v>1746</v>
      </c>
      <c r="T490" s="0" t="s">
        <v>55</v>
      </c>
      <c r="U490" s="0" t="n">
        <v>4</v>
      </c>
      <c r="V490" s="0" t="n">
        <v>9</v>
      </c>
      <c r="W490" s="0" t="n">
        <v>575</v>
      </c>
      <c r="X490" s="0" t="n">
        <v>436</v>
      </c>
      <c r="Y490" s="0" t="n">
        <v>569</v>
      </c>
      <c r="Z490" s="0" t="n">
        <v>373</v>
      </c>
      <c r="AA490" s="0" t="n">
        <v>14</v>
      </c>
      <c r="AB490" s="0" t="s">
        <v>55</v>
      </c>
      <c r="AC490" s="0" t="s">
        <v>55</v>
      </c>
      <c r="AD490" s="0" t="n">
        <v>6.66319</v>
      </c>
      <c r="AE490" s="0" t="n">
        <v>17</v>
      </c>
      <c r="AF490" s="0" t="n">
        <v>99.43</v>
      </c>
      <c r="AG490" s="0" t="n">
        <v>14710.65</v>
      </c>
      <c r="AH490" s="0" t="n">
        <v>312.5</v>
      </c>
      <c r="AI490" s="0" t="n">
        <v>2383.69</v>
      </c>
      <c r="AJ490" s="0" t="n">
        <v>27.33</v>
      </c>
      <c r="AK490" s="0" t="n">
        <v>659.77</v>
      </c>
      <c r="AL490" s="0" t="n">
        <v>4</v>
      </c>
      <c r="AM490" s="0" t="n">
        <v>238324.7</v>
      </c>
      <c r="AN490" s="0" t="n">
        <v>37449.5</v>
      </c>
      <c r="AO490" s="0" t="n">
        <v>10678.55</v>
      </c>
      <c r="AP490" s="0" t="n">
        <v>2216.33</v>
      </c>
      <c r="AQ490" s="0" t="n">
        <v>1699.65</v>
      </c>
      <c r="AR490" s="0" t="n">
        <v>144.5</v>
      </c>
      <c r="AS490" s="0" t="n">
        <v>327</v>
      </c>
    </row>
    <row r="491" customFormat="false" ht="12" hidden="false" customHeight="false" outlineLevel="0" collapsed="false">
      <c r="A491" s="0" t="str">
        <f aca="false">CONCATENATE("Item/",ASC(C491),"/cond_",ASC(L491),"/list_",ASC(E491),"/context_",ASC(F491),"/CW_",ASC(AS491))</f>
        <v>Item/12010/cond_ORTH/list_CORGD/context_10/CW_233</v>
      </c>
      <c r="B491" s="0" t="str">
        <f aca="false">CONCATENATE("(#",ASC(C491),")")</f>
        <v>(#12010)</v>
      </c>
      <c r="C491" s="0" t="n">
        <v>12010</v>
      </c>
      <c r="D491" s="0" t="n">
        <v>2010</v>
      </c>
      <c r="E491" s="0" t="s">
        <v>80</v>
      </c>
      <c r="F491" s="0" t="n">
        <v>10</v>
      </c>
      <c r="G491" s="0" t="n">
        <v>15</v>
      </c>
      <c r="H491" s="0" t="s">
        <v>95</v>
      </c>
      <c r="I491" s="0" t="s">
        <v>96</v>
      </c>
      <c r="J491" s="0" t="s">
        <v>1382</v>
      </c>
      <c r="K491" s="0" t="s">
        <v>98</v>
      </c>
      <c r="L491" s="0" t="s">
        <v>1365</v>
      </c>
      <c r="M491" s="0" t="s">
        <v>1366</v>
      </c>
      <c r="N491" s="0" t="s">
        <v>1383</v>
      </c>
      <c r="O491" s="0" t="n">
        <v>10</v>
      </c>
      <c r="P491" s="0" t="n">
        <v>8</v>
      </c>
      <c r="Q491" s="0" t="s">
        <v>52</v>
      </c>
      <c r="R491" s="0" t="s">
        <v>409</v>
      </c>
      <c r="S491" s="0" t="s">
        <v>1743</v>
      </c>
      <c r="T491" s="0" t="s">
        <v>55</v>
      </c>
      <c r="U491" s="0" t="n">
        <v>4</v>
      </c>
      <c r="V491" s="0" t="n">
        <v>4</v>
      </c>
      <c r="W491" s="0" t="n">
        <v>434</v>
      </c>
      <c r="X491" s="0" t="n">
        <v>447</v>
      </c>
      <c r="Y491" s="0" t="n">
        <v>536</v>
      </c>
      <c r="Z491" s="0" t="s">
        <v>55</v>
      </c>
      <c r="AA491" s="0" t="n">
        <v>11</v>
      </c>
      <c r="AB491" s="0" t="s">
        <v>55</v>
      </c>
      <c r="AC491" s="0" t="s">
        <v>55</v>
      </c>
      <c r="AD491" s="0" t="n">
        <v>2.55819</v>
      </c>
      <c r="AE491" s="0" t="n">
        <v>5</v>
      </c>
      <c r="AF491" s="0" t="n">
        <v>6.79</v>
      </c>
      <c r="AG491" s="0" t="n">
        <v>11492.22</v>
      </c>
      <c r="AH491" s="0" t="n">
        <v>195.25</v>
      </c>
      <c r="AI491" s="0" t="n">
        <v>919.52</v>
      </c>
      <c r="AJ491" s="0" t="n">
        <v>19</v>
      </c>
      <c r="AK491" s="0" t="n">
        <v>19.54</v>
      </c>
      <c r="AL491" s="0" t="n">
        <v>3.5</v>
      </c>
      <c r="AM491" s="0" t="n">
        <v>207547.44</v>
      </c>
      <c r="AN491" s="0" t="n">
        <v>19999</v>
      </c>
      <c r="AO491" s="0" t="n">
        <v>11566.86</v>
      </c>
      <c r="AP491" s="0" t="n">
        <v>1064.33</v>
      </c>
      <c r="AQ491" s="0" t="n">
        <v>1354.11</v>
      </c>
      <c r="AR491" s="0" t="n">
        <v>83</v>
      </c>
      <c r="AS491" s="0" t="n">
        <v>233</v>
      </c>
    </row>
    <row r="492" customFormat="false" ht="12" hidden="false" customHeight="false" outlineLevel="0" collapsed="false">
      <c r="A492" s="0" t="str">
        <f aca="false">CONCATENATE("Item/",ASC(C492),"/cond_",ASC(L492),"/list_",ASC(E492),"/context_",ASC(F492),"/CW_",ASC(AS492))</f>
        <v>Item/12011/cond_ORTH/list_CORGD/context_11/CW_401</v>
      </c>
      <c r="B492" s="0" t="str">
        <f aca="false">CONCATENATE("(#",ASC(C492),")")</f>
        <v>(#12011)</v>
      </c>
      <c r="C492" s="0" t="n">
        <v>12011</v>
      </c>
      <c r="D492" s="0" t="n">
        <v>2011</v>
      </c>
      <c r="E492" s="0" t="s">
        <v>80</v>
      </c>
      <c r="F492" s="0" t="n">
        <v>11</v>
      </c>
      <c r="G492" s="0" t="n">
        <v>16</v>
      </c>
      <c r="H492" s="0" t="s">
        <v>100</v>
      </c>
      <c r="I492" s="0" t="s">
        <v>101</v>
      </c>
      <c r="J492" s="0" t="s">
        <v>1384</v>
      </c>
      <c r="K492" s="0" t="s">
        <v>103</v>
      </c>
      <c r="L492" s="0" t="s">
        <v>1365</v>
      </c>
      <c r="M492" s="0" t="s">
        <v>1366</v>
      </c>
      <c r="N492" s="0" t="s">
        <v>1385</v>
      </c>
      <c r="O492" s="0" t="n">
        <v>10</v>
      </c>
      <c r="P492" s="0" t="n">
        <v>8</v>
      </c>
      <c r="Q492" s="0" t="s">
        <v>52</v>
      </c>
      <c r="R492" s="0" t="s">
        <v>409</v>
      </c>
      <c r="S492" s="0" t="s">
        <v>1743</v>
      </c>
      <c r="T492" s="0" t="s">
        <v>55</v>
      </c>
      <c r="U492" s="0" t="n">
        <v>4</v>
      </c>
      <c r="V492" s="0" t="n">
        <v>51</v>
      </c>
      <c r="W492" s="0" t="n">
        <v>360</v>
      </c>
      <c r="X492" s="0" t="n">
        <v>565</v>
      </c>
      <c r="Y492" s="0" t="n">
        <v>446</v>
      </c>
      <c r="Z492" s="0" t="n">
        <v>410</v>
      </c>
      <c r="AA492" s="0" t="n">
        <v>12</v>
      </c>
      <c r="AB492" s="0" t="s">
        <v>55</v>
      </c>
      <c r="AC492" s="0" t="s">
        <v>55</v>
      </c>
      <c r="AD492" s="0" t="n">
        <v>68.0597</v>
      </c>
      <c r="AE492" s="0" t="n">
        <v>15</v>
      </c>
      <c r="AF492" s="0" t="n">
        <v>24.75</v>
      </c>
      <c r="AG492" s="0" t="n">
        <v>7482.69</v>
      </c>
      <c r="AH492" s="0" t="n">
        <v>192.25</v>
      </c>
      <c r="AI492" s="0" t="n">
        <v>2132.4</v>
      </c>
      <c r="AJ492" s="0" t="n">
        <v>32.33</v>
      </c>
      <c r="AK492" s="0" t="n">
        <v>241.27</v>
      </c>
      <c r="AL492" s="0" t="n">
        <v>6.5</v>
      </c>
      <c r="AM492" s="0" t="n">
        <v>134140.06</v>
      </c>
      <c r="AN492" s="0" t="n">
        <v>23351</v>
      </c>
      <c r="AO492" s="0" t="n">
        <v>12157.09</v>
      </c>
      <c r="AP492" s="0" t="n">
        <v>1925.33</v>
      </c>
      <c r="AQ492" s="0" t="n">
        <v>845.78</v>
      </c>
      <c r="AR492" s="0" t="n">
        <v>224</v>
      </c>
      <c r="AS492" s="0" t="n">
        <v>401</v>
      </c>
    </row>
    <row r="493" customFormat="false" ht="12" hidden="false" customHeight="false" outlineLevel="0" collapsed="false">
      <c r="A493" s="0" t="str">
        <f aca="false">CONCATENATE("Item/",ASC(C493),"/cond_",ASC(L493),"/list_",ASC(E493),"/context_",ASC(F493),"/CW_",ASC(AS493))</f>
        <v>Item/12012/cond_ORTH/list_CORGB/context_12/CW_44</v>
      </c>
      <c r="B493" s="0" t="str">
        <f aca="false">CONCATENATE("(#",ASC(C493),")")</f>
        <v>(#12012)</v>
      </c>
      <c r="C493" s="0" t="n">
        <v>12012</v>
      </c>
      <c r="D493" s="0" t="n">
        <v>2012</v>
      </c>
      <c r="E493" s="0" t="s">
        <v>56</v>
      </c>
      <c r="F493" s="0" t="n">
        <v>12</v>
      </c>
      <c r="G493" s="0" t="n">
        <v>17</v>
      </c>
      <c r="H493" s="0" t="s">
        <v>105</v>
      </c>
      <c r="I493" s="0" t="s">
        <v>106</v>
      </c>
      <c r="J493" s="0" t="s">
        <v>781</v>
      </c>
      <c r="K493" s="0" t="s">
        <v>108</v>
      </c>
      <c r="L493" s="0" t="s">
        <v>1365</v>
      </c>
      <c r="M493" s="0" t="s">
        <v>1366</v>
      </c>
      <c r="N493" s="0" t="s">
        <v>1386</v>
      </c>
      <c r="O493" s="0" t="n">
        <v>10</v>
      </c>
      <c r="P493" s="0" t="n">
        <v>8</v>
      </c>
      <c r="Q493" s="0" t="s">
        <v>52</v>
      </c>
      <c r="R493" s="0" t="s">
        <v>409</v>
      </c>
      <c r="S493" s="0" t="s">
        <v>1743</v>
      </c>
      <c r="T493" s="0" t="s">
        <v>55</v>
      </c>
      <c r="U493" s="0" t="n">
        <v>3</v>
      </c>
      <c r="V493" s="0" t="n">
        <v>1</v>
      </c>
      <c r="W493" s="0" t="s">
        <v>55</v>
      </c>
      <c r="X493" s="0" t="s">
        <v>55</v>
      </c>
      <c r="Y493" s="0" t="s">
        <v>55</v>
      </c>
      <c r="Z493" s="0" t="s">
        <v>55</v>
      </c>
      <c r="AA493" s="0" t="n">
        <v>11</v>
      </c>
      <c r="AB493" s="0" t="s">
        <v>55</v>
      </c>
      <c r="AC493" s="0" t="s">
        <v>55</v>
      </c>
      <c r="AD493" s="0" t="n">
        <v>3.74804</v>
      </c>
      <c r="AE493" s="0" t="n">
        <v>18</v>
      </c>
      <c r="AF493" s="0" t="n">
        <v>333.46</v>
      </c>
      <c r="AG493" s="0" t="n">
        <v>8089.11</v>
      </c>
      <c r="AH493" s="0" t="n">
        <v>57.33</v>
      </c>
      <c r="AI493" s="0" t="n">
        <v>2975.05</v>
      </c>
      <c r="AJ493" s="0" t="n">
        <v>8.5</v>
      </c>
      <c r="AK493" s="0" t="n">
        <v>3.75</v>
      </c>
      <c r="AL493" s="0" t="n">
        <v>1</v>
      </c>
      <c r="AM493" s="0" t="n">
        <v>156975.55</v>
      </c>
      <c r="AN493" s="0" t="n">
        <v>22655</v>
      </c>
      <c r="AO493" s="0" t="n">
        <v>10487</v>
      </c>
      <c r="AP493" s="0" t="n">
        <v>1710</v>
      </c>
      <c r="AQ493" s="0" t="n">
        <v>124.93</v>
      </c>
      <c r="AR493" s="0" t="n">
        <v>68</v>
      </c>
      <c r="AS493" s="0" t="n">
        <v>44</v>
      </c>
    </row>
    <row r="494" customFormat="false" ht="12" hidden="false" customHeight="false" outlineLevel="0" collapsed="false">
      <c r="A494" s="0" t="str">
        <f aca="false">CONCATENATE("Item/",ASC(C494),"/cond_",ASC(L494),"/list_",ASC(E494),"/context_",ASC(F494),"/CW_",ASC(AS494))</f>
        <v>Item/12013/cond_ORTH/list_CORGC/context_13/CW_46</v>
      </c>
      <c r="B494" s="0" t="str">
        <f aca="false">CONCATENATE("(#",ASC(C494),")")</f>
        <v>(#12013)</v>
      </c>
      <c r="C494" s="0" t="n">
        <v>12013</v>
      </c>
      <c r="D494" s="0" t="n">
        <v>2013</v>
      </c>
      <c r="E494" s="0" t="s">
        <v>66</v>
      </c>
      <c r="F494" s="0" t="n">
        <v>13</v>
      </c>
      <c r="G494" s="0" t="n">
        <v>18</v>
      </c>
      <c r="I494" s="0" t="s">
        <v>110</v>
      </c>
      <c r="J494" s="0" t="s">
        <v>1387</v>
      </c>
      <c r="K494" s="0" t="s">
        <v>112</v>
      </c>
      <c r="L494" s="0" t="s">
        <v>1365</v>
      </c>
      <c r="M494" s="0" t="s">
        <v>1366</v>
      </c>
      <c r="N494" s="0" t="s">
        <v>1388</v>
      </c>
      <c r="O494" s="0" t="n">
        <v>21</v>
      </c>
      <c r="P494" s="0" t="n">
        <v>18</v>
      </c>
      <c r="Q494" s="0" t="s">
        <v>52</v>
      </c>
      <c r="R494" s="0" t="s">
        <v>409</v>
      </c>
      <c r="S494" s="0" t="s">
        <v>1747</v>
      </c>
      <c r="T494" s="0" t="s">
        <v>55</v>
      </c>
      <c r="U494" s="0" t="n">
        <v>3</v>
      </c>
      <c r="V494" s="0" t="n">
        <v>70</v>
      </c>
      <c r="W494" s="0" t="n">
        <v>370</v>
      </c>
      <c r="X494" s="0" t="n">
        <v>575</v>
      </c>
      <c r="Y494" s="0" t="n">
        <v>397</v>
      </c>
      <c r="Z494" s="0" t="n">
        <v>450</v>
      </c>
      <c r="AA494" s="0" t="n">
        <v>22</v>
      </c>
      <c r="AB494" s="0" t="s">
        <v>55</v>
      </c>
      <c r="AC494" s="0" t="s">
        <v>55</v>
      </c>
      <c r="AD494" s="0" t="n">
        <v>121.127</v>
      </c>
      <c r="AE494" s="0" t="n">
        <v>10</v>
      </c>
      <c r="AF494" s="0" t="n">
        <v>560.34</v>
      </c>
      <c r="AG494" s="0" t="n">
        <v>8438.51</v>
      </c>
      <c r="AH494" s="0" t="n">
        <v>53.67</v>
      </c>
      <c r="AI494" s="0" t="n">
        <v>2793.96</v>
      </c>
      <c r="AJ494" s="0" t="n">
        <v>4.5</v>
      </c>
      <c r="AK494" s="0" t="n">
        <v>121.13</v>
      </c>
      <c r="AL494" s="0" t="n">
        <v>1</v>
      </c>
      <c r="AM494" s="0" t="n">
        <v>87985.65</v>
      </c>
      <c r="AN494" s="0" t="n">
        <v>12713.67</v>
      </c>
      <c r="AO494" s="0" t="n">
        <v>4024.56</v>
      </c>
      <c r="AP494" s="0" t="n">
        <v>451</v>
      </c>
      <c r="AQ494" s="0" t="n">
        <v>172.89</v>
      </c>
      <c r="AR494" s="0" t="n">
        <v>5</v>
      </c>
      <c r="AS494" s="0" t="n">
        <v>46</v>
      </c>
    </row>
    <row r="495" customFormat="false" ht="12" hidden="false" customHeight="false" outlineLevel="0" collapsed="false">
      <c r="A495" s="0" t="str">
        <f aca="false">CONCATENATE("Item/",ASC(C495),"/cond_",ASC(L495),"/list_",ASC(E495),"/context_",ASC(F495),"/CW_",ASC(AS495))</f>
        <v>Item/12014/cond_ORTH/list_CORGD/context_14/CW_47</v>
      </c>
      <c r="B495" s="0" t="str">
        <f aca="false">CONCATENATE("(#",ASC(C495),")")</f>
        <v>(#12014)</v>
      </c>
      <c r="C495" s="0" t="n">
        <v>12014</v>
      </c>
      <c r="D495" s="0" t="n">
        <v>2014</v>
      </c>
      <c r="E495" s="0" t="s">
        <v>80</v>
      </c>
      <c r="F495" s="0" t="n">
        <v>14</v>
      </c>
      <c r="G495" s="0" t="n">
        <v>19</v>
      </c>
      <c r="I495" s="0" t="s">
        <v>114</v>
      </c>
      <c r="J495" s="0" t="s">
        <v>1389</v>
      </c>
      <c r="K495" s="0" t="s">
        <v>116</v>
      </c>
      <c r="L495" s="0" t="s">
        <v>1365</v>
      </c>
      <c r="M495" s="0" t="s">
        <v>1366</v>
      </c>
      <c r="N495" s="0" t="s">
        <v>1390</v>
      </c>
      <c r="O495" s="0" t="n">
        <v>20</v>
      </c>
      <c r="P495" s="0" t="n">
        <v>18</v>
      </c>
      <c r="Q495" s="0" t="s">
        <v>52</v>
      </c>
      <c r="R495" s="0" t="s">
        <v>409</v>
      </c>
      <c r="S495" s="0" t="s">
        <v>1748</v>
      </c>
      <c r="T495" s="0" t="s">
        <v>55</v>
      </c>
      <c r="U495" s="0" t="n">
        <v>4</v>
      </c>
      <c r="V495" s="0" t="n">
        <v>9</v>
      </c>
      <c r="W495" s="0" t="n">
        <v>593</v>
      </c>
      <c r="X495" s="0" t="n">
        <v>487</v>
      </c>
      <c r="Y495" s="0" t="n">
        <v>585</v>
      </c>
      <c r="Z495" s="0" t="n">
        <v>446</v>
      </c>
      <c r="AA495" s="0" t="n">
        <v>18</v>
      </c>
      <c r="AB495" s="0" t="s">
        <v>55</v>
      </c>
      <c r="AC495" s="0" t="s">
        <v>55</v>
      </c>
      <c r="AD495" s="0" t="n">
        <v>13.1479</v>
      </c>
      <c r="AE495" s="0" t="n">
        <v>13</v>
      </c>
      <c r="AF495" s="0" t="n">
        <v>113.63</v>
      </c>
      <c r="AG495" s="0" t="n">
        <v>17676.04</v>
      </c>
      <c r="AH495" s="0" t="n">
        <v>271.5</v>
      </c>
      <c r="AI495" s="0" t="n">
        <v>846.17</v>
      </c>
      <c r="AJ495" s="0" t="n">
        <v>22.33</v>
      </c>
      <c r="AK495" s="0" t="n">
        <v>72.79</v>
      </c>
      <c r="AL495" s="0" t="n">
        <v>3.5</v>
      </c>
      <c r="AM495" s="0" t="n">
        <v>275929.81</v>
      </c>
      <c r="AN495" s="0" t="n">
        <v>36169.75</v>
      </c>
      <c r="AO495" s="0" t="n">
        <v>11463.16</v>
      </c>
      <c r="AP495" s="0" t="n">
        <v>2218.67</v>
      </c>
      <c r="AQ495" s="0" t="n">
        <v>1512.99</v>
      </c>
      <c r="AR495" s="0" t="n">
        <v>248.5</v>
      </c>
      <c r="AS495" s="0" t="n">
        <v>47</v>
      </c>
    </row>
    <row r="496" customFormat="false" ht="12" hidden="false" customHeight="false" outlineLevel="0" collapsed="false">
      <c r="A496" s="0" t="str">
        <f aca="false">CONCATENATE("Item/",ASC(C496),"/cond_",ASC(L496),"/list_",ASC(E496),"/context_",ASC(F496),"/CW_",ASC(AS496))</f>
        <v>Item/12015/cond_ORTH/list_CORGB/context_15/CW_53</v>
      </c>
      <c r="B496" s="0" t="str">
        <f aca="false">CONCATENATE("(#",ASC(C496),")")</f>
        <v>(#12015)</v>
      </c>
      <c r="C496" s="0" t="n">
        <v>12015</v>
      </c>
      <c r="D496" s="0" t="n">
        <v>2015</v>
      </c>
      <c r="E496" s="0" t="s">
        <v>56</v>
      </c>
      <c r="F496" s="0" t="n">
        <v>15</v>
      </c>
      <c r="G496" s="0" t="n">
        <v>20</v>
      </c>
      <c r="H496" s="0" t="s">
        <v>118</v>
      </c>
      <c r="I496" s="0" t="s">
        <v>119</v>
      </c>
      <c r="J496" s="0" t="s">
        <v>1391</v>
      </c>
      <c r="K496" s="0" t="s">
        <v>121</v>
      </c>
      <c r="L496" s="0" t="s">
        <v>1365</v>
      </c>
      <c r="M496" s="0" t="s">
        <v>1366</v>
      </c>
      <c r="N496" s="0" t="s">
        <v>1392</v>
      </c>
      <c r="O496" s="0" t="n">
        <v>10</v>
      </c>
      <c r="P496" s="0" t="n">
        <v>8</v>
      </c>
      <c r="Q496" s="0" t="s">
        <v>52</v>
      </c>
      <c r="R496" s="0" t="s">
        <v>409</v>
      </c>
      <c r="S496" s="0" t="s">
        <v>1749</v>
      </c>
      <c r="T496" s="0" t="s">
        <v>55</v>
      </c>
      <c r="U496" s="0" t="n">
        <v>3</v>
      </c>
      <c r="V496" s="0" t="n">
        <v>1772</v>
      </c>
      <c r="W496" s="0" t="n">
        <v>365</v>
      </c>
      <c r="X496" s="0" t="n">
        <v>620</v>
      </c>
      <c r="Y496" s="0" t="n">
        <v>369</v>
      </c>
      <c r="Z496" s="0" t="n">
        <v>327</v>
      </c>
      <c r="AA496" s="0" t="n">
        <v>15</v>
      </c>
      <c r="AB496" s="0" t="s">
        <v>55</v>
      </c>
      <c r="AC496" s="0" t="s">
        <v>55</v>
      </c>
      <c r="AD496" s="0" t="n">
        <v>1954.34</v>
      </c>
      <c r="AE496" s="0" t="n">
        <v>17</v>
      </c>
      <c r="AF496" s="0" t="n">
        <v>95.62</v>
      </c>
      <c r="AG496" s="0" t="n">
        <v>13064.04</v>
      </c>
      <c r="AH496" s="0" t="n">
        <v>76.33</v>
      </c>
      <c r="AI496" s="0" t="n">
        <v>2765.97</v>
      </c>
      <c r="AJ496" s="0" t="n">
        <v>9</v>
      </c>
      <c r="AK496" s="0" t="n">
        <v>1954.34</v>
      </c>
      <c r="AL496" s="0" t="n">
        <v>1</v>
      </c>
      <c r="AM496" s="0" t="n">
        <v>261712.59</v>
      </c>
      <c r="AN496" s="0" t="n">
        <v>34467.33</v>
      </c>
      <c r="AO496" s="0" t="n">
        <v>39932.83</v>
      </c>
      <c r="AP496" s="0" t="n">
        <v>4516.5</v>
      </c>
      <c r="AQ496" s="0" t="n">
        <v>3277.87</v>
      </c>
      <c r="AR496" s="0" t="n">
        <v>336</v>
      </c>
      <c r="AS496" s="0" t="n">
        <v>53</v>
      </c>
    </row>
    <row r="497" customFormat="false" ht="12" hidden="false" customHeight="false" outlineLevel="0" collapsed="false">
      <c r="A497" s="0" t="str">
        <f aca="false">CONCATENATE("Item/",ASC(C497),"/cond_",ASC(L497),"/list_",ASC(E497),"/context_",ASC(F497),"/CW_",ASC(AS497))</f>
        <v>Item/12016/cond_ORTH/list_CORGC/context_16/CW_243</v>
      </c>
      <c r="B497" s="0" t="str">
        <f aca="false">CONCATENATE("(#",ASC(C497),")")</f>
        <v>(#12016)</v>
      </c>
      <c r="C497" s="0" t="n">
        <v>12016</v>
      </c>
      <c r="D497" s="0" t="n">
        <v>2016</v>
      </c>
      <c r="E497" s="0" t="s">
        <v>66</v>
      </c>
      <c r="F497" s="0" t="n">
        <v>16</v>
      </c>
      <c r="G497" s="0" t="n">
        <v>21</v>
      </c>
      <c r="I497" s="0" t="s">
        <v>123</v>
      </c>
      <c r="J497" s="0" t="s">
        <v>1393</v>
      </c>
      <c r="K497" s="0" t="s">
        <v>125</v>
      </c>
      <c r="L497" s="0" t="s">
        <v>1365</v>
      </c>
      <c r="M497" s="0" t="s">
        <v>1366</v>
      </c>
      <c r="N497" s="0" t="s">
        <v>1394</v>
      </c>
      <c r="O497" s="0" t="n">
        <v>19</v>
      </c>
      <c r="P497" s="0" t="n">
        <v>17</v>
      </c>
      <c r="Q497" s="0" t="s">
        <v>52</v>
      </c>
      <c r="R497" s="0" t="s">
        <v>409</v>
      </c>
      <c r="S497" s="0" t="s">
        <v>1743</v>
      </c>
      <c r="T497" s="0" t="s">
        <v>55</v>
      </c>
      <c r="U497" s="0" t="n">
        <v>3</v>
      </c>
      <c r="V497" s="0" t="n">
        <v>16</v>
      </c>
      <c r="W497" s="0" t="n">
        <v>595</v>
      </c>
      <c r="X497" s="0" t="n">
        <v>564</v>
      </c>
      <c r="Y497" s="0" t="n">
        <v>571</v>
      </c>
      <c r="Z497" s="0" t="n">
        <v>426</v>
      </c>
      <c r="AA497" s="0" t="n">
        <v>8</v>
      </c>
      <c r="AB497" s="0" t="s">
        <v>55</v>
      </c>
      <c r="AC497" s="0" t="s">
        <v>55</v>
      </c>
      <c r="AD497" s="0" t="n">
        <v>11.7796</v>
      </c>
      <c r="AE497" s="0" t="n">
        <v>15</v>
      </c>
      <c r="AF497" s="0" t="n">
        <v>85.31</v>
      </c>
      <c r="AG497" s="0" t="n">
        <v>15543.84</v>
      </c>
      <c r="AH497" s="0" t="n">
        <v>60</v>
      </c>
      <c r="AI497" s="0" t="n">
        <v>651.53</v>
      </c>
      <c r="AJ497" s="0" t="n">
        <v>8</v>
      </c>
      <c r="AK497" s="0" t="n">
        <v>11.78</v>
      </c>
      <c r="AL497" s="0" t="n">
        <v>1</v>
      </c>
      <c r="AM497" s="0" t="n">
        <v>210054.04</v>
      </c>
      <c r="AN497" s="0" t="n">
        <v>27437</v>
      </c>
      <c r="AO497" s="0" t="n">
        <v>16715.8</v>
      </c>
      <c r="AP497" s="0" t="n">
        <v>2519.5</v>
      </c>
      <c r="AQ497" s="0" t="n">
        <v>32.78</v>
      </c>
      <c r="AR497" s="0" t="n">
        <v>11</v>
      </c>
      <c r="AS497" s="0" t="n">
        <v>243</v>
      </c>
    </row>
    <row r="498" customFormat="false" ht="12" hidden="false" customHeight="false" outlineLevel="0" collapsed="false">
      <c r="A498" s="0" t="str">
        <f aca="false">CONCATENATE("Item/",ASC(C498),"/cond_",ASC(L498),"/list_",ASC(E498),"/context_",ASC(F498),"/CW_",ASC(AS498))</f>
        <v>Item/12017/cond_ORTH/list_CORGD/context_17/CW_59</v>
      </c>
      <c r="B498" s="0" t="str">
        <f aca="false">CONCATENATE("(#",ASC(C498),")")</f>
        <v>(#12017)</v>
      </c>
      <c r="C498" s="0" t="n">
        <v>12017</v>
      </c>
      <c r="D498" s="0" t="n">
        <v>2017</v>
      </c>
      <c r="E498" s="0" t="s">
        <v>80</v>
      </c>
      <c r="F498" s="0" t="n">
        <v>17</v>
      </c>
      <c r="G498" s="0" t="n">
        <v>22</v>
      </c>
      <c r="H498" s="0" t="n">
        <v>24</v>
      </c>
      <c r="I498" s="0" t="s">
        <v>127</v>
      </c>
      <c r="J498" s="0" t="s">
        <v>1395</v>
      </c>
      <c r="K498" s="0" t="s">
        <v>129</v>
      </c>
      <c r="L498" s="0" t="s">
        <v>1365</v>
      </c>
      <c r="M498" s="0" t="s">
        <v>1366</v>
      </c>
      <c r="N498" s="0" t="s">
        <v>1396</v>
      </c>
      <c r="O498" s="0" t="n">
        <v>13</v>
      </c>
      <c r="P498" s="0" t="n">
        <v>11</v>
      </c>
      <c r="Q498" s="0" t="s">
        <v>52</v>
      </c>
      <c r="R498" s="0" t="s">
        <v>409</v>
      </c>
      <c r="S498" s="0" t="s">
        <v>1741</v>
      </c>
      <c r="T498" s="0" t="s">
        <v>55</v>
      </c>
      <c r="U498" s="0" t="n">
        <v>3</v>
      </c>
      <c r="V498" s="0" t="s">
        <v>55</v>
      </c>
      <c r="W498" s="0" t="s">
        <v>55</v>
      </c>
      <c r="X498" s="0" t="s">
        <v>55</v>
      </c>
      <c r="Y498" s="0" t="s">
        <v>55</v>
      </c>
      <c r="Z498" s="0" t="s">
        <v>55</v>
      </c>
      <c r="AA498" s="0" t="n">
        <v>17</v>
      </c>
      <c r="AB498" s="0" t="s">
        <v>55</v>
      </c>
      <c r="AC498" s="0" t="s">
        <v>55</v>
      </c>
      <c r="AD498" s="0" t="n">
        <v>0.0594928</v>
      </c>
      <c r="AE498" s="0" t="n">
        <v>16</v>
      </c>
      <c r="AF498" s="0" t="n">
        <v>183.9</v>
      </c>
      <c r="AG498" s="0" t="n">
        <v>12813.12</v>
      </c>
      <c r="AH498" s="0" t="n">
        <v>67.67</v>
      </c>
      <c r="AI498" s="0" t="n">
        <v>1459.66</v>
      </c>
      <c r="AJ498" s="0" t="n">
        <v>8.5</v>
      </c>
      <c r="AK498" s="0" t="n">
        <v>0.06</v>
      </c>
      <c r="AL498" s="0" t="n">
        <v>1</v>
      </c>
      <c r="AM498" s="0" t="n">
        <v>196913.17</v>
      </c>
      <c r="AN498" s="0" t="n">
        <v>23150.33</v>
      </c>
      <c r="AO498" s="0" t="n">
        <v>9005.72</v>
      </c>
      <c r="AP498" s="0" t="n">
        <v>1875.5</v>
      </c>
      <c r="AQ498" s="0" t="n">
        <v>1.19</v>
      </c>
      <c r="AR498" s="0" t="n">
        <v>6</v>
      </c>
      <c r="AS498" s="0" t="n">
        <v>59</v>
      </c>
    </row>
    <row r="499" customFormat="false" ht="12" hidden="false" customHeight="false" outlineLevel="0" collapsed="false">
      <c r="A499" s="0" t="str">
        <f aca="false">CONCATENATE("Item/",ASC(C499),"/cond_",ASC(L499),"/list_",ASC(E499),"/context_",ASC(F499),"/CW_",ASC(AS499))</f>
        <v>Item/12018/cond_ORTH/list_CORGD/context_18/CW_363</v>
      </c>
      <c r="B499" s="0" t="str">
        <f aca="false">CONCATENATE("(#",ASC(C499),")")</f>
        <v>(#12018)</v>
      </c>
      <c r="C499" s="0" t="n">
        <v>12018</v>
      </c>
      <c r="D499" s="0" t="n">
        <v>2018</v>
      </c>
      <c r="E499" s="0" t="s">
        <v>80</v>
      </c>
      <c r="F499" s="0" t="n">
        <v>18</v>
      </c>
      <c r="G499" s="0" t="n">
        <v>23</v>
      </c>
      <c r="H499" s="0" t="s">
        <v>131</v>
      </c>
      <c r="I499" s="0" t="s">
        <v>132</v>
      </c>
      <c r="J499" s="0" t="s">
        <v>1397</v>
      </c>
      <c r="K499" s="0" t="s">
        <v>134</v>
      </c>
      <c r="L499" s="0" t="s">
        <v>1365</v>
      </c>
      <c r="M499" s="0" t="s">
        <v>1366</v>
      </c>
      <c r="N499" s="0" t="s">
        <v>1398</v>
      </c>
      <c r="O499" s="0" t="n">
        <v>22</v>
      </c>
      <c r="P499" s="0" t="n">
        <v>19</v>
      </c>
      <c r="Q499" s="0" t="s">
        <v>52</v>
      </c>
      <c r="R499" s="0" t="s">
        <v>409</v>
      </c>
      <c r="S499" s="0" t="s">
        <v>1745</v>
      </c>
      <c r="T499" s="0" t="s">
        <v>55</v>
      </c>
      <c r="U499" s="0" t="n">
        <v>6</v>
      </c>
      <c r="V499" s="0" t="n">
        <v>1</v>
      </c>
      <c r="W499" s="0" t="s">
        <v>55</v>
      </c>
      <c r="X499" s="0" t="s">
        <v>55</v>
      </c>
      <c r="Y499" s="0" t="s">
        <v>55</v>
      </c>
      <c r="Z499" s="0" t="s">
        <v>55</v>
      </c>
      <c r="AA499" s="0" t="n">
        <v>9</v>
      </c>
      <c r="AB499" s="0" t="s">
        <v>55</v>
      </c>
      <c r="AC499" s="0" t="s">
        <v>55</v>
      </c>
      <c r="AD499" s="0" t="n">
        <v>2.55819</v>
      </c>
      <c r="AE499" s="0" t="n">
        <v>1</v>
      </c>
      <c r="AF499" s="0" t="n">
        <v>2.62</v>
      </c>
      <c r="AG499" s="0" t="n">
        <v>6592.91</v>
      </c>
      <c r="AH499" s="0" t="n">
        <v>623</v>
      </c>
      <c r="AI499" s="0" t="n">
        <v>636.12</v>
      </c>
      <c r="AJ499" s="0" t="n">
        <v>78.4</v>
      </c>
      <c r="AK499" s="0" t="n">
        <v>139.56</v>
      </c>
      <c r="AL499" s="0" t="n">
        <v>15</v>
      </c>
      <c r="AM499" s="0" t="n">
        <v>276911.82</v>
      </c>
      <c r="AN499" s="0" t="n">
        <v>34727</v>
      </c>
      <c r="AO499" s="0" t="n">
        <v>16679.01</v>
      </c>
      <c r="AP499" s="0" t="n">
        <v>2561.8</v>
      </c>
      <c r="AQ499" s="0" t="n">
        <v>1661.99</v>
      </c>
      <c r="AR499" s="0" t="n">
        <v>286</v>
      </c>
      <c r="AS499" s="0" t="n">
        <v>363</v>
      </c>
    </row>
    <row r="500" customFormat="false" ht="12" hidden="false" customHeight="false" outlineLevel="0" collapsed="false">
      <c r="A500" s="0" t="str">
        <f aca="false">CONCATENATE("Item/",ASC(C500),"/cond_",ASC(L500),"/list_",ASC(E500),"/context_",ASC(F500),"/CW_",ASC(AS500))</f>
        <v>Item/12019/cond_ORTH/list_CORGD/context_19/CW_207</v>
      </c>
      <c r="B500" s="0" t="str">
        <f aca="false">CONCATENATE("(#",ASC(C500),")")</f>
        <v>(#12019)</v>
      </c>
      <c r="C500" s="0" t="n">
        <v>12019</v>
      </c>
      <c r="D500" s="0" t="n">
        <v>2019</v>
      </c>
      <c r="E500" s="0" t="s">
        <v>80</v>
      </c>
      <c r="F500" s="0" t="n">
        <v>19</v>
      </c>
      <c r="G500" s="0" t="n">
        <v>24</v>
      </c>
      <c r="I500" s="0" t="s">
        <v>136</v>
      </c>
      <c r="J500" s="0" t="s">
        <v>1399</v>
      </c>
      <c r="K500" s="0" t="s">
        <v>138</v>
      </c>
      <c r="L500" s="0" t="s">
        <v>1365</v>
      </c>
      <c r="M500" s="0" t="s">
        <v>1366</v>
      </c>
      <c r="N500" s="0" t="s">
        <v>1400</v>
      </c>
      <c r="O500" s="0" t="n">
        <v>14</v>
      </c>
      <c r="P500" s="0" t="n">
        <v>12</v>
      </c>
      <c r="Q500" s="0" t="s">
        <v>52</v>
      </c>
      <c r="R500" s="0" t="s">
        <v>409</v>
      </c>
      <c r="S500" s="0" t="s">
        <v>1750</v>
      </c>
      <c r="T500" s="0" t="s">
        <v>55</v>
      </c>
      <c r="U500" s="0" t="n">
        <v>4</v>
      </c>
      <c r="V500" s="0" t="s">
        <v>55</v>
      </c>
      <c r="W500" s="0" t="s">
        <v>55</v>
      </c>
      <c r="X500" s="0" t="s">
        <v>55</v>
      </c>
      <c r="Y500" s="0" t="s">
        <v>55</v>
      </c>
      <c r="Z500" s="0" t="s">
        <v>55</v>
      </c>
      <c r="AA500" s="0" t="n">
        <v>16</v>
      </c>
      <c r="AB500" s="0" t="s">
        <v>55</v>
      </c>
      <c r="AC500" s="0" t="s">
        <v>55</v>
      </c>
      <c r="AD500" s="0" t="n">
        <v>15.3491</v>
      </c>
      <c r="AE500" s="0" t="n">
        <v>18</v>
      </c>
      <c r="AF500" s="0" t="n">
        <v>8.7</v>
      </c>
      <c r="AG500" s="0" t="n">
        <v>15673.16</v>
      </c>
      <c r="AH500" s="0" t="n">
        <v>307.25</v>
      </c>
      <c r="AI500" s="0" t="n">
        <v>2530.92</v>
      </c>
      <c r="AJ500" s="0" t="n">
        <v>38.67</v>
      </c>
      <c r="AK500" s="0" t="n">
        <v>83.59</v>
      </c>
      <c r="AL500" s="0" t="n">
        <v>7.5</v>
      </c>
      <c r="AM500" s="0" t="n">
        <v>320599.99</v>
      </c>
      <c r="AN500" s="0" t="n">
        <v>35843</v>
      </c>
      <c r="AO500" s="0" t="n">
        <v>31083.99</v>
      </c>
      <c r="AP500" s="0" t="n">
        <v>3939.33</v>
      </c>
      <c r="AQ500" s="0" t="n">
        <v>7456.2</v>
      </c>
      <c r="AR500" s="0" t="n">
        <v>129</v>
      </c>
      <c r="AS500" s="0" t="n">
        <v>207</v>
      </c>
    </row>
    <row r="501" customFormat="false" ht="12" hidden="false" customHeight="false" outlineLevel="0" collapsed="false">
      <c r="A501" s="0" t="str">
        <f aca="false">CONCATENATE("Item/",ASC(C501),"/cond_",ASC(L501),"/list_",ASC(E501),"/context_",ASC(F501),"/CW_",ASC(AS501))</f>
        <v>Item/12020/cond_ORTH/list_CORGB/context_20/CW_52</v>
      </c>
      <c r="B501" s="0" t="str">
        <f aca="false">CONCATENATE("(#",ASC(C501),")")</f>
        <v>(#12020)</v>
      </c>
      <c r="C501" s="0" t="n">
        <v>12020</v>
      </c>
      <c r="D501" s="0" t="n">
        <v>2020</v>
      </c>
      <c r="E501" s="0" t="s">
        <v>56</v>
      </c>
      <c r="F501" s="0" t="n">
        <v>20</v>
      </c>
      <c r="G501" s="0" t="n">
        <v>25</v>
      </c>
      <c r="H501" s="0" t="s">
        <v>140</v>
      </c>
      <c r="I501" s="0" t="s">
        <v>141</v>
      </c>
      <c r="J501" s="0" t="s">
        <v>1401</v>
      </c>
      <c r="K501" s="0" t="s">
        <v>143</v>
      </c>
      <c r="L501" s="0" t="s">
        <v>1365</v>
      </c>
      <c r="M501" s="0" t="s">
        <v>1366</v>
      </c>
      <c r="N501" s="0" t="s">
        <v>1402</v>
      </c>
      <c r="O501" s="0" t="n">
        <v>10</v>
      </c>
      <c r="P501" s="0" t="n">
        <v>8</v>
      </c>
      <c r="Q501" s="0" t="s">
        <v>52</v>
      </c>
      <c r="R501" s="0" t="s">
        <v>409</v>
      </c>
      <c r="S501" s="0" t="s">
        <v>1751</v>
      </c>
      <c r="T501" s="0" t="s">
        <v>55</v>
      </c>
      <c r="U501" s="0" t="n">
        <v>4</v>
      </c>
      <c r="V501" s="0" t="n">
        <v>622</v>
      </c>
      <c r="W501" s="0" t="n">
        <v>265</v>
      </c>
      <c r="X501" s="0" t="n">
        <v>563</v>
      </c>
      <c r="Y501" s="0" t="n">
        <v>288</v>
      </c>
      <c r="Z501" s="0" t="n">
        <v>373</v>
      </c>
      <c r="AA501" s="0" t="n">
        <v>13</v>
      </c>
      <c r="AB501" s="0" t="s">
        <v>55</v>
      </c>
      <c r="AC501" s="0" t="s">
        <v>55</v>
      </c>
      <c r="AD501" s="0" t="n">
        <v>708.916</v>
      </c>
      <c r="AE501" s="0" t="n">
        <v>18</v>
      </c>
      <c r="AF501" s="0" t="n">
        <v>148.68</v>
      </c>
      <c r="AG501" s="0" t="n">
        <v>19276.14</v>
      </c>
      <c r="AH501" s="0" t="n">
        <v>277.5</v>
      </c>
      <c r="AI501" s="0" t="n">
        <v>3620.25</v>
      </c>
      <c r="AJ501" s="0" t="n">
        <v>27.67</v>
      </c>
      <c r="AK501" s="0" t="n">
        <v>1293.02</v>
      </c>
      <c r="AL501" s="0" t="n">
        <v>5.5</v>
      </c>
      <c r="AM501" s="0" t="n">
        <v>280606.23</v>
      </c>
      <c r="AN501" s="0" t="n">
        <v>35683</v>
      </c>
      <c r="AO501" s="0" t="n">
        <v>16994.4</v>
      </c>
      <c r="AP501" s="0" t="n">
        <v>2557.33</v>
      </c>
      <c r="AQ501" s="0" t="n">
        <v>2346.45</v>
      </c>
      <c r="AR501" s="0" t="n">
        <v>194.5</v>
      </c>
      <c r="AS501" s="0" t="n">
        <v>52</v>
      </c>
    </row>
    <row r="502" customFormat="false" ht="12" hidden="false" customHeight="false" outlineLevel="0" collapsed="false">
      <c r="A502" s="0" t="str">
        <f aca="false">CONCATENATE("Item/",ASC(C502),"/cond_",ASC(L502),"/list_",ASC(E502),"/context_",ASC(F502),"/CW_",ASC(AS502))</f>
        <v>Item/12021/cond_ORTH/list_CORGD/context_21/CW_85</v>
      </c>
      <c r="B502" s="0" t="str">
        <f aca="false">CONCATENATE("(#",ASC(C502),")")</f>
        <v>(#12021)</v>
      </c>
      <c r="C502" s="0" t="n">
        <v>12021</v>
      </c>
      <c r="D502" s="0" t="n">
        <v>2021</v>
      </c>
      <c r="E502" s="0" t="s">
        <v>80</v>
      </c>
      <c r="F502" s="0" t="n">
        <v>21</v>
      </c>
      <c r="G502" s="0" t="n">
        <v>26</v>
      </c>
      <c r="I502" s="0" t="s">
        <v>145</v>
      </c>
      <c r="J502" s="0" t="s">
        <v>1403</v>
      </c>
      <c r="K502" s="0" t="s">
        <v>147</v>
      </c>
      <c r="L502" s="0" t="s">
        <v>1365</v>
      </c>
      <c r="M502" s="0" t="s">
        <v>1366</v>
      </c>
      <c r="N502" s="0" t="s">
        <v>1404</v>
      </c>
      <c r="O502" s="0" t="n">
        <v>12</v>
      </c>
      <c r="P502" s="0" t="n">
        <v>10</v>
      </c>
      <c r="Q502" s="0" t="s">
        <v>52</v>
      </c>
      <c r="R502" s="0" t="s">
        <v>409</v>
      </c>
      <c r="S502" s="0" t="s">
        <v>1752</v>
      </c>
      <c r="T502" s="0" t="s">
        <v>55</v>
      </c>
      <c r="U502" s="0" t="n">
        <v>7</v>
      </c>
      <c r="V502" s="0" t="s">
        <v>55</v>
      </c>
      <c r="W502" s="0" t="s">
        <v>55</v>
      </c>
      <c r="X502" s="0" t="s">
        <v>55</v>
      </c>
      <c r="Y502" s="0" t="s">
        <v>55</v>
      </c>
      <c r="Z502" s="0" t="s">
        <v>55</v>
      </c>
      <c r="AA502" s="0" t="n">
        <v>8</v>
      </c>
      <c r="AB502" s="0" t="s">
        <v>55</v>
      </c>
      <c r="AC502" s="0" t="s">
        <v>55</v>
      </c>
      <c r="AD502" s="0" t="n">
        <v>1.18986</v>
      </c>
      <c r="AE502" s="0" t="n">
        <v>11</v>
      </c>
      <c r="AF502" s="0" t="n">
        <v>4.99</v>
      </c>
      <c r="AG502" s="0" t="n">
        <v>8659.8</v>
      </c>
      <c r="AH502" s="0" t="n">
        <v>1239.29</v>
      </c>
      <c r="AI502" s="0" t="n">
        <v>3825.24</v>
      </c>
      <c r="AJ502" s="0" t="n">
        <v>452.67</v>
      </c>
      <c r="AK502" s="0" t="n">
        <v>1948.75</v>
      </c>
      <c r="AL502" s="0" t="n">
        <v>226.2</v>
      </c>
      <c r="AM502" s="0" t="n">
        <v>227341.19</v>
      </c>
      <c r="AN502" s="0" t="n">
        <v>33950.29</v>
      </c>
      <c r="AO502" s="0" t="n">
        <v>29269.04</v>
      </c>
      <c r="AP502" s="0" t="n">
        <v>5498.5</v>
      </c>
      <c r="AQ502" s="0" t="n">
        <v>6933.63</v>
      </c>
      <c r="AR502" s="0" t="n">
        <v>1781.2</v>
      </c>
      <c r="AS502" s="0" t="n">
        <v>85</v>
      </c>
    </row>
    <row r="503" customFormat="false" ht="12" hidden="false" customHeight="false" outlineLevel="0" collapsed="false">
      <c r="A503" s="0" t="str">
        <f aca="false">CONCATENATE("Item/",ASC(C503),"/cond_",ASC(L503),"/list_",ASC(E503),"/context_",ASC(F503),"/CW_",ASC(AS503))</f>
        <v>Item/12022/cond_ORTH/list_CORGD/context_22/CW_65</v>
      </c>
      <c r="B503" s="0" t="str">
        <f aca="false">CONCATENATE("(#",ASC(C503),")")</f>
        <v>(#12022)</v>
      </c>
      <c r="C503" s="0" t="n">
        <v>12022</v>
      </c>
      <c r="D503" s="0" t="n">
        <v>2022</v>
      </c>
      <c r="E503" s="0" t="s">
        <v>80</v>
      </c>
      <c r="F503" s="0" t="n">
        <v>22</v>
      </c>
      <c r="G503" s="0" t="n">
        <v>27</v>
      </c>
      <c r="I503" s="0" t="s">
        <v>149</v>
      </c>
      <c r="J503" s="0" t="s">
        <v>1405</v>
      </c>
      <c r="K503" s="0" t="s">
        <v>151</v>
      </c>
      <c r="L503" s="0" t="s">
        <v>1365</v>
      </c>
      <c r="M503" s="0" t="s">
        <v>1366</v>
      </c>
      <c r="N503" s="0" t="s">
        <v>1406</v>
      </c>
      <c r="O503" s="0" t="n">
        <v>10</v>
      </c>
      <c r="P503" s="0" t="n">
        <v>8</v>
      </c>
      <c r="Q503" s="0" t="s">
        <v>52</v>
      </c>
      <c r="R503" s="0" t="s">
        <v>409</v>
      </c>
      <c r="S503" s="0" t="s">
        <v>1753</v>
      </c>
      <c r="T503" s="0" t="s">
        <v>55</v>
      </c>
      <c r="U503" s="0" t="n">
        <v>6</v>
      </c>
      <c r="V503" s="0" t="n">
        <v>131</v>
      </c>
      <c r="W503" s="0" t="n">
        <v>254</v>
      </c>
      <c r="X503" s="0" t="n">
        <v>563</v>
      </c>
      <c r="Y503" s="0" t="n">
        <v>354</v>
      </c>
      <c r="Z503" s="0" t="n">
        <v>398</v>
      </c>
      <c r="AA503" s="0" t="n">
        <v>17</v>
      </c>
      <c r="AB503" s="0" t="s">
        <v>55</v>
      </c>
      <c r="AC503" s="0" t="s">
        <v>55</v>
      </c>
      <c r="AD503" s="0" t="n">
        <v>147.483</v>
      </c>
      <c r="AE503" s="0" t="n">
        <v>2</v>
      </c>
      <c r="AF503" s="0" t="n">
        <v>133.5</v>
      </c>
      <c r="AG503" s="0" t="n">
        <v>6292.68</v>
      </c>
      <c r="AH503" s="0" t="n">
        <v>515.83</v>
      </c>
      <c r="AI503" s="0" t="n">
        <v>1020.78</v>
      </c>
      <c r="AJ503" s="0" t="n">
        <v>69.4</v>
      </c>
      <c r="AK503" s="0" t="n">
        <v>444.05</v>
      </c>
      <c r="AL503" s="0" t="n">
        <v>17.25</v>
      </c>
      <c r="AM503" s="0" t="n">
        <v>277961.26</v>
      </c>
      <c r="AN503" s="0" t="n">
        <v>33650.33</v>
      </c>
      <c r="AO503" s="0" t="n">
        <v>29961.14</v>
      </c>
      <c r="AP503" s="0" t="n">
        <v>2983</v>
      </c>
      <c r="AQ503" s="0" t="n">
        <v>4128.49</v>
      </c>
      <c r="AR503" s="0" t="n">
        <v>577.75</v>
      </c>
      <c r="AS503" s="0" t="n">
        <v>65</v>
      </c>
    </row>
    <row r="504" customFormat="false" ht="12" hidden="false" customHeight="false" outlineLevel="0" collapsed="false">
      <c r="A504" s="0" t="str">
        <f aca="false">CONCATENATE("Item/",ASC(C504),"/cond_",ASC(L504),"/list_",ASC(E504),"/context_",ASC(F504),"/CW_",ASC(AS504))</f>
        <v>Item/12023/cond_ORTH/list_CORGD/context_23/CW_68</v>
      </c>
      <c r="B504" s="0" t="str">
        <f aca="false">CONCATENATE("(#",ASC(C504),")")</f>
        <v>(#12023)</v>
      </c>
      <c r="C504" s="0" t="n">
        <v>12023</v>
      </c>
      <c r="D504" s="0" t="n">
        <v>2023</v>
      </c>
      <c r="E504" s="0" t="s">
        <v>80</v>
      </c>
      <c r="F504" s="0" t="n">
        <v>23</v>
      </c>
      <c r="G504" s="0" t="n">
        <v>29</v>
      </c>
      <c r="H504" s="0" t="s">
        <v>153</v>
      </c>
      <c r="I504" s="0" t="s">
        <v>154</v>
      </c>
      <c r="J504" s="0" t="s">
        <v>1407</v>
      </c>
      <c r="K504" s="0" t="s">
        <v>156</v>
      </c>
      <c r="L504" s="0" t="s">
        <v>1365</v>
      </c>
      <c r="M504" s="0" t="s">
        <v>1366</v>
      </c>
      <c r="N504" s="0" t="s">
        <v>1408</v>
      </c>
      <c r="O504" s="0" t="n">
        <v>12</v>
      </c>
      <c r="P504" s="0" t="n">
        <v>9</v>
      </c>
      <c r="Q504" s="0" t="s">
        <v>52</v>
      </c>
      <c r="R504" s="0" t="s">
        <v>409</v>
      </c>
      <c r="S504" s="0" t="s">
        <v>1754</v>
      </c>
      <c r="T504" s="0" t="s">
        <v>55</v>
      </c>
      <c r="U504" s="0" t="n">
        <v>5</v>
      </c>
      <c r="V504" s="0" t="s">
        <v>55</v>
      </c>
      <c r="W504" s="0" t="s">
        <v>55</v>
      </c>
      <c r="X504" s="0" t="s">
        <v>55</v>
      </c>
      <c r="Y504" s="0" t="s">
        <v>55</v>
      </c>
      <c r="Z504" s="0" t="s">
        <v>55</v>
      </c>
      <c r="AA504" s="0" t="n">
        <v>16</v>
      </c>
      <c r="AB504" s="0" t="s">
        <v>55</v>
      </c>
      <c r="AC504" s="0" t="s">
        <v>55</v>
      </c>
      <c r="AD504" s="0" t="n">
        <v>5.94928</v>
      </c>
      <c r="AE504" s="0" t="n">
        <v>8</v>
      </c>
      <c r="AF504" s="0" t="n">
        <v>3.86</v>
      </c>
      <c r="AG504" s="0" t="n">
        <v>10639.43</v>
      </c>
      <c r="AH504" s="0" t="n">
        <v>569.6</v>
      </c>
      <c r="AI504" s="0" t="n">
        <v>662.54</v>
      </c>
      <c r="AJ504" s="0" t="n">
        <v>59.75</v>
      </c>
      <c r="AK504" s="0" t="n">
        <v>109.55</v>
      </c>
      <c r="AL504" s="0" t="n">
        <v>11.67</v>
      </c>
      <c r="AM504" s="0" t="n">
        <v>217085.42</v>
      </c>
      <c r="AN504" s="0" t="n">
        <v>28801.2</v>
      </c>
      <c r="AO504" s="0" t="n">
        <v>16127.77</v>
      </c>
      <c r="AP504" s="0" t="n">
        <v>1682.25</v>
      </c>
      <c r="AQ504" s="0" t="n">
        <v>1550.68</v>
      </c>
      <c r="AR504" s="0" t="n">
        <v>226.67</v>
      </c>
      <c r="AS504" s="0" t="n">
        <v>68</v>
      </c>
    </row>
    <row r="505" customFormat="false" ht="12" hidden="false" customHeight="false" outlineLevel="0" collapsed="false">
      <c r="A505" s="0" t="str">
        <f aca="false">CONCATENATE("Item/",ASC(C505),"/cond_",ASC(L505),"/list_",ASC(E505),"/context_",ASC(F505),"/CW_",ASC(AS505))</f>
        <v>Item/12024/cond_ORTH/list_CORGD/context_24/CW_72</v>
      </c>
      <c r="B505" s="0" t="str">
        <f aca="false">CONCATENATE("(#",ASC(C505),")")</f>
        <v>(#12024)</v>
      </c>
      <c r="C505" s="0" t="n">
        <v>12024</v>
      </c>
      <c r="D505" s="0" t="n">
        <v>2024</v>
      </c>
      <c r="E505" s="0" t="s">
        <v>80</v>
      </c>
      <c r="F505" s="0" t="n">
        <v>24</v>
      </c>
      <c r="G505" s="0" t="n">
        <v>30</v>
      </c>
      <c r="H505" s="0" t="s">
        <v>158</v>
      </c>
      <c r="I505" s="0" t="s">
        <v>159</v>
      </c>
      <c r="J505" s="0" t="s">
        <v>1409</v>
      </c>
      <c r="K505" s="0" t="s">
        <v>161</v>
      </c>
      <c r="L505" s="0" t="s">
        <v>1365</v>
      </c>
      <c r="M505" s="0" t="s">
        <v>1366</v>
      </c>
      <c r="N505" s="0" t="s">
        <v>1410</v>
      </c>
      <c r="O505" s="0" t="n">
        <v>18</v>
      </c>
      <c r="P505" s="0" t="n">
        <v>15</v>
      </c>
      <c r="Q505" s="0" t="s">
        <v>52</v>
      </c>
      <c r="R505" s="0" t="s">
        <v>409</v>
      </c>
      <c r="S505" s="0" t="s">
        <v>1745</v>
      </c>
      <c r="T505" s="0" t="s">
        <v>55</v>
      </c>
      <c r="U505" s="0" t="n">
        <v>5</v>
      </c>
      <c r="V505" s="0" t="n">
        <v>14</v>
      </c>
      <c r="W505" s="0" t="s">
        <v>55</v>
      </c>
      <c r="X505" s="0" t="s">
        <v>55</v>
      </c>
      <c r="Y505" s="0" t="s">
        <v>55</v>
      </c>
      <c r="Z505" s="0" t="s">
        <v>55</v>
      </c>
      <c r="AA505" s="0" t="n">
        <v>2</v>
      </c>
      <c r="AB505" s="0" t="s">
        <v>55</v>
      </c>
      <c r="AC505" s="0" t="s">
        <v>55</v>
      </c>
      <c r="AD505" s="0" t="n">
        <v>2.4987</v>
      </c>
      <c r="AE505" s="0" t="n">
        <v>6</v>
      </c>
      <c r="AF505" s="0" t="n">
        <v>10.65</v>
      </c>
      <c r="AG505" s="0" t="n">
        <v>9394.75</v>
      </c>
      <c r="AH505" s="0" t="n">
        <v>238</v>
      </c>
      <c r="AI505" s="0" t="n">
        <v>619.94</v>
      </c>
      <c r="AJ505" s="0" t="n">
        <v>36.75</v>
      </c>
      <c r="AK505" s="0" t="n">
        <v>29.29</v>
      </c>
      <c r="AL505" s="0" t="n">
        <v>6</v>
      </c>
      <c r="AM505" s="0" t="n">
        <v>125404.84</v>
      </c>
      <c r="AN505" s="0" t="n">
        <v>16242.6</v>
      </c>
      <c r="AO505" s="0" t="n">
        <v>7933.97</v>
      </c>
      <c r="AP505" s="0" t="n">
        <v>1414.5</v>
      </c>
      <c r="AQ505" s="0" t="n">
        <v>247.55</v>
      </c>
      <c r="AR505" s="0" t="n">
        <v>88</v>
      </c>
      <c r="AS505" s="0" t="n">
        <v>72</v>
      </c>
    </row>
    <row r="506" customFormat="false" ht="12" hidden="false" customHeight="false" outlineLevel="0" collapsed="false">
      <c r="A506" s="0" t="str">
        <f aca="false">CONCATENATE("Item/",ASC(C506),"/cond_",ASC(L506),"/list_",ASC(E506),"/context_",ASC(F506),"/CW_",ASC(AS506))</f>
        <v>Item/12025/cond_ORTH/list_CORGA/context_25/CW_73</v>
      </c>
      <c r="B506" s="0" t="str">
        <f aca="false">CONCATENATE("(#",ASC(C506),")")</f>
        <v>(#12025)</v>
      </c>
      <c r="C506" s="0" t="n">
        <v>12025</v>
      </c>
      <c r="D506" s="0" t="n">
        <v>2025</v>
      </c>
      <c r="E506" s="0" t="s">
        <v>46</v>
      </c>
      <c r="F506" s="0" t="n">
        <v>25</v>
      </c>
      <c r="G506" s="0" t="n">
        <v>33</v>
      </c>
      <c r="H506" s="0" t="s">
        <v>163</v>
      </c>
      <c r="I506" s="0" t="s">
        <v>164</v>
      </c>
      <c r="J506" s="0" t="s">
        <v>1411</v>
      </c>
      <c r="K506" s="0" t="s">
        <v>166</v>
      </c>
      <c r="L506" s="0" t="s">
        <v>1365</v>
      </c>
      <c r="M506" s="0" t="s">
        <v>1366</v>
      </c>
      <c r="N506" s="0" t="s">
        <v>1412</v>
      </c>
      <c r="O506" s="0" t="n">
        <v>10</v>
      </c>
      <c r="P506" s="0" t="n">
        <v>8</v>
      </c>
      <c r="Q506" s="0" t="s">
        <v>52</v>
      </c>
      <c r="R506" s="0" t="s">
        <v>409</v>
      </c>
      <c r="S506" s="0" t="s">
        <v>1755</v>
      </c>
      <c r="T506" s="0" t="s">
        <v>55</v>
      </c>
      <c r="U506" s="0" t="n">
        <v>4</v>
      </c>
      <c r="V506" s="0" t="n">
        <v>1</v>
      </c>
      <c r="W506" s="0" t="s">
        <v>55</v>
      </c>
      <c r="X506" s="0" t="s">
        <v>55</v>
      </c>
      <c r="Y506" s="0" t="s">
        <v>55</v>
      </c>
      <c r="Z506" s="0" t="s">
        <v>55</v>
      </c>
      <c r="AA506" s="0" t="n">
        <v>8</v>
      </c>
      <c r="AB506" s="0" t="s">
        <v>55</v>
      </c>
      <c r="AC506" s="0" t="s">
        <v>55</v>
      </c>
      <c r="AD506" s="0" t="n">
        <v>3.03413</v>
      </c>
      <c r="AE506" s="0" t="n">
        <v>11</v>
      </c>
      <c r="AF506" s="0" t="n">
        <v>6.99</v>
      </c>
      <c r="AG506" s="0" t="n">
        <v>7927.23</v>
      </c>
      <c r="AH506" s="0" t="n">
        <v>151.5</v>
      </c>
      <c r="AI506" s="0" t="n">
        <v>310.81</v>
      </c>
      <c r="AJ506" s="0" t="n">
        <v>20.33</v>
      </c>
      <c r="AK506" s="0" t="n">
        <v>28.08</v>
      </c>
      <c r="AL506" s="0" t="n">
        <v>4.5</v>
      </c>
      <c r="AM506" s="0" t="n">
        <v>186758.84</v>
      </c>
      <c r="AN506" s="0" t="n">
        <v>27521.75</v>
      </c>
      <c r="AO506" s="0" t="n">
        <v>8269.63</v>
      </c>
      <c r="AP506" s="0" t="n">
        <v>1964.33</v>
      </c>
      <c r="AQ506" s="0" t="n">
        <v>519.85</v>
      </c>
      <c r="AR506" s="0" t="n">
        <v>162</v>
      </c>
      <c r="AS506" s="0" t="n">
        <v>73</v>
      </c>
    </row>
    <row r="507" customFormat="false" ht="12" hidden="false" customHeight="false" outlineLevel="0" collapsed="false">
      <c r="A507" s="0" t="str">
        <f aca="false">CONCATENATE("Item/",ASC(C507),"/cond_",ASC(L507),"/list_",ASC(E507),"/context_",ASC(F507),"/CW_",ASC(AS507))</f>
        <v>Item/12026/cond_ORTH/list_CORGD/context_26/CW_421</v>
      </c>
      <c r="B507" s="0" t="str">
        <f aca="false">CONCATENATE("(#",ASC(C507),")")</f>
        <v>(#12026)</v>
      </c>
      <c r="C507" s="0" t="n">
        <v>12026</v>
      </c>
      <c r="D507" s="0" t="n">
        <v>2026</v>
      </c>
      <c r="E507" s="0" t="s">
        <v>80</v>
      </c>
      <c r="F507" s="0" t="n">
        <v>26</v>
      </c>
      <c r="G507" s="0" t="n">
        <v>34</v>
      </c>
      <c r="I507" s="0" t="s">
        <v>168</v>
      </c>
      <c r="J507" s="0" t="s">
        <v>1413</v>
      </c>
      <c r="K507" s="0" t="s">
        <v>170</v>
      </c>
      <c r="L507" s="0" t="s">
        <v>1365</v>
      </c>
      <c r="M507" s="0" t="s">
        <v>1366</v>
      </c>
      <c r="N507" s="0" t="s">
        <v>1414</v>
      </c>
      <c r="O507" s="0" t="n">
        <v>14</v>
      </c>
      <c r="P507" s="0" t="n">
        <v>11</v>
      </c>
      <c r="Q507" s="0" t="s">
        <v>52</v>
      </c>
      <c r="R507" s="0" t="s">
        <v>409</v>
      </c>
      <c r="S507" s="0" t="s">
        <v>1756</v>
      </c>
      <c r="T507" s="0" t="s">
        <v>55</v>
      </c>
      <c r="U507" s="0" t="n">
        <v>5</v>
      </c>
      <c r="V507" s="0" t="n">
        <v>10</v>
      </c>
      <c r="W507" s="0" t="s">
        <v>55</v>
      </c>
      <c r="X507" s="0" t="n">
        <v>536</v>
      </c>
      <c r="Y507" s="0" t="s">
        <v>55</v>
      </c>
      <c r="Z507" s="0" t="s">
        <v>55</v>
      </c>
      <c r="AA507" s="0" t="n">
        <v>6</v>
      </c>
      <c r="AB507" s="0" t="s">
        <v>55</v>
      </c>
      <c r="AC507" s="0" t="s">
        <v>55</v>
      </c>
      <c r="AD507" s="0" t="n">
        <v>8.92391</v>
      </c>
      <c r="AE507" s="0" t="n">
        <v>4</v>
      </c>
      <c r="AF507" s="0" t="n">
        <v>17.71</v>
      </c>
      <c r="AG507" s="0" t="n">
        <v>10714.56</v>
      </c>
      <c r="AH507" s="0" t="n">
        <v>404.8</v>
      </c>
      <c r="AI507" s="0" t="n">
        <v>1119.31</v>
      </c>
      <c r="AJ507" s="0" t="n">
        <v>45</v>
      </c>
      <c r="AK507" s="0" t="n">
        <v>206.46</v>
      </c>
      <c r="AL507" s="0" t="n">
        <v>6.67</v>
      </c>
      <c r="AM507" s="0" t="n">
        <v>320744.3</v>
      </c>
      <c r="AN507" s="0" t="n">
        <v>40729.2</v>
      </c>
      <c r="AO507" s="0" t="n">
        <v>22505.15</v>
      </c>
      <c r="AP507" s="0" t="n">
        <v>3376</v>
      </c>
      <c r="AQ507" s="0" t="n">
        <v>1379.54</v>
      </c>
      <c r="AR507" s="0" t="n">
        <v>284.33</v>
      </c>
      <c r="AS507" s="0" t="n">
        <v>421</v>
      </c>
    </row>
    <row r="508" customFormat="false" ht="12" hidden="false" customHeight="false" outlineLevel="0" collapsed="false">
      <c r="A508" s="0" t="str">
        <f aca="false">CONCATENATE("Item/",ASC(C508),"/cond_",ASC(L508),"/list_",ASC(E508),"/context_",ASC(F508),"/CW_",ASC(AS508))</f>
        <v>Item/12027/cond_ORTH/list_CORGD/context_27/CW_27</v>
      </c>
      <c r="B508" s="0" t="str">
        <f aca="false">CONCATENATE("(#",ASC(C508),")")</f>
        <v>(#12027)</v>
      </c>
      <c r="C508" s="0" t="n">
        <v>12027</v>
      </c>
      <c r="D508" s="0" t="n">
        <v>2027</v>
      </c>
      <c r="E508" s="0" t="s">
        <v>80</v>
      </c>
      <c r="F508" s="0" t="n">
        <v>27</v>
      </c>
      <c r="G508" s="0" t="n">
        <v>35</v>
      </c>
      <c r="H508" s="0" t="n">
        <v>68</v>
      </c>
      <c r="I508" s="0" t="s">
        <v>172</v>
      </c>
      <c r="J508" s="0" t="s">
        <v>1415</v>
      </c>
      <c r="K508" s="0" t="s">
        <v>174</v>
      </c>
      <c r="L508" s="0" t="s">
        <v>1365</v>
      </c>
      <c r="M508" s="0" t="s">
        <v>1366</v>
      </c>
      <c r="N508" s="0" t="s">
        <v>1416</v>
      </c>
      <c r="O508" s="0" t="n">
        <v>19</v>
      </c>
      <c r="P508" s="0" t="n">
        <v>17</v>
      </c>
      <c r="Q508" s="0" t="s">
        <v>52</v>
      </c>
      <c r="R508" s="0" t="s">
        <v>409</v>
      </c>
      <c r="S508" s="0" t="s">
        <v>1357</v>
      </c>
      <c r="T508" s="0" t="s">
        <v>55</v>
      </c>
      <c r="U508" s="0" t="n">
        <v>4</v>
      </c>
      <c r="V508" s="0" t="n">
        <v>72</v>
      </c>
      <c r="W508" s="0" t="n">
        <v>637</v>
      </c>
      <c r="X508" s="0" t="n">
        <v>584</v>
      </c>
      <c r="Y508" s="0" t="n">
        <v>631</v>
      </c>
      <c r="Z508" s="0" t="n">
        <v>542</v>
      </c>
      <c r="AA508" s="0" t="n">
        <v>5</v>
      </c>
      <c r="AB508" s="0" t="s">
        <v>55</v>
      </c>
      <c r="AC508" s="0" t="s">
        <v>55</v>
      </c>
      <c r="AD508" s="0" t="n">
        <v>55.6257</v>
      </c>
      <c r="AE508" s="0" t="n">
        <v>10</v>
      </c>
      <c r="AF508" s="0" t="n">
        <v>15.25</v>
      </c>
      <c r="AG508" s="0" t="n">
        <v>20969.76</v>
      </c>
      <c r="AH508" s="0" t="n">
        <v>282.5</v>
      </c>
      <c r="AI508" s="0" t="n">
        <v>5651.16</v>
      </c>
      <c r="AJ508" s="0" t="n">
        <v>31.33</v>
      </c>
      <c r="AK508" s="0" t="n">
        <v>91.32</v>
      </c>
      <c r="AL508" s="0" t="n">
        <v>3.5</v>
      </c>
      <c r="AM508" s="0" t="n">
        <v>290849.56</v>
      </c>
      <c r="AN508" s="0" t="n">
        <v>31002.75</v>
      </c>
      <c r="AO508" s="0" t="n">
        <v>18307.88</v>
      </c>
      <c r="AP508" s="0" t="n">
        <v>3152</v>
      </c>
      <c r="AQ508" s="0" t="n">
        <v>350.26</v>
      </c>
      <c r="AR508" s="0" t="n">
        <v>167</v>
      </c>
      <c r="AS508" s="0" t="n">
        <v>27</v>
      </c>
    </row>
    <row r="509" customFormat="false" ht="12" hidden="false" customHeight="false" outlineLevel="0" collapsed="false">
      <c r="A509" s="0" t="str">
        <f aca="false">CONCATENATE("Item/",ASC(C509),"/cond_",ASC(L509),"/list_",ASC(E509),"/context_",ASC(F509),"/CW_",ASC(AS509))</f>
        <v>Item/12028/cond_ORTH/list_CORGA/context_28/CW_539</v>
      </c>
      <c r="B509" s="0" t="str">
        <f aca="false">CONCATENATE("(#",ASC(C509),")")</f>
        <v>(#12028)</v>
      </c>
      <c r="C509" s="0" t="n">
        <v>12028</v>
      </c>
      <c r="D509" s="0" t="n">
        <v>2028</v>
      </c>
      <c r="E509" s="0" t="s">
        <v>46</v>
      </c>
      <c r="F509" s="0" t="n">
        <v>28</v>
      </c>
      <c r="G509" s="0" t="n">
        <v>36</v>
      </c>
      <c r="H509" s="0" t="n">
        <v>48</v>
      </c>
      <c r="I509" s="0" t="s">
        <v>176</v>
      </c>
      <c r="J509" s="0" t="s">
        <v>1417</v>
      </c>
      <c r="K509" s="0" t="s">
        <v>178</v>
      </c>
      <c r="L509" s="0" t="s">
        <v>1365</v>
      </c>
      <c r="M509" s="0" t="s">
        <v>1366</v>
      </c>
      <c r="N509" s="0" t="s">
        <v>1418</v>
      </c>
      <c r="O509" s="0" t="n">
        <v>17</v>
      </c>
      <c r="P509" s="0" t="n">
        <v>15</v>
      </c>
      <c r="Q509" s="0" t="s">
        <v>52</v>
      </c>
      <c r="R509" s="0" t="s">
        <v>409</v>
      </c>
      <c r="S509" s="0" t="s">
        <v>1755</v>
      </c>
      <c r="T509" s="0" t="s">
        <v>55</v>
      </c>
      <c r="U509" s="0" t="n">
        <v>6</v>
      </c>
      <c r="V509" s="0" t="n">
        <v>1</v>
      </c>
      <c r="W509" s="0" t="s">
        <v>55</v>
      </c>
      <c r="X509" s="0" t="s">
        <v>55</v>
      </c>
      <c r="Y509" s="0" t="s">
        <v>55</v>
      </c>
      <c r="Z509" s="0" t="s">
        <v>55</v>
      </c>
      <c r="AA509" s="0" t="n">
        <v>6</v>
      </c>
      <c r="AB509" s="0" t="s">
        <v>55</v>
      </c>
      <c r="AC509" s="0" t="s">
        <v>55</v>
      </c>
      <c r="AD509" s="0" t="n">
        <v>1.36833</v>
      </c>
      <c r="AE509" s="0" t="n">
        <v>1</v>
      </c>
      <c r="AF509" s="0" t="n">
        <v>91.38</v>
      </c>
      <c r="AG509" s="0" t="n">
        <v>8972.61</v>
      </c>
      <c r="AH509" s="0" t="n">
        <v>848.17</v>
      </c>
      <c r="AI509" s="0" t="n">
        <v>194.99</v>
      </c>
      <c r="AJ509" s="0" t="n">
        <v>38</v>
      </c>
      <c r="AK509" s="0" t="n">
        <v>89.28</v>
      </c>
      <c r="AL509" s="0" t="n">
        <v>8</v>
      </c>
      <c r="AM509" s="0" t="n">
        <v>324592.56</v>
      </c>
      <c r="AN509" s="0" t="n">
        <v>35702.67</v>
      </c>
      <c r="AO509" s="0" t="n">
        <v>19970.87</v>
      </c>
      <c r="AP509" s="0" t="n">
        <v>1149.4</v>
      </c>
      <c r="AQ509" s="0" t="n">
        <v>1198.97</v>
      </c>
      <c r="AR509" s="0" t="n">
        <v>93.5</v>
      </c>
      <c r="AS509" s="0" t="n">
        <v>539</v>
      </c>
    </row>
    <row r="510" customFormat="false" ht="12" hidden="false" customHeight="false" outlineLevel="0" collapsed="false">
      <c r="A510" s="0" t="str">
        <f aca="false">CONCATENATE("Item/",ASC(C510),"/cond_",ASC(L510),"/list_",ASC(E510),"/context_",ASC(F510),"/CW_",ASC(AS510))</f>
        <v>Item/12029/cond_ORTH/list_CORGA/context_29/CW_28</v>
      </c>
      <c r="B510" s="0" t="str">
        <f aca="false">CONCATENATE("(#",ASC(C510),")")</f>
        <v>(#12029)</v>
      </c>
      <c r="C510" s="0" t="n">
        <v>12029</v>
      </c>
      <c r="D510" s="0" t="n">
        <v>2029</v>
      </c>
      <c r="E510" s="0" t="s">
        <v>46</v>
      </c>
      <c r="F510" s="0" t="n">
        <v>29</v>
      </c>
      <c r="G510" s="0" t="n">
        <v>38</v>
      </c>
      <c r="H510" s="0" t="s">
        <v>180</v>
      </c>
      <c r="I510" s="0" t="s">
        <v>181</v>
      </c>
      <c r="J510" s="0" t="s">
        <v>1419</v>
      </c>
      <c r="K510" s="0" t="s">
        <v>183</v>
      </c>
      <c r="L510" s="0" t="s">
        <v>1365</v>
      </c>
      <c r="M510" s="0" t="s">
        <v>1366</v>
      </c>
      <c r="N510" s="0" t="s">
        <v>1420</v>
      </c>
      <c r="O510" s="0" t="n">
        <v>11</v>
      </c>
      <c r="P510" s="0" t="n">
        <v>8</v>
      </c>
      <c r="Q510" s="0" t="s">
        <v>52</v>
      </c>
      <c r="R510" s="0" t="s">
        <v>409</v>
      </c>
      <c r="S510" s="0" t="s">
        <v>1745</v>
      </c>
      <c r="T510" s="0" t="s">
        <v>55</v>
      </c>
      <c r="U510" s="0" t="n">
        <v>4</v>
      </c>
      <c r="V510" s="0" t="n">
        <v>36</v>
      </c>
      <c r="W510" s="0" t="n">
        <v>595</v>
      </c>
      <c r="X510" s="0" t="n">
        <v>566</v>
      </c>
      <c r="Y510" s="0" t="n">
        <v>606</v>
      </c>
      <c r="Z510" s="0" t="n">
        <v>497</v>
      </c>
      <c r="AA510" s="0" t="n">
        <v>10</v>
      </c>
      <c r="AB510" s="0" t="s">
        <v>55</v>
      </c>
      <c r="AC510" s="0" t="s">
        <v>55</v>
      </c>
      <c r="AD510" s="0" t="n">
        <v>30.0438</v>
      </c>
      <c r="AE510" s="0" t="n">
        <v>4</v>
      </c>
      <c r="AF510" s="0" t="n">
        <v>7.32</v>
      </c>
      <c r="AG510" s="0" t="n">
        <v>10452.49</v>
      </c>
      <c r="AH510" s="0" t="n">
        <v>197</v>
      </c>
      <c r="AI510" s="0" t="n">
        <v>1731.59</v>
      </c>
      <c r="AJ510" s="0" t="n">
        <v>21.67</v>
      </c>
      <c r="AK510" s="0" t="n">
        <v>44.59</v>
      </c>
      <c r="AL510" s="0" t="n">
        <v>2.5</v>
      </c>
      <c r="AM510" s="0" t="n">
        <v>139613.03</v>
      </c>
      <c r="AN510" s="0" t="n">
        <v>17311.5</v>
      </c>
      <c r="AO510" s="0" t="n">
        <v>9724.78</v>
      </c>
      <c r="AP510" s="0" t="n">
        <v>1350.67</v>
      </c>
      <c r="AQ510" s="0" t="n">
        <v>177.11</v>
      </c>
      <c r="AR510" s="0" t="n">
        <v>81</v>
      </c>
      <c r="AS510" s="0" t="n">
        <v>28</v>
      </c>
    </row>
    <row r="511" customFormat="false" ht="12" hidden="false" customHeight="false" outlineLevel="0" collapsed="false">
      <c r="A511" s="0" t="str">
        <f aca="false">CONCATENATE("Item/",ASC(C511),"/cond_",ASC(L511),"/list_",ASC(E511),"/context_",ASC(F511),"/CW_",ASC(AS511))</f>
        <v>Item/12030/cond_ORTH/list_CORGD/context_30/CW_227</v>
      </c>
      <c r="B511" s="0" t="str">
        <f aca="false">CONCATENATE("(#",ASC(C511),")")</f>
        <v>(#12030)</v>
      </c>
      <c r="C511" s="0" t="n">
        <v>12030</v>
      </c>
      <c r="D511" s="0" t="n">
        <v>2030</v>
      </c>
      <c r="E511" s="0" t="s">
        <v>80</v>
      </c>
      <c r="F511" s="0" t="n">
        <v>30</v>
      </c>
      <c r="G511" s="0" t="n">
        <v>39</v>
      </c>
      <c r="I511" s="0" t="s">
        <v>185</v>
      </c>
      <c r="J511" s="0" t="s">
        <v>1421</v>
      </c>
      <c r="K511" s="0" t="s">
        <v>187</v>
      </c>
      <c r="L511" s="0" t="s">
        <v>1365</v>
      </c>
      <c r="M511" s="0" t="s">
        <v>1366</v>
      </c>
      <c r="N511" s="0" t="s">
        <v>1422</v>
      </c>
      <c r="O511" s="0" t="n">
        <v>20</v>
      </c>
      <c r="P511" s="0" t="n">
        <v>18</v>
      </c>
      <c r="Q511" s="0" t="s">
        <v>52</v>
      </c>
      <c r="R511" s="0" t="s">
        <v>409</v>
      </c>
      <c r="S511" s="0" t="s">
        <v>1755</v>
      </c>
      <c r="T511" s="0" t="s">
        <v>55</v>
      </c>
      <c r="U511" s="0" t="n">
        <v>6</v>
      </c>
      <c r="V511" s="0" t="n">
        <v>2</v>
      </c>
      <c r="W511" s="0" t="s">
        <v>55</v>
      </c>
      <c r="X511" s="0" t="s">
        <v>55</v>
      </c>
      <c r="Y511" s="0" t="s">
        <v>55</v>
      </c>
      <c r="Z511" s="0" t="s">
        <v>55</v>
      </c>
      <c r="AA511" s="0" t="n">
        <v>15</v>
      </c>
      <c r="AB511" s="0" t="s">
        <v>55</v>
      </c>
      <c r="AC511" s="0" t="s">
        <v>55</v>
      </c>
      <c r="AD511" s="0" t="n">
        <v>1.90377</v>
      </c>
      <c r="AE511" s="0" t="n">
        <v>5</v>
      </c>
      <c r="AF511" s="0" t="n">
        <v>4.72</v>
      </c>
      <c r="AG511" s="0" t="n">
        <v>8061.88</v>
      </c>
      <c r="AH511" s="0" t="n">
        <v>845.67</v>
      </c>
      <c r="AI511" s="0" t="n">
        <v>1676.93</v>
      </c>
      <c r="AJ511" s="0" t="n">
        <v>189.4</v>
      </c>
      <c r="AK511" s="0" t="n">
        <v>134.45</v>
      </c>
      <c r="AL511" s="0" t="n">
        <v>27.25</v>
      </c>
      <c r="AM511" s="0" t="n">
        <v>248194.85</v>
      </c>
      <c r="AN511" s="0" t="n">
        <v>30166</v>
      </c>
      <c r="AO511" s="0" t="n">
        <v>22374.41</v>
      </c>
      <c r="AP511" s="0" t="n">
        <v>3586.2</v>
      </c>
      <c r="AQ511" s="0" t="n">
        <v>1997.5</v>
      </c>
      <c r="AR511" s="0" t="n">
        <v>412.25</v>
      </c>
      <c r="AS511" s="0" t="n">
        <v>227</v>
      </c>
    </row>
    <row r="512" customFormat="false" ht="12" hidden="false" customHeight="false" outlineLevel="0" collapsed="false">
      <c r="A512" s="0" t="str">
        <f aca="false">CONCATENATE("Item/",ASC(C512),"/cond_",ASC(L512),"/list_",ASC(E512),"/context_",ASC(F512),"/CW_",ASC(AS512))</f>
        <v>Item/12031/cond_ORTH/list_CORGA/context_31/CW_87</v>
      </c>
      <c r="B512" s="0" t="str">
        <f aca="false">CONCATENATE("(#",ASC(C512),")")</f>
        <v>(#12031)</v>
      </c>
      <c r="C512" s="0" t="n">
        <v>12031</v>
      </c>
      <c r="D512" s="0" t="n">
        <v>2031</v>
      </c>
      <c r="E512" s="0" t="s">
        <v>46</v>
      </c>
      <c r="F512" s="0" t="n">
        <v>31</v>
      </c>
      <c r="G512" s="0" t="n">
        <v>40</v>
      </c>
      <c r="I512" s="0" t="s">
        <v>189</v>
      </c>
      <c r="J512" s="0" t="s">
        <v>1423</v>
      </c>
      <c r="K512" s="0" t="s">
        <v>191</v>
      </c>
      <c r="L512" s="0" t="s">
        <v>1365</v>
      </c>
      <c r="M512" s="0" t="s">
        <v>1366</v>
      </c>
      <c r="N512" s="0" t="s">
        <v>1424</v>
      </c>
      <c r="O512" s="0" t="n">
        <v>15</v>
      </c>
      <c r="P512" s="0" t="n">
        <v>12</v>
      </c>
      <c r="Q512" s="0" t="s">
        <v>52</v>
      </c>
      <c r="R512" s="0" t="s">
        <v>409</v>
      </c>
      <c r="S512" s="0" t="s">
        <v>1757</v>
      </c>
      <c r="T512" s="0" t="s">
        <v>55</v>
      </c>
      <c r="U512" s="0" t="n">
        <v>4</v>
      </c>
      <c r="V512" s="0" t="n">
        <v>18</v>
      </c>
      <c r="W512" s="0" t="s">
        <v>55</v>
      </c>
      <c r="X512" s="0" t="s">
        <v>55</v>
      </c>
      <c r="Y512" s="0" t="s">
        <v>55</v>
      </c>
      <c r="Z512" s="0" t="s">
        <v>55</v>
      </c>
      <c r="AA512" s="0" t="n">
        <v>4</v>
      </c>
      <c r="AB512" s="0" t="s">
        <v>55</v>
      </c>
      <c r="AC512" s="0" t="s">
        <v>55</v>
      </c>
      <c r="AD512" s="0" t="n">
        <v>2.61768</v>
      </c>
      <c r="AE512" s="0" t="n">
        <v>13</v>
      </c>
      <c r="AF512" s="0" t="n">
        <v>31.12</v>
      </c>
      <c r="AG512" s="0" t="n">
        <v>17630.46</v>
      </c>
      <c r="AH512" s="0" t="n">
        <v>269</v>
      </c>
      <c r="AI512" s="0" t="n">
        <v>1201.14</v>
      </c>
      <c r="AJ512" s="0" t="n">
        <v>39.67</v>
      </c>
      <c r="AK512" s="0" t="n">
        <v>102.45</v>
      </c>
      <c r="AL512" s="0" t="n">
        <v>4.5</v>
      </c>
      <c r="AM512" s="0" t="n">
        <v>250498.29</v>
      </c>
      <c r="AN512" s="0" t="n">
        <v>30877.75</v>
      </c>
      <c r="AO512" s="0" t="n">
        <v>11702.42</v>
      </c>
      <c r="AP512" s="0" t="n">
        <v>2246</v>
      </c>
      <c r="AQ512" s="0" t="n">
        <v>610.84</v>
      </c>
      <c r="AR512" s="0" t="n">
        <v>138.5</v>
      </c>
      <c r="AS512" s="0" t="n">
        <v>87</v>
      </c>
    </row>
    <row r="513" customFormat="false" ht="12" hidden="false" customHeight="false" outlineLevel="0" collapsed="false">
      <c r="A513" s="0" t="str">
        <f aca="false">CONCATENATE("Item/",ASC(C513),"/cond_",ASC(L513),"/list_",ASC(E513),"/context_",ASC(F513),"/CW_",ASC(AS513))</f>
        <v>Item/12032/cond_ORTH/list_CORGD/context_32/CW_169</v>
      </c>
      <c r="B513" s="0" t="str">
        <f aca="false">CONCATENATE("(#",ASC(C513),")")</f>
        <v>(#12032)</v>
      </c>
      <c r="C513" s="0" t="n">
        <v>12032</v>
      </c>
      <c r="D513" s="0" t="n">
        <v>2032</v>
      </c>
      <c r="E513" s="0" t="s">
        <v>80</v>
      </c>
      <c r="F513" s="0" t="n">
        <v>32</v>
      </c>
      <c r="G513" s="0" t="n">
        <v>41</v>
      </c>
      <c r="H513" s="0" t="s">
        <v>193</v>
      </c>
      <c r="I513" s="0" t="s">
        <v>194</v>
      </c>
      <c r="J513" s="0" t="s">
        <v>1425</v>
      </c>
      <c r="K513" s="0" t="s">
        <v>196</v>
      </c>
      <c r="L513" s="0" t="s">
        <v>1365</v>
      </c>
      <c r="M513" s="0" t="s">
        <v>1366</v>
      </c>
      <c r="N513" s="0" t="s">
        <v>1426</v>
      </c>
      <c r="O513" s="0" t="n">
        <v>10</v>
      </c>
      <c r="P513" s="0" t="n">
        <v>8</v>
      </c>
      <c r="Q513" s="0" t="s">
        <v>52</v>
      </c>
      <c r="R513" s="0" t="s">
        <v>409</v>
      </c>
      <c r="S513" s="0" t="s">
        <v>1745</v>
      </c>
      <c r="T513" s="0" t="s">
        <v>55</v>
      </c>
      <c r="U513" s="0" t="n">
        <v>4</v>
      </c>
      <c r="V513" s="0" t="n">
        <v>37</v>
      </c>
      <c r="W513" s="0" t="n">
        <v>573</v>
      </c>
      <c r="X513" s="0" t="n">
        <v>540</v>
      </c>
      <c r="Y513" s="0" t="n">
        <v>545</v>
      </c>
      <c r="Z513" s="0" t="n">
        <v>444</v>
      </c>
      <c r="AA513" s="0" t="n">
        <v>3</v>
      </c>
      <c r="AB513" s="0" t="s">
        <v>55</v>
      </c>
      <c r="AC513" s="0" t="s">
        <v>55</v>
      </c>
      <c r="AD513" s="0" t="n">
        <v>50.9258</v>
      </c>
      <c r="AE513" s="0" t="n">
        <v>16</v>
      </c>
      <c r="AF513" s="0" t="n">
        <v>61.86</v>
      </c>
      <c r="AG513" s="0" t="n">
        <v>19984.98</v>
      </c>
      <c r="AH513" s="0" t="n">
        <v>271.25</v>
      </c>
      <c r="AI513" s="0" t="n">
        <v>767.97</v>
      </c>
      <c r="AJ513" s="0" t="n">
        <v>29.67</v>
      </c>
      <c r="AK513" s="0" t="n">
        <v>307.1</v>
      </c>
      <c r="AL513" s="0" t="n">
        <v>6</v>
      </c>
      <c r="AM513" s="0" t="n">
        <v>344817.11</v>
      </c>
      <c r="AN513" s="0" t="n">
        <v>40068</v>
      </c>
      <c r="AO513" s="0" t="n">
        <v>27845.13</v>
      </c>
      <c r="AP513" s="0" t="n">
        <v>5341</v>
      </c>
      <c r="AQ513" s="0" t="n">
        <v>4053.98</v>
      </c>
      <c r="AR513" s="0" t="n">
        <v>1387</v>
      </c>
      <c r="AS513" s="0" t="n">
        <v>169</v>
      </c>
    </row>
    <row r="514" customFormat="false" ht="12" hidden="false" customHeight="false" outlineLevel="0" collapsed="false">
      <c r="A514" s="0" t="str">
        <f aca="false">CONCATENATE("Item/",ASC(C514),"/cond_",ASC(L514),"/list_",ASC(E514),"/context_",ASC(F514),"/CW_",ASC(AS514))</f>
        <v>Item/12033/cond_ORTH/list_CORGA/context_33/CW_106</v>
      </c>
      <c r="B514" s="0" t="str">
        <f aca="false">CONCATENATE("(#",ASC(C514),")")</f>
        <v>(#12033)</v>
      </c>
      <c r="C514" s="0" t="n">
        <v>12033</v>
      </c>
      <c r="D514" s="0" t="n">
        <v>2033</v>
      </c>
      <c r="E514" s="0" t="s">
        <v>46</v>
      </c>
      <c r="F514" s="0" t="n">
        <v>33</v>
      </c>
      <c r="G514" s="0" t="n">
        <v>42</v>
      </c>
      <c r="I514" s="0" t="s">
        <v>198</v>
      </c>
      <c r="J514" s="0" t="s">
        <v>1427</v>
      </c>
      <c r="K514" s="0" t="s">
        <v>200</v>
      </c>
      <c r="L514" s="0" t="s">
        <v>1365</v>
      </c>
      <c r="M514" s="0" t="s">
        <v>1366</v>
      </c>
      <c r="N514" s="0" t="s">
        <v>1428</v>
      </c>
      <c r="O514" s="0" t="n">
        <v>19</v>
      </c>
      <c r="P514" s="0" t="n">
        <v>17</v>
      </c>
      <c r="Q514" s="0" t="s">
        <v>52</v>
      </c>
      <c r="R514" s="0" t="s">
        <v>409</v>
      </c>
      <c r="S514" s="0" t="s">
        <v>1758</v>
      </c>
      <c r="T514" s="0" t="s">
        <v>55</v>
      </c>
      <c r="U514" s="0" t="n">
        <v>5</v>
      </c>
      <c r="V514" s="0" t="n">
        <v>53</v>
      </c>
      <c r="W514" s="0" t="s">
        <v>55</v>
      </c>
      <c r="X514" s="0" t="s">
        <v>55</v>
      </c>
      <c r="Y514" s="0" t="s">
        <v>55</v>
      </c>
      <c r="Z514" s="0" t="s">
        <v>55</v>
      </c>
      <c r="AA514" s="0" t="n">
        <v>12</v>
      </c>
      <c r="AB514" s="0" t="s">
        <v>55</v>
      </c>
      <c r="AC514" s="0" t="s">
        <v>55</v>
      </c>
      <c r="AD514" s="0" t="n">
        <v>24.749</v>
      </c>
      <c r="AE514" s="0" t="n">
        <v>1</v>
      </c>
      <c r="AF514" s="0" t="n">
        <v>233.15</v>
      </c>
      <c r="AG514" s="0" t="n">
        <v>5049.26</v>
      </c>
      <c r="AH514" s="0" t="n">
        <v>288</v>
      </c>
      <c r="AI514" s="0" t="n">
        <v>595.06</v>
      </c>
      <c r="AJ514" s="0" t="n">
        <v>25.25</v>
      </c>
      <c r="AK514" s="0" t="n">
        <v>26</v>
      </c>
      <c r="AL514" s="0" t="n">
        <v>1.33</v>
      </c>
      <c r="AM514" s="0" t="n">
        <v>280633.62</v>
      </c>
      <c r="AN514" s="0" t="n">
        <v>30300.4</v>
      </c>
      <c r="AO514" s="0" t="n">
        <v>38729.55</v>
      </c>
      <c r="AP514" s="0" t="n">
        <v>1952.75</v>
      </c>
      <c r="AQ514" s="0" t="n">
        <v>586.96</v>
      </c>
      <c r="AR514" s="0" t="n">
        <v>101.33</v>
      </c>
      <c r="AS514" s="0" t="n">
        <v>106</v>
      </c>
    </row>
    <row r="515" customFormat="false" ht="12" hidden="false" customHeight="false" outlineLevel="0" collapsed="false">
      <c r="A515" s="0" t="str">
        <f aca="false">CONCATENATE("Item/",ASC(C515),"/cond_",ASC(L515),"/list_",ASC(E515),"/context_",ASC(F515),"/CW_",ASC(AS515))</f>
        <v>Item/12034/cond_ORTH/list_CORGA/context_34/CW_470</v>
      </c>
      <c r="B515" s="0" t="str">
        <f aca="false">CONCATENATE("(#",ASC(C515),")")</f>
        <v>(#12034)</v>
      </c>
      <c r="C515" s="0" t="n">
        <v>12034</v>
      </c>
      <c r="D515" s="0" t="n">
        <v>2034</v>
      </c>
      <c r="E515" s="0" t="s">
        <v>46</v>
      </c>
      <c r="F515" s="0" t="n">
        <v>34</v>
      </c>
      <c r="G515" s="0" t="n">
        <v>44</v>
      </c>
      <c r="H515" s="0" t="s">
        <v>153</v>
      </c>
      <c r="I515" s="0" t="s">
        <v>203</v>
      </c>
      <c r="J515" s="0" t="s">
        <v>1429</v>
      </c>
      <c r="K515" s="0" t="s">
        <v>205</v>
      </c>
      <c r="L515" s="0" t="s">
        <v>1365</v>
      </c>
      <c r="M515" s="0" t="s">
        <v>1366</v>
      </c>
      <c r="N515" s="0" t="s">
        <v>1430</v>
      </c>
      <c r="O515" s="0" t="n">
        <v>15</v>
      </c>
      <c r="P515" s="0" t="n">
        <v>12</v>
      </c>
      <c r="Q515" s="0" t="s">
        <v>52</v>
      </c>
      <c r="R515" s="0" t="s">
        <v>409</v>
      </c>
      <c r="S515" s="0" t="s">
        <v>1759</v>
      </c>
      <c r="T515" s="0" t="s">
        <v>55</v>
      </c>
      <c r="U515" s="0" t="n">
        <v>6</v>
      </c>
      <c r="V515" s="0" t="n">
        <v>7</v>
      </c>
      <c r="W515" s="0" t="s">
        <v>55</v>
      </c>
      <c r="X515" s="0" t="s">
        <v>55</v>
      </c>
      <c r="Y515" s="0" t="s">
        <v>55</v>
      </c>
      <c r="Z515" s="0" t="s">
        <v>55</v>
      </c>
      <c r="AA515" s="0" t="n">
        <v>5</v>
      </c>
      <c r="AB515" s="0" t="s">
        <v>55</v>
      </c>
      <c r="AC515" s="0" t="s">
        <v>55</v>
      </c>
      <c r="AD515" s="0" t="n">
        <v>1.96326</v>
      </c>
      <c r="AE515" s="0" t="n">
        <v>6</v>
      </c>
      <c r="AF515" s="0" t="n">
        <v>18.97</v>
      </c>
      <c r="AG515" s="0" t="n">
        <v>9700.75</v>
      </c>
      <c r="AH515" s="0" t="n">
        <v>1001</v>
      </c>
      <c r="AI515" s="0" t="n">
        <v>2112.73</v>
      </c>
      <c r="AJ515" s="0" t="n">
        <v>202.6</v>
      </c>
      <c r="AK515" s="0" t="n">
        <v>235.64</v>
      </c>
      <c r="AL515" s="0" t="n">
        <v>24</v>
      </c>
      <c r="AM515" s="0" t="n">
        <v>317795.89</v>
      </c>
      <c r="AN515" s="0" t="n">
        <v>46645.5</v>
      </c>
      <c r="AO515" s="0" t="n">
        <v>37174.99</v>
      </c>
      <c r="AP515" s="0" t="n">
        <v>6309.8</v>
      </c>
      <c r="AQ515" s="0" t="n">
        <v>1511.34</v>
      </c>
      <c r="AR515" s="0" t="n">
        <v>329.25</v>
      </c>
      <c r="AS515" s="0" t="n">
        <v>470</v>
      </c>
    </row>
    <row r="516" customFormat="false" ht="12" hidden="false" customHeight="false" outlineLevel="0" collapsed="false">
      <c r="A516" s="0" t="str">
        <f aca="false">CONCATENATE("Item/",ASC(C516),"/cond_",ASC(L516),"/list_",ASC(E516),"/context_",ASC(F516),"/CW_",ASC(AS516))</f>
        <v>Item/12035/cond_ORTH/list_CORGB/context_35/CW_118</v>
      </c>
      <c r="B516" s="0" t="str">
        <f aca="false">CONCATENATE("(#",ASC(C516),")")</f>
        <v>(#12035)</v>
      </c>
      <c r="C516" s="0" t="n">
        <v>12035</v>
      </c>
      <c r="D516" s="0" t="n">
        <v>2035</v>
      </c>
      <c r="E516" s="0" t="s">
        <v>56</v>
      </c>
      <c r="F516" s="0" t="n">
        <v>35</v>
      </c>
      <c r="G516" s="0" t="n">
        <v>45</v>
      </c>
      <c r="H516" s="0" t="n">
        <v>14</v>
      </c>
      <c r="I516" s="0" t="s">
        <v>207</v>
      </c>
      <c r="J516" s="0" t="s">
        <v>1431</v>
      </c>
      <c r="K516" s="0" t="s">
        <v>209</v>
      </c>
      <c r="L516" s="0" t="s">
        <v>1365</v>
      </c>
      <c r="M516" s="0" t="s">
        <v>1366</v>
      </c>
      <c r="N516" s="0" t="s">
        <v>1432</v>
      </c>
      <c r="O516" s="0" t="n">
        <v>13</v>
      </c>
      <c r="P516" s="0" t="n">
        <v>10</v>
      </c>
      <c r="Q516" s="0" t="s">
        <v>52</v>
      </c>
      <c r="R516" s="0" t="s">
        <v>409</v>
      </c>
      <c r="S516" s="0" t="s">
        <v>1760</v>
      </c>
      <c r="T516" s="0" t="s">
        <v>55</v>
      </c>
      <c r="U516" s="0" t="n">
        <v>3</v>
      </c>
      <c r="V516" s="0" t="n">
        <v>13</v>
      </c>
      <c r="W516" s="0" t="n">
        <v>530</v>
      </c>
      <c r="X516" s="0" t="n">
        <v>524</v>
      </c>
      <c r="Y516" s="0" t="n">
        <v>556</v>
      </c>
      <c r="Z516" s="0" t="s">
        <v>55</v>
      </c>
      <c r="AA516" s="0" t="n">
        <v>15</v>
      </c>
      <c r="AB516" s="0" t="s">
        <v>55</v>
      </c>
      <c r="AC516" s="0" t="s">
        <v>55</v>
      </c>
      <c r="AD516" s="0" t="n">
        <v>5.05688</v>
      </c>
      <c r="AE516" s="0" t="n">
        <v>17</v>
      </c>
      <c r="AF516" s="0" t="n">
        <v>375.43</v>
      </c>
      <c r="AG516" s="0" t="n">
        <v>16210.95</v>
      </c>
      <c r="AH516" s="0" t="n">
        <v>75.67</v>
      </c>
      <c r="AI516" s="0" t="n">
        <v>3194.5</v>
      </c>
      <c r="AJ516" s="0" t="n">
        <v>8.5</v>
      </c>
      <c r="AK516" s="0" t="n">
        <v>5.06</v>
      </c>
      <c r="AL516" s="0" t="n">
        <v>1</v>
      </c>
      <c r="AM516" s="0" t="n">
        <v>293909.08</v>
      </c>
      <c r="AN516" s="0" t="n">
        <v>30905.33</v>
      </c>
      <c r="AO516" s="0" t="n">
        <v>11659.01</v>
      </c>
      <c r="AP516" s="0" t="n">
        <v>1286.5</v>
      </c>
      <c r="AQ516" s="0" t="n">
        <v>28.74</v>
      </c>
      <c r="AR516" s="0" t="n">
        <v>23</v>
      </c>
      <c r="AS516" s="0" t="n">
        <v>118</v>
      </c>
    </row>
    <row r="517" customFormat="false" ht="12" hidden="false" customHeight="false" outlineLevel="0" collapsed="false">
      <c r="A517" s="0" t="str">
        <f aca="false">CONCATENATE("Item/",ASC(C517),"/cond_",ASC(L517),"/list_",ASC(E517),"/context_",ASC(F517),"/CW_",ASC(AS517))</f>
        <v>Item/12036/cond_ORTH/list_CORGB/context_36/CW_388</v>
      </c>
      <c r="B517" s="0" t="str">
        <f aca="false">CONCATENATE("(#",ASC(C517),")")</f>
        <v>(#12036)</v>
      </c>
      <c r="C517" s="0" t="n">
        <v>12036</v>
      </c>
      <c r="D517" s="0" t="n">
        <v>2036</v>
      </c>
      <c r="E517" s="0" t="s">
        <v>56</v>
      </c>
      <c r="F517" s="0" t="n">
        <v>36</v>
      </c>
      <c r="G517" s="0" t="n">
        <v>46</v>
      </c>
      <c r="H517" s="0" t="n">
        <v>27</v>
      </c>
      <c r="I517" s="0" t="s">
        <v>211</v>
      </c>
      <c r="J517" s="0" t="s">
        <v>1433</v>
      </c>
      <c r="K517" s="0" t="s">
        <v>213</v>
      </c>
      <c r="L517" s="0" t="s">
        <v>1365</v>
      </c>
      <c r="M517" s="0" t="s">
        <v>1366</v>
      </c>
      <c r="N517" s="0" t="s">
        <v>1434</v>
      </c>
      <c r="O517" s="0" t="n">
        <v>10</v>
      </c>
      <c r="P517" s="0" t="n">
        <v>8</v>
      </c>
      <c r="Q517" s="0" t="s">
        <v>52</v>
      </c>
      <c r="R517" s="0" t="s">
        <v>409</v>
      </c>
      <c r="S517" s="0" t="s">
        <v>1743</v>
      </c>
      <c r="T517" s="0" t="s">
        <v>55</v>
      </c>
      <c r="U517" s="0" t="n">
        <v>4</v>
      </c>
      <c r="V517" s="0" t="n">
        <v>113</v>
      </c>
      <c r="W517" s="0" t="n">
        <v>311</v>
      </c>
      <c r="X517" s="0" t="n">
        <v>548</v>
      </c>
      <c r="Y517" s="0" t="n">
        <v>447</v>
      </c>
      <c r="Z517" s="0" t="n">
        <v>531</v>
      </c>
      <c r="AA517" s="0" t="n">
        <v>1</v>
      </c>
      <c r="AB517" s="0" t="s">
        <v>55</v>
      </c>
      <c r="AC517" s="0" t="s">
        <v>55</v>
      </c>
      <c r="AD517" s="0" t="n">
        <v>230.237</v>
      </c>
      <c r="AE517" s="0" t="n">
        <v>8</v>
      </c>
      <c r="AF517" s="0" t="n">
        <v>51.35</v>
      </c>
      <c r="AG517" s="0" t="n">
        <v>11844.65</v>
      </c>
      <c r="AH517" s="0" t="n">
        <v>222.75</v>
      </c>
      <c r="AI517" s="0" t="n">
        <v>1881.46</v>
      </c>
      <c r="AJ517" s="0" t="n">
        <v>33</v>
      </c>
      <c r="AK517" s="0" t="n">
        <v>422.79</v>
      </c>
      <c r="AL517" s="0" t="n">
        <v>4.5</v>
      </c>
      <c r="AM517" s="0" t="n">
        <v>241932.05</v>
      </c>
      <c r="AN517" s="0" t="n">
        <v>30552.5</v>
      </c>
      <c r="AO517" s="0" t="n">
        <v>19299.99</v>
      </c>
      <c r="AP517" s="0" t="n">
        <v>2544.67</v>
      </c>
      <c r="AQ517" s="0" t="n">
        <v>657.01</v>
      </c>
      <c r="AR517" s="0" t="n">
        <v>94</v>
      </c>
      <c r="AS517" s="0" t="n">
        <v>388</v>
      </c>
    </row>
    <row r="518" customFormat="false" ht="12" hidden="false" customHeight="false" outlineLevel="0" collapsed="false">
      <c r="A518" s="0" t="str">
        <f aca="false">CONCATENATE("Item/",ASC(C518),"/cond_",ASC(L518),"/list_",ASC(E518),"/context_",ASC(F518),"/CW_",ASC(AS518))</f>
        <v>Item/12037/cond_ORTH/list_CORGC/context_37/CW_115</v>
      </c>
      <c r="B518" s="0" t="str">
        <f aca="false">CONCATENATE("(#",ASC(C518),")")</f>
        <v>(#12037)</v>
      </c>
      <c r="C518" s="0" t="n">
        <v>12037</v>
      </c>
      <c r="D518" s="0" t="n">
        <v>2037</v>
      </c>
      <c r="E518" s="0" t="s">
        <v>66</v>
      </c>
      <c r="F518" s="0" t="n">
        <v>37</v>
      </c>
      <c r="G518" s="0" t="n">
        <v>47</v>
      </c>
      <c r="H518" s="0" t="n">
        <v>20</v>
      </c>
      <c r="I518" s="0" t="s">
        <v>215</v>
      </c>
      <c r="J518" s="0" t="s">
        <v>1435</v>
      </c>
      <c r="K518" s="0" t="s">
        <v>217</v>
      </c>
      <c r="L518" s="0" t="s">
        <v>1365</v>
      </c>
      <c r="M518" s="0" t="s">
        <v>1366</v>
      </c>
      <c r="N518" s="0" t="s">
        <v>1436</v>
      </c>
      <c r="O518" s="0" t="n">
        <v>14</v>
      </c>
      <c r="P518" s="0" t="n">
        <v>12</v>
      </c>
      <c r="Q518" s="0" t="s">
        <v>52</v>
      </c>
      <c r="R518" s="0" t="s">
        <v>409</v>
      </c>
      <c r="S518" s="0" t="s">
        <v>605</v>
      </c>
      <c r="T518" s="0" t="s">
        <v>55</v>
      </c>
      <c r="U518" s="0" t="n">
        <v>4</v>
      </c>
      <c r="V518" s="0" t="n">
        <v>3</v>
      </c>
      <c r="W518" s="0" t="s">
        <v>55</v>
      </c>
      <c r="X518" s="0" t="s">
        <v>55</v>
      </c>
      <c r="Y518" s="0" t="s">
        <v>55</v>
      </c>
      <c r="Z518" s="0" t="s">
        <v>55</v>
      </c>
      <c r="AA518" s="0" t="n">
        <v>8</v>
      </c>
      <c r="AB518" s="0" t="s">
        <v>55</v>
      </c>
      <c r="AC518" s="0" t="s">
        <v>55</v>
      </c>
      <c r="AD518" s="0" t="n">
        <v>5.65181</v>
      </c>
      <c r="AE518" s="0" t="n">
        <v>6</v>
      </c>
      <c r="AF518" s="0" t="n">
        <v>140.47</v>
      </c>
      <c r="AG518" s="0" t="n">
        <v>12825.28</v>
      </c>
      <c r="AH518" s="0" t="n">
        <v>215.25</v>
      </c>
      <c r="AI518" s="0" t="n">
        <v>3993.89</v>
      </c>
      <c r="AJ518" s="0" t="n">
        <v>32.33</v>
      </c>
      <c r="AK518" s="0" t="n">
        <v>424.99</v>
      </c>
      <c r="AL518" s="0" t="n">
        <v>3.5</v>
      </c>
      <c r="AM518" s="0" t="n">
        <v>228845.98</v>
      </c>
      <c r="AN518" s="0" t="n">
        <v>25638</v>
      </c>
      <c r="AO518" s="0" t="n">
        <v>12348.65</v>
      </c>
      <c r="AP518" s="0" t="n">
        <v>1492.33</v>
      </c>
      <c r="AQ518" s="0" t="n">
        <v>674.02</v>
      </c>
      <c r="AR518" s="0" t="n">
        <v>103</v>
      </c>
      <c r="AS518" s="0" t="n">
        <v>115</v>
      </c>
    </row>
    <row r="519" customFormat="false" ht="12" hidden="false" customHeight="false" outlineLevel="0" collapsed="false">
      <c r="A519" s="0" t="str">
        <f aca="false">CONCATENATE("Item/",ASC(C519),"/cond_",ASC(L519),"/list_",ASC(E519),"/context_",ASC(F519),"/CW_",ASC(AS519))</f>
        <v>Item/12038/cond_ORTH/list_CORGA/context_38/CW_128</v>
      </c>
      <c r="B519" s="0" t="str">
        <f aca="false">CONCATENATE("(#",ASC(C519),")")</f>
        <v>(#12038)</v>
      </c>
      <c r="C519" s="0" t="n">
        <v>12038</v>
      </c>
      <c r="D519" s="0" t="n">
        <v>2038</v>
      </c>
      <c r="E519" s="0" t="s">
        <v>46</v>
      </c>
      <c r="F519" s="0" t="n">
        <v>38</v>
      </c>
      <c r="G519" s="0" t="n">
        <v>48</v>
      </c>
      <c r="H519" s="0" t="s">
        <v>153</v>
      </c>
      <c r="I519" s="0" t="s">
        <v>219</v>
      </c>
      <c r="J519" s="0" t="s">
        <v>1437</v>
      </c>
      <c r="K519" s="0" t="s">
        <v>221</v>
      </c>
      <c r="L519" s="0" t="s">
        <v>1365</v>
      </c>
      <c r="M519" s="0" t="s">
        <v>1366</v>
      </c>
      <c r="N519" s="0" t="s">
        <v>1438</v>
      </c>
      <c r="O519" s="0" t="n">
        <v>13</v>
      </c>
      <c r="P519" s="0" t="n">
        <v>11</v>
      </c>
      <c r="Q519" s="0" t="s">
        <v>52</v>
      </c>
      <c r="R519" s="0" t="s">
        <v>409</v>
      </c>
      <c r="S519" s="0" t="s">
        <v>1761</v>
      </c>
      <c r="T519" s="0" t="s">
        <v>55</v>
      </c>
      <c r="U519" s="0" t="n">
        <v>5</v>
      </c>
      <c r="V519" s="0" t="s">
        <v>55</v>
      </c>
      <c r="W519" s="0" t="s">
        <v>55</v>
      </c>
      <c r="X519" s="0" t="s">
        <v>55</v>
      </c>
      <c r="Y519" s="0" t="s">
        <v>55</v>
      </c>
      <c r="Z519" s="0" t="s">
        <v>55</v>
      </c>
      <c r="AA519" s="0" t="n">
        <v>17</v>
      </c>
      <c r="AB519" s="0" t="s">
        <v>55</v>
      </c>
      <c r="AC519" s="0" t="s">
        <v>55</v>
      </c>
      <c r="AD519" s="0" t="n">
        <v>0.475942</v>
      </c>
      <c r="AE519" s="0" t="n">
        <v>1</v>
      </c>
      <c r="AF519" s="0" t="n">
        <v>52.06</v>
      </c>
      <c r="AG519" s="0" t="n">
        <v>4338.95</v>
      </c>
      <c r="AH519" s="0" t="n">
        <v>164.8</v>
      </c>
      <c r="AI519" s="0" t="n">
        <v>198.82</v>
      </c>
      <c r="AJ519" s="0" t="n">
        <v>11.75</v>
      </c>
      <c r="AK519" s="0" t="n">
        <v>35.18</v>
      </c>
      <c r="AL519" s="0" t="n">
        <v>1.67</v>
      </c>
      <c r="AM519" s="0" t="n">
        <v>362758.01</v>
      </c>
      <c r="AN519" s="0" t="n">
        <v>44493.4</v>
      </c>
      <c r="AO519" s="0" t="n">
        <v>23897.3</v>
      </c>
      <c r="AP519" s="0" t="n">
        <v>3666.5</v>
      </c>
      <c r="AQ519" s="0" t="n">
        <v>1162.55</v>
      </c>
      <c r="AR519" s="0" t="n">
        <v>278.67</v>
      </c>
      <c r="AS519" s="0" t="n">
        <v>128</v>
      </c>
    </row>
    <row r="520" customFormat="false" ht="12" hidden="false" customHeight="false" outlineLevel="0" collapsed="false">
      <c r="A520" s="0" t="str">
        <f aca="false">CONCATENATE("Item/",ASC(C520),"/cond_",ASC(L520),"/list_",ASC(E520),"/context_",ASC(F520),"/CW_",ASC(AS520))</f>
        <v>Item/12039/cond_ORTH/list_CORGA/context_39/CW_215</v>
      </c>
      <c r="B520" s="0" t="str">
        <f aca="false">CONCATENATE("(#",ASC(C520),")")</f>
        <v>(#12039)</v>
      </c>
      <c r="C520" s="0" t="n">
        <v>12039</v>
      </c>
      <c r="D520" s="0" t="n">
        <v>2039</v>
      </c>
      <c r="E520" s="0" t="s">
        <v>46</v>
      </c>
      <c r="F520" s="0" t="n">
        <v>39</v>
      </c>
      <c r="G520" s="0" t="n">
        <v>52</v>
      </c>
      <c r="I520" s="0" t="s">
        <v>223</v>
      </c>
      <c r="J520" s="0" t="s">
        <v>1439</v>
      </c>
      <c r="K520" s="0" t="s">
        <v>225</v>
      </c>
      <c r="L520" s="0" t="s">
        <v>1365</v>
      </c>
      <c r="M520" s="0" t="s">
        <v>1366</v>
      </c>
      <c r="N520" s="0" t="s">
        <v>1440</v>
      </c>
      <c r="O520" s="0" t="n">
        <v>15</v>
      </c>
      <c r="P520" s="0" t="n">
        <v>13</v>
      </c>
      <c r="Q520" s="0" t="s">
        <v>52</v>
      </c>
      <c r="R520" s="0" t="s">
        <v>409</v>
      </c>
      <c r="S520" s="0" t="s">
        <v>1762</v>
      </c>
      <c r="T520" s="0" t="s">
        <v>55</v>
      </c>
      <c r="U520" s="0" t="n">
        <v>5</v>
      </c>
      <c r="V520" s="0" t="n">
        <v>58</v>
      </c>
      <c r="W520" s="0" t="s">
        <v>55</v>
      </c>
      <c r="X520" s="0" t="s">
        <v>55</v>
      </c>
      <c r="Y520" s="0" t="s">
        <v>55</v>
      </c>
      <c r="Z520" s="0" t="s">
        <v>55</v>
      </c>
      <c r="AA520" s="0" t="n">
        <v>4</v>
      </c>
      <c r="AB520" s="0" t="s">
        <v>55</v>
      </c>
      <c r="AC520" s="0" t="s">
        <v>55</v>
      </c>
      <c r="AD520" s="0" t="n">
        <v>31.8881</v>
      </c>
      <c r="AE520" s="0" t="n">
        <v>2</v>
      </c>
      <c r="AF520" s="0" t="n">
        <v>14.69</v>
      </c>
      <c r="AG520" s="0" t="n">
        <v>8874.38</v>
      </c>
      <c r="AH520" s="0" t="n">
        <v>358.4</v>
      </c>
      <c r="AI520" s="0" t="n">
        <v>1120.74</v>
      </c>
      <c r="AJ520" s="0" t="n">
        <v>39.5</v>
      </c>
      <c r="AK520" s="0" t="n">
        <v>249.67</v>
      </c>
      <c r="AL520" s="0" t="n">
        <v>6.67</v>
      </c>
      <c r="AM520" s="0" t="n">
        <v>338126.84</v>
      </c>
      <c r="AN520" s="0" t="n">
        <v>40172.8</v>
      </c>
      <c r="AO520" s="0" t="n">
        <v>47670.07</v>
      </c>
      <c r="AP520" s="0" t="n">
        <v>3384.5</v>
      </c>
      <c r="AQ520" s="0" t="n">
        <v>4929.17</v>
      </c>
      <c r="AR520" s="0" t="n">
        <v>541.33</v>
      </c>
      <c r="AS520" s="0" t="n">
        <v>215</v>
      </c>
    </row>
    <row r="521" customFormat="false" ht="12" hidden="false" customHeight="false" outlineLevel="0" collapsed="false">
      <c r="A521" s="0" t="str">
        <f aca="false">CONCATENATE("Item/",ASC(C521),"/cond_",ASC(L521),"/list_",ASC(E521),"/context_",ASC(F521),"/CW_",ASC(AS521))</f>
        <v>Item/12040/cond_ORTH/list_CORGA/context_40/CW_584</v>
      </c>
      <c r="B521" s="0" t="str">
        <f aca="false">CONCATENATE("(#",ASC(C521),")")</f>
        <v>(#12040)</v>
      </c>
      <c r="C521" s="0" t="n">
        <v>12040</v>
      </c>
      <c r="D521" s="0" t="n">
        <v>2040</v>
      </c>
      <c r="E521" s="0" t="s">
        <v>46</v>
      </c>
      <c r="F521" s="0" t="n">
        <v>40</v>
      </c>
      <c r="G521" s="0" t="n">
        <v>55</v>
      </c>
      <c r="H521" s="0" t="s">
        <v>227</v>
      </c>
      <c r="I521" s="0" t="s">
        <v>228</v>
      </c>
      <c r="J521" s="0" t="s">
        <v>1441</v>
      </c>
      <c r="K521" s="0" t="s">
        <v>230</v>
      </c>
      <c r="L521" s="0" t="s">
        <v>1365</v>
      </c>
      <c r="M521" s="0" t="s">
        <v>1366</v>
      </c>
      <c r="N521" s="0" t="s">
        <v>1442</v>
      </c>
      <c r="O521" s="0" t="n">
        <v>10</v>
      </c>
      <c r="P521" s="0" t="n">
        <v>8</v>
      </c>
      <c r="Q521" s="0" t="s">
        <v>52</v>
      </c>
      <c r="R521" s="0" t="s">
        <v>409</v>
      </c>
      <c r="S521" s="0" t="s">
        <v>1743</v>
      </c>
      <c r="T521" s="0" t="s">
        <v>55</v>
      </c>
      <c r="U521" s="0" t="n">
        <v>5</v>
      </c>
      <c r="V521" s="0" t="n">
        <v>35</v>
      </c>
      <c r="W521" s="0" t="s">
        <v>55</v>
      </c>
      <c r="X521" s="0" t="s">
        <v>55</v>
      </c>
      <c r="Y521" s="0" t="s">
        <v>55</v>
      </c>
      <c r="Z521" s="0" t="s">
        <v>55</v>
      </c>
      <c r="AA521" s="0" t="n">
        <v>16</v>
      </c>
      <c r="AB521" s="0" t="s">
        <v>55</v>
      </c>
      <c r="AC521" s="0" t="s">
        <v>55</v>
      </c>
      <c r="AD521" s="0" t="n">
        <v>16.658</v>
      </c>
      <c r="AE521" s="0" t="n">
        <v>2</v>
      </c>
      <c r="AF521" s="0" t="n">
        <v>65.95</v>
      </c>
      <c r="AG521" s="0" t="n">
        <v>10170.19</v>
      </c>
      <c r="AH521" s="0" t="n">
        <v>309</v>
      </c>
      <c r="AI521" s="0" t="n">
        <v>1750.29</v>
      </c>
      <c r="AJ521" s="0" t="n">
        <v>15.5</v>
      </c>
      <c r="AK521" s="0" t="n">
        <v>104.59</v>
      </c>
      <c r="AL521" s="0" t="n">
        <v>2.33</v>
      </c>
      <c r="AM521" s="0" t="n">
        <v>248582.59</v>
      </c>
      <c r="AN521" s="0" t="n">
        <v>34292</v>
      </c>
      <c r="AO521" s="0" t="n">
        <v>10235.27</v>
      </c>
      <c r="AP521" s="0" t="n">
        <v>1822.25</v>
      </c>
      <c r="AQ521" s="0" t="n">
        <v>338.45</v>
      </c>
      <c r="AR521" s="0" t="n">
        <v>58.33</v>
      </c>
      <c r="AS521" s="0" t="n">
        <v>584</v>
      </c>
    </row>
    <row r="522" customFormat="false" ht="12" hidden="false" customHeight="false" outlineLevel="0" collapsed="false">
      <c r="A522" s="0" t="str">
        <f aca="false">CONCATENATE("Item/",ASC(C522),"/cond_",ASC(L522),"/list_",ASC(E522),"/context_",ASC(F522),"/CW_",ASC(AS522))</f>
        <v>Item/12041/cond_ORTH/list_CORGA/context_41/CW_173</v>
      </c>
      <c r="B522" s="0" t="str">
        <f aca="false">CONCATENATE("(#",ASC(C522),")")</f>
        <v>(#12041)</v>
      </c>
      <c r="C522" s="0" t="n">
        <v>12041</v>
      </c>
      <c r="D522" s="0" t="n">
        <v>2041</v>
      </c>
      <c r="E522" s="0" t="s">
        <v>46</v>
      </c>
      <c r="F522" s="0" t="n">
        <v>41</v>
      </c>
      <c r="G522" s="0" t="n">
        <v>56</v>
      </c>
      <c r="H522" s="0" t="n">
        <v>13</v>
      </c>
      <c r="I522" s="0" t="s">
        <v>232</v>
      </c>
      <c r="J522" s="0" t="s">
        <v>1443</v>
      </c>
      <c r="K522" s="0" t="s">
        <v>234</v>
      </c>
      <c r="L522" s="0" t="s">
        <v>1365</v>
      </c>
      <c r="M522" s="0" t="s">
        <v>1366</v>
      </c>
      <c r="N522" s="0" t="s">
        <v>1444</v>
      </c>
      <c r="O522" s="0" t="n">
        <v>15</v>
      </c>
      <c r="P522" s="0" t="n">
        <v>13</v>
      </c>
      <c r="Q522" s="0" t="s">
        <v>52</v>
      </c>
      <c r="R522" s="0" t="s">
        <v>581</v>
      </c>
      <c r="S522" s="0" t="s">
        <v>1749</v>
      </c>
      <c r="T522" s="0" t="s">
        <v>55</v>
      </c>
      <c r="U522" s="0" t="n">
        <v>6</v>
      </c>
      <c r="V522" s="0" t="n">
        <v>2</v>
      </c>
      <c r="W522" s="0" t="n">
        <v>522</v>
      </c>
      <c r="X522" s="0" t="n">
        <v>455</v>
      </c>
      <c r="Y522" s="0" t="n">
        <v>430</v>
      </c>
      <c r="Z522" s="0" t="n">
        <v>333</v>
      </c>
      <c r="AA522" s="0" t="n">
        <v>14</v>
      </c>
      <c r="AB522" s="0" t="s">
        <v>55</v>
      </c>
      <c r="AC522" s="0" t="s">
        <v>55</v>
      </c>
      <c r="AD522" s="0" t="n">
        <v>4.69993</v>
      </c>
      <c r="AE522" s="0" t="n">
        <v>6</v>
      </c>
      <c r="AF522" s="0" t="n">
        <v>10.73</v>
      </c>
      <c r="AG522" s="0" t="n">
        <v>7833.33</v>
      </c>
      <c r="AH522" s="0" t="n">
        <v>871.83</v>
      </c>
      <c r="AI522" s="0" t="n">
        <v>1935.47</v>
      </c>
      <c r="AJ522" s="0" t="n">
        <v>202.2</v>
      </c>
      <c r="AK522" s="0" t="n">
        <v>318.42</v>
      </c>
      <c r="AL522" s="0" t="n">
        <v>28.25</v>
      </c>
      <c r="AM522" s="0" t="n">
        <v>254059.54</v>
      </c>
      <c r="AN522" s="0" t="n">
        <v>37249.83</v>
      </c>
      <c r="AO522" s="0" t="n">
        <v>39670.76</v>
      </c>
      <c r="AP522" s="0" t="n">
        <v>7009</v>
      </c>
      <c r="AQ522" s="0" t="n">
        <v>8900.71</v>
      </c>
      <c r="AR522" s="0" t="n">
        <v>2050.75</v>
      </c>
      <c r="AS522" s="0" t="n">
        <v>173</v>
      </c>
    </row>
    <row r="523" customFormat="false" ht="12" hidden="false" customHeight="false" outlineLevel="0" collapsed="false">
      <c r="A523" s="0" t="str">
        <f aca="false">CONCATENATE("Item/",ASC(C523),"/cond_",ASC(L523),"/list_",ASC(E523),"/context_",ASC(F523),"/CW_",ASC(AS523))</f>
        <v>Item/12042/cond_ORTH/list_CORGA/context_42/CW_146</v>
      </c>
      <c r="B523" s="0" t="str">
        <f aca="false">CONCATENATE("(#",ASC(C523),")")</f>
        <v>(#12042)</v>
      </c>
      <c r="C523" s="0" t="n">
        <v>12042</v>
      </c>
      <c r="D523" s="0" t="n">
        <v>2042</v>
      </c>
      <c r="E523" s="0" t="s">
        <v>46</v>
      </c>
      <c r="F523" s="0" t="n">
        <v>42</v>
      </c>
      <c r="G523" s="0" t="n">
        <v>57</v>
      </c>
      <c r="H523" s="0" t="s">
        <v>237</v>
      </c>
      <c r="I523" s="0" t="s">
        <v>238</v>
      </c>
      <c r="J523" s="0" t="s">
        <v>1445</v>
      </c>
      <c r="K523" s="0" t="s">
        <v>240</v>
      </c>
      <c r="L523" s="0" t="s">
        <v>1365</v>
      </c>
      <c r="M523" s="0" t="s">
        <v>1366</v>
      </c>
      <c r="N523" s="0" t="s">
        <v>1446</v>
      </c>
      <c r="O523" s="0" t="n">
        <v>22</v>
      </c>
      <c r="P523" s="0" t="n">
        <v>19</v>
      </c>
      <c r="Q523" s="0" t="s">
        <v>52</v>
      </c>
      <c r="R523" s="0" t="s">
        <v>581</v>
      </c>
      <c r="S523" s="0" t="s">
        <v>1745</v>
      </c>
      <c r="T523" s="0" t="s">
        <v>55</v>
      </c>
      <c r="U523" s="0" t="n">
        <v>4</v>
      </c>
      <c r="V523" s="0" t="n">
        <v>109</v>
      </c>
      <c r="W523" s="0" t="n">
        <v>400</v>
      </c>
      <c r="X523" s="0" t="n">
        <v>567</v>
      </c>
      <c r="Y523" s="0" t="n">
        <v>404</v>
      </c>
      <c r="Z523" s="0" t="n">
        <v>465</v>
      </c>
      <c r="AA523" s="0" t="n">
        <v>17</v>
      </c>
      <c r="AB523" s="0" t="s">
        <v>55</v>
      </c>
      <c r="AC523" s="0" t="s">
        <v>55</v>
      </c>
      <c r="AD523" s="0" t="n">
        <v>74.6039</v>
      </c>
      <c r="AE523" s="0" t="n">
        <v>5</v>
      </c>
      <c r="AF523" s="0" t="n">
        <v>113.21</v>
      </c>
      <c r="AG523" s="0" t="n">
        <v>14061.46</v>
      </c>
      <c r="AH523" s="0" t="n">
        <v>183.5</v>
      </c>
      <c r="AI523" s="0" t="n">
        <v>933.56</v>
      </c>
      <c r="AJ523" s="0" t="n">
        <v>19.67</v>
      </c>
      <c r="AK523" s="0" t="n">
        <v>153.91</v>
      </c>
      <c r="AL523" s="0" t="n">
        <v>2</v>
      </c>
      <c r="AM523" s="0" t="n">
        <v>186469.84</v>
      </c>
      <c r="AN523" s="0" t="n">
        <v>27590.5</v>
      </c>
      <c r="AO523" s="0" t="n">
        <v>7769.61</v>
      </c>
      <c r="AP523" s="0" t="n">
        <v>1226</v>
      </c>
      <c r="AQ523" s="0" t="n">
        <v>1009</v>
      </c>
      <c r="AR523" s="0" t="n">
        <v>94</v>
      </c>
      <c r="AS523" s="0" t="n">
        <v>146</v>
      </c>
    </row>
    <row r="524" customFormat="false" ht="12" hidden="false" customHeight="false" outlineLevel="0" collapsed="false">
      <c r="A524" s="0" t="str">
        <f aca="false">CONCATENATE("Item/",ASC(C524),"/cond_",ASC(L524),"/list_",ASC(E524),"/context_",ASC(F524),"/CW_",ASC(AS524))</f>
        <v>Item/12043/cond_ORTH/list_CORGA/context_43/CW_573</v>
      </c>
      <c r="B524" s="0" t="str">
        <f aca="false">CONCATENATE("(#",ASC(C524),")")</f>
        <v>(#12043)</v>
      </c>
      <c r="C524" s="0" t="n">
        <v>12043</v>
      </c>
      <c r="D524" s="0" t="n">
        <v>2043</v>
      </c>
      <c r="E524" s="0" t="s">
        <v>46</v>
      </c>
      <c r="F524" s="0" t="n">
        <v>43</v>
      </c>
      <c r="G524" s="0" t="n">
        <v>58</v>
      </c>
      <c r="H524" s="0" t="s">
        <v>242</v>
      </c>
      <c r="I524" s="0" t="s">
        <v>243</v>
      </c>
      <c r="J524" s="0" t="s">
        <v>1447</v>
      </c>
      <c r="K524" s="0" t="s">
        <v>245</v>
      </c>
      <c r="L524" s="0" t="s">
        <v>1365</v>
      </c>
      <c r="M524" s="0" t="s">
        <v>1366</v>
      </c>
      <c r="N524" s="0" t="s">
        <v>1448</v>
      </c>
      <c r="O524" s="0" t="n">
        <v>20</v>
      </c>
      <c r="P524" s="0" t="n">
        <v>18</v>
      </c>
      <c r="Q524" s="0" t="s">
        <v>52</v>
      </c>
      <c r="R524" s="0" t="s">
        <v>581</v>
      </c>
      <c r="S524" s="0" t="s">
        <v>1745</v>
      </c>
      <c r="T524" s="0" t="s">
        <v>55</v>
      </c>
      <c r="U524" s="0" t="n">
        <v>4</v>
      </c>
      <c r="V524" s="0" t="n">
        <v>110</v>
      </c>
      <c r="W524" s="0" t="n">
        <v>270</v>
      </c>
      <c r="X524" s="0" t="n">
        <v>556</v>
      </c>
      <c r="Y524" s="0" t="n">
        <v>399</v>
      </c>
      <c r="Z524" s="0" t="n">
        <v>423</v>
      </c>
      <c r="AA524" s="0" t="n">
        <v>3</v>
      </c>
      <c r="AB524" s="0" t="s">
        <v>55</v>
      </c>
      <c r="AC524" s="0" t="s">
        <v>55</v>
      </c>
      <c r="AD524" s="0" t="n">
        <v>125.47</v>
      </c>
      <c r="AE524" s="0" t="n">
        <v>7</v>
      </c>
      <c r="AF524" s="0" t="n">
        <v>1049.23</v>
      </c>
      <c r="AG524" s="0" t="n">
        <v>17272.94</v>
      </c>
      <c r="AH524" s="0" t="n">
        <v>162.75</v>
      </c>
      <c r="AI524" s="0" t="n">
        <v>3853.6</v>
      </c>
      <c r="AJ524" s="0" t="n">
        <v>24</v>
      </c>
      <c r="AK524" s="0" t="n">
        <v>243.8</v>
      </c>
      <c r="AL524" s="0" t="n">
        <v>3.5</v>
      </c>
      <c r="AM524" s="0" t="n">
        <v>226544.27</v>
      </c>
      <c r="AN524" s="0" t="n">
        <v>29149</v>
      </c>
      <c r="AO524" s="0" t="n">
        <v>20518.4</v>
      </c>
      <c r="AP524" s="0" t="n">
        <v>2598.67</v>
      </c>
      <c r="AQ524" s="0" t="n">
        <v>1485.59</v>
      </c>
      <c r="AR524" s="0" t="n">
        <v>367.5</v>
      </c>
      <c r="AS524" s="0" t="n">
        <v>573</v>
      </c>
    </row>
    <row r="525" customFormat="false" ht="12" hidden="false" customHeight="false" outlineLevel="0" collapsed="false">
      <c r="A525" s="0" t="str">
        <f aca="false">CONCATENATE("Item/",ASC(C525),"/cond_",ASC(L525),"/list_",ASC(E525),"/context_",ASC(F525),"/CW_",ASC(AS525))</f>
        <v>Item/12044/cond_ORTH/list_CORGC/context_44/CW_478</v>
      </c>
      <c r="B525" s="0" t="str">
        <f aca="false">CONCATENATE("(#",ASC(C525),")")</f>
        <v>(#12044)</v>
      </c>
      <c r="C525" s="0" t="n">
        <v>12044</v>
      </c>
      <c r="D525" s="0" t="n">
        <v>2044</v>
      </c>
      <c r="E525" s="0" t="s">
        <v>66</v>
      </c>
      <c r="F525" s="0" t="n">
        <v>44</v>
      </c>
      <c r="G525" s="0" t="n">
        <v>59</v>
      </c>
      <c r="H525" s="0" t="s">
        <v>247</v>
      </c>
      <c r="I525" s="0" t="s">
        <v>248</v>
      </c>
      <c r="J525" s="0" t="s">
        <v>1449</v>
      </c>
      <c r="K525" s="0" t="s">
        <v>250</v>
      </c>
      <c r="L525" s="0" t="s">
        <v>1365</v>
      </c>
      <c r="M525" s="0" t="s">
        <v>1366</v>
      </c>
      <c r="N525" s="0" t="s">
        <v>1450</v>
      </c>
      <c r="O525" s="0" t="n">
        <v>17</v>
      </c>
      <c r="P525" s="0" t="n">
        <v>15</v>
      </c>
      <c r="Q525" s="0" t="s">
        <v>52</v>
      </c>
      <c r="R525" s="0" t="s">
        <v>581</v>
      </c>
      <c r="S525" s="0" t="s">
        <v>1745</v>
      </c>
      <c r="T525" s="0" t="s">
        <v>55</v>
      </c>
      <c r="U525" s="0" t="n">
        <v>6</v>
      </c>
      <c r="V525" s="0" t="s">
        <v>55</v>
      </c>
      <c r="W525" s="0" t="s">
        <v>55</v>
      </c>
      <c r="X525" s="0" t="s">
        <v>55</v>
      </c>
      <c r="Y525" s="0" t="s">
        <v>55</v>
      </c>
      <c r="Z525" s="0" t="s">
        <v>55</v>
      </c>
      <c r="AA525" s="0" t="n">
        <v>10</v>
      </c>
      <c r="AB525" s="0" t="s">
        <v>55</v>
      </c>
      <c r="AC525" s="0" t="s">
        <v>55</v>
      </c>
      <c r="AD525" s="0" t="n">
        <v>10.6492</v>
      </c>
      <c r="AE525" s="0" t="n">
        <v>5</v>
      </c>
      <c r="AF525" s="0" t="n">
        <v>11.51</v>
      </c>
      <c r="AG525" s="0" t="n">
        <v>8887.42</v>
      </c>
      <c r="AH525" s="0" t="n">
        <v>868.33</v>
      </c>
      <c r="AI525" s="0" t="n">
        <v>1724.22</v>
      </c>
      <c r="AJ525" s="0" t="n">
        <v>164.6</v>
      </c>
      <c r="AK525" s="0" t="n">
        <v>206.41</v>
      </c>
      <c r="AL525" s="0" t="n">
        <v>12.25</v>
      </c>
      <c r="AM525" s="0" t="n">
        <v>268899.72</v>
      </c>
      <c r="AN525" s="0" t="n">
        <v>36883.67</v>
      </c>
      <c r="AO525" s="0" t="n">
        <v>21791.69</v>
      </c>
      <c r="AP525" s="0" t="n">
        <v>3276</v>
      </c>
      <c r="AQ525" s="0" t="n">
        <v>2305.4</v>
      </c>
      <c r="AR525" s="0" t="n">
        <v>188.75</v>
      </c>
      <c r="AS525" s="0" t="n">
        <v>478</v>
      </c>
    </row>
    <row r="526" customFormat="false" ht="12" hidden="false" customHeight="false" outlineLevel="0" collapsed="false">
      <c r="A526" s="0" t="str">
        <f aca="false">CONCATENATE("Item/",ASC(C526),"/cond_",ASC(L526),"/list_",ASC(E526),"/context_",ASC(F526),"/CW_",ASC(AS526))</f>
        <v>Item/12045/cond_ORTH/list_CORGB/context_45/CW_114</v>
      </c>
      <c r="B526" s="0" t="str">
        <f aca="false">CONCATENATE("(#",ASC(C526),")")</f>
        <v>(#12045)</v>
      </c>
      <c r="C526" s="0" t="n">
        <v>12045</v>
      </c>
      <c r="D526" s="0" t="n">
        <v>2045</v>
      </c>
      <c r="E526" s="0" t="s">
        <v>56</v>
      </c>
      <c r="F526" s="0" t="n">
        <v>45</v>
      </c>
      <c r="G526" s="0" t="n">
        <v>60</v>
      </c>
      <c r="H526" s="0" t="n">
        <v>66</v>
      </c>
      <c r="I526" s="0" t="s">
        <v>252</v>
      </c>
      <c r="J526" s="0" t="s">
        <v>1129</v>
      </c>
      <c r="K526" s="0" t="s">
        <v>254</v>
      </c>
      <c r="L526" s="0" t="s">
        <v>1365</v>
      </c>
      <c r="M526" s="0" t="s">
        <v>1366</v>
      </c>
      <c r="N526" s="0" t="s">
        <v>1451</v>
      </c>
      <c r="O526" s="0" t="n">
        <v>9</v>
      </c>
      <c r="P526" s="0" t="n">
        <v>7</v>
      </c>
      <c r="Q526" s="0" t="s">
        <v>52</v>
      </c>
      <c r="R526" s="0" t="s">
        <v>581</v>
      </c>
      <c r="S526" s="0" t="s">
        <v>1763</v>
      </c>
      <c r="T526" s="0" t="s">
        <v>55</v>
      </c>
      <c r="U526" s="0" t="n">
        <v>3</v>
      </c>
      <c r="V526" s="0" t="n">
        <v>75</v>
      </c>
      <c r="W526" s="0" t="n">
        <v>610</v>
      </c>
      <c r="X526" s="0" t="n">
        <v>598</v>
      </c>
      <c r="Y526" s="0" t="n">
        <v>636</v>
      </c>
      <c r="Z526" s="0" t="n">
        <v>553</v>
      </c>
      <c r="AA526" s="0" t="n">
        <v>1</v>
      </c>
      <c r="AB526" s="0" t="s">
        <v>55</v>
      </c>
      <c r="AC526" s="0" t="s">
        <v>55</v>
      </c>
      <c r="AD526" s="0" t="n">
        <v>73.2356</v>
      </c>
      <c r="AE526" s="0" t="n">
        <v>15</v>
      </c>
      <c r="AF526" s="0" t="n">
        <v>8.58</v>
      </c>
      <c r="AG526" s="0" t="n">
        <v>10095.71</v>
      </c>
      <c r="AH526" s="0" t="n">
        <v>69.33</v>
      </c>
      <c r="AI526" s="0" t="n">
        <v>120.92</v>
      </c>
      <c r="AJ526" s="0" t="n">
        <v>7.5</v>
      </c>
      <c r="AK526" s="0" t="n">
        <v>73.24</v>
      </c>
      <c r="AL526" s="0" t="n">
        <v>1</v>
      </c>
      <c r="AM526" s="0" t="n">
        <v>191184.09</v>
      </c>
      <c r="AN526" s="0" t="n">
        <v>23729</v>
      </c>
      <c r="AO526" s="0" t="n">
        <v>4928.62</v>
      </c>
      <c r="AP526" s="0" t="n">
        <v>995.5</v>
      </c>
      <c r="AQ526" s="0" t="n">
        <v>149.56</v>
      </c>
      <c r="AR526" s="0" t="n">
        <v>66</v>
      </c>
      <c r="AS526" s="0" t="n">
        <v>114</v>
      </c>
    </row>
    <row r="527" customFormat="false" ht="12" hidden="false" customHeight="false" outlineLevel="0" collapsed="false">
      <c r="A527" s="0" t="str">
        <f aca="false">CONCATENATE("Item/",ASC(C527),"/cond_",ASC(L527),"/list_",ASC(E527),"/context_",ASC(F527),"/CW_",ASC(AS527))</f>
        <v>Item/12046/cond_ORTH/list_CORGA/context_46/CW_91</v>
      </c>
      <c r="B527" s="0" t="str">
        <f aca="false">CONCATENATE("(#",ASC(C527),")")</f>
        <v>(#12046)</v>
      </c>
      <c r="C527" s="0" t="n">
        <v>12046</v>
      </c>
      <c r="D527" s="0" t="n">
        <v>2046</v>
      </c>
      <c r="E527" s="0" t="s">
        <v>46</v>
      </c>
      <c r="F527" s="0" t="n">
        <v>46</v>
      </c>
      <c r="G527" s="0" t="n">
        <v>61</v>
      </c>
      <c r="H527" s="0" t="n">
        <v>3</v>
      </c>
      <c r="I527" s="0" t="s">
        <v>256</v>
      </c>
      <c r="J527" s="0" t="s">
        <v>721</v>
      </c>
      <c r="K527" s="0" t="s">
        <v>258</v>
      </c>
      <c r="L527" s="0" t="s">
        <v>1365</v>
      </c>
      <c r="M527" s="0" t="s">
        <v>1366</v>
      </c>
      <c r="N527" s="0" t="s">
        <v>1452</v>
      </c>
      <c r="O527" s="0" t="n">
        <v>19</v>
      </c>
      <c r="P527" s="0" t="n">
        <v>17</v>
      </c>
      <c r="Q527" s="0" t="s">
        <v>52</v>
      </c>
      <c r="R527" s="0" t="s">
        <v>581</v>
      </c>
      <c r="S527" s="0" t="s">
        <v>1745</v>
      </c>
      <c r="T527" s="0" t="s">
        <v>55</v>
      </c>
      <c r="U527" s="0" t="n">
        <v>4</v>
      </c>
      <c r="V527" s="0" t="n">
        <v>9</v>
      </c>
      <c r="W527" s="0" t="n">
        <v>608</v>
      </c>
      <c r="X527" s="0" t="n">
        <v>544</v>
      </c>
      <c r="Y527" s="0" t="n">
        <v>631</v>
      </c>
      <c r="Z527" s="0" t="n">
        <v>429</v>
      </c>
      <c r="AA527" s="0" t="n">
        <v>11</v>
      </c>
      <c r="AB527" s="0" t="s">
        <v>55</v>
      </c>
      <c r="AC527" s="0" t="s">
        <v>55</v>
      </c>
      <c r="AD527" s="0" t="n">
        <v>3.98601</v>
      </c>
      <c r="AE527" s="0" t="n">
        <v>12</v>
      </c>
      <c r="AF527" s="0" t="n">
        <v>87.11</v>
      </c>
      <c r="AG527" s="0" t="n">
        <v>12859.94</v>
      </c>
      <c r="AH527" s="0" t="n">
        <v>247.5</v>
      </c>
      <c r="AI527" s="0" t="n">
        <v>2539.33</v>
      </c>
      <c r="AJ527" s="0" t="n">
        <v>40</v>
      </c>
      <c r="AK527" s="0" t="n">
        <v>502.77</v>
      </c>
      <c r="AL527" s="0" t="n">
        <v>5.5</v>
      </c>
      <c r="AM527" s="0" t="n">
        <v>178450.38</v>
      </c>
      <c r="AN527" s="0" t="n">
        <v>25094.25</v>
      </c>
      <c r="AO527" s="0" t="n">
        <v>20619.26</v>
      </c>
      <c r="AP527" s="0" t="n">
        <v>2888.33</v>
      </c>
      <c r="AQ527" s="0" t="n">
        <v>1459.12</v>
      </c>
      <c r="AR527" s="0" t="n">
        <v>269.5</v>
      </c>
      <c r="AS527" s="0" t="n">
        <v>91</v>
      </c>
    </row>
    <row r="528" customFormat="false" ht="12" hidden="false" customHeight="false" outlineLevel="0" collapsed="false">
      <c r="A528" s="0" t="str">
        <f aca="false">CONCATENATE("Item/",ASC(C528),"/cond_",ASC(L528),"/list_",ASC(E528),"/context_",ASC(F528),"/CW_",ASC(AS528))</f>
        <v>Item/12047/cond_ORTH/list_CORGA/context_47/CW_331</v>
      </c>
      <c r="B528" s="0" t="str">
        <f aca="false">CONCATENATE("(#",ASC(C528),")")</f>
        <v>(#12047)</v>
      </c>
      <c r="C528" s="0" t="n">
        <v>12047</v>
      </c>
      <c r="D528" s="0" t="n">
        <v>2047</v>
      </c>
      <c r="E528" s="0" t="s">
        <v>46</v>
      </c>
      <c r="F528" s="0" t="n">
        <v>47</v>
      </c>
      <c r="G528" s="0" t="n">
        <v>63</v>
      </c>
      <c r="I528" s="0" t="s">
        <v>260</v>
      </c>
      <c r="J528" s="0" t="s">
        <v>1241</v>
      </c>
      <c r="K528" s="0" t="s">
        <v>262</v>
      </c>
      <c r="L528" s="0" t="s">
        <v>1365</v>
      </c>
      <c r="M528" s="0" t="s">
        <v>1366</v>
      </c>
      <c r="N528" s="0" t="s">
        <v>1453</v>
      </c>
      <c r="O528" s="0" t="n">
        <v>12</v>
      </c>
      <c r="P528" s="0" t="n">
        <v>10</v>
      </c>
      <c r="Q528" s="0" t="s">
        <v>52</v>
      </c>
      <c r="R528" s="0" t="s">
        <v>581</v>
      </c>
      <c r="S528" s="0" t="s">
        <v>1764</v>
      </c>
      <c r="T528" s="0" t="s">
        <v>55</v>
      </c>
      <c r="U528" s="0" t="n">
        <v>4</v>
      </c>
      <c r="V528" s="0" t="n">
        <v>294</v>
      </c>
      <c r="W528" s="0" t="n">
        <v>405</v>
      </c>
      <c r="X528" s="0" t="n">
        <v>573</v>
      </c>
      <c r="Y528" s="0" t="n">
        <v>475</v>
      </c>
      <c r="Z528" s="0" t="n">
        <v>474</v>
      </c>
      <c r="AA528" s="0" t="n">
        <v>8</v>
      </c>
      <c r="AB528" s="0" t="s">
        <v>55</v>
      </c>
      <c r="AC528" s="0" t="s">
        <v>55</v>
      </c>
      <c r="AD528" s="0" t="n">
        <v>266.23</v>
      </c>
      <c r="AE528" s="0" t="n">
        <v>9</v>
      </c>
      <c r="AF528" s="0" t="n">
        <v>171.44</v>
      </c>
      <c r="AG528" s="0" t="n">
        <v>18617.38</v>
      </c>
      <c r="AH528" s="0" t="n">
        <v>251.5</v>
      </c>
      <c r="AI528" s="0" t="n">
        <v>3073.75</v>
      </c>
      <c r="AJ528" s="0" t="n">
        <v>21</v>
      </c>
      <c r="AK528" s="0" t="n">
        <v>1035</v>
      </c>
      <c r="AL528" s="0" t="n">
        <v>4.5</v>
      </c>
      <c r="AM528" s="0" t="n">
        <v>323125.97</v>
      </c>
      <c r="AN528" s="0" t="n">
        <v>39748.25</v>
      </c>
      <c r="AO528" s="0" t="n">
        <v>14379.16</v>
      </c>
      <c r="AP528" s="0" t="n">
        <v>2191.67</v>
      </c>
      <c r="AQ528" s="0" t="n">
        <v>1919.62</v>
      </c>
      <c r="AR528" s="0" t="n">
        <v>186.5</v>
      </c>
      <c r="AS528" s="0" t="n">
        <v>331</v>
      </c>
    </row>
    <row r="529" customFormat="false" ht="12" hidden="false" customHeight="false" outlineLevel="0" collapsed="false">
      <c r="A529" s="0" t="str">
        <f aca="false">CONCATENATE("Item/",ASC(C529),"/cond_",ASC(L529),"/list_",ASC(E529),"/context_",ASC(F529),"/CW_",ASC(AS529))</f>
        <v>Item/12048/cond_ORTH/list_CORGC/context_48/CW_558</v>
      </c>
      <c r="B529" s="0" t="str">
        <f aca="false">CONCATENATE("(#",ASC(C529),")")</f>
        <v>(#12048)</v>
      </c>
      <c r="C529" s="0" t="n">
        <v>12048</v>
      </c>
      <c r="D529" s="0" t="n">
        <v>2048</v>
      </c>
      <c r="E529" s="0" t="s">
        <v>66</v>
      </c>
      <c r="F529" s="0" t="n">
        <v>48</v>
      </c>
      <c r="G529" s="0" t="n">
        <v>64</v>
      </c>
      <c r="I529" s="0" t="s">
        <v>264</v>
      </c>
      <c r="J529" s="0" t="s">
        <v>1454</v>
      </c>
      <c r="K529" s="0" t="s">
        <v>266</v>
      </c>
      <c r="L529" s="0" t="s">
        <v>1365</v>
      </c>
      <c r="M529" s="0" t="s">
        <v>1366</v>
      </c>
      <c r="N529" s="0" t="s">
        <v>1455</v>
      </c>
      <c r="O529" s="0" t="n">
        <v>23</v>
      </c>
      <c r="P529" s="0" t="n">
        <v>21</v>
      </c>
      <c r="Q529" s="0" t="s">
        <v>52</v>
      </c>
      <c r="R529" s="0" t="s">
        <v>581</v>
      </c>
      <c r="S529" s="0" t="s">
        <v>1755</v>
      </c>
      <c r="T529" s="0" t="s">
        <v>55</v>
      </c>
      <c r="U529" s="0" t="n">
        <v>3</v>
      </c>
      <c r="V529" s="0" t="n">
        <v>9816</v>
      </c>
      <c r="W529" s="0" t="n">
        <v>194</v>
      </c>
      <c r="X529" s="0" t="n">
        <v>604</v>
      </c>
      <c r="Y529" s="0" t="n">
        <v>264</v>
      </c>
      <c r="Z529" s="0" t="n">
        <v>272</v>
      </c>
      <c r="AA529" s="0" t="n">
        <v>3</v>
      </c>
      <c r="AB529" s="0" t="s">
        <v>55</v>
      </c>
      <c r="AC529" s="0" t="s">
        <v>55</v>
      </c>
      <c r="AD529" s="0" t="n">
        <v>11050.2</v>
      </c>
      <c r="AE529" s="0" t="n">
        <v>10</v>
      </c>
      <c r="AF529" s="0" t="n">
        <v>366.17</v>
      </c>
      <c r="AG529" s="0" t="n">
        <v>23318.62</v>
      </c>
      <c r="AH529" s="0" t="n">
        <v>63.67</v>
      </c>
      <c r="AI529" s="0" t="n">
        <v>12881.06</v>
      </c>
      <c r="AJ529" s="0" t="n">
        <v>6</v>
      </c>
      <c r="AK529" s="0" t="n">
        <v>11050.2</v>
      </c>
      <c r="AL529" s="0" t="n">
        <v>1</v>
      </c>
      <c r="AM529" s="0" t="n">
        <v>245942.36</v>
      </c>
      <c r="AN529" s="0" t="n">
        <v>32564</v>
      </c>
      <c r="AO529" s="0" t="n">
        <v>26239.59</v>
      </c>
      <c r="AP529" s="0" t="n">
        <v>1827</v>
      </c>
      <c r="AQ529" s="0" t="n">
        <v>11314.88</v>
      </c>
      <c r="AR529" s="0" t="n">
        <v>84</v>
      </c>
      <c r="AS529" s="0" t="n">
        <v>558</v>
      </c>
    </row>
    <row r="530" customFormat="false" ht="12" hidden="false" customHeight="false" outlineLevel="0" collapsed="false">
      <c r="A530" s="0" t="str">
        <f aca="false">CONCATENATE("Item/",ASC(C530),"/cond_",ASC(L530),"/list_",ASC(E530),"/context_",ASC(F530),"/CW_",ASC(AS530))</f>
        <v>Item/12049/cond_ORTH/list_CORGB/context_49/CW_74</v>
      </c>
      <c r="B530" s="0" t="str">
        <f aca="false">CONCATENATE("(#",ASC(C530),")")</f>
        <v>(#12049)</v>
      </c>
      <c r="C530" s="0" t="n">
        <v>12049</v>
      </c>
      <c r="D530" s="0" t="n">
        <v>2049</v>
      </c>
      <c r="E530" s="0" t="s">
        <v>56</v>
      </c>
      <c r="F530" s="0" t="n">
        <v>49</v>
      </c>
      <c r="G530" s="0" t="n">
        <v>65</v>
      </c>
      <c r="H530" s="0" t="n">
        <v>33</v>
      </c>
      <c r="I530" s="0" t="s">
        <v>268</v>
      </c>
      <c r="J530" s="0" t="s">
        <v>1456</v>
      </c>
      <c r="K530" s="0" t="s">
        <v>270</v>
      </c>
      <c r="L530" s="0" t="s">
        <v>1365</v>
      </c>
      <c r="M530" s="0" t="s">
        <v>1366</v>
      </c>
      <c r="N530" s="0" t="s">
        <v>1457</v>
      </c>
      <c r="O530" s="0" t="n">
        <v>15</v>
      </c>
      <c r="P530" s="0" t="n">
        <v>13</v>
      </c>
      <c r="Q530" s="0" t="s">
        <v>52</v>
      </c>
      <c r="R530" s="0" t="s">
        <v>581</v>
      </c>
      <c r="S530" s="0" t="s">
        <v>1742</v>
      </c>
      <c r="T530" s="0" t="s">
        <v>55</v>
      </c>
      <c r="U530" s="0" t="n">
        <v>5</v>
      </c>
      <c r="V530" s="0" t="n">
        <v>207</v>
      </c>
      <c r="W530" s="0" t="s">
        <v>55</v>
      </c>
      <c r="X530" s="0" t="s">
        <v>55</v>
      </c>
      <c r="Y530" s="0" t="s">
        <v>55</v>
      </c>
      <c r="Z530" s="0" t="s">
        <v>55</v>
      </c>
      <c r="AA530" s="0" t="n">
        <v>6</v>
      </c>
      <c r="AB530" s="0" t="s">
        <v>55</v>
      </c>
      <c r="AC530" s="0" t="s">
        <v>55</v>
      </c>
      <c r="AD530" s="0" t="n">
        <v>203.287</v>
      </c>
      <c r="AE530" s="0" t="n">
        <v>8</v>
      </c>
      <c r="AF530" s="0" t="n">
        <v>19.65</v>
      </c>
      <c r="AG530" s="0" t="n">
        <v>9022.54</v>
      </c>
      <c r="AH530" s="0" t="n">
        <v>597</v>
      </c>
      <c r="AI530" s="0" t="n">
        <v>1261.1</v>
      </c>
      <c r="AJ530" s="0" t="n">
        <v>50</v>
      </c>
      <c r="AK530" s="0" t="n">
        <v>379.27</v>
      </c>
      <c r="AL530" s="0" t="n">
        <v>10.33</v>
      </c>
      <c r="AM530" s="0" t="n">
        <v>239182.54</v>
      </c>
      <c r="AN530" s="0" t="n">
        <v>39120</v>
      </c>
      <c r="AO530" s="0" t="n">
        <v>15722.48</v>
      </c>
      <c r="AP530" s="0" t="n">
        <v>2623.5</v>
      </c>
      <c r="AQ530" s="0" t="n">
        <v>1635.81</v>
      </c>
      <c r="AR530" s="0" t="n">
        <v>337</v>
      </c>
      <c r="AS530" s="0" t="n">
        <v>74</v>
      </c>
    </row>
    <row r="531" customFormat="false" ht="12" hidden="false" customHeight="false" outlineLevel="0" collapsed="false">
      <c r="A531" s="0" t="str">
        <f aca="false">CONCATENATE("Item/",ASC(C531),"/cond_",ASC(L531),"/list_",ASC(E531),"/context_",ASC(F531),"/CW_",ASC(AS531))</f>
        <v>Item/12050/cond_ORTH/list_CORGC/context_50/CW_176</v>
      </c>
      <c r="B531" s="0" t="str">
        <f aca="false">CONCATENATE("(#",ASC(C531),")")</f>
        <v>(#12050)</v>
      </c>
      <c r="C531" s="0" t="n">
        <v>12050</v>
      </c>
      <c r="D531" s="0" t="n">
        <v>2050</v>
      </c>
      <c r="E531" s="0" t="s">
        <v>66</v>
      </c>
      <c r="F531" s="0" t="n">
        <v>50</v>
      </c>
      <c r="G531" s="0" t="n">
        <v>66</v>
      </c>
      <c r="I531" s="0" t="s">
        <v>272</v>
      </c>
      <c r="J531" s="0" t="s">
        <v>1458</v>
      </c>
      <c r="K531" s="0" t="s">
        <v>274</v>
      </c>
      <c r="L531" s="0" t="s">
        <v>1365</v>
      </c>
      <c r="M531" s="0" t="s">
        <v>1366</v>
      </c>
      <c r="N531" s="0" t="s">
        <v>1459</v>
      </c>
      <c r="O531" s="0" t="n">
        <v>14</v>
      </c>
      <c r="P531" s="0" t="n">
        <v>12</v>
      </c>
      <c r="Q531" s="0" t="s">
        <v>52</v>
      </c>
      <c r="R531" s="0" t="s">
        <v>581</v>
      </c>
      <c r="S531" s="0" t="s">
        <v>1742</v>
      </c>
      <c r="T531" s="0" t="s">
        <v>55</v>
      </c>
      <c r="U531" s="0" t="n">
        <v>5</v>
      </c>
      <c r="V531" s="0" t="n">
        <v>1</v>
      </c>
      <c r="W531" s="0" t="s">
        <v>55</v>
      </c>
      <c r="X531" s="0" t="s">
        <v>55</v>
      </c>
      <c r="Y531" s="0" t="s">
        <v>55</v>
      </c>
      <c r="Z531" s="0" t="s">
        <v>55</v>
      </c>
      <c r="AA531" s="0" t="n">
        <v>7</v>
      </c>
      <c r="AB531" s="0" t="s">
        <v>55</v>
      </c>
      <c r="AC531" s="0" t="s">
        <v>55</v>
      </c>
      <c r="AD531" s="0" t="n">
        <v>3.03413</v>
      </c>
      <c r="AE531" s="0" t="n">
        <v>4</v>
      </c>
      <c r="AF531" s="0" t="n">
        <v>38.7</v>
      </c>
      <c r="AG531" s="0" t="n">
        <v>8362.46</v>
      </c>
      <c r="AH531" s="0" t="n">
        <v>536.4</v>
      </c>
      <c r="AI531" s="0" t="n">
        <v>1031.56</v>
      </c>
      <c r="AJ531" s="0" t="n">
        <v>35.25</v>
      </c>
      <c r="AK531" s="0" t="n">
        <v>116.09</v>
      </c>
      <c r="AL531" s="0" t="n">
        <v>5.33</v>
      </c>
      <c r="AM531" s="0" t="n">
        <v>220926.51</v>
      </c>
      <c r="AN531" s="0" t="n">
        <v>36218.6</v>
      </c>
      <c r="AO531" s="0" t="n">
        <v>8872.55</v>
      </c>
      <c r="AP531" s="0" t="n">
        <v>2099.25</v>
      </c>
      <c r="AQ531" s="0" t="n">
        <v>934.87</v>
      </c>
      <c r="AR531" s="0" t="n">
        <v>145.33</v>
      </c>
      <c r="AS531" s="0" t="n">
        <v>176</v>
      </c>
    </row>
    <row r="532" customFormat="false" ht="12" hidden="false" customHeight="false" outlineLevel="0" collapsed="false">
      <c r="A532" s="0" t="str">
        <f aca="false">CONCATENATE("Item/",ASC(C532),"/cond_",ASC(L532),"/list_",ASC(E532),"/context_",ASC(F532),"/CW_",ASC(AS532))</f>
        <v>Item/12051/cond_ORTH/list_CORGD/context_51/CW_75</v>
      </c>
      <c r="B532" s="0" t="str">
        <f aca="false">CONCATENATE("(#",ASC(C532),")")</f>
        <v>(#12051)</v>
      </c>
      <c r="C532" s="0" t="n">
        <v>12051</v>
      </c>
      <c r="D532" s="0" t="n">
        <v>2051</v>
      </c>
      <c r="E532" s="0" t="s">
        <v>80</v>
      </c>
      <c r="F532" s="0" t="n">
        <v>51</v>
      </c>
      <c r="G532" s="0" t="n">
        <v>67</v>
      </c>
      <c r="H532" s="0" t="n">
        <v>52</v>
      </c>
      <c r="I532" s="0" t="s">
        <v>276</v>
      </c>
      <c r="J532" s="0" t="s">
        <v>1460</v>
      </c>
      <c r="K532" s="0" t="s">
        <v>278</v>
      </c>
      <c r="L532" s="0" t="s">
        <v>1365</v>
      </c>
      <c r="M532" s="0" t="s">
        <v>1366</v>
      </c>
      <c r="N532" s="0" t="s">
        <v>1461</v>
      </c>
      <c r="O532" s="0" t="n">
        <v>11</v>
      </c>
      <c r="P532" s="0" t="n">
        <v>9</v>
      </c>
      <c r="Q532" s="0" t="s">
        <v>52</v>
      </c>
      <c r="R532" s="0" t="s">
        <v>581</v>
      </c>
      <c r="S532" s="0" t="s">
        <v>1749</v>
      </c>
      <c r="T532" s="0" t="s">
        <v>55</v>
      </c>
      <c r="U532" s="0" t="n">
        <v>7</v>
      </c>
      <c r="V532" s="0" t="s">
        <v>55</v>
      </c>
      <c r="W532" s="0" t="s">
        <v>55</v>
      </c>
      <c r="X532" s="0" t="s">
        <v>55</v>
      </c>
      <c r="Y532" s="0" t="s">
        <v>55</v>
      </c>
      <c r="Z532" s="0" t="s">
        <v>55</v>
      </c>
      <c r="AA532" s="0" t="n">
        <v>11</v>
      </c>
      <c r="AB532" s="0" t="s">
        <v>55</v>
      </c>
      <c r="AC532" s="0" t="s">
        <v>55</v>
      </c>
      <c r="AD532" s="0" t="n">
        <v>62.5864</v>
      </c>
      <c r="AE532" s="0" t="n">
        <v>4</v>
      </c>
      <c r="AF532" s="0" t="n">
        <v>15.62</v>
      </c>
      <c r="AG532" s="0" t="n">
        <v>7284.46</v>
      </c>
      <c r="AH532" s="0" t="n">
        <v>1385</v>
      </c>
      <c r="AI532" s="0" t="n">
        <v>1094.41</v>
      </c>
      <c r="AJ532" s="0" t="n">
        <v>251.33</v>
      </c>
      <c r="AK532" s="0" t="n">
        <v>254.65</v>
      </c>
      <c r="AL532" s="0" t="n">
        <v>35</v>
      </c>
      <c r="AM532" s="0" t="n">
        <v>282989.39</v>
      </c>
      <c r="AN532" s="0" t="n">
        <v>44277.71</v>
      </c>
      <c r="AO532" s="0" t="n">
        <v>21196.83</v>
      </c>
      <c r="AP532" s="0" t="n">
        <v>4298.5</v>
      </c>
      <c r="AQ532" s="0" t="n">
        <v>1711.31</v>
      </c>
      <c r="AR532" s="0" t="n">
        <v>464.6</v>
      </c>
      <c r="AS532" s="0" t="n">
        <v>75</v>
      </c>
    </row>
    <row r="533" customFormat="false" ht="12" hidden="false" customHeight="false" outlineLevel="0" collapsed="false">
      <c r="A533" s="0" t="str">
        <f aca="false">CONCATENATE("Item/",ASC(C533),"/cond_",ASC(L533),"/list_",ASC(E533),"/context_",ASC(F533),"/CW_",ASC(AS533))</f>
        <v>Item/12052/cond_ORTH/list_CORGD/context_52/CW_25</v>
      </c>
      <c r="B533" s="0" t="str">
        <f aca="false">CONCATENATE("(#",ASC(C533),")")</f>
        <v>(#12052)</v>
      </c>
      <c r="C533" s="0" t="n">
        <v>12052</v>
      </c>
      <c r="D533" s="0" t="n">
        <v>2052</v>
      </c>
      <c r="E533" s="0" t="s">
        <v>80</v>
      </c>
      <c r="F533" s="0" t="n">
        <v>52</v>
      </c>
      <c r="G533" s="0" t="n">
        <v>68</v>
      </c>
      <c r="H533" s="0" t="n">
        <v>18</v>
      </c>
      <c r="I533" s="0" t="s">
        <v>280</v>
      </c>
      <c r="J533" s="0" t="s">
        <v>1462</v>
      </c>
      <c r="K533" s="0" t="s">
        <v>282</v>
      </c>
      <c r="L533" s="0" t="s">
        <v>1365</v>
      </c>
      <c r="M533" s="0" t="s">
        <v>1366</v>
      </c>
      <c r="N533" s="0" t="s">
        <v>1463</v>
      </c>
      <c r="O533" s="0" t="n">
        <v>16</v>
      </c>
      <c r="P533" s="0" t="n">
        <v>14</v>
      </c>
      <c r="Q533" s="0" t="s">
        <v>52</v>
      </c>
      <c r="R533" s="0" t="s">
        <v>581</v>
      </c>
      <c r="S533" s="0" t="s">
        <v>1765</v>
      </c>
      <c r="T533" s="0" t="s">
        <v>55</v>
      </c>
      <c r="U533" s="0" t="n">
        <v>4</v>
      </c>
      <c r="V533" s="0" t="n">
        <v>143</v>
      </c>
      <c r="W533" s="0" t="n">
        <v>459</v>
      </c>
      <c r="X533" s="0" t="n">
        <v>593</v>
      </c>
      <c r="Y533" s="0" t="n">
        <v>569</v>
      </c>
      <c r="Z533" s="0" t="n">
        <v>446</v>
      </c>
      <c r="AA533" s="0" t="n">
        <v>11</v>
      </c>
      <c r="AB533" s="0" t="s">
        <v>55</v>
      </c>
      <c r="AC533" s="0" t="s">
        <v>55</v>
      </c>
      <c r="AD533" s="0" t="n">
        <v>133.978</v>
      </c>
      <c r="AE533" s="0" t="n">
        <v>5</v>
      </c>
      <c r="AF533" s="0" t="n">
        <v>1.74</v>
      </c>
      <c r="AG533" s="0" t="n">
        <v>12271.09</v>
      </c>
      <c r="AH533" s="0" t="n">
        <v>186</v>
      </c>
      <c r="AI533" s="0" t="n">
        <v>299.23</v>
      </c>
      <c r="AJ533" s="0" t="n">
        <v>12</v>
      </c>
      <c r="AK533" s="0" t="n">
        <v>138.32</v>
      </c>
      <c r="AL533" s="0" t="n">
        <v>3</v>
      </c>
      <c r="AM533" s="0" t="n">
        <v>218883.53</v>
      </c>
      <c r="AN533" s="0" t="n">
        <v>30474.25</v>
      </c>
      <c r="AO533" s="0" t="n">
        <v>4797.99</v>
      </c>
      <c r="AP533" s="0" t="n">
        <v>1216.33</v>
      </c>
      <c r="AQ533" s="0" t="n">
        <v>360.17</v>
      </c>
      <c r="AR533" s="0" t="n">
        <v>80</v>
      </c>
      <c r="AS533" s="0" t="n">
        <v>25</v>
      </c>
    </row>
    <row r="534" customFormat="false" ht="12" hidden="false" customHeight="false" outlineLevel="0" collapsed="false">
      <c r="A534" s="0" t="str">
        <f aca="false">CONCATENATE("Item/",ASC(C534),"/cond_",ASC(L534),"/list_",ASC(E534),"/context_",ASC(F534),"/CW_",ASC(AS534))</f>
        <v>Item/12053/cond_ORTH/list_CORGA/context_53/CW_181</v>
      </c>
      <c r="B534" s="0" t="str">
        <f aca="false">CONCATENATE("(#",ASC(C534),")")</f>
        <v>(#12053)</v>
      </c>
      <c r="C534" s="0" t="n">
        <v>12053</v>
      </c>
      <c r="D534" s="0" t="n">
        <v>2053</v>
      </c>
      <c r="E534" s="0" t="s">
        <v>46</v>
      </c>
      <c r="F534" s="0" t="n">
        <v>53</v>
      </c>
      <c r="G534" s="0" t="n">
        <v>69</v>
      </c>
      <c r="I534" s="0" t="s">
        <v>284</v>
      </c>
      <c r="J534" s="0" t="s">
        <v>1029</v>
      </c>
      <c r="K534" s="0" t="s">
        <v>286</v>
      </c>
      <c r="L534" s="0" t="s">
        <v>1365</v>
      </c>
      <c r="M534" s="0" t="s">
        <v>1366</v>
      </c>
      <c r="N534" s="0" t="s">
        <v>1464</v>
      </c>
      <c r="O534" s="0" t="n">
        <v>12</v>
      </c>
      <c r="P534" s="0" t="n">
        <v>10</v>
      </c>
      <c r="Q534" s="0" t="s">
        <v>52</v>
      </c>
      <c r="R534" s="0" t="s">
        <v>581</v>
      </c>
      <c r="S534" s="0" t="s">
        <v>1758</v>
      </c>
      <c r="T534" s="0" t="s">
        <v>55</v>
      </c>
      <c r="U534" s="0" t="n">
        <v>4</v>
      </c>
      <c r="V534" s="0" t="n">
        <v>34</v>
      </c>
      <c r="W534" s="0" t="n">
        <v>540</v>
      </c>
      <c r="X534" s="0" t="n">
        <v>503</v>
      </c>
      <c r="Y534" s="0" t="n">
        <v>616</v>
      </c>
      <c r="Z534" s="0" t="s">
        <v>55</v>
      </c>
      <c r="AA534" s="0" t="n">
        <v>12</v>
      </c>
      <c r="AB534" s="0" t="s">
        <v>55</v>
      </c>
      <c r="AC534" s="0" t="s">
        <v>55</v>
      </c>
      <c r="AD534" s="0" t="n">
        <v>29.8059</v>
      </c>
      <c r="AE534" s="0" t="n">
        <v>4</v>
      </c>
      <c r="AF534" s="0" t="n">
        <v>28.5</v>
      </c>
      <c r="AG534" s="0" t="n">
        <v>10516.19</v>
      </c>
      <c r="AH534" s="0" t="n">
        <v>208</v>
      </c>
      <c r="AI534" s="0" t="n">
        <v>1122.07</v>
      </c>
      <c r="AJ534" s="0" t="n">
        <v>22.67</v>
      </c>
      <c r="AK534" s="0" t="n">
        <v>79.01</v>
      </c>
      <c r="AL534" s="0" t="n">
        <v>2</v>
      </c>
      <c r="AM534" s="0" t="n">
        <v>168003.3</v>
      </c>
      <c r="AN534" s="0" t="n">
        <v>21805</v>
      </c>
      <c r="AO534" s="0" t="n">
        <v>6010.51</v>
      </c>
      <c r="AP534" s="0" t="n">
        <v>951</v>
      </c>
      <c r="AQ534" s="0" t="n">
        <v>125.47</v>
      </c>
      <c r="AR534" s="0" t="n">
        <v>31</v>
      </c>
      <c r="AS534" s="0" t="n">
        <v>181</v>
      </c>
    </row>
    <row r="535" customFormat="false" ht="12" hidden="false" customHeight="false" outlineLevel="0" collapsed="false">
      <c r="A535" s="0" t="str">
        <f aca="false">CONCATENATE("Item/",ASC(C535),"/cond_",ASC(L535),"/list_",ASC(E535),"/context_",ASC(F535),"/CW_",ASC(AS535))</f>
        <v>Item/12054/cond_ORTH/list_CORGD/context_54/CW_121</v>
      </c>
      <c r="B535" s="0" t="str">
        <f aca="false">CONCATENATE("(#",ASC(C535),")")</f>
        <v>(#12054)</v>
      </c>
      <c r="C535" s="0" t="n">
        <v>12054</v>
      </c>
      <c r="D535" s="0" t="n">
        <v>2054</v>
      </c>
      <c r="E535" s="0" t="s">
        <v>80</v>
      </c>
      <c r="F535" s="0" t="n">
        <v>54</v>
      </c>
      <c r="G535" s="0" t="n">
        <v>70</v>
      </c>
      <c r="H535" s="0" t="s">
        <v>288</v>
      </c>
      <c r="I535" s="0" t="s">
        <v>289</v>
      </c>
      <c r="J535" s="0" t="s">
        <v>1465</v>
      </c>
      <c r="K535" s="0" t="s">
        <v>291</v>
      </c>
      <c r="L535" s="0" t="s">
        <v>1365</v>
      </c>
      <c r="M535" s="0" t="s">
        <v>1366</v>
      </c>
      <c r="N535" s="0" t="s">
        <v>1466</v>
      </c>
      <c r="O535" s="0" t="n">
        <v>10</v>
      </c>
      <c r="P535" s="0" t="n">
        <v>8</v>
      </c>
      <c r="Q535" s="0" t="s">
        <v>52</v>
      </c>
      <c r="R535" s="0" t="s">
        <v>581</v>
      </c>
      <c r="S535" s="0" t="s">
        <v>1743</v>
      </c>
      <c r="T535" s="0" t="s">
        <v>55</v>
      </c>
      <c r="U535" s="0" t="n">
        <v>5</v>
      </c>
      <c r="V535" s="0" t="n">
        <v>33</v>
      </c>
      <c r="W535" s="0" t="n">
        <v>516</v>
      </c>
      <c r="X535" s="0" t="n">
        <v>473</v>
      </c>
      <c r="Y535" s="0" t="n">
        <v>571</v>
      </c>
      <c r="Z535" s="0" t="n">
        <v>370</v>
      </c>
      <c r="AA535" s="0" t="n">
        <v>6</v>
      </c>
      <c r="AB535" s="0" t="s">
        <v>55</v>
      </c>
      <c r="AC535" s="0" t="s">
        <v>55</v>
      </c>
      <c r="AD535" s="0" t="n">
        <v>9.8163</v>
      </c>
      <c r="AE535" s="0" t="n">
        <v>6</v>
      </c>
      <c r="AF535" s="0" t="n">
        <v>1.79</v>
      </c>
      <c r="AG535" s="0" t="n">
        <v>8429.09</v>
      </c>
      <c r="AH535" s="0" t="n">
        <v>316.2</v>
      </c>
      <c r="AI535" s="0" t="n">
        <v>1725.65</v>
      </c>
      <c r="AJ535" s="0" t="n">
        <v>53.75</v>
      </c>
      <c r="AK535" s="0" t="n">
        <v>433.09</v>
      </c>
      <c r="AL535" s="0" t="n">
        <v>9</v>
      </c>
      <c r="AM535" s="0" t="n">
        <v>210963.54</v>
      </c>
      <c r="AN535" s="0" t="n">
        <v>33525.4</v>
      </c>
      <c r="AO535" s="0" t="n">
        <v>14890.43</v>
      </c>
      <c r="AP535" s="0" t="n">
        <v>2882</v>
      </c>
      <c r="AQ535" s="0" t="n">
        <v>2107.35</v>
      </c>
      <c r="AR535" s="0" t="n">
        <v>280</v>
      </c>
      <c r="AS535" s="0" t="n">
        <v>121</v>
      </c>
    </row>
    <row r="536" customFormat="false" ht="12" hidden="false" customHeight="false" outlineLevel="0" collapsed="false">
      <c r="A536" s="0" t="str">
        <f aca="false">CONCATENATE("Item/",ASC(C536),"/cond_",ASC(L536),"/list_",ASC(E536),"/context_",ASC(F536),"/CW_",ASC(AS536))</f>
        <v>Item/12055/cond_ORTH/list_CORGA/context_55/CW_38</v>
      </c>
      <c r="B536" s="0" t="str">
        <f aca="false">CONCATENATE("(#",ASC(C536),")")</f>
        <v>(#12055)</v>
      </c>
      <c r="C536" s="0" t="n">
        <v>12055</v>
      </c>
      <c r="D536" s="0" t="n">
        <v>2055</v>
      </c>
      <c r="E536" s="0" t="s">
        <v>46</v>
      </c>
      <c r="F536" s="0" t="n">
        <v>55</v>
      </c>
      <c r="G536" s="0" t="n">
        <v>71</v>
      </c>
      <c r="H536" s="0" t="s">
        <v>293</v>
      </c>
      <c r="I536" s="0" t="s">
        <v>294</v>
      </c>
      <c r="J536" s="0" t="s">
        <v>1000</v>
      </c>
      <c r="K536" s="0" t="s">
        <v>296</v>
      </c>
      <c r="L536" s="0" t="s">
        <v>1365</v>
      </c>
      <c r="M536" s="0" t="s">
        <v>1366</v>
      </c>
      <c r="N536" s="0" t="s">
        <v>1467</v>
      </c>
      <c r="O536" s="0" t="n">
        <v>10</v>
      </c>
      <c r="P536" s="0" t="n">
        <v>8</v>
      </c>
      <c r="Q536" s="0" t="s">
        <v>52</v>
      </c>
      <c r="R536" s="0" t="s">
        <v>581</v>
      </c>
      <c r="S536" s="0" t="s">
        <v>1743</v>
      </c>
      <c r="T536" s="0" t="s">
        <v>55</v>
      </c>
      <c r="U536" s="0" t="n">
        <v>5</v>
      </c>
      <c r="V536" s="0" t="n">
        <v>2</v>
      </c>
      <c r="W536" s="0" t="n">
        <v>613</v>
      </c>
      <c r="X536" s="0" t="n">
        <v>547</v>
      </c>
      <c r="Y536" s="0" t="n">
        <v>608</v>
      </c>
      <c r="Z536" s="0" t="n">
        <v>444</v>
      </c>
      <c r="AA536" s="0" t="n">
        <v>4</v>
      </c>
      <c r="AB536" s="0" t="s">
        <v>55</v>
      </c>
      <c r="AC536" s="0" t="s">
        <v>55</v>
      </c>
      <c r="AD536" s="0" t="n">
        <v>6.90116</v>
      </c>
      <c r="AE536" s="0" t="n">
        <v>4</v>
      </c>
      <c r="AF536" s="0" t="n">
        <v>4.73</v>
      </c>
      <c r="AG536" s="0" t="n">
        <v>5242.23</v>
      </c>
      <c r="AH536" s="0" t="n">
        <v>285.4</v>
      </c>
      <c r="AI536" s="0" t="n">
        <v>872.31</v>
      </c>
      <c r="AJ536" s="0" t="n">
        <v>46.75</v>
      </c>
      <c r="AK536" s="0" t="n">
        <v>104.29</v>
      </c>
      <c r="AL536" s="0" t="n">
        <v>8</v>
      </c>
      <c r="AM536" s="0" t="n">
        <v>211634.91</v>
      </c>
      <c r="AN536" s="0" t="n">
        <v>26264.6</v>
      </c>
      <c r="AO536" s="0" t="n">
        <v>13801.87</v>
      </c>
      <c r="AP536" s="0" t="n">
        <v>2013.25</v>
      </c>
      <c r="AQ536" s="0" t="n">
        <v>963.72</v>
      </c>
      <c r="AR536" s="0" t="n">
        <v>201.33</v>
      </c>
      <c r="AS536" s="0" t="n">
        <v>38</v>
      </c>
    </row>
    <row r="537" customFormat="false" ht="12" hidden="false" customHeight="false" outlineLevel="0" collapsed="false">
      <c r="A537" s="0" t="str">
        <f aca="false">CONCATENATE("Item/",ASC(C537),"/cond_",ASC(L537),"/list_",ASC(E537),"/context_",ASC(F537),"/CW_",ASC(AS537))</f>
        <v>Item/12056/cond_ORTH/list_CORGC/context_56/CW_9</v>
      </c>
      <c r="B537" s="0" t="str">
        <f aca="false">CONCATENATE("(#",ASC(C537),")")</f>
        <v>(#12056)</v>
      </c>
      <c r="C537" s="0" t="n">
        <v>12056</v>
      </c>
      <c r="D537" s="0" t="n">
        <v>2056</v>
      </c>
      <c r="E537" s="0" t="s">
        <v>66</v>
      </c>
      <c r="F537" s="0" t="n">
        <v>56</v>
      </c>
      <c r="G537" s="0" t="n">
        <v>72</v>
      </c>
      <c r="I537" s="0" t="s">
        <v>298</v>
      </c>
      <c r="J537" s="0" t="s">
        <v>1468</v>
      </c>
      <c r="K537" s="0" t="s">
        <v>300</v>
      </c>
      <c r="L537" s="0" t="s">
        <v>1365</v>
      </c>
      <c r="M537" s="0" t="s">
        <v>1366</v>
      </c>
      <c r="N537" s="0" t="s">
        <v>1469</v>
      </c>
      <c r="O537" s="0" t="n">
        <v>19</v>
      </c>
      <c r="P537" s="0" t="n">
        <v>17</v>
      </c>
      <c r="Q537" s="0" t="s">
        <v>52</v>
      </c>
      <c r="R537" s="0" t="s">
        <v>581</v>
      </c>
      <c r="S537" s="0" t="s">
        <v>1743</v>
      </c>
      <c r="T537" s="0" t="s">
        <v>55</v>
      </c>
      <c r="U537" s="0" t="n">
        <v>6</v>
      </c>
      <c r="V537" s="0" t="n">
        <v>561</v>
      </c>
      <c r="W537" s="0" t="s">
        <v>55</v>
      </c>
      <c r="X537" s="0" t="s">
        <v>55</v>
      </c>
      <c r="Y537" s="0" t="s">
        <v>55</v>
      </c>
      <c r="Z537" s="0" t="s">
        <v>55</v>
      </c>
      <c r="AA537" s="0" t="n">
        <v>2</v>
      </c>
      <c r="AB537" s="0" t="s">
        <v>55</v>
      </c>
      <c r="AC537" s="0" t="s">
        <v>55</v>
      </c>
      <c r="AD537" s="0" t="n">
        <v>514.136</v>
      </c>
      <c r="AE537" s="0" t="n">
        <v>2</v>
      </c>
      <c r="AF537" s="0" t="n">
        <v>98.46</v>
      </c>
      <c r="AG537" s="0" t="n">
        <v>7517.4</v>
      </c>
      <c r="AH537" s="0" t="n">
        <v>566.5</v>
      </c>
      <c r="AI537" s="0" t="n">
        <v>1696.04</v>
      </c>
      <c r="AJ537" s="0" t="n">
        <v>54.2</v>
      </c>
      <c r="AK537" s="0" t="n">
        <v>738.96</v>
      </c>
      <c r="AL537" s="0" t="n">
        <v>6.75</v>
      </c>
      <c r="AM537" s="0" t="n">
        <v>253140.37</v>
      </c>
      <c r="AN537" s="0" t="n">
        <v>32184.5</v>
      </c>
      <c r="AO537" s="0" t="n">
        <v>31040.66</v>
      </c>
      <c r="AP537" s="0" t="n">
        <v>3376</v>
      </c>
      <c r="AQ537" s="0" t="n">
        <v>3599.12</v>
      </c>
      <c r="AR537" s="0" t="n">
        <v>411.25</v>
      </c>
      <c r="AS537" s="0" t="n">
        <v>9</v>
      </c>
    </row>
    <row r="538" customFormat="false" ht="12" hidden="false" customHeight="false" outlineLevel="0" collapsed="false">
      <c r="A538" s="0" t="str">
        <f aca="false">CONCATENATE("Item/",ASC(C538),"/cond_",ASC(L538),"/list_",ASC(E538),"/context_",ASC(F538),"/CW_",ASC(AS538))</f>
        <v>Item/12057/cond_ORTH/list_CORGB/context_57/CW_42</v>
      </c>
      <c r="B538" s="0" t="str">
        <f aca="false">CONCATENATE("(#",ASC(C538),")")</f>
        <v>(#12057)</v>
      </c>
      <c r="C538" s="0" t="n">
        <v>12057</v>
      </c>
      <c r="D538" s="0" t="n">
        <v>2057</v>
      </c>
      <c r="E538" s="0" t="s">
        <v>56</v>
      </c>
      <c r="F538" s="0" t="n">
        <v>57</v>
      </c>
      <c r="G538" s="0" t="n">
        <v>73</v>
      </c>
      <c r="I538" s="0" t="s">
        <v>302</v>
      </c>
      <c r="J538" s="0" t="s">
        <v>73</v>
      </c>
      <c r="K538" s="0" t="s">
        <v>304</v>
      </c>
      <c r="L538" s="0" t="s">
        <v>1365</v>
      </c>
      <c r="M538" s="0" t="s">
        <v>1366</v>
      </c>
      <c r="N538" s="0" t="s">
        <v>1470</v>
      </c>
      <c r="O538" s="0" t="n">
        <v>17</v>
      </c>
      <c r="P538" s="0" t="n">
        <v>15</v>
      </c>
      <c r="Q538" s="0" t="s">
        <v>52</v>
      </c>
      <c r="R538" s="0" t="s">
        <v>581</v>
      </c>
      <c r="S538" s="0" t="s">
        <v>1766</v>
      </c>
      <c r="T538" s="0" t="s">
        <v>55</v>
      </c>
      <c r="U538" s="0" t="n">
        <v>3</v>
      </c>
      <c r="V538" s="0" t="n">
        <v>7</v>
      </c>
      <c r="W538" s="0" t="s">
        <v>55</v>
      </c>
      <c r="X538" s="0" t="s">
        <v>55</v>
      </c>
      <c r="Y538" s="0" t="s">
        <v>55</v>
      </c>
      <c r="Z538" s="0" t="s">
        <v>55</v>
      </c>
      <c r="AA538" s="0" t="n">
        <v>15</v>
      </c>
      <c r="AB538" s="0" t="s">
        <v>55</v>
      </c>
      <c r="AC538" s="0" t="s">
        <v>55</v>
      </c>
      <c r="AD538" s="0" t="n">
        <v>3.80754</v>
      </c>
      <c r="AE538" s="0" t="n">
        <v>11</v>
      </c>
      <c r="AF538" s="0" t="n">
        <v>499.77</v>
      </c>
      <c r="AG538" s="0" t="n">
        <v>7091.75</v>
      </c>
      <c r="AH538" s="0" t="n">
        <v>50.33</v>
      </c>
      <c r="AI538" s="0" t="n">
        <v>2752.52</v>
      </c>
      <c r="AJ538" s="0" t="n">
        <v>6.5</v>
      </c>
      <c r="AK538" s="0" t="n">
        <v>3.81</v>
      </c>
      <c r="AL538" s="0" t="n">
        <v>1</v>
      </c>
      <c r="AM538" s="0" t="n">
        <v>95642.53</v>
      </c>
      <c r="AN538" s="0" t="n">
        <v>14607</v>
      </c>
      <c r="AO538" s="0" t="n">
        <v>5584.47</v>
      </c>
      <c r="AP538" s="0" t="n">
        <v>1052</v>
      </c>
      <c r="AQ538" s="0" t="n">
        <v>34.98</v>
      </c>
      <c r="AR538" s="0" t="n">
        <v>34</v>
      </c>
      <c r="AS538" s="0" t="n">
        <v>42</v>
      </c>
    </row>
    <row r="539" customFormat="false" ht="12" hidden="false" customHeight="false" outlineLevel="0" collapsed="false">
      <c r="A539" s="0" t="str">
        <f aca="false">CONCATENATE("Item/",ASC(C539),"/cond_",ASC(L539),"/list_",ASC(E539),"/context_",ASC(F539),"/CW_",ASC(AS539))</f>
        <v>Item/12058/cond_ORTH/list_CORGC/context_58/CW_161</v>
      </c>
      <c r="B539" s="0" t="str">
        <f aca="false">CONCATENATE("(#",ASC(C539),")")</f>
        <v>(#12058)</v>
      </c>
      <c r="C539" s="0" t="n">
        <v>12058</v>
      </c>
      <c r="D539" s="0" t="n">
        <v>2058</v>
      </c>
      <c r="E539" s="0" t="s">
        <v>66</v>
      </c>
      <c r="F539" s="0" t="n">
        <v>58</v>
      </c>
      <c r="G539" s="0" t="n">
        <v>74</v>
      </c>
      <c r="H539" s="0" t="s">
        <v>306</v>
      </c>
      <c r="I539" s="0" t="s">
        <v>307</v>
      </c>
      <c r="J539" s="0" t="s">
        <v>1471</v>
      </c>
      <c r="K539" s="0" t="s">
        <v>309</v>
      </c>
      <c r="L539" s="0" t="s">
        <v>1365</v>
      </c>
      <c r="M539" s="0" t="s">
        <v>1366</v>
      </c>
      <c r="N539" s="0" t="s">
        <v>1472</v>
      </c>
      <c r="O539" s="0" t="n">
        <v>10</v>
      </c>
      <c r="P539" s="0" t="n">
        <v>8</v>
      </c>
      <c r="Q539" s="0" t="s">
        <v>52</v>
      </c>
      <c r="R539" s="0" t="s">
        <v>581</v>
      </c>
      <c r="S539" s="0" t="s">
        <v>1741</v>
      </c>
      <c r="T539" s="0" t="s">
        <v>55</v>
      </c>
      <c r="U539" s="0" t="n">
        <v>3</v>
      </c>
      <c r="V539" s="0" t="n">
        <v>44</v>
      </c>
      <c r="W539" s="0" t="n">
        <v>295</v>
      </c>
      <c r="X539" s="0" t="n">
        <v>621</v>
      </c>
      <c r="Y539" s="0" t="n">
        <v>515</v>
      </c>
      <c r="Z539" s="0" t="s">
        <v>55</v>
      </c>
      <c r="AA539" s="0" t="n">
        <v>5</v>
      </c>
      <c r="AB539" s="0" t="s">
        <v>55</v>
      </c>
      <c r="AC539" s="0" t="s">
        <v>55</v>
      </c>
      <c r="AD539" s="0" t="n">
        <v>45.274</v>
      </c>
      <c r="AE539" s="0" t="n">
        <v>14</v>
      </c>
      <c r="AF539" s="0" t="n">
        <v>35.7</v>
      </c>
      <c r="AG539" s="0" t="n">
        <v>9008.51</v>
      </c>
      <c r="AH539" s="0" t="n">
        <v>55.33</v>
      </c>
      <c r="AI539" s="0" t="n">
        <v>287.53</v>
      </c>
      <c r="AJ539" s="0" t="n">
        <v>6.5</v>
      </c>
      <c r="AK539" s="0" t="n">
        <v>45.27</v>
      </c>
      <c r="AL539" s="0" t="n">
        <v>1</v>
      </c>
      <c r="AM539" s="0" t="n">
        <v>166485.82</v>
      </c>
      <c r="AN539" s="0" t="n">
        <v>21746</v>
      </c>
      <c r="AO539" s="0" t="n">
        <v>8192.33</v>
      </c>
      <c r="AP539" s="0" t="n">
        <v>1658</v>
      </c>
      <c r="AQ539" s="0" t="n">
        <v>365.17</v>
      </c>
      <c r="AR539" s="0" t="n">
        <v>71</v>
      </c>
      <c r="AS539" s="0" t="n">
        <v>161</v>
      </c>
    </row>
    <row r="540" customFormat="false" ht="12" hidden="false" customHeight="false" outlineLevel="0" collapsed="false">
      <c r="A540" s="0" t="str">
        <f aca="false">CONCATENATE("Item/",ASC(C540),"/cond_",ASC(L540),"/list_",ASC(E540),"/context_",ASC(F540),"/CW_",ASC(AS540))</f>
        <v>Item/12059/cond_ORTH/list_CORGC/context_59/CW_199</v>
      </c>
      <c r="B540" s="0" t="str">
        <f aca="false">CONCATENATE("(#",ASC(C540),")")</f>
        <v>(#12059)</v>
      </c>
      <c r="C540" s="0" t="n">
        <v>12059</v>
      </c>
      <c r="D540" s="0" t="n">
        <v>2059</v>
      </c>
      <c r="E540" s="0" t="s">
        <v>66</v>
      </c>
      <c r="F540" s="0" t="n">
        <v>59</v>
      </c>
      <c r="G540" s="0" t="n">
        <v>76</v>
      </c>
      <c r="I540" s="0" t="s">
        <v>311</v>
      </c>
      <c r="J540" s="0" t="s">
        <v>1473</v>
      </c>
      <c r="K540" s="0" t="s">
        <v>313</v>
      </c>
      <c r="L540" s="0" t="s">
        <v>1365</v>
      </c>
      <c r="M540" s="0" t="s">
        <v>1366</v>
      </c>
      <c r="N540" s="0" t="s">
        <v>1474</v>
      </c>
      <c r="O540" s="0" t="n">
        <v>11</v>
      </c>
      <c r="P540" s="0" t="n">
        <v>8</v>
      </c>
      <c r="Q540" s="0" t="s">
        <v>52</v>
      </c>
      <c r="R540" s="0" t="s">
        <v>581</v>
      </c>
      <c r="S540" s="0" t="s">
        <v>1745</v>
      </c>
      <c r="T540" s="0" t="s">
        <v>55</v>
      </c>
      <c r="U540" s="0" t="n">
        <v>6</v>
      </c>
      <c r="V540" s="0" t="n">
        <v>5</v>
      </c>
      <c r="W540" s="0" t="s">
        <v>55</v>
      </c>
      <c r="X540" s="0" t="s">
        <v>55</v>
      </c>
      <c r="Y540" s="0" t="s">
        <v>55</v>
      </c>
      <c r="Z540" s="0" t="s">
        <v>55</v>
      </c>
      <c r="AA540" s="0" t="n">
        <v>21</v>
      </c>
      <c r="AB540" s="0" t="s">
        <v>55</v>
      </c>
      <c r="AC540" s="0" t="s">
        <v>55</v>
      </c>
      <c r="AD540" s="0" t="n">
        <v>2.91515</v>
      </c>
      <c r="AE540" s="0" t="n">
        <v>5</v>
      </c>
      <c r="AF540" s="0" t="n">
        <v>3.13</v>
      </c>
      <c r="AG540" s="0" t="n">
        <v>8506.59</v>
      </c>
      <c r="AH540" s="0" t="n">
        <v>888.5</v>
      </c>
      <c r="AI540" s="0" t="n">
        <v>1905.2</v>
      </c>
      <c r="AJ540" s="0" t="n">
        <v>191.8</v>
      </c>
      <c r="AK540" s="0" t="n">
        <v>92.24</v>
      </c>
      <c r="AL540" s="0" t="n">
        <v>21.5</v>
      </c>
      <c r="AM540" s="0" t="n">
        <v>261994.38</v>
      </c>
      <c r="AN540" s="0" t="n">
        <v>31347.67</v>
      </c>
      <c r="AO540" s="0" t="n">
        <v>26548.77</v>
      </c>
      <c r="AP540" s="0" t="n">
        <v>3737</v>
      </c>
      <c r="AQ540" s="0" t="n">
        <v>1612.89</v>
      </c>
      <c r="AR540" s="0" t="n">
        <v>422.25</v>
      </c>
      <c r="AS540" s="0" t="n">
        <v>199</v>
      </c>
    </row>
    <row r="541" customFormat="false" ht="12" hidden="false" customHeight="false" outlineLevel="0" collapsed="false">
      <c r="A541" s="0" t="str">
        <f aca="false">CONCATENATE("Item/",ASC(C541),"/cond_",ASC(L541),"/list_",ASC(E541),"/context_",ASC(F541),"/CW_",ASC(AS541))</f>
        <v>Item/12060/cond_ORTH/list_CORGD/context_60/CW_258</v>
      </c>
      <c r="B541" s="0" t="str">
        <f aca="false">CONCATENATE("(#",ASC(C541),")")</f>
        <v>(#12060)</v>
      </c>
      <c r="C541" s="0" t="n">
        <v>12060</v>
      </c>
      <c r="D541" s="0" t="n">
        <v>2060</v>
      </c>
      <c r="E541" s="0" t="s">
        <v>80</v>
      </c>
      <c r="F541" s="0" t="n">
        <v>60</v>
      </c>
      <c r="G541" s="0" t="n">
        <v>77</v>
      </c>
      <c r="H541" s="0" t="n">
        <v>39</v>
      </c>
      <c r="I541" s="0" t="s">
        <v>315</v>
      </c>
      <c r="J541" s="0" t="s">
        <v>1475</v>
      </c>
      <c r="K541" s="0" t="s">
        <v>317</v>
      </c>
      <c r="L541" s="0" t="s">
        <v>1365</v>
      </c>
      <c r="M541" s="0" t="s">
        <v>1366</v>
      </c>
      <c r="N541" s="0" t="s">
        <v>1476</v>
      </c>
      <c r="O541" s="0" t="n">
        <v>13</v>
      </c>
      <c r="P541" s="0" t="n">
        <v>11</v>
      </c>
      <c r="Q541" s="0" t="s">
        <v>52</v>
      </c>
      <c r="R541" s="0" t="s">
        <v>581</v>
      </c>
      <c r="S541" s="0" t="s">
        <v>1741</v>
      </c>
      <c r="T541" s="0" t="s">
        <v>55</v>
      </c>
      <c r="U541" s="0" t="n">
        <v>4</v>
      </c>
      <c r="V541" s="0" t="n">
        <v>217</v>
      </c>
      <c r="W541" s="0" t="n">
        <v>604</v>
      </c>
      <c r="X541" s="0" t="n">
        <v>574</v>
      </c>
      <c r="Y541" s="0" t="n">
        <v>566</v>
      </c>
      <c r="Z541" s="0" t="n">
        <v>508</v>
      </c>
      <c r="AA541" s="0" t="n">
        <v>5</v>
      </c>
      <c r="AB541" s="0" t="s">
        <v>55</v>
      </c>
      <c r="AC541" s="0" t="s">
        <v>55</v>
      </c>
      <c r="AD541" s="0" t="n">
        <v>260.459</v>
      </c>
      <c r="AE541" s="0" t="n">
        <v>12</v>
      </c>
      <c r="AF541" s="0" t="n">
        <v>57.18</v>
      </c>
      <c r="AG541" s="0" t="n">
        <v>14889.8</v>
      </c>
      <c r="AH541" s="0" t="n">
        <v>255.25</v>
      </c>
      <c r="AI541" s="0" t="n">
        <v>2322.16</v>
      </c>
      <c r="AJ541" s="0" t="n">
        <v>39.33</v>
      </c>
      <c r="AK541" s="0" t="n">
        <v>562.21</v>
      </c>
      <c r="AL541" s="0" t="n">
        <v>5</v>
      </c>
      <c r="AM541" s="0" t="n">
        <v>251237.71</v>
      </c>
      <c r="AN541" s="0" t="n">
        <v>32825.75</v>
      </c>
      <c r="AO541" s="0" t="n">
        <v>41532.19</v>
      </c>
      <c r="AP541" s="0" t="n">
        <v>3979.33</v>
      </c>
      <c r="AQ541" s="0" t="n">
        <v>17317.07</v>
      </c>
      <c r="AR541" s="0" t="n">
        <v>650</v>
      </c>
      <c r="AS541" s="0" t="n">
        <v>258</v>
      </c>
    </row>
    <row r="542" customFormat="false" ht="12" hidden="false" customHeight="false" outlineLevel="0" collapsed="false">
      <c r="A542" s="0" t="str">
        <f aca="false">CONCATENATE("Item/",ASC(C542),"/cond_",ASC(L542),"/list_",ASC(E542),"/context_",ASC(F542),"/CW_",ASC(AS542))</f>
        <v>Item/12061/cond_ORTH/list_CORGA/context_61/CW_351</v>
      </c>
      <c r="B542" s="0" t="str">
        <f aca="false">CONCATENATE("(#",ASC(C542),")")</f>
        <v>(#12061)</v>
      </c>
      <c r="C542" s="0" t="n">
        <v>12061</v>
      </c>
      <c r="D542" s="0" t="n">
        <v>2061</v>
      </c>
      <c r="E542" s="0" t="s">
        <v>46</v>
      </c>
      <c r="F542" s="0" t="n">
        <v>61</v>
      </c>
      <c r="G542" s="0" t="n">
        <v>78</v>
      </c>
      <c r="H542" s="0" t="s">
        <v>319</v>
      </c>
      <c r="I542" s="0" t="s">
        <v>320</v>
      </c>
      <c r="J542" s="0" t="s">
        <v>1477</v>
      </c>
      <c r="K542" s="0" t="s">
        <v>322</v>
      </c>
      <c r="L542" s="0" t="s">
        <v>1365</v>
      </c>
      <c r="M542" s="0" t="s">
        <v>1366</v>
      </c>
      <c r="N542" s="0" t="s">
        <v>1478</v>
      </c>
      <c r="O542" s="0" t="n">
        <v>10</v>
      </c>
      <c r="P542" s="0" t="n">
        <v>8</v>
      </c>
      <c r="Q542" s="0" t="s">
        <v>52</v>
      </c>
      <c r="R542" s="0" t="s">
        <v>581</v>
      </c>
      <c r="S542" s="0" t="s">
        <v>1741</v>
      </c>
      <c r="T542" s="0" t="s">
        <v>55</v>
      </c>
      <c r="U542" s="0" t="n">
        <v>3</v>
      </c>
      <c r="V542" s="0" t="s">
        <v>55</v>
      </c>
      <c r="W542" s="0" t="n">
        <v>553</v>
      </c>
      <c r="X542" s="0" t="n">
        <v>484</v>
      </c>
      <c r="Y542" s="0" t="n">
        <v>499</v>
      </c>
      <c r="Z542" s="0" t="n">
        <v>357</v>
      </c>
      <c r="AA542" s="0" t="n">
        <v>14</v>
      </c>
      <c r="AB542" s="0" t="s">
        <v>55</v>
      </c>
      <c r="AC542" s="0" t="s">
        <v>55</v>
      </c>
      <c r="AD542" s="0" t="n">
        <v>0.475942</v>
      </c>
      <c r="AE542" s="0" t="n">
        <v>19</v>
      </c>
      <c r="AF542" s="0" t="n">
        <v>165.71</v>
      </c>
      <c r="AG542" s="0" t="n">
        <v>19734.86</v>
      </c>
      <c r="AH542" s="0" t="n">
        <v>77.67</v>
      </c>
      <c r="AI542" s="0" t="n">
        <v>313.5</v>
      </c>
      <c r="AJ542" s="0" t="n">
        <v>9.5</v>
      </c>
      <c r="AK542" s="0" t="n">
        <v>0.48</v>
      </c>
      <c r="AL542" s="0" t="n">
        <v>1</v>
      </c>
      <c r="AM542" s="0" t="n">
        <v>365698.25</v>
      </c>
      <c r="AN542" s="0" t="n">
        <v>37805.67</v>
      </c>
      <c r="AO542" s="0" t="n">
        <v>23574.69</v>
      </c>
      <c r="AP542" s="0" t="n">
        <v>4041.5</v>
      </c>
      <c r="AQ542" s="0" t="n">
        <v>371.18</v>
      </c>
      <c r="AR542" s="0" t="n">
        <v>157</v>
      </c>
      <c r="AS542" s="0" t="n">
        <v>351</v>
      </c>
    </row>
    <row r="543" customFormat="false" ht="12" hidden="false" customHeight="false" outlineLevel="0" collapsed="false">
      <c r="A543" s="0" t="str">
        <f aca="false">CONCATENATE("Item/",ASC(C543),"/cond_",ASC(L543),"/list_",ASC(E543),"/context_",ASC(F543),"/CW_",ASC(AS543))</f>
        <v>Item/12062/cond_ORTH/list_CORGA/context_62/CW_211</v>
      </c>
      <c r="B543" s="0" t="str">
        <f aca="false">CONCATENATE("(#",ASC(C543),")")</f>
        <v>(#12062)</v>
      </c>
      <c r="C543" s="0" t="n">
        <v>12062</v>
      </c>
      <c r="D543" s="0" t="n">
        <v>2062</v>
      </c>
      <c r="E543" s="0" t="s">
        <v>46</v>
      </c>
      <c r="F543" s="0" t="n">
        <v>62</v>
      </c>
      <c r="G543" s="0" t="n">
        <v>79</v>
      </c>
      <c r="H543" s="0" t="s">
        <v>324</v>
      </c>
      <c r="I543" s="0" t="s">
        <v>325</v>
      </c>
      <c r="J543" s="0" t="s">
        <v>1479</v>
      </c>
      <c r="K543" s="0" t="s">
        <v>327</v>
      </c>
      <c r="L543" s="0" t="s">
        <v>1365</v>
      </c>
      <c r="M543" s="0" t="s">
        <v>1366</v>
      </c>
      <c r="N543" s="0" t="s">
        <v>1480</v>
      </c>
      <c r="O543" s="0" t="n">
        <v>10</v>
      </c>
      <c r="P543" s="0" t="n">
        <v>8</v>
      </c>
      <c r="Q543" s="0" t="s">
        <v>52</v>
      </c>
      <c r="R543" s="0" t="s">
        <v>581</v>
      </c>
      <c r="S543" s="0" t="s">
        <v>1767</v>
      </c>
      <c r="T543" s="0" t="s">
        <v>55</v>
      </c>
      <c r="U543" s="0" t="n">
        <v>5</v>
      </c>
      <c r="V543" s="0" t="n">
        <v>247</v>
      </c>
      <c r="W543" s="0" t="s">
        <v>55</v>
      </c>
      <c r="X543" s="0" t="s">
        <v>55</v>
      </c>
      <c r="Y543" s="0" t="s">
        <v>55</v>
      </c>
      <c r="Z543" s="0" t="s">
        <v>55</v>
      </c>
      <c r="AA543" s="0" t="n">
        <v>4</v>
      </c>
      <c r="AB543" s="0" t="s">
        <v>55</v>
      </c>
      <c r="AC543" s="0" t="s">
        <v>55</v>
      </c>
      <c r="AD543" s="0" t="n">
        <v>283.78</v>
      </c>
      <c r="AE543" s="0" t="n">
        <v>4</v>
      </c>
      <c r="AF543" s="0" t="n">
        <v>46.05</v>
      </c>
      <c r="AG543" s="0" t="n">
        <v>9326.59</v>
      </c>
      <c r="AH543" s="0" t="n">
        <v>377.2</v>
      </c>
      <c r="AI543" s="0" t="n">
        <v>2006.61</v>
      </c>
      <c r="AJ543" s="0" t="n">
        <v>55.5</v>
      </c>
      <c r="AK543" s="0" t="n">
        <v>917.62</v>
      </c>
      <c r="AL543" s="0" t="n">
        <v>13.67</v>
      </c>
      <c r="AM543" s="0" t="n">
        <v>311416.73</v>
      </c>
      <c r="AN543" s="0" t="n">
        <v>35659</v>
      </c>
      <c r="AO543" s="0" t="n">
        <v>45199.21</v>
      </c>
      <c r="AP543" s="0" t="n">
        <v>2859.75</v>
      </c>
      <c r="AQ543" s="0" t="n">
        <v>3918.47</v>
      </c>
      <c r="AR543" s="0" t="n">
        <v>489.67</v>
      </c>
      <c r="AS543" s="0" t="n">
        <v>211</v>
      </c>
    </row>
    <row r="544" customFormat="false" ht="12" hidden="false" customHeight="false" outlineLevel="0" collapsed="false">
      <c r="A544" s="0" t="str">
        <f aca="false">CONCATENATE("Item/",ASC(C544),"/cond_",ASC(L544),"/list_",ASC(E544),"/context_",ASC(F544),"/CW_",ASC(AS544))</f>
        <v>Item/12063/cond_ORTH/list_CORGA/context_63/CW_210</v>
      </c>
      <c r="B544" s="0" t="str">
        <f aca="false">CONCATENATE("(#",ASC(C544),")")</f>
        <v>(#12063)</v>
      </c>
      <c r="C544" s="0" t="n">
        <v>12063</v>
      </c>
      <c r="D544" s="0" t="n">
        <v>2063</v>
      </c>
      <c r="E544" s="0" t="s">
        <v>46</v>
      </c>
      <c r="F544" s="0" t="n">
        <v>63</v>
      </c>
      <c r="G544" s="0" t="n">
        <v>80</v>
      </c>
      <c r="I544" s="0" t="s">
        <v>329</v>
      </c>
      <c r="J544" s="0" t="s">
        <v>1481</v>
      </c>
      <c r="K544" s="0" t="s">
        <v>331</v>
      </c>
      <c r="L544" s="0" t="s">
        <v>1365</v>
      </c>
      <c r="M544" s="0" t="s">
        <v>1366</v>
      </c>
      <c r="N544" s="0" t="s">
        <v>1482</v>
      </c>
      <c r="O544" s="0" t="n">
        <v>19</v>
      </c>
      <c r="P544" s="0" t="n">
        <v>17</v>
      </c>
      <c r="Q544" s="0" t="s">
        <v>52</v>
      </c>
      <c r="R544" s="0" t="s">
        <v>581</v>
      </c>
      <c r="S544" s="0" t="s">
        <v>1759</v>
      </c>
      <c r="T544" s="0" t="s">
        <v>55</v>
      </c>
      <c r="U544" s="0" t="n">
        <v>4</v>
      </c>
      <c r="V544" s="0" t="n">
        <v>14</v>
      </c>
      <c r="W544" s="0" t="n">
        <v>485</v>
      </c>
      <c r="X544" s="0" t="n">
        <v>519</v>
      </c>
      <c r="Y544" s="0" t="n">
        <v>494</v>
      </c>
      <c r="Z544" s="0" t="s">
        <v>55</v>
      </c>
      <c r="AA544" s="0" t="n">
        <v>6</v>
      </c>
      <c r="AB544" s="0" t="s">
        <v>55</v>
      </c>
      <c r="AC544" s="0" t="s">
        <v>55</v>
      </c>
      <c r="AD544" s="0" t="n">
        <v>10.9467</v>
      </c>
      <c r="AE544" s="0" t="n">
        <v>9</v>
      </c>
      <c r="AF544" s="0" t="n">
        <v>130.98</v>
      </c>
      <c r="AG544" s="0" t="n">
        <v>14640.08</v>
      </c>
      <c r="AH544" s="0" t="n">
        <v>194.5</v>
      </c>
      <c r="AI544" s="0" t="n">
        <v>2155.17</v>
      </c>
      <c r="AJ544" s="0" t="n">
        <v>34.67</v>
      </c>
      <c r="AK544" s="0" t="n">
        <v>411.72</v>
      </c>
      <c r="AL544" s="0" t="n">
        <v>4.5</v>
      </c>
      <c r="AM544" s="0" t="n">
        <v>306586.8</v>
      </c>
      <c r="AN544" s="0" t="n">
        <v>33495.25</v>
      </c>
      <c r="AO544" s="0" t="n">
        <v>49383.44</v>
      </c>
      <c r="AP544" s="0" t="n">
        <v>2336.67</v>
      </c>
      <c r="AQ544" s="0" t="n">
        <v>1431.07</v>
      </c>
      <c r="AR544" s="0" t="n">
        <v>227</v>
      </c>
      <c r="AS544" s="0" t="n">
        <v>210</v>
      </c>
    </row>
    <row r="545" customFormat="false" ht="12" hidden="false" customHeight="false" outlineLevel="0" collapsed="false">
      <c r="A545" s="0" t="str">
        <f aca="false">CONCATENATE("Item/",ASC(C545),"/cond_",ASC(L545),"/list_",ASC(E545),"/context_",ASC(F545),"/CW_",ASC(AS545))</f>
        <v>Item/12064/cond_ORTH/list_CORGB/context_64/CW_220</v>
      </c>
      <c r="B545" s="0" t="str">
        <f aca="false">CONCATENATE("(#",ASC(C545),")")</f>
        <v>(#12064)</v>
      </c>
      <c r="C545" s="0" t="n">
        <v>12064</v>
      </c>
      <c r="D545" s="0" t="n">
        <v>2064</v>
      </c>
      <c r="E545" s="0" t="s">
        <v>56</v>
      </c>
      <c r="F545" s="0" t="n">
        <v>64</v>
      </c>
      <c r="G545" s="0" t="n">
        <v>81</v>
      </c>
      <c r="I545" s="0" t="s">
        <v>333</v>
      </c>
      <c r="J545" s="0" t="s">
        <v>1057</v>
      </c>
      <c r="K545" s="0" t="s">
        <v>335</v>
      </c>
      <c r="L545" s="0" t="s">
        <v>1365</v>
      </c>
      <c r="M545" s="0" t="s">
        <v>1366</v>
      </c>
      <c r="N545" s="0" t="s">
        <v>1483</v>
      </c>
      <c r="O545" s="0" t="n">
        <v>12</v>
      </c>
      <c r="P545" s="0" t="n">
        <v>10</v>
      </c>
      <c r="Q545" s="0" t="s">
        <v>52</v>
      </c>
      <c r="R545" s="0" t="s">
        <v>581</v>
      </c>
      <c r="S545" s="0" t="s">
        <v>1768</v>
      </c>
      <c r="T545" s="0" t="s">
        <v>55</v>
      </c>
      <c r="U545" s="0" t="n">
        <v>4</v>
      </c>
      <c r="V545" s="0" t="n">
        <v>58</v>
      </c>
      <c r="W545" s="0" t="n">
        <v>485</v>
      </c>
      <c r="X545" s="0" t="n">
        <v>545</v>
      </c>
      <c r="Y545" s="0" t="n">
        <v>527</v>
      </c>
      <c r="Z545" s="0" t="n">
        <v>452</v>
      </c>
      <c r="AA545" s="0" t="n">
        <v>18</v>
      </c>
      <c r="AB545" s="0" t="s">
        <v>55</v>
      </c>
      <c r="AC545" s="0" t="s">
        <v>55</v>
      </c>
      <c r="AD545" s="0" t="n">
        <v>58.0054</v>
      </c>
      <c r="AE545" s="0" t="n">
        <v>15</v>
      </c>
      <c r="AF545" s="0" t="n">
        <v>69.64</v>
      </c>
      <c r="AG545" s="0" t="n">
        <v>20976.18</v>
      </c>
      <c r="AH545" s="0" t="n">
        <v>288</v>
      </c>
      <c r="AI545" s="0" t="n">
        <v>1197.05</v>
      </c>
      <c r="AJ545" s="0" t="n">
        <v>35.67</v>
      </c>
      <c r="AK545" s="0" t="n">
        <v>240.98</v>
      </c>
      <c r="AL545" s="0" t="n">
        <v>5.5</v>
      </c>
      <c r="AM545" s="0" t="n">
        <v>314789</v>
      </c>
      <c r="AN545" s="0" t="n">
        <v>34632.75</v>
      </c>
      <c r="AO545" s="0" t="n">
        <v>19237.12</v>
      </c>
      <c r="AP545" s="0" t="n">
        <v>3166</v>
      </c>
      <c r="AQ545" s="0" t="n">
        <v>1290.46</v>
      </c>
      <c r="AR545" s="0" t="n">
        <v>272.5</v>
      </c>
      <c r="AS545" s="0" t="n">
        <v>220</v>
      </c>
    </row>
    <row r="546" customFormat="false" ht="12" hidden="false" customHeight="false" outlineLevel="0" collapsed="false">
      <c r="A546" s="0" t="str">
        <f aca="false">CONCATENATE("Item/",ASC(C546),"/cond_",ASC(L546),"/list_",ASC(E546),"/context_",ASC(F546),"/CW_",ASC(AS546))</f>
        <v>Item/12065/cond_ORTH/list_CORGB/context_65/CW_582</v>
      </c>
      <c r="B546" s="0" t="str">
        <f aca="false">CONCATENATE("(#",ASC(C546),")")</f>
        <v>(#12065)</v>
      </c>
      <c r="C546" s="0" t="n">
        <v>12065</v>
      </c>
      <c r="D546" s="0" t="n">
        <v>2065</v>
      </c>
      <c r="E546" s="0" t="s">
        <v>56</v>
      </c>
      <c r="F546" s="0" t="n">
        <v>65</v>
      </c>
      <c r="G546" s="0" t="n">
        <v>82</v>
      </c>
      <c r="H546" s="0" t="s">
        <v>337</v>
      </c>
      <c r="I546" s="0" t="s">
        <v>338</v>
      </c>
      <c r="J546" s="0" t="s">
        <v>1484</v>
      </c>
      <c r="K546" s="0" t="s">
        <v>340</v>
      </c>
      <c r="L546" s="0" t="s">
        <v>1365</v>
      </c>
      <c r="M546" s="0" t="s">
        <v>1366</v>
      </c>
      <c r="N546" s="0" t="s">
        <v>1485</v>
      </c>
      <c r="O546" s="0" t="n">
        <v>11</v>
      </c>
      <c r="P546" s="0" t="n">
        <v>8</v>
      </c>
      <c r="Q546" s="0" t="s">
        <v>52</v>
      </c>
      <c r="R546" s="0" t="s">
        <v>581</v>
      </c>
      <c r="S546" s="0" t="s">
        <v>1743</v>
      </c>
      <c r="T546" s="0" t="s">
        <v>55</v>
      </c>
      <c r="U546" s="0" t="n">
        <v>5</v>
      </c>
      <c r="V546" s="0" t="n">
        <v>50</v>
      </c>
      <c r="W546" s="0" t="n">
        <v>279</v>
      </c>
      <c r="X546" s="0" t="n">
        <v>529</v>
      </c>
      <c r="Y546" s="0" t="n">
        <v>339</v>
      </c>
      <c r="Z546" s="0" t="n">
        <v>390</v>
      </c>
      <c r="AA546" s="0" t="n">
        <v>10</v>
      </c>
      <c r="AB546" s="0" t="s">
        <v>55</v>
      </c>
      <c r="AC546" s="0" t="s">
        <v>55</v>
      </c>
      <c r="AD546" s="0" t="n">
        <v>94.2365</v>
      </c>
      <c r="AE546" s="0" t="n">
        <v>6</v>
      </c>
      <c r="AF546" s="0" t="n">
        <v>25.26</v>
      </c>
      <c r="AG546" s="0" t="n">
        <v>13590.11</v>
      </c>
      <c r="AH546" s="0" t="n">
        <v>415</v>
      </c>
      <c r="AI546" s="0" t="n">
        <v>3378.01</v>
      </c>
      <c r="AJ546" s="0" t="n">
        <v>49.25</v>
      </c>
      <c r="AK546" s="0" t="n">
        <v>643.51</v>
      </c>
      <c r="AL546" s="0" t="n">
        <v>10.33</v>
      </c>
      <c r="AM546" s="0" t="n">
        <v>288671.77</v>
      </c>
      <c r="AN546" s="0" t="n">
        <v>38390.8</v>
      </c>
      <c r="AO546" s="0" t="n">
        <v>22037.1</v>
      </c>
      <c r="AP546" s="0" t="n">
        <v>2906.5</v>
      </c>
      <c r="AQ546" s="0" t="n">
        <v>2184.26</v>
      </c>
      <c r="AR546" s="0" t="n">
        <v>328.67</v>
      </c>
      <c r="AS546" s="0" t="n">
        <v>582</v>
      </c>
    </row>
    <row r="547" customFormat="false" ht="12" hidden="false" customHeight="false" outlineLevel="0" collapsed="false">
      <c r="A547" s="0" t="str">
        <f aca="false">CONCATENATE("Item/",ASC(C547),"/cond_",ASC(L547),"/list_",ASC(E547),"/context_",ASC(F547),"/CW_",ASC(AS547))</f>
        <v>Item/12066/cond_ORTH/list_CORGB/context_66/CW_229</v>
      </c>
      <c r="B547" s="0" t="str">
        <f aca="false">CONCATENATE("(#",ASC(C547),")")</f>
        <v>(#12066)</v>
      </c>
      <c r="C547" s="0" t="n">
        <v>12066</v>
      </c>
      <c r="D547" s="0" t="n">
        <v>2066</v>
      </c>
      <c r="E547" s="0" t="s">
        <v>56</v>
      </c>
      <c r="F547" s="0" t="n">
        <v>66</v>
      </c>
      <c r="G547" s="0" t="n">
        <v>84</v>
      </c>
      <c r="I547" s="0" t="s">
        <v>342</v>
      </c>
      <c r="J547" s="0" t="s">
        <v>1187</v>
      </c>
      <c r="K547" s="0" t="s">
        <v>344</v>
      </c>
      <c r="L547" s="0" t="s">
        <v>1365</v>
      </c>
      <c r="M547" s="0" t="s">
        <v>1366</v>
      </c>
      <c r="N547" s="0" t="s">
        <v>1486</v>
      </c>
      <c r="O547" s="0" t="n">
        <v>16</v>
      </c>
      <c r="P547" s="0" t="n">
        <v>10</v>
      </c>
      <c r="Q547" s="0" t="s">
        <v>52</v>
      </c>
      <c r="R547" s="0" t="s">
        <v>581</v>
      </c>
      <c r="S547" s="0" t="s">
        <v>1741</v>
      </c>
      <c r="T547" s="0" t="s">
        <v>55</v>
      </c>
      <c r="U547" s="0" t="n">
        <v>5</v>
      </c>
      <c r="V547" s="0" t="n">
        <v>117</v>
      </c>
      <c r="W547" s="0" t="n">
        <v>613</v>
      </c>
      <c r="X547" s="0" t="n">
        <v>560</v>
      </c>
      <c r="Y547" s="0" t="n">
        <v>624</v>
      </c>
      <c r="Z547" s="0" t="n">
        <v>471</v>
      </c>
      <c r="AA547" s="0" t="n">
        <v>6</v>
      </c>
      <c r="AB547" s="0" t="s">
        <v>55</v>
      </c>
      <c r="AC547" s="0" t="s">
        <v>55</v>
      </c>
      <c r="AD547" s="0" t="n">
        <v>87.8708</v>
      </c>
      <c r="AE547" s="0" t="n">
        <v>8</v>
      </c>
      <c r="AF547" s="0" t="n">
        <v>82.86</v>
      </c>
      <c r="AG547" s="0" t="n">
        <v>11556.88</v>
      </c>
      <c r="AH547" s="0" t="n">
        <v>414.6</v>
      </c>
      <c r="AI547" s="0" t="n">
        <v>2377.81</v>
      </c>
      <c r="AJ547" s="0" t="n">
        <v>54.75</v>
      </c>
      <c r="AK547" s="0" t="n">
        <v>200.43</v>
      </c>
      <c r="AL547" s="0" t="n">
        <v>8.67</v>
      </c>
      <c r="AM547" s="0" t="n">
        <v>319148.66</v>
      </c>
      <c r="AN547" s="0" t="n">
        <v>39882.4</v>
      </c>
      <c r="AO547" s="0" t="n">
        <v>24799.62</v>
      </c>
      <c r="AP547" s="0" t="n">
        <v>3245.25</v>
      </c>
      <c r="AQ547" s="0" t="n">
        <v>1361.97</v>
      </c>
      <c r="AR547" s="0" t="n">
        <v>343.33</v>
      </c>
      <c r="AS547" s="0" t="n">
        <v>229</v>
      </c>
    </row>
    <row r="548" customFormat="false" ht="12" hidden="false" customHeight="false" outlineLevel="0" collapsed="false">
      <c r="A548" s="0" t="str">
        <f aca="false">CONCATENATE("Item/",ASC(C548),"/cond_",ASC(L548),"/list_",ASC(E548),"/context_",ASC(F548),"/CW_",ASC(AS548))</f>
        <v>Item/12067/cond_ORTH/list_CORGC/context_67/CW_309</v>
      </c>
      <c r="B548" s="0" t="str">
        <f aca="false">CONCATENATE("(#",ASC(C548),")")</f>
        <v>(#12067)</v>
      </c>
      <c r="C548" s="0" t="n">
        <v>12067</v>
      </c>
      <c r="D548" s="0" t="n">
        <v>2067</v>
      </c>
      <c r="E548" s="0" t="s">
        <v>66</v>
      </c>
      <c r="F548" s="0" t="n">
        <v>67</v>
      </c>
      <c r="G548" s="0" t="n">
        <v>85</v>
      </c>
      <c r="H548" s="0" t="s">
        <v>346</v>
      </c>
      <c r="I548" s="0" t="s">
        <v>347</v>
      </c>
      <c r="J548" s="0" t="s">
        <v>1487</v>
      </c>
      <c r="K548" s="0" t="s">
        <v>349</v>
      </c>
      <c r="L548" s="0" t="s">
        <v>1365</v>
      </c>
      <c r="M548" s="0" t="s">
        <v>1366</v>
      </c>
      <c r="N548" s="0" t="s">
        <v>1488</v>
      </c>
      <c r="O548" s="0" t="n">
        <v>10</v>
      </c>
      <c r="P548" s="0" t="n">
        <v>8</v>
      </c>
      <c r="Q548" s="0" t="s">
        <v>52</v>
      </c>
      <c r="R548" s="0" t="s">
        <v>581</v>
      </c>
      <c r="S548" s="0" t="s">
        <v>1769</v>
      </c>
      <c r="T548" s="0" t="s">
        <v>55</v>
      </c>
      <c r="U548" s="0" t="n">
        <v>4</v>
      </c>
      <c r="V548" s="0" t="n">
        <v>10</v>
      </c>
      <c r="W548" s="0" t="s">
        <v>55</v>
      </c>
      <c r="X548" s="0" t="s">
        <v>55</v>
      </c>
      <c r="Y548" s="0" t="s">
        <v>55</v>
      </c>
      <c r="Z548" s="0" t="s">
        <v>55</v>
      </c>
      <c r="AA548" s="0" t="n">
        <v>13</v>
      </c>
      <c r="AB548" s="0" t="s">
        <v>55</v>
      </c>
      <c r="AC548" s="0" t="s">
        <v>55</v>
      </c>
      <c r="AD548" s="0" t="n">
        <v>10.2922</v>
      </c>
      <c r="AE548" s="0" t="n">
        <v>14</v>
      </c>
      <c r="AF548" s="0" t="n">
        <v>23.74</v>
      </c>
      <c r="AG548" s="0" t="n">
        <v>19046.81</v>
      </c>
      <c r="AH548" s="0" t="n">
        <v>228</v>
      </c>
      <c r="AI548" s="0" t="n">
        <v>924.7</v>
      </c>
      <c r="AJ548" s="0" t="n">
        <v>20.33</v>
      </c>
      <c r="AK548" s="0" t="n">
        <v>94.15</v>
      </c>
      <c r="AL548" s="0" t="n">
        <v>4.5</v>
      </c>
      <c r="AM548" s="0" t="n">
        <v>261517.64</v>
      </c>
      <c r="AN548" s="0" t="n">
        <v>37309.75</v>
      </c>
      <c r="AO548" s="0" t="n">
        <v>15176.36</v>
      </c>
      <c r="AP548" s="0" t="n">
        <v>2807.67</v>
      </c>
      <c r="AQ548" s="0" t="n">
        <v>1647.09</v>
      </c>
      <c r="AR548" s="0" t="n">
        <v>229</v>
      </c>
      <c r="AS548" s="0" t="n">
        <v>309</v>
      </c>
    </row>
    <row r="549" customFormat="false" ht="12" hidden="false" customHeight="false" outlineLevel="0" collapsed="false">
      <c r="A549" s="0" t="str">
        <f aca="false">CONCATENATE("Item/",ASC(C549),"/cond_",ASC(L549),"/list_",ASC(E549),"/context_",ASC(F549),"/CW_",ASC(AS549))</f>
        <v>Item/12068/cond_ORTH/list_CORGA/context_68/CW_576</v>
      </c>
      <c r="B549" s="0" t="str">
        <f aca="false">CONCATENATE("(#",ASC(C549),")")</f>
        <v>(#12068)</v>
      </c>
      <c r="C549" s="0" t="n">
        <v>12068</v>
      </c>
      <c r="D549" s="0" t="n">
        <v>2068</v>
      </c>
      <c r="E549" s="0" t="s">
        <v>46</v>
      </c>
      <c r="F549" s="0" t="n">
        <v>68</v>
      </c>
      <c r="G549" s="0" t="n">
        <v>87</v>
      </c>
      <c r="H549" s="0" t="s">
        <v>351</v>
      </c>
      <c r="I549" s="0" t="s">
        <v>352</v>
      </c>
      <c r="J549" s="0" t="s">
        <v>1489</v>
      </c>
      <c r="K549" s="0" t="s">
        <v>354</v>
      </c>
      <c r="L549" s="0" t="s">
        <v>1365</v>
      </c>
      <c r="M549" s="0" t="s">
        <v>1366</v>
      </c>
      <c r="N549" s="0" t="s">
        <v>1490</v>
      </c>
      <c r="O549" s="0" t="n">
        <v>11</v>
      </c>
      <c r="P549" s="0" t="n">
        <v>8</v>
      </c>
      <c r="Q549" s="0" t="s">
        <v>52</v>
      </c>
      <c r="R549" s="0" t="s">
        <v>581</v>
      </c>
      <c r="S549" s="0" t="s">
        <v>1745</v>
      </c>
      <c r="T549" s="0" t="s">
        <v>55</v>
      </c>
      <c r="U549" s="0" t="n">
        <v>4</v>
      </c>
      <c r="V549" s="0" t="n">
        <v>14</v>
      </c>
      <c r="W549" s="0" t="s">
        <v>55</v>
      </c>
      <c r="X549" s="0" t="s">
        <v>55</v>
      </c>
      <c r="Y549" s="0" t="s">
        <v>55</v>
      </c>
      <c r="Z549" s="0" t="s">
        <v>55</v>
      </c>
      <c r="AA549" s="0" t="n">
        <v>11</v>
      </c>
      <c r="AB549" s="0" t="s">
        <v>55</v>
      </c>
      <c r="AC549" s="0" t="s">
        <v>55</v>
      </c>
      <c r="AD549" s="0" t="n">
        <v>24.749</v>
      </c>
      <c r="AE549" s="0" t="n">
        <v>8</v>
      </c>
      <c r="AF549" s="0" t="n">
        <v>17.94</v>
      </c>
      <c r="AG549" s="0" t="n">
        <v>22340.75</v>
      </c>
      <c r="AH549" s="0" t="n">
        <v>248</v>
      </c>
      <c r="AI549" s="0" t="n">
        <v>1713.53</v>
      </c>
      <c r="AJ549" s="0" t="n">
        <v>18</v>
      </c>
      <c r="AK549" s="0" t="n">
        <v>47.86</v>
      </c>
      <c r="AL549" s="0" t="n">
        <v>3.5</v>
      </c>
      <c r="AM549" s="0" t="n">
        <v>241967.11</v>
      </c>
      <c r="AN549" s="0" t="n">
        <v>26700.5</v>
      </c>
      <c r="AO549" s="0" t="n">
        <v>7974.43</v>
      </c>
      <c r="AP549" s="0" t="n">
        <v>807.67</v>
      </c>
      <c r="AQ549" s="0" t="n">
        <v>664.36</v>
      </c>
      <c r="AR549" s="0" t="n">
        <v>80</v>
      </c>
      <c r="AS549" s="0" t="n">
        <v>576</v>
      </c>
    </row>
    <row r="550" customFormat="false" ht="12" hidden="false" customHeight="false" outlineLevel="0" collapsed="false">
      <c r="A550" s="0" t="str">
        <f aca="false">CONCATENATE("Item/",ASC(C550),"/cond_",ASC(L550),"/list_",ASC(E550),"/context_",ASC(F550),"/CW_",ASC(AS550))</f>
        <v>Item/12069/cond_ORTH/list_CORGB/context_69/CW_217</v>
      </c>
      <c r="B550" s="0" t="str">
        <f aca="false">CONCATENATE("(#",ASC(C550),")")</f>
        <v>(#12069)</v>
      </c>
      <c r="C550" s="0" t="n">
        <v>12069</v>
      </c>
      <c r="D550" s="0" t="n">
        <v>2069</v>
      </c>
      <c r="E550" s="0" t="s">
        <v>56</v>
      </c>
      <c r="F550" s="0" t="n">
        <v>69</v>
      </c>
      <c r="G550" s="0" t="n">
        <v>88</v>
      </c>
      <c r="H550" s="0" t="n">
        <v>21</v>
      </c>
      <c r="I550" s="0" t="s">
        <v>356</v>
      </c>
      <c r="J550" s="0" t="s">
        <v>1491</v>
      </c>
      <c r="K550" s="0" t="s">
        <v>358</v>
      </c>
      <c r="L550" s="0" t="s">
        <v>1365</v>
      </c>
      <c r="M550" s="0" t="s">
        <v>1366</v>
      </c>
      <c r="N550" s="0" t="s">
        <v>1492</v>
      </c>
      <c r="O550" s="0" t="n">
        <v>11</v>
      </c>
      <c r="P550" s="0" t="n">
        <v>9</v>
      </c>
      <c r="Q550" s="0" t="s">
        <v>52</v>
      </c>
      <c r="R550" s="0" t="s">
        <v>581</v>
      </c>
      <c r="S550" s="0" t="s">
        <v>1770</v>
      </c>
      <c r="T550" s="0" t="s">
        <v>55</v>
      </c>
      <c r="U550" s="0" t="n">
        <v>3</v>
      </c>
      <c r="V550" s="0" t="n">
        <v>15</v>
      </c>
      <c r="W550" s="0" t="s">
        <v>55</v>
      </c>
      <c r="X550" s="0" t="s">
        <v>55</v>
      </c>
      <c r="Y550" s="0" t="s">
        <v>55</v>
      </c>
      <c r="Z550" s="0" t="s">
        <v>55</v>
      </c>
      <c r="AA550" s="0" t="n">
        <v>5</v>
      </c>
      <c r="AB550" s="0" t="s">
        <v>55</v>
      </c>
      <c r="AC550" s="0" t="s">
        <v>55</v>
      </c>
      <c r="AD550" s="0" t="n">
        <v>18.5022</v>
      </c>
      <c r="AE550" s="0" t="n">
        <v>12</v>
      </c>
      <c r="AF550" s="0" t="n">
        <v>344.54</v>
      </c>
      <c r="AG550" s="0" t="n">
        <v>14079.79</v>
      </c>
      <c r="AH550" s="0" t="n">
        <v>59.67</v>
      </c>
      <c r="AI550" s="0" t="n">
        <v>2077.87</v>
      </c>
      <c r="AJ550" s="0" t="n">
        <v>6.5</v>
      </c>
      <c r="AK550" s="0" t="n">
        <v>18.5</v>
      </c>
      <c r="AL550" s="0" t="n">
        <v>1</v>
      </c>
      <c r="AM550" s="0" t="n">
        <v>281913.02</v>
      </c>
      <c r="AN550" s="0" t="n">
        <v>28312.33</v>
      </c>
      <c r="AO550" s="0" t="n">
        <v>61739.78</v>
      </c>
      <c r="AP550" s="0" t="n">
        <v>1587.5</v>
      </c>
      <c r="AQ550" s="0" t="n">
        <v>4757.81</v>
      </c>
      <c r="AR550" s="0" t="n">
        <v>4</v>
      </c>
      <c r="AS550" s="0" t="n">
        <v>217</v>
      </c>
    </row>
    <row r="551" customFormat="false" ht="12" hidden="false" customHeight="false" outlineLevel="0" collapsed="false">
      <c r="A551" s="0" t="str">
        <f aca="false">CONCATENATE("Item/",ASC(C551),"/cond_",ASC(L551),"/list_",ASC(E551),"/context_",ASC(F551),"/CW_",ASC(AS551))</f>
        <v>Item/12070/cond_ORTH/list_CORGD/context_70/CW_251</v>
      </c>
      <c r="B551" s="0" t="str">
        <f aca="false">CONCATENATE("(#",ASC(C551),")")</f>
        <v>(#12070)</v>
      </c>
      <c r="C551" s="0" t="n">
        <v>12070</v>
      </c>
      <c r="D551" s="0" t="n">
        <v>2070</v>
      </c>
      <c r="E551" s="0" t="s">
        <v>80</v>
      </c>
      <c r="F551" s="0" t="n">
        <v>70</v>
      </c>
      <c r="G551" s="0" t="n">
        <v>89</v>
      </c>
      <c r="H551" s="0" t="s">
        <v>153</v>
      </c>
      <c r="I551" s="0" t="s">
        <v>360</v>
      </c>
      <c r="J551" s="0" t="s">
        <v>1493</v>
      </c>
      <c r="K551" s="0" t="s">
        <v>362</v>
      </c>
      <c r="L551" s="0" t="s">
        <v>1365</v>
      </c>
      <c r="M551" s="0" t="s">
        <v>1366</v>
      </c>
      <c r="N551" s="0" t="s">
        <v>1494</v>
      </c>
      <c r="O551" s="0" t="n">
        <v>15</v>
      </c>
      <c r="P551" s="0" t="n">
        <v>13</v>
      </c>
      <c r="Q551" s="0" t="s">
        <v>52</v>
      </c>
      <c r="R551" s="0" t="s">
        <v>581</v>
      </c>
      <c r="S551" s="0" t="s">
        <v>1743</v>
      </c>
      <c r="T551" s="0" t="s">
        <v>55</v>
      </c>
      <c r="U551" s="0" t="n">
        <v>4</v>
      </c>
      <c r="V551" s="0" t="n">
        <v>313</v>
      </c>
      <c r="W551" s="0" t="n">
        <v>323</v>
      </c>
      <c r="X551" s="0" t="n">
        <v>575</v>
      </c>
      <c r="Y551" s="0" t="n">
        <v>383</v>
      </c>
      <c r="Z551" s="0" t="n">
        <v>461</v>
      </c>
      <c r="AA551" s="0" t="n">
        <v>5</v>
      </c>
      <c r="AB551" s="0" t="s">
        <v>55</v>
      </c>
      <c r="AC551" s="0" t="s">
        <v>55</v>
      </c>
      <c r="AD551" s="0" t="n">
        <v>409.846</v>
      </c>
      <c r="AE551" s="0" t="n">
        <v>8</v>
      </c>
      <c r="AF551" s="0" t="n">
        <v>131.19</v>
      </c>
      <c r="AG551" s="0" t="n">
        <v>11791.1</v>
      </c>
      <c r="AH551" s="0" t="n">
        <v>184.25</v>
      </c>
      <c r="AI551" s="0" t="n">
        <v>1880.07</v>
      </c>
      <c r="AJ551" s="0" t="n">
        <v>34</v>
      </c>
      <c r="AK551" s="0" t="n">
        <v>934.6</v>
      </c>
      <c r="AL551" s="0" t="n">
        <v>5</v>
      </c>
      <c r="AM551" s="0" t="n">
        <v>197423.34</v>
      </c>
      <c r="AN551" s="0" t="n">
        <v>28384.75</v>
      </c>
      <c r="AO551" s="0" t="n">
        <v>43372.98</v>
      </c>
      <c r="AP551" s="0" t="n">
        <v>5520.67</v>
      </c>
      <c r="AQ551" s="0" t="n">
        <v>3638.64</v>
      </c>
      <c r="AR551" s="0" t="n">
        <v>520</v>
      </c>
      <c r="AS551" s="0" t="n">
        <v>251</v>
      </c>
    </row>
    <row r="552" customFormat="false" ht="12" hidden="false" customHeight="false" outlineLevel="0" collapsed="false">
      <c r="A552" s="0" t="str">
        <f aca="false">CONCATENATE("Item/",ASC(C552),"/cond_",ASC(L552),"/list_",ASC(E552),"/context_",ASC(F552),"/CW_",ASC(AS552))</f>
        <v>Item/12071/cond_ORTH/list_CORGA/context_71/CW_22</v>
      </c>
      <c r="B552" s="0" t="str">
        <f aca="false">CONCATENATE("(#",ASC(C552),")")</f>
        <v>(#12071)</v>
      </c>
      <c r="C552" s="0" t="n">
        <v>12071</v>
      </c>
      <c r="D552" s="0" t="n">
        <v>2071</v>
      </c>
      <c r="E552" s="0" t="s">
        <v>46</v>
      </c>
      <c r="F552" s="0" t="n">
        <v>71</v>
      </c>
      <c r="G552" s="0" t="n">
        <v>90</v>
      </c>
      <c r="H552" s="0" t="s">
        <v>364</v>
      </c>
      <c r="I552" s="0" t="s">
        <v>365</v>
      </c>
      <c r="J552" s="0" t="s">
        <v>1495</v>
      </c>
      <c r="K552" s="0" t="s">
        <v>69</v>
      </c>
      <c r="L552" s="0" t="s">
        <v>1365</v>
      </c>
      <c r="M552" s="0" t="s">
        <v>1366</v>
      </c>
      <c r="N552" s="0" t="s">
        <v>1496</v>
      </c>
      <c r="O552" s="0" t="n">
        <v>16</v>
      </c>
      <c r="P552" s="0" t="n">
        <v>13</v>
      </c>
      <c r="Q552" s="0" t="s">
        <v>52</v>
      </c>
      <c r="R552" s="0" t="s">
        <v>581</v>
      </c>
      <c r="S552" s="0" t="s">
        <v>1745</v>
      </c>
      <c r="T552" s="0" t="s">
        <v>55</v>
      </c>
      <c r="U552" s="0" t="n">
        <v>4</v>
      </c>
      <c r="V552" s="0" t="n">
        <v>10</v>
      </c>
      <c r="W552" s="0" t="n">
        <v>509</v>
      </c>
      <c r="X552" s="0" t="n">
        <v>593</v>
      </c>
      <c r="Y552" s="0" t="n">
        <v>553</v>
      </c>
      <c r="Z552" s="0" t="s">
        <v>55</v>
      </c>
      <c r="AA552" s="0" t="n">
        <v>3</v>
      </c>
      <c r="AB552" s="0" t="s">
        <v>55</v>
      </c>
      <c r="AC552" s="0" t="s">
        <v>55</v>
      </c>
      <c r="AD552" s="0" t="n">
        <v>17.9073</v>
      </c>
      <c r="AE552" s="0" t="n">
        <v>11</v>
      </c>
      <c r="AF552" s="0" t="n">
        <v>9.59</v>
      </c>
      <c r="AG552" s="0" t="n">
        <v>19491.73</v>
      </c>
      <c r="AH552" s="0" t="n">
        <v>243.5</v>
      </c>
      <c r="AI552" s="0" t="n">
        <v>2819.94</v>
      </c>
      <c r="AJ552" s="0" t="n">
        <v>21.67</v>
      </c>
      <c r="AK552" s="0" t="n">
        <v>65.06</v>
      </c>
      <c r="AL552" s="0" t="n">
        <v>4</v>
      </c>
      <c r="AM552" s="0" t="n">
        <v>321301.03</v>
      </c>
      <c r="AN552" s="0" t="n">
        <v>40170</v>
      </c>
      <c r="AO552" s="0" t="n">
        <v>24965.22</v>
      </c>
      <c r="AP552" s="0" t="n">
        <v>4082</v>
      </c>
      <c r="AQ552" s="0" t="n">
        <v>1746.74</v>
      </c>
      <c r="AR552" s="0" t="n">
        <v>303.5</v>
      </c>
      <c r="AS552" s="0" t="n">
        <v>22</v>
      </c>
    </row>
    <row r="553" customFormat="false" ht="12" hidden="false" customHeight="false" outlineLevel="0" collapsed="false">
      <c r="A553" s="0" t="str">
        <f aca="false">CONCATENATE("Item/",ASC(C553),"/cond_",ASC(L553),"/list_",ASC(E553),"/context_",ASC(F553),"/CW_",ASC(AS553))</f>
        <v>Item/12072/cond_ORTH/list_CORGB/context_72/CW_244</v>
      </c>
      <c r="B553" s="0" t="str">
        <f aca="false">CONCATENATE("(#",ASC(C553),")")</f>
        <v>(#12072)</v>
      </c>
      <c r="C553" s="0" t="n">
        <v>12072</v>
      </c>
      <c r="D553" s="0" t="n">
        <v>2072</v>
      </c>
      <c r="E553" s="0" t="s">
        <v>56</v>
      </c>
      <c r="F553" s="0" t="n">
        <v>72</v>
      </c>
      <c r="G553" s="0" t="n">
        <v>93</v>
      </c>
      <c r="I553" s="0" t="s">
        <v>368</v>
      </c>
      <c r="J553" s="0" t="s">
        <v>1497</v>
      </c>
      <c r="K553" s="0" t="s">
        <v>370</v>
      </c>
      <c r="L553" s="0" t="s">
        <v>1365</v>
      </c>
      <c r="M553" s="0" t="s">
        <v>1366</v>
      </c>
      <c r="N553" s="0" t="s">
        <v>1498</v>
      </c>
      <c r="O553" s="0" t="n">
        <v>16</v>
      </c>
      <c r="P553" s="0" t="n">
        <v>13</v>
      </c>
      <c r="Q553" s="0" t="s">
        <v>52</v>
      </c>
      <c r="R553" s="0" t="s">
        <v>581</v>
      </c>
      <c r="S553" s="0" t="s">
        <v>1743</v>
      </c>
      <c r="T553" s="0" t="s">
        <v>55</v>
      </c>
      <c r="U553" s="0" t="n">
        <v>3</v>
      </c>
      <c r="V553" s="0" t="n">
        <v>16</v>
      </c>
      <c r="W553" s="0" t="n">
        <v>617</v>
      </c>
      <c r="X553" s="0" t="n">
        <v>529</v>
      </c>
      <c r="Y553" s="0" t="n">
        <v>573</v>
      </c>
      <c r="Z553" s="0" t="n">
        <v>418</v>
      </c>
      <c r="AA553" s="0" t="n">
        <v>18</v>
      </c>
      <c r="AB553" s="0" t="s">
        <v>55</v>
      </c>
      <c r="AC553" s="0" t="s">
        <v>55</v>
      </c>
      <c r="AD553" s="0" t="n">
        <v>12.9694</v>
      </c>
      <c r="AE553" s="0" t="n">
        <v>14</v>
      </c>
      <c r="AF553" s="0" t="n">
        <v>45.72</v>
      </c>
      <c r="AG553" s="0" t="n">
        <v>12038.68</v>
      </c>
      <c r="AH553" s="0" t="n">
        <v>61.67</v>
      </c>
      <c r="AI553" s="0" t="n">
        <v>324.65</v>
      </c>
      <c r="AJ553" s="0" t="n">
        <v>7.5</v>
      </c>
      <c r="AK553" s="0" t="n">
        <v>12.97</v>
      </c>
      <c r="AL553" s="0" t="n">
        <v>1</v>
      </c>
      <c r="AM553" s="0" t="n">
        <v>159860.7</v>
      </c>
      <c r="AN553" s="0" t="n">
        <v>15963.67</v>
      </c>
      <c r="AO553" s="0" t="n">
        <v>1443.15</v>
      </c>
      <c r="AP553" s="0" t="n">
        <v>314.5</v>
      </c>
      <c r="AQ553" s="0" t="n">
        <v>24.63</v>
      </c>
      <c r="AR553" s="0" t="n">
        <v>9</v>
      </c>
      <c r="AS553" s="0" t="n">
        <v>244</v>
      </c>
    </row>
    <row r="554" customFormat="false" ht="12" hidden="false" customHeight="false" outlineLevel="0" collapsed="false">
      <c r="A554" s="0" t="str">
        <f aca="false">CONCATENATE("Item/",ASC(C554),"/cond_",ASC(L554),"/list_",ASC(E554),"/context_",ASC(F554),"/CW_",ASC(AS554))</f>
        <v>Item/12073/cond_ORTH/list_CORGC/context_73/CW_260</v>
      </c>
      <c r="B554" s="0" t="str">
        <f aca="false">CONCATENATE("(#",ASC(C554),")")</f>
        <v>(#12073)</v>
      </c>
      <c r="C554" s="0" t="n">
        <v>12073</v>
      </c>
      <c r="D554" s="0" t="n">
        <v>2073</v>
      </c>
      <c r="E554" s="0" t="s">
        <v>66</v>
      </c>
      <c r="F554" s="0" t="n">
        <v>73</v>
      </c>
      <c r="G554" s="0" t="n">
        <v>94</v>
      </c>
      <c r="I554" s="0" t="s">
        <v>372</v>
      </c>
      <c r="J554" s="0" t="s">
        <v>1499</v>
      </c>
      <c r="K554" s="0" t="s">
        <v>374</v>
      </c>
      <c r="L554" s="0" t="s">
        <v>1365</v>
      </c>
      <c r="M554" s="0" t="s">
        <v>1366</v>
      </c>
      <c r="N554" s="0" t="s">
        <v>1500</v>
      </c>
      <c r="O554" s="0" t="n">
        <v>13</v>
      </c>
      <c r="P554" s="0" t="n">
        <v>10</v>
      </c>
      <c r="Q554" s="0" t="s">
        <v>52</v>
      </c>
      <c r="R554" s="0" t="s">
        <v>581</v>
      </c>
      <c r="S554" s="0" t="s">
        <v>1743</v>
      </c>
      <c r="T554" s="0" t="s">
        <v>55</v>
      </c>
      <c r="U554" s="0" t="n">
        <v>3</v>
      </c>
      <c r="V554" s="0" t="n">
        <v>19</v>
      </c>
      <c r="W554" s="0" t="n">
        <v>540</v>
      </c>
      <c r="X554" s="0" t="n">
        <v>505</v>
      </c>
      <c r="Y554" s="0" t="n">
        <v>531</v>
      </c>
      <c r="Z554" s="0" t="n">
        <v>392</v>
      </c>
      <c r="AA554" s="0" t="n">
        <v>15</v>
      </c>
      <c r="AB554" s="0" t="s">
        <v>55</v>
      </c>
      <c r="AC554" s="0" t="s">
        <v>55</v>
      </c>
      <c r="AD554" s="0" t="n">
        <v>19.6326</v>
      </c>
      <c r="AE554" s="0" t="n">
        <v>23</v>
      </c>
      <c r="AF554" s="0" t="n">
        <v>21.51</v>
      </c>
      <c r="AG554" s="0" t="n">
        <v>10857.63</v>
      </c>
      <c r="AH554" s="0" t="n">
        <v>74</v>
      </c>
      <c r="AI554" s="0" t="n">
        <v>257.75</v>
      </c>
      <c r="AJ554" s="0" t="n">
        <v>11.5</v>
      </c>
      <c r="AK554" s="0" t="n">
        <v>19.63</v>
      </c>
      <c r="AL554" s="0" t="n">
        <v>1</v>
      </c>
      <c r="AM554" s="0" t="n">
        <v>210132.04</v>
      </c>
      <c r="AN554" s="0" t="n">
        <v>29152.67</v>
      </c>
      <c r="AO554" s="0" t="n">
        <v>10169.16</v>
      </c>
      <c r="AP554" s="0" t="n">
        <v>2492</v>
      </c>
      <c r="AQ554" s="0" t="n">
        <v>161.4</v>
      </c>
      <c r="AR554" s="0" t="n">
        <v>82</v>
      </c>
      <c r="AS554" s="0" t="n">
        <v>260</v>
      </c>
    </row>
    <row r="555" customFormat="false" ht="12" hidden="false" customHeight="false" outlineLevel="0" collapsed="false">
      <c r="A555" s="0" t="str">
        <f aca="false">CONCATENATE("Item/",ASC(C555),"/cond_",ASC(L555),"/list_",ASC(E555),"/context_",ASC(F555),"/CW_",ASC(AS555))</f>
        <v>Item/12074/cond_ORTH/list_CORGB/context_74/CW_267</v>
      </c>
      <c r="B555" s="0" t="str">
        <f aca="false">CONCATENATE("(#",ASC(C555),")")</f>
        <v>(#12074)</v>
      </c>
      <c r="C555" s="0" t="n">
        <v>12074</v>
      </c>
      <c r="D555" s="0" t="n">
        <v>2074</v>
      </c>
      <c r="E555" s="0" t="s">
        <v>56</v>
      </c>
      <c r="F555" s="0" t="n">
        <v>74</v>
      </c>
      <c r="G555" s="0" t="n">
        <v>95</v>
      </c>
      <c r="I555" s="0" t="s">
        <v>376</v>
      </c>
      <c r="J555" s="0" t="s">
        <v>1501</v>
      </c>
      <c r="K555" s="0" t="s">
        <v>378</v>
      </c>
      <c r="L555" s="0" t="s">
        <v>1365</v>
      </c>
      <c r="M555" s="0" t="s">
        <v>1366</v>
      </c>
      <c r="N555" s="0" t="s">
        <v>1502</v>
      </c>
      <c r="O555" s="0" t="n">
        <v>19</v>
      </c>
      <c r="P555" s="0" t="n">
        <v>16</v>
      </c>
      <c r="Q555" s="0" t="s">
        <v>52</v>
      </c>
      <c r="R555" s="0" t="s">
        <v>581</v>
      </c>
      <c r="S555" s="0" t="s">
        <v>1771</v>
      </c>
      <c r="T555" s="0" t="s">
        <v>55</v>
      </c>
      <c r="U555" s="0" t="n">
        <v>3</v>
      </c>
      <c r="V555" s="0" t="n">
        <v>384</v>
      </c>
      <c r="W555" s="0" t="s">
        <v>55</v>
      </c>
      <c r="X555" s="0" t="s">
        <v>55</v>
      </c>
      <c r="Y555" s="0" t="s">
        <v>55</v>
      </c>
      <c r="Z555" s="0" t="s">
        <v>55</v>
      </c>
      <c r="AA555" s="0" t="n">
        <v>8</v>
      </c>
      <c r="AB555" s="0" t="s">
        <v>55</v>
      </c>
      <c r="AC555" s="0" t="s">
        <v>55</v>
      </c>
      <c r="AD555" s="0" t="n">
        <v>392.474</v>
      </c>
      <c r="AE555" s="0" t="n">
        <v>21</v>
      </c>
      <c r="AF555" s="0" t="n">
        <v>132.71</v>
      </c>
      <c r="AG555" s="0" t="n">
        <v>11056.75</v>
      </c>
      <c r="AH555" s="0" t="n">
        <v>67.33</v>
      </c>
      <c r="AI555" s="0" t="n">
        <v>1618.71</v>
      </c>
      <c r="AJ555" s="0" t="n">
        <v>10</v>
      </c>
      <c r="AK555" s="0" t="n">
        <v>392.47</v>
      </c>
      <c r="AL555" s="0" t="n">
        <v>1</v>
      </c>
      <c r="AM555" s="0" t="n">
        <v>361171.37</v>
      </c>
      <c r="AN555" s="0" t="n">
        <v>43681.33</v>
      </c>
      <c r="AO555" s="0" t="n">
        <v>20454.59</v>
      </c>
      <c r="AP555" s="0" t="n">
        <v>3962.5</v>
      </c>
      <c r="AQ555" s="0" t="n">
        <v>1257.44</v>
      </c>
      <c r="AR555" s="0" t="n">
        <v>263</v>
      </c>
      <c r="AS555" s="0" t="n">
        <v>267</v>
      </c>
    </row>
    <row r="556" customFormat="false" ht="12" hidden="false" customHeight="false" outlineLevel="0" collapsed="false">
      <c r="A556" s="0" t="str">
        <f aca="false">CONCATENATE("Item/",ASC(C556),"/cond_",ASC(L556),"/list_",ASC(E556),"/context_",ASC(F556),"/CW_",ASC(AS556))</f>
        <v>Item/12075/cond_ORTH/list_CORGD/context_75/CW_266</v>
      </c>
      <c r="B556" s="0" t="str">
        <f aca="false">CONCATENATE("(#",ASC(C556),")")</f>
        <v>(#12075)</v>
      </c>
      <c r="C556" s="0" t="n">
        <v>12075</v>
      </c>
      <c r="D556" s="0" t="n">
        <v>2075</v>
      </c>
      <c r="E556" s="0" t="s">
        <v>80</v>
      </c>
      <c r="F556" s="0" t="n">
        <v>75</v>
      </c>
      <c r="G556" s="0" t="n">
        <v>97</v>
      </c>
      <c r="I556" s="0" t="s">
        <v>380</v>
      </c>
      <c r="J556" s="0" t="s">
        <v>1503</v>
      </c>
      <c r="K556" s="0" t="s">
        <v>382</v>
      </c>
      <c r="L556" s="0" t="s">
        <v>1365</v>
      </c>
      <c r="M556" s="0" t="s">
        <v>1366</v>
      </c>
      <c r="N556" s="0" t="s">
        <v>1504</v>
      </c>
      <c r="O556" s="0" t="n">
        <v>14</v>
      </c>
      <c r="P556" s="0" t="n">
        <v>11</v>
      </c>
      <c r="Q556" s="0" t="s">
        <v>52</v>
      </c>
      <c r="R556" s="0" t="s">
        <v>581</v>
      </c>
      <c r="S556" s="0" t="s">
        <v>1772</v>
      </c>
      <c r="T556" s="0" t="s">
        <v>55</v>
      </c>
      <c r="U556" s="0" t="n">
        <v>4</v>
      </c>
      <c r="V556" s="0" t="n">
        <v>5</v>
      </c>
      <c r="W556" s="0" t="s">
        <v>55</v>
      </c>
      <c r="X556" s="0" t="s">
        <v>55</v>
      </c>
      <c r="Y556" s="0" t="s">
        <v>55</v>
      </c>
      <c r="Z556" s="0" t="s">
        <v>55</v>
      </c>
      <c r="AA556" s="0" t="n">
        <v>14</v>
      </c>
      <c r="AB556" s="0" t="s">
        <v>55</v>
      </c>
      <c r="AC556" s="0" t="s">
        <v>55</v>
      </c>
      <c r="AD556" s="0" t="n">
        <v>8.44797</v>
      </c>
      <c r="AE556" s="0" t="n">
        <v>14</v>
      </c>
      <c r="AF556" s="0" t="n">
        <v>154</v>
      </c>
      <c r="AG556" s="0" t="n">
        <v>17482.23</v>
      </c>
      <c r="AH556" s="0" t="n">
        <v>236.5</v>
      </c>
      <c r="AI556" s="0" t="n">
        <v>1826.79</v>
      </c>
      <c r="AJ556" s="0" t="n">
        <v>27.67</v>
      </c>
      <c r="AK556" s="0" t="n">
        <v>798.45</v>
      </c>
      <c r="AL556" s="0" t="n">
        <v>6.5</v>
      </c>
      <c r="AM556" s="0" t="n">
        <v>342558.08</v>
      </c>
      <c r="AN556" s="0" t="n">
        <v>42483.5</v>
      </c>
      <c r="AO556" s="0" t="n">
        <v>33668.5</v>
      </c>
      <c r="AP556" s="0" t="n">
        <v>5415.67</v>
      </c>
      <c r="AQ556" s="0" t="n">
        <v>7897.19</v>
      </c>
      <c r="AR556" s="0" t="n">
        <v>1180.5</v>
      </c>
      <c r="AS556" s="0" t="n">
        <v>266</v>
      </c>
    </row>
    <row r="557" customFormat="false" ht="12" hidden="false" customHeight="false" outlineLevel="0" collapsed="false">
      <c r="A557" s="0" t="str">
        <f aca="false">CONCATENATE("Item/",ASC(C557),"/cond_",ASC(L557),"/list_",ASC(E557),"/context_",ASC(F557),"/CW_",ASC(AS557))</f>
        <v>Item/12076/cond_ORTH/list_CORGC/context_76/CW_143</v>
      </c>
      <c r="B557" s="0" t="str">
        <f aca="false">CONCATENATE("(#",ASC(C557),")")</f>
        <v>(#12076)</v>
      </c>
      <c r="C557" s="0" t="n">
        <v>12076</v>
      </c>
      <c r="D557" s="0" t="n">
        <v>2076</v>
      </c>
      <c r="E557" s="0" t="s">
        <v>66</v>
      </c>
      <c r="F557" s="0" t="n">
        <v>76</v>
      </c>
      <c r="G557" s="0" t="n">
        <v>99</v>
      </c>
      <c r="H557" s="0" t="n">
        <v>38</v>
      </c>
      <c r="I557" s="0" t="s">
        <v>384</v>
      </c>
      <c r="J557" s="0" t="s">
        <v>1505</v>
      </c>
      <c r="K557" s="0" t="s">
        <v>386</v>
      </c>
      <c r="L557" s="0" t="s">
        <v>1365</v>
      </c>
      <c r="M557" s="0" t="s">
        <v>1366</v>
      </c>
      <c r="N557" s="0" t="s">
        <v>1506</v>
      </c>
      <c r="O557" s="0" t="n">
        <v>11</v>
      </c>
      <c r="P557" s="0" t="n">
        <v>9</v>
      </c>
      <c r="Q557" s="0" t="s">
        <v>52</v>
      </c>
      <c r="R557" s="0" t="s">
        <v>581</v>
      </c>
      <c r="S557" s="0" t="s">
        <v>1743</v>
      </c>
      <c r="T557" s="0" t="s">
        <v>55</v>
      </c>
      <c r="U557" s="0" t="n">
        <v>6</v>
      </c>
      <c r="V557" s="0" t="s">
        <v>55</v>
      </c>
      <c r="W557" s="0" t="s">
        <v>55</v>
      </c>
      <c r="X557" s="0" t="s">
        <v>55</v>
      </c>
      <c r="Y557" s="0" t="s">
        <v>55</v>
      </c>
      <c r="Z557" s="0" t="s">
        <v>55</v>
      </c>
      <c r="AA557" s="0" t="n">
        <v>1</v>
      </c>
      <c r="AB557" s="0" t="s">
        <v>55</v>
      </c>
      <c r="AC557" s="0" t="s">
        <v>55</v>
      </c>
      <c r="AD557" s="0" t="n">
        <v>7.91254</v>
      </c>
      <c r="AE557" s="0" t="n">
        <v>8</v>
      </c>
      <c r="AF557" s="0" t="n">
        <v>22.42</v>
      </c>
      <c r="AG557" s="0" t="n">
        <v>4941.66</v>
      </c>
      <c r="AH557" s="0" t="n">
        <v>660.67</v>
      </c>
      <c r="AI557" s="0" t="n">
        <v>648.05</v>
      </c>
      <c r="AJ557" s="0" t="n">
        <v>75.6</v>
      </c>
      <c r="AK557" s="0" t="n">
        <v>254.27</v>
      </c>
      <c r="AL557" s="0" t="n">
        <v>9.75</v>
      </c>
      <c r="AM557" s="0" t="n">
        <v>230815.56</v>
      </c>
      <c r="AN557" s="0" t="n">
        <v>29073.17</v>
      </c>
      <c r="AO557" s="0" t="n">
        <v>8508.29</v>
      </c>
      <c r="AP557" s="0" t="n">
        <v>1342.4</v>
      </c>
      <c r="AQ557" s="0" t="n">
        <v>3038.15</v>
      </c>
      <c r="AR557" s="0" t="n">
        <v>297</v>
      </c>
      <c r="AS557" s="0" t="n">
        <v>143</v>
      </c>
    </row>
    <row r="558" customFormat="false" ht="12" hidden="false" customHeight="false" outlineLevel="0" collapsed="false">
      <c r="A558" s="0" t="str">
        <f aca="false">CONCATENATE("Item/",ASC(C558),"/cond_",ASC(L558),"/list_",ASC(E558),"/context_",ASC(F558),"/CW_",ASC(AS558))</f>
        <v>Item/12077/cond_ORTH/list_CORGD/context_77/CW_148</v>
      </c>
      <c r="B558" s="0" t="str">
        <f aca="false">CONCATENATE("(#",ASC(C558),")")</f>
        <v>(#12077)</v>
      </c>
      <c r="C558" s="0" t="n">
        <v>12077</v>
      </c>
      <c r="D558" s="0" t="n">
        <v>2077</v>
      </c>
      <c r="E558" s="0" t="s">
        <v>80</v>
      </c>
      <c r="F558" s="0" t="n">
        <v>77</v>
      </c>
      <c r="G558" s="0" t="n">
        <v>100</v>
      </c>
      <c r="H558" s="0" t="n">
        <v>16</v>
      </c>
      <c r="I558" s="0" t="s">
        <v>388</v>
      </c>
      <c r="J558" s="0" t="s">
        <v>1507</v>
      </c>
      <c r="K558" s="0" t="s">
        <v>390</v>
      </c>
      <c r="L558" s="0" t="s">
        <v>1365</v>
      </c>
      <c r="M558" s="0" t="s">
        <v>1366</v>
      </c>
      <c r="N558" s="0" t="s">
        <v>1508</v>
      </c>
      <c r="O558" s="0" t="n">
        <v>9</v>
      </c>
      <c r="P558" s="0" t="n">
        <v>7</v>
      </c>
      <c r="Q558" s="0" t="s">
        <v>52</v>
      </c>
      <c r="R558" s="0" t="s">
        <v>581</v>
      </c>
      <c r="S558" s="0" t="s">
        <v>1743</v>
      </c>
      <c r="T558" s="0" t="s">
        <v>55</v>
      </c>
      <c r="U558" s="0" t="n">
        <v>4</v>
      </c>
      <c r="V558" s="0" t="n">
        <v>26</v>
      </c>
      <c r="W558" s="0" t="s">
        <v>55</v>
      </c>
      <c r="X558" s="0" t="s">
        <v>55</v>
      </c>
      <c r="Y558" s="0" t="s">
        <v>55</v>
      </c>
      <c r="Z558" s="0" t="s">
        <v>55</v>
      </c>
      <c r="AA558" s="0" t="n">
        <v>15</v>
      </c>
      <c r="AB558" s="0" t="s">
        <v>55</v>
      </c>
      <c r="AC558" s="0" t="s">
        <v>55</v>
      </c>
      <c r="AD558" s="0" t="n">
        <v>18.6807</v>
      </c>
      <c r="AE558" s="0" t="n">
        <v>7</v>
      </c>
      <c r="AF558" s="0" t="n">
        <v>53.5</v>
      </c>
      <c r="AG558" s="0" t="n">
        <v>17863.68</v>
      </c>
      <c r="AH558" s="0" t="n">
        <v>208.25</v>
      </c>
      <c r="AI558" s="0" t="n">
        <v>2848.51</v>
      </c>
      <c r="AJ558" s="0" t="n">
        <v>28.33</v>
      </c>
      <c r="AK558" s="0" t="n">
        <v>152.99</v>
      </c>
      <c r="AL558" s="0" t="n">
        <v>3.5</v>
      </c>
      <c r="AM558" s="0" t="n">
        <v>264043.89</v>
      </c>
      <c r="AN558" s="0" t="n">
        <v>36337.25</v>
      </c>
      <c r="AO558" s="0" t="n">
        <v>25334.1</v>
      </c>
      <c r="AP558" s="0" t="n">
        <v>4246</v>
      </c>
      <c r="AQ558" s="0" t="n">
        <v>2274.82</v>
      </c>
      <c r="AR558" s="0" t="n">
        <v>756</v>
      </c>
      <c r="AS558" s="0" t="n">
        <v>148</v>
      </c>
    </row>
    <row r="559" customFormat="false" ht="12" hidden="false" customHeight="false" outlineLevel="0" collapsed="false">
      <c r="A559" s="0" t="str">
        <f aca="false">CONCATENATE("Item/",ASC(C559),"/cond_",ASC(L559),"/list_",ASC(E559),"/context_",ASC(F559),"/CW_",ASC(AS559))</f>
        <v>Item/12078/cond_ORTH/list_CORGC/context_78/CW_487</v>
      </c>
      <c r="B559" s="0" t="str">
        <f aca="false">CONCATENATE("(#",ASC(C559),")")</f>
        <v>(#12078)</v>
      </c>
      <c r="C559" s="0" t="n">
        <v>12078</v>
      </c>
      <c r="D559" s="0" t="n">
        <v>2078</v>
      </c>
      <c r="E559" s="0" t="s">
        <v>66</v>
      </c>
      <c r="F559" s="0" t="n">
        <v>78</v>
      </c>
      <c r="G559" s="0" t="n">
        <v>101</v>
      </c>
      <c r="H559" s="0" t="s">
        <v>392</v>
      </c>
      <c r="I559" s="0" t="s">
        <v>393</v>
      </c>
      <c r="J559" s="0" t="s">
        <v>1509</v>
      </c>
      <c r="K559" s="0" t="s">
        <v>217</v>
      </c>
      <c r="L559" s="0" t="s">
        <v>1365</v>
      </c>
      <c r="M559" s="0" t="s">
        <v>1366</v>
      </c>
      <c r="N559" s="0" t="s">
        <v>1510</v>
      </c>
      <c r="O559" s="0" t="n">
        <v>10</v>
      </c>
      <c r="P559" s="0" t="n">
        <v>8</v>
      </c>
      <c r="Q559" s="0" t="s">
        <v>52</v>
      </c>
      <c r="R559" s="0" t="s">
        <v>581</v>
      </c>
      <c r="S559" s="0" t="s">
        <v>1745</v>
      </c>
      <c r="T559" s="0" t="s">
        <v>55</v>
      </c>
      <c r="U559" s="0" t="n">
        <v>4</v>
      </c>
      <c r="V559" s="0" t="n">
        <v>4</v>
      </c>
      <c r="W559" s="0" t="n">
        <v>581</v>
      </c>
      <c r="X559" s="0" t="n">
        <v>578</v>
      </c>
      <c r="Y559" s="0" t="n">
        <v>553</v>
      </c>
      <c r="Z559" s="0" t="n">
        <v>378</v>
      </c>
      <c r="AA559" s="0" t="n">
        <v>14</v>
      </c>
      <c r="AB559" s="0" t="s">
        <v>55</v>
      </c>
      <c r="AC559" s="0" t="s">
        <v>55</v>
      </c>
      <c r="AD559" s="0" t="n">
        <v>3.03413</v>
      </c>
      <c r="AE559" s="0" t="n">
        <v>12</v>
      </c>
      <c r="AF559" s="0" t="n">
        <v>19.64</v>
      </c>
      <c r="AG559" s="0" t="n">
        <v>12782.8</v>
      </c>
      <c r="AH559" s="0" t="n">
        <v>238.5</v>
      </c>
      <c r="AI559" s="0" t="n">
        <v>1645.23</v>
      </c>
      <c r="AJ559" s="0" t="n">
        <v>30</v>
      </c>
      <c r="AK559" s="0" t="n">
        <v>70.11</v>
      </c>
      <c r="AL559" s="0" t="n">
        <v>5</v>
      </c>
      <c r="AM559" s="0" t="n">
        <v>183657.1</v>
      </c>
      <c r="AN559" s="0" t="n">
        <v>27972</v>
      </c>
      <c r="AO559" s="0" t="n">
        <v>7907.83</v>
      </c>
      <c r="AP559" s="0" t="n">
        <v>1338.67</v>
      </c>
      <c r="AQ559" s="0" t="n">
        <v>1044.93</v>
      </c>
      <c r="AR559" s="0" t="n">
        <v>234.5</v>
      </c>
      <c r="AS559" s="0" t="n">
        <v>487</v>
      </c>
    </row>
    <row r="560" customFormat="false" ht="12" hidden="false" customHeight="false" outlineLevel="0" collapsed="false">
      <c r="A560" s="0" t="str">
        <f aca="false">CONCATENATE("Item/",ASC(C560),"/cond_",ASC(L560),"/list_",ASC(E560),"/context_",ASC(F560),"/CW_",ASC(AS560))</f>
        <v>Item/12079/cond_ORTH/list_CORGA/context_79/CW_430</v>
      </c>
      <c r="B560" s="0" t="str">
        <f aca="false">CONCATENATE("(#",ASC(C560),")")</f>
        <v>(#12079)</v>
      </c>
      <c r="C560" s="0" t="n">
        <v>12079</v>
      </c>
      <c r="D560" s="0" t="n">
        <v>2079</v>
      </c>
      <c r="E560" s="0" t="s">
        <v>46</v>
      </c>
      <c r="F560" s="0" t="n">
        <v>79</v>
      </c>
      <c r="G560" s="0" t="n">
        <v>102</v>
      </c>
      <c r="H560" s="0" t="n">
        <v>31</v>
      </c>
      <c r="I560" s="0" t="s">
        <v>396</v>
      </c>
      <c r="J560" s="0" t="s">
        <v>1511</v>
      </c>
      <c r="K560" s="0" t="s">
        <v>398</v>
      </c>
      <c r="L560" s="0" t="s">
        <v>1365</v>
      </c>
      <c r="M560" s="0" t="s">
        <v>1366</v>
      </c>
      <c r="N560" s="0" t="s">
        <v>1512</v>
      </c>
      <c r="O560" s="0" t="n">
        <v>10</v>
      </c>
      <c r="P560" s="0" t="n">
        <v>8</v>
      </c>
      <c r="Q560" s="0" t="s">
        <v>52</v>
      </c>
      <c r="R560" s="0" t="s">
        <v>581</v>
      </c>
      <c r="S560" s="0" t="s">
        <v>1741</v>
      </c>
      <c r="T560" s="0" t="s">
        <v>55</v>
      </c>
      <c r="U560" s="0" t="n">
        <v>5</v>
      </c>
      <c r="V560" s="0" t="s">
        <v>55</v>
      </c>
      <c r="W560" s="0" t="s">
        <v>55</v>
      </c>
      <c r="X560" s="0" t="s">
        <v>55</v>
      </c>
      <c r="Y560" s="0" t="s">
        <v>55</v>
      </c>
      <c r="Z560" s="0" t="s">
        <v>55</v>
      </c>
      <c r="AA560" s="0" t="n">
        <v>8</v>
      </c>
      <c r="AB560" s="0" t="s">
        <v>55</v>
      </c>
      <c r="AC560" s="0" t="s">
        <v>55</v>
      </c>
      <c r="AD560" s="0" t="n">
        <v>1.42783</v>
      </c>
      <c r="AE560" s="0" t="n">
        <v>5</v>
      </c>
      <c r="AF560" s="0" t="n">
        <v>7.08</v>
      </c>
      <c r="AG560" s="0" t="n">
        <v>5145.24</v>
      </c>
      <c r="AH560" s="0" t="n">
        <v>536.2</v>
      </c>
      <c r="AI560" s="0" t="n">
        <v>225.28</v>
      </c>
      <c r="AJ560" s="0" t="n">
        <v>42.25</v>
      </c>
      <c r="AK560" s="0" t="n">
        <v>48.96</v>
      </c>
      <c r="AL560" s="0" t="n">
        <v>10.67</v>
      </c>
      <c r="AM560" s="0" t="n">
        <v>199052.68</v>
      </c>
      <c r="AN560" s="0" t="n">
        <v>32858.6</v>
      </c>
      <c r="AO560" s="0" t="n">
        <v>13836.11</v>
      </c>
      <c r="AP560" s="0" t="n">
        <v>3074.5</v>
      </c>
      <c r="AQ560" s="0" t="n">
        <v>1038.92</v>
      </c>
      <c r="AR560" s="0" t="n">
        <v>204.33</v>
      </c>
      <c r="AS560" s="0" t="n">
        <v>430</v>
      </c>
    </row>
    <row r="561" customFormat="false" ht="12" hidden="false" customHeight="false" outlineLevel="0" collapsed="false">
      <c r="A561" s="0" t="str">
        <f aca="false">CONCATENATE("Item/",ASC(C561),"/cond_",ASC(L561),"/list_",ASC(E561),"/context_",ASC(F561),"/CW_",ASC(AS561))</f>
        <v>Item/12080/cond_ORTH/list_CORGB/context_80/CW_137</v>
      </c>
      <c r="B561" s="0" t="str">
        <f aca="false">CONCATENATE("(#",ASC(C561),")")</f>
        <v>(#12080)</v>
      </c>
      <c r="C561" s="0" t="n">
        <v>12080</v>
      </c>
      <c r="D561" s="0" t="n">
        <v>2080</v>
      </c>
      <c r="E561" s="0" t="s">
        <v>56</v>
      </c>
      <c r="F561" s="0" t="n">
        <v>80</v>
      </c>
      <c r="G561" s="0" t="n">
        <v>103</v>
      </c>
      <c r="I561" s="0" t="s">
        <v>400</v>
      </c>
      <c r="J561" s="0" t="s">
        <v>1513</v>
      </c>
      <c r="K561" s="0" t="s">
        <v>402</v>
      </c>
      <c r="L561" s="0" t="s">
        <v>1365</v>
      </c>
      <c r="M561" s="0" t="s">
        <v>1366</v>
      </c>
      <c r="N561" s="0" t="s">
        <v>1514</v>
      </c>
      <c r="O561" s="0" t="n">
        <v>15</v>
      </c>
      <c r="P561" s="0" t="n">
        <v>13</v>
      </c>
      <c r="Q561" s="0" t="s">
        <v>52</v>
      </c>
      <c r="R561" s="0" t="s">
        <v>581</v>
      </c>
      <c r="S561" s="0" t="s">
        <v>1773</v>
      </c>
      <c r="T561" s="0" t="s">
        <v>55</v>
      </c>
      <c r="U561" s="0" t="n">
        <v>4</v>
      </c>
      <c r="V561" s="0" t="n">
        <v>37</v>
      </c>
      <c r="W561" s="0" t="n">
        <v>327</v>
      </c>
      <c r="X561" s="0" t="n">
        <v>568</v>
      </c>
      <c r="Y561" s="0" t="n">
        <v>380</v>
      </c>
      <c r="Z561" s="0" t="n">
        <v>440</v>
      </c>
      <c r="AA561" s="0" t="n">
        <v>6</v>
      </c>
      <c r="AB561" s="0" t="s">
        <v>55</v>
      </c>
      <c r="AC561" s="0" t="s">
        <v>55</v>
      </c>
      <c r="AD561" s="0" t="n">
        <v>37.1235</v>
      </c>
      <c r="AE561" s="0" t="n">
        <v>15</v>
      </c>
      <c r="AF561" s="0" t="n">
        <v>23.21</v>
      </c>
      <c r="AG561" s="0" t="n">
        <v>14252.3</v>
      </c>
      <c r="AH561" s="0" t="n">
        <v>223.5</v>
      </c>
      <c r="AI561" s="0" t="n">
        <v>1969.87</v>
      </c>
      <c r="AJ561" s="0" t="n">
        <v>26.67</v>
      </c>
      <c r="AK561" s="0" t="n">
        <v>152.87</v>
      </c>
      <c r="AL561" s="0" t="n">
        <v>7.5</v>
      </c>
      <c r="AM561" s="0" t="n">
        <v>238020.02</v>
      </c>
      <c r="AN561" s="0" t="n">
        <v>31872</v>
      </c>
      <c r="AO561" s="0" t="n">
        <v>11127.81</v>
      </c>
      <c r="AP561" s="0" t="n">
        <v>1556</v>
      </c>
      <c r="AQ561" s="0" t="n">
        <v>888.23</v>
      </c>
      <c r="AR561" s="0" t="n">
        <v>170</v>
      </c>
      <c r="AS561" s="0" t="n">
        <v>137</v>
      </c>
    </row>
    <row r="562" customFormat="false" ht="12" hidden="false" customHeight="false" outlineLevel="0" collapsed="false">
      <c r="A562" s="0" t="str">
        <f aca="false">CONCATENATE("Item/",ASC(C562),"/cond_",ASC(L562),"/list_",ASC(E562),"/context_",ASC(F562),"/CW_",ASC(AS562))</f>
        <v>Item/12081/cond_ORTH/list_CORGB/context_81/CW_303</v>
      </c>
      <c r="B562" s="0" t="str">
        <f aca="false">CONCATENATE("(#",ASC(C562),")")</f>
        <v>(#12081)</v>
      </c>
      <c r="C562" s="0" t="n">
        <v>12081</v>
      </c>
      <c r="D562" s="0" t="n">
        <v>2081</v>
      </c>
      <c r="E562" s="0" t="s">
        <v>56</v>
      </c>
      <c r="F562" s="0" t="n">
        <v>81</v>
      </c>
      <c r="G562" s="0" t="n">
        <v>104</v>
      </c>
      <c r="H562" s="0" t="s">
        <v>404</v>
      </c>
      <c r="I562" s="0" t="s">
        <v>405</v>
      </c>
      <c r="J562" s="0" t="s">
        <v>1515</v>
      </c>
      <c r="K562" s="0" t="s">
        <v>407</v>
      </c>
      <c r="L562" s="0" t="s">
        <v>1365</v>
      </c>
      <c r="M562" s="0" t="s">
        <v>1366</v>
      </c>
      <c r="N562" s="0" t="s">
        <v>1516</v>
      </c>
      <c r="O562" s="0" t="n">
        <v>10</v>
      </c>
      <c r="P562" s="0" t="n">
        <v>8</v>
      </c>
      <c r="Q562" s="0" t="s">
        <v>52</v>
      </c>
      <c r="R562" s="0" t="s">
        <v>53</v>
      </c>
      <c r="S562" s="0" t="s">
        <v>1743</v>
      </c>
      <c r="T562" s="0" t="s">
        <v>55</v>
      </c>
      <c r="U562" s="0" t="n">
        <v>3</v>
      </c>
      <c r="V562" s="0" t="n">
        <v>1400</v>
      </c>
      <c r="W562" s="0" t="n">
        <v>332</v>
      </c>
      <c r="X562" s="0" t="n">
        <v>576</v>
      </c>
      <c r="Y562" s="0" t="n">
        <v>370</v>
      </c>
      <c r="Z562" s="0" t="n">
        <v>405</v>
      </c>
      <c r="AA562" s="0" t="n">
        <v>14</v>
      </c>
      <c r="AB562" s="0" t="s">
        <v>55</v>
      </c>
      <c r="AC562" s="0" t="s">
        <v>55</v>
      </c>
      <c r="AD562" s="0" t="n">
        <v>1040.35</v>
      </c>
      <c r="AE562" s="0" t="n">
        <v>22</v>
      </c>
      <c r="AF562" s="0" t="n">
        <v>192.42</v>
      </c>
      <c r="AG562" s="0" t="n">
        <v>13669.22</v>
      </c>
      <c r="AH562" s="0" t="n">
        <v>72.33</v>
      </c>
      <c r="AI562" s="0" t="n">
        <v>3156.95</v>
      </c>
      <c r="AJ562" s="0" t="n">
        <v>12</v>
      </c>
      <c r="AK562" s="0" t="n">
        <v>1040.35</v>
      </c>
      <c r="AL562" s="0" t="n">
        <v>1</v>
      </c>
      <c r="AM562" s="0" t="n">
        <v>188082.66</v>
      </c>
      <c r="AN562" s="0" t="n">
        <v>21898.33</v>
      </c>
      <c r="AO562" s="0" t="n">
        <v>12884.14</v>
      </c>
      <c r="AP562" s="0" t="n">
        <v>1656</v>
      </c>
      <c r="AQ562" s="0" t="n">
        <v>1207.76</v>
      </c>
      <c r="AR562" s="0" t="n">
        <v>28</v>
      </c>
      <c r="AS562" s="0" t="n">
        <v>303</v>
      </c>
    </row>
    <row r="563" customFormat="false" ht="12" hidden="false" customHeight="false" outlineLevel="0" collapsed="false">
      <c r="A563" s="0" t="str">
        <f aca="false">CONCATENATE("Item/",ASC(C563),"/cond_",ASC(L563),"/list_",ASC(E563),"/context_",ASC(F563),"/CW_",ASC(AS563))</f>
        <v>Item/12082/cond_ORTH/list_CORGC/context_82/CW_166</v>
      </c>
      <c r="B563" s="0" t="str">
        <f aca="false">CONCATENATE("(#",ASC(C563),")")</f>
        <v>(#12082)</v>
      </c>
      <c r="C563" s="0" t="n">
        <v>12082</v>
      </c>
      <c r="D563" s="0" t="n">
        <v>2082</v>
      </c>
      <c r="E563" s="0" t="s">
        <v>66</v>
      </c>
      <c r="F563" s="0" t="n">
        <v>82</v>
      </c>
      <c r="G563" s="0" t="n">
        <v>105</v>
      </c>
      <c r="I563" s="0" t="s">
        <v>410</v>
      </c>
      <c r="J563" s="0" t="s">
        <v>1517</v>
      </c>
      <c r="K563" s="0" t="s">
        <v>412</v>
      </c>
      <c r="L563" s="0" t="s">
        <v>1365</v>
      </c>
      <c r="M563" s="0" t="s">
        <v>1366</v>
      </c>
      <c r="N563" s="0" t="s">
        <v>1518</v>
      </c>
      <c r="O563" s="0" t="n">
        <v>12</v>
      </c>
      <c r="P563" s="0" t="n">
        <v>10</v>
      </c>
      <c r="Q563" s="0" t="s">
        <v>52</v>
      </c>
      <c r="R563" s="0" t="s">
        <v>53</v>
      </c>
      <c r="S563" s="0" t="s">
        <v>1745</v>
      </c>
      <c r="T563" s="0" t="s">
        <v>55</v>
      </c>
      <c r="U563" s="0" t="n">
        <v>3</v>
      </c>
      <c r="V563" s="0" t="n">
        <v>17</v>
      </c>
      <c r="W563" s="0" t="s">
        <v>55</v>
      </c>
      <c r="X563" s="0" t="s">
        <v>55</v>
      </c>
      <c r="Y563" s="0" t="s">
        <v>55</v>
      </c>
      <c r="Z563" s="0" t="s">
        <v>55</v>
      </c>
      <c r="AA563" s="0" t="n">
        <v>8</v>
      </c>
      <c r="AB563" s="0" t="s">
        <v>55</v>
      </c>
      <c r="AC563" s="0" t="s">
        <v>55</v>
      </c>
      <c r="AD563" s="0" t="n">
        <v>33.9704</v>
      </c>
      <c r="AE563" s="0" t="n">
        <v>21</v>
      </c>
      <c r="AF563" s="0" t="n">
        <v>9.83</v>
      </c>
      <c r="AG563" s="0" t="n">
        <v>11083.27</v>
      </c>
      <c r="AH563" s="0" t="n">
        <v>73.33</v>
      </c>
      <c r="AI563" s="0" t="n">
        <v>134.3</v>
      </c>
      <c r="AJ563" s="0" t="n">
        <v>10.5</v>
      </c>
      <c r="AK563" s="0" t="n">
        <v>33.97</v>
      </c>
      <c r="AL563" s="0" t="n">
        <v>1</v>
      </c>
      <c r="AM563" s="0" t="n">
        <v>181456.7</v>
      </c>
      <c r="AN563" s="0" t="n">
        <v>24934.33</v>
      </c>
      <c r="AO563" s="0" t="n">
        <v>5454.06</v>
      </c>
      <c r="AP563" s="0" t="n">
        <v>1289.5</v>
      </c>
      <c r="AQ563" s="0" t="n">
        <v>55.69</v>
      </c>
      <c r="AR563" s="0" t="n">
        <v>14</v>
      </c>
      <c r="AS563" s="0" t="n">
        <v>166</v>
      </c>
    </row>
    <row r="564" customFormat="false" ht="12" hidden="false" customHeight="false" outlineLevel="0" collapsed="false">
      <c r="A564" s="0" t="str">
        <f aca="false">CONCATENATE("Item/",ASC(C564),"/cond_",ASC(L564),"/list_",ASC(E564),"/context_",ASC(F564),"/CW_",ASC(AS564))</f>
        <v>Item/12083/cond_ORTH/list_CORGA/context_83/CW_295</v>
      </c>
      <c r="B564" s="0" t="str">
        <f aca="false">CONCATENATE("(#",ASC(C564),")")</f>
        <v>(#12083)</v>
      </c>
      <c r="C564" s="0" t="n">
        <v>12083</v>
      </c>
      <c r="D564" s="0" t="n">
        <v>2083</v>
      </c>
      <c r="E564" s="0" t="s">
        <v>46</v>
      </c>
      <c r="F564" s="0" t="n">
        <v>83</v>
      </c>
      <c r="G564" s="0" t="n">
        <v>106</v>
      </c>
      <c r="H564" s="0" t="s">
        <v>414</v>
      </c>
      <c r="I564" s="0" t="s">
        <v>415</v>
      </c>
      <c r="J564" s="0" t="s">
        <v>1519</v>
      </c>
      <c r="K564" s="0" t="s">
        <v>417</v>
      </c>
      <c r="L564" s="0" t="s">
        <v>1365</v>
      </c>
      <c r="M564" s="0" t="s">
        <v>1366</v>
      </c>
      <c r="N564" s="0" t="s">
        <v>1520</v>
      </c>
      <c r="O564" s="0" t="n">
        <v>10</v>
      </c>
      <c r="P564" s="0" t="n">
        <v>8</v>
      </c>
      <c r="Q564" s="0" t="s">
        <v>52</v>
      </c>
      <c r="R564" s="0" t="s">
        <v>53</v>
      </c>
      <c r="S564" s="0" t="s">
        <v>1745</v>
      </c>
      <c r="T564" s="0" t="s">
        <v>55</v>
      </c>
      <c r="U564" s="0" t="n">
        <v>4</v>
      </c>
      <c r="V564" s="0" t="n">
        <v>110</v>
      </c>
      <c r="W564" s="0" t="n">
        <v>397</v>
      </c>
      <c r="X564" s="0" t="n">
        <v>473</v>
      </c>
      <c r="Y564" s="0" t="n">
        <v>484</v>
      </c>
      <c r="Z564" s="0" t="n">
        <v>444</v>
      </c>
      <c r="AA564" s="0" t="n">
        <v>13</v>
      </c>
      <c r="AB564" s="0" t="s">
        <v>55</v>
      </c>
      <c r="AC564" s="0" t="s">
        <v>55</v>
      </c>
      <c r="AD564" s="0" t="n">
        <v>109.764</v>
      </c>
      <c r="AE564" s="0" t="n">
        <v>20</v>
      </c>
      <c r="AF564" s="0" t="n">
        <v>21.64</v>
      </c>
      <c r="AG564" s="0" t="n">
        <v>15504.54</v>
      </c>
      <c r="AH564" s="0" t="n">
        <v>316.75</v>
      </c>
      <c r="AI564" s="0" t="n">
        <v>2338.12</v>
      </c>
      <c r="AJ564" s="0" t="n">
        <v>34.67</v>
      </c>
      <c r="AK564" s="0" t="n">
        <v>175</v>
      </c>
      <c r="AL564" s="0" t="n">
        <v>4.5</v>
      </c>
      <c r="AM564" s="0" t="n">
        <v>252988.28</v>
      </c>
      <c r="AN564" s="0" t="n">
        <v>39592.25</v>
      </c>
      <c r="AO564" s="0" t="n">
        <v>20087.3</v>
      </c>
      <c r="AP564" s="0" t="n">
        <v>2905</v>
      </c>
      <c r="AQ564" s="0" t="n">
        <v>1533.81</v>
      </c>
      <c r="AR564" s="0" t="n">
        <v>362.5</v>
      </c>
      <c r="AS564" s="0" t="n">
        <v>295</v>
      </c>
    </row>
    <row r="565" customFormat="false" ht="12" hidden="false" customHeight="false" outlineLevel="0" collapsed="false">
      <c r="A565" s="0" t="str">
        <f aca="false">CONCATENATE("Item/",ASC(C565),"/cond_",ASC(L565),"/list_",ASC(E565),"/context_",ASC(F565),"/CW_",ASC(AS565))</f>
        <v>Item/12084/cond_ORTH/list_CORGD/context_84/CW_296</v>
      </c>
      <c r="B565" s="0" t="str">
        <f aca="false">CONCATENATE("(#",ASC(C565),")")</f>
        <v>(#12084)</v>
      </c>
      <c r="C565" s="0" t="n">
        <v>12084</v>
      </c>
      <c r="D565" s="0" t="n">
        <v>2084</v>
      </c>
      <c r="E565" s="0" t="s">
        <v>80</v>
      </c>
      <c r="F565" s="0" t="n">
        <v>84</v>
      </c>
      <c r="G565" s="0" t="n">
        <v>108</v>
      </c>
      <c r="H565" s="0" t="s">
        <v>419</v>
      </c>
      <c r="I565" s="0" t="s">
        <v>420</v>
      </c>
      <c r="J565" s="0" t="s">
        <v>1521</v>
      </c>
      <c r="K565" s="0" t="s">
        <v>422</v>
      </c>
      <c r="L565" s="0" t="s">
        <v>1365</v>
      </c>
      <c r="M565" s="0" t="s">
        <v>1366</v>
      </c>
      <c r="N565" s="0" t="s">
        <v>1522</v>
      </c>
      <c r="O565" s="0" t="n">
        <v>20</v>
      </c>
      <c r="P565" s="0" t="n">
        <v>18</v>
      </c>
      <c r="Q565" s="0" t="s">
        <v>52</v>
      </c>
      <c r="R565" s="0" t="s">
        <v>53</v>
      </c>
      <c r="S565" s="0" t="s">
        <v>1745</v>
      </c>
      <c r="T565" s="0" t="s">
        <v>55</v>
      </c>
      <c r="U565" s="0" t="n">
        <v>7</v>
      </c>
      <c r="V565" s="0" t="n">
        <v>2</v>
      </c>
      <c r="W565" s="0" t="s">
        <v>55</v>
      </c>
      <c r="X565" s="0" t="s">
        <v>55</v>
      </c>
      <c r="Y565" s="0" t="s">
        <v>55</v>
      </c>
      <c r="Z565" s="0" t="s">
        <v>55</v>
      </c>
      <c r="AA565" s="0" t="n">
        <v>16</v>
      </c>
      <c r="AB565" s="0" t="s">
        <v>55</v>
      </c>
      <c r="AC565" s="0" t="s">
        <v>55</v>
      </c>
      <c r="AD565" s="0" t="n">
        <v>4.87841</v>
      </c>
      <c r="AE565" s="0" t="n">
        <v>2</v>
      </c>
      <c r="AF565" s="0" t="n">
        <v>53.04</v>
      </c>
      <c r="AG565" s="0" t="n">
        <v>4867.91</v>
      </c>
      <c r="AH565" s="0" t="n">
        <v>760.29</v>
      </c>
      <c r="AI565" s="0" t="n">
        <v>590.5</v>
      </c>
      <c r="AJ565" s="0" t="n">
        <v>98.67</v>
      </c>
      <c r="AK565" s="0" t="n">
        <v>222.72</v>
      </c>
      <c r="AL565" s="0" t="n">
        <v>25.4</v>
      </c>
      <c r="AM565" s="0" t="n">
        <v>285576.16</v>
      </c>
      <c r="AN565" s="0" t="n">
        <v>40059.86</v>
      </c>
      <c r="AO565" s="0" t="n">
        <v>14662.01</v>
      </c>
      <c r="AP565" s="0" t="n">
        <v>2221.33</v>
      </c>
      <c r="AQ565" s="0" t="n">
        <v>1369.19</v>
      </c>
      <c r="AR565" s="0" t="n">
        <v>278</v>
      </c>
      <c r="AS565" s="0" t="n">
        <v>296</v>
      </c>
    </row>
    <row r="566" customFormat="false" ht="12" hidden="false" customHeight="false" outlineLevel="0" collapsed="false">
      <c r="A566" s="0" t="str">
        <f aca="false">CONCATENATE("Item/",ASC(C566),"/cond_",ASC(L566),"/list_",ASC(E566),"/context_",ASC(F566),"/CW_",ASC(AS566))</f>
        <v>Item/12085/cond_ORTH/list_CORGB/context_85/CW_311</v>
      </c>
      <c r="B566" s="0" t="str">
        <f aca="false">CONCATENATE("(#",ASC(C566),")")</f>
        <v>(#12085)</v>
      </c>
      <c r="C566" s="0" t="n">
        <v>12085</v>
      </c>
      <c r="D566" s="0" t="n">
        <v>2085</v>
      </c>
      <c r="E566" s="0" t="s">
        <v>56</v>
      </c>
      <c r="F566" s="0" t="n">
        <v>85</v>
      </c>
      <c r="G566" s="0" t="n">
        <v>109</v>
      </c>
      <c r="H566" s="0" t="n">
        <v>46</v>
      </c>
      <c r="I566" s="0" t="s">
        <v>424</v>
      </c>
      <c r="J566" s="0" t="s">
        <v>1523</v>
      </c>
      <c r="K566" s="0" t="s">
        <v>426</v>
      </c>
      <c r="L566" s="0" t="s">
        <v>1365</v>
      </c>
      <c r="M566" s="0" t="s">
        <v>1366</v>
      </c>
      <c r="N566" s="0" t="s">
        <v>1524</v>
      </c>
      <c r="O566" s="0" t="n">
        <v>12</v>
      </c>
      <c r="P566" s="0" t="n">
        <v>7</v>
      </c>
      <c r="Q566" s="0" t="s">
        <v>52</v>
      </c>
      <c r="R566" s="0" t="s">
        <v>53</v>
      </c>
      <c r="S566" s="0" t="s">
        <v>1774</v>
      </c>
      <c r="T566" s="0" t="s">
        <v>55</v>
      </c>
      <c r="U566" s="0" t="n">
        <v>4</v>
      </c>
      <c r="V566" s="0" t="n">
        <v>14</v>
      </c>
      <c r="W566" s="0" t="n">
        <v>330</v>
      </c>
      <c r="X566" s="0" t="n">
        <v>556</v>
      </c>
      <c r="Y566" s="0" t="n">
        <v>359</v>
      </c>
      <c r="Z566" s="0" t="n">
        <v>437</v>
      </c>
      <c r="AA566" s="0" t="n">
        <v>10</v>
      </c>
      <c r="AB566" s="0" t="s">
        <v>55</v>
      </c>
      <c r="AC566" s="0" t="s">
        <v>55</v>
      </c>
      <c r="AD566" s="0" t="n">
        <v>25.6414</v>
      </c>
      <c r="AE566" s="0" t="n">
        <v>8</v>
      </c>
      <c r="AF566" s="0" t="n">
        <v>74.19</v>
      </c>
      <c r="AG566" s="0" t="n">
        <v>14473.1</v>
      </c>
      <c r="AH566" s="0" t="n">
        <v>201</v>
      </c>
      <c r="AI566" s="0" t="n">
        <v>1749.47</v>
      </c>
      <c r="AJ566" s="0" t="n">
        <v>29.33</v>
      </c>
      <c r="AK566" s="0" t="n">
        <v>148.2</v>
      </c>
      <c r="AL566" s="0" t="n">
        <v>4</v>
      </c>
      <c r="AM566" s="0" t="n">
        <v>186149.36</v>
      </c>
      <c r="AN566" s="0" t="n">
        <v>28416.5</v>
      </c>
      <c r="AO566" s="0" t="n">
        <v>11844.81</v>
      </c>
      <c r="AP566" s="0" t="n">
        <v>1764.67</v>
      </c>
      <c r="AQ566" s="0" t="n">
        <v>1754.14</v>
      </c>
      <c r="AR566" s="0" t="n">
        <v>147</v>
      </c>
      <c r="AS566" s="0" t="n">
        <v>311</v>
      </c>
    </row>
    <row r="567" customFormat="false" ht="12" hidden="false" customHeight="false" outlineLevel="0" collapsed="false">
      <c r="A567" s="0" t="str">
        <f aca="false">CONCATENATE("Item/",ASC(C567),"/cond_",ASC(L567),"/list_",ASC(E567),"/context_",ASC(F567),"/CW_",ASC(AS567))</f>
        <v>Item/12086/cond_ORTH/list_CORGC/context_86/CW_468</v>
      </c>
      <c r="B567" s="0" t="str">
        <f aca="false">CONCATENATE("(#",ASC(C567),")")</f>
        <v>(#12086)</v>
      </c>
      <c r="C567" s="0" t="n">
        <v>12086</v>
      </c>
      <c r="D567" s="0" t="n">
        <v>2086</v>
      </c>
      <c r="E567" s="0" t="s">
        <v>66</v>
      </c>
      <c r="F567" s="0" t="n">
        <v>86</v>
      </c>
      <c r="G567" s="0" t="n">
        <v>110</v>
      </c>
      <c r="I567" s="0" t="s">
        <v>428</v>
      </c>
      <c r="J567" s="0" t="s">
        <v>1525</v>
      </c>
      <c r="K567" s="0" t="s">
        <v>93</v>
      </c>
      <c r="L567" s="0" t="s">
        <v>1365</v>
      </c>
      <c r="M567" s="0" t="s">
        <v>1366</v>
      </c>
      <c r="N567" s="0" t="s">
        <v>1526</v>
      </c>
      <c r="O567" s="0" t="n">
        <v>17</v>
      </c>
      <c r="P567" s="0" t="n">
        <v>15</v>
      </c>
      <c r="Q567" s="0" t="s">
        <v>52</v>
      </c>
      <c r="R567" s="0" t="s">
        <v>53</v>
      </c>
      <c r="S567" s="0" t="s">
        <v>1775</v>
      </c>
      <c r="T567" s="0" t="s">
        <v>55</v>
      </c>
      <c r="U567" s="0" t="n">
        <v>4</v>
      </c>
      <c r="V567" s="0" t="n">
        <v>12</v>
      </c>
      <c r="W567" s="0" t="n">
        <v>538</v>
      </c>
      <c r="X567" s="0" t="n">
        <v>482</v>
      </c>
      <c r="Y567" s="0" t="n">
        <v>510</v>
      </c>
      <c r="Z567" s="0" t="n">
        <v>368</v>
      </c>
      <c r="AA567" s="0" t="n">
        <v>15</v>
      </c>
      <c r="AB567" s="0" t="s">
        <v>55</v>
      </c>
      <c r="AC567" s="0" t="s">
        <v>55</v>
      </c>
      <c r="AD567" s="0" t="n">
        <v>26.1173</v>
      </c>
      <c r="AE567" s="0" t="n">
        <v>8</v>
      </c>
      <c r="AF567" s="0" t="n">
        <v>26.85</v>
      </c>
      <c r="AG567" s="0" t="n">
        <v>13301.84</v>
      </c>
      <c r="AH567" s="0" t="n">
        <v>224</v>
      </c>
      <c r="AI567" s="0" t="n">
        <v>1448.59</v>
      </c>
      <c r="AJ567" s="0" t="n">
        <v>26</v>
      </c>
      <c r="AK567" s="0" t="n">
        <v>83.91</v>
      </c>
      <c r="AL567" s="0" t="n">
        <v>3.5</v>
      </c>
      <c r="AM567" s="0" t="n">
        <v>192582.16</v>
      </c>
      <c r="AN567" s="0" t="n">
        <v>33421.25</v>
      </c>
      <c r="AO567" s="0" t="n">
        <v>10393.29</v>
      </c>
      <c r="AP567" s="0" t="n">
        <v>1796.67</v>
      </c>
      <c r="AQ567" s="0" t="n">
        <v>386.05</v>
      </c>
      <c r="AR567" s="0" t="n">
        <v>78.5</v>
      </c>
      <c r="AS567" s="0" t="n">
        <v>468</v>
      </c>
    </row>
    <row r="568" customFormat="false" ht="12" hidden="false" customHeight="false" outlineLevel="0" collapsed="false">
      <c r="A568" s="0" t="str">
        <f aca="false">CONCATENATE("Item/",ASC(C568),"/cond_",ASC(L568),"/list_",ASC(E568),"/context_",ASC(F568),"/CW_",ASC(AS568))</f>
        <v>Item/12087/cond_ORTH/list_CORGA/context_87/CW_313</v>
      </c>
      <c r="B568" s="0" t="str">
        <f aca="false">CONCATENATE("(#",ASC(C568),")")</f>
        <v>(#12087)</v>
      </c>
      <c r="C568" s="0" t="n">
        <v>12087</v>
      </c>
      <c r="D568" s="0" t="n">
        <v>2087</v>
      </c>
      <c r="E568" s="0" t="s">
        <v>46</v>
      </c>
      <c r="F568" s="0" t="n">
        <v>87</v>
      </c>
      <c r="G568" s="0" t="n">
        <v>111</v>
      </c>
      <c r="I568" s="0" t="s">
        <v>431</v>
      </c>
      <c r="J568" s="0" t="s">
        <v>1527</v>
      </c>
      <c r="K568" s="0" t="s">
        <v>433</v>
      </c>
      <c r="L568" s="0" t="s">
        <v>1365</v>
      </c>
      <c r="M568" s="0" t="s">
        <v>1366</v>
      </c>
      <c r="N568" s="0" t="s">
        <v>1528</v>
      </c>
      <c r="O568" s="0" t="n">
        <v>9</v>
      </c>
      <c r="P568" s="0" t="n">
        <v>6</v>
      </c>
      <c r="Q568" s="0" t="s">
        <v>52</v>
      </c>
      <c r="R568" s="0" t="s">
        <v>53</v>
      </c>
      <c r="S568" s="0" t="s">
        <v>1776</v>
      </c>
      <c r="T568" s="0" t="s">
        <v>55</v>
      </c>
      <c r="U568" s="0" t="n">
        <v>7</v>
      </c>
      <c r="V568" s="0" t="s">
        <v>55</v>
      </c>
      <c r="W568" s="0" t="s">
        <v>55</v>
      </c>
      <c r="X568" s="0" t="s">
        <v>55</v>
      </c>
      <c r="Y568" s="0" t="s">
        <v>55</v>
      </c>
      <c r="Z568" s="0" t="s">
        <v>55</v>
      </c>
      <c r="AA568" s="0" t="n">
        <v>20</v>
      </c>
      <c r="AB568" s="0" t="s">
        <v>55</v>
      </c>
      <c r="AC568" s="0" t="s">
        <v>55</v>
      </c>
      <c r="AD568" s="0" t="n">
        <v>0.0594928</v>
      </c>
      <c r="AE568" s="0" t="n">
        <v>3</v>
      </c>
      <c r="AF568" s="0" t="n">
        <v>73.08</v>
      </c>
      <c r="AG568" s="0" t="n">
        <v>6777.48</v>
      </c>
      <c r="AH568" s="0" t="n">
        <v>1340.86</v>
      </c>
      <c r="AI568" s="0" t="n">
        <v>1047.12</v>
      </c>
      <c r="AJ568" s="0" t="n">
        <v>247.83</v>
      </c>
      <c r="AK568" s="0" t="n">
        <v>197.65</v>
      </c>
      <c r="AL568" s="0" t="n">
        <v>30.6</v>
      </c>
      <c r="AM568" s="0" t="n">
        <v>265929.73</v>
      </c>
      <c r="AN568" s="0" t="n">
        <v>40817.29</v>
      </c>
      <c r="AO568" s="0" t="n">
        <v>28618.03</v>
      </c>
      <c r="AP568" s="0" t="n">
        <v>5598.5</v>
      </c>
      <c r="AQ568" s="0" t="n">
        <v>1942.93</v>
      </c>
      <c r="AR568" s="0" t="n">
        <v>402.8</v>
      </c>
      <c r="AS568" s="0" t="n">
        <v>313</v>
      </c>
    </row>
    <row r="569" customFormat="false" ht="12" hidden="false" customHeight="false" outlineLevel="0" collapsed="false">
      <c r="A569" s="0" t="str">
        <f aca="false">CONCATENATE("Item/",ASC(C569),"/cond_",ASC(L569),"/list_",ASC(E569),"/context_",ASC(F569),"/CW_",ASC(AS569))</f>
        <v>Item/12088/cond_ORTH/list_CORGB/context_88/CW_222</v>
      </c>
      <c r="B569" s="0" t="str">
        <f aca="false">CONCATENATE("(#",ASC(C569),")")</f>
        <v>(#12088)</v>
      </c>
      <c r="C569" s="0" t="n">
        <v>12088</v>
      </c>
      <c r="D569" s="0" t="n">
        <v>2088</v>
      </c>
      <c r="E569" s="0" t="s">
        <v>56</v>
      </c>
      <c r="F569" s="0" t="n">
        <v>88</v>
      </c>
      <c r="G569" s="0" t="n">
        <v>112</v>
      </c>
      <c r="I569" s="0" t="s">
        <v>435</v>
      </c>
      <c r="J569" s="0" t="s">
        <v>839</v>
      </c>
      <c r="K569" s="0" t="s">
        <v>437</v>
      </c>
      <c r="L569" s="0" t="s">
        <v>1365</v>
      </c>
      <c r="M569" s="0" t="s">
        <v>1366</v>
      </c>
      <c r="N569" s="0" t="s">
        <v>1529</v>
      </c>
      <c r="O569" s="0" t="n">
        <v>21</v>
      </c>
      <c r="P569" s="0" t="n">
        <v>19</v>
      </c>
      <c r="Q569" s="0" t="s">
        <v>52</v>
      </c>
      <c r="R569" s="0" t="s">
        <v>53</v>
      </c>
      <c r="S569" s="0" t="s">
        <v>1743</v>
      </c>
      <c r="T569" s="0" t="s">
        <v>55</v>
      </c>
      <c r="U569" s="0" t="n">
        <v>5</v>
      </c>
      <c r="V569" s="0" t="n">
        <v>25</v>
      </c>
      <c r="W569" s="0" t="n">
        <v>611</v>
      </c>
      <c r="X569" s="0" t="n">
        <v>533</v>
      </c>
      <c r="Y569" s="0" t="n">
        <v>608</v>
      </c>
      <c r="Z569" s="0" t="n">
        <v>497</v>
      </c>
      <c r="AA569" s="0" t="n">
        <v>9</v>
      </c>
      <c r="AB569" s="0" t="s">
        <v>55</v>
      </c>
      <c r="AC569" s="0" t="s">
        <v>55</v>
      </c>
      <c r="AD569" s="0" t="n">
        <v>20.8225</v>
      </c>
      <c r="AE569" s="0" t="n">
        <v>6</v>
      </c>
      <c r="AF569" s="0" t="n">
        <v>64.64</v>
      </c>
      <c r="AG569" s="0" t="n">
        <v>10065.16</v>
      </c>
      <c r="AH569" s="0" t="n">
        <v>546.2</v>
      </c>
      <c r="AI569" s="0" t="n">
        <v>820.72</v>
      </c>
      <c r="AJ569" s="0" t="n">
        <v>48.25</v>
      </c>
      <c r="AK569" s="0" t="n">
        <v>308.19</v>
      </c>
      <c r="AL569" s="0" t="n">
        <v>7.67</v>
      </c>
      <c r="AM569" s="0" t="n">
        <v>291116.65</v>
      </c>
      <c r="AN569" s="0" t="n">
        <v>31427.8</v>
      </c>
      <c r="AO569" s="0" t="n">
        <v>24337.14</v>
      </c>
      <c r="AP569" s="0" t="n">
        <v>3354.25</v>
      </c>
      <c r="AQ569" s="0" t="n">
        <v>2629.86</v>
      </c>
      <c r="AR569" s="0" t="n">
        <v>263</v>
      </c>
      <c r="AS569" s="0" t="n">
        <v>222</v>
      </c>
    </row>
    <row r="570" customFormat="false" ht="12" hidden="false" customHeight="false" outlineLevel="0" collapsed="false">
      <c r="A570" s="0" t="str">
        <f aca="false">CONCATENATE("Item/",ASC(C570),"/cond_",ASC(L570),"/list_",ASC(E570),"/context_",ASC(F570),"/CW_",ASC(AS570))</f>
        <v>Item/12089/cond_ORTH/list_CORGC/context_89/CW_224</v>
      </c>
      <c r="B570" s="0" t="str">
        <f aca="false">CONCATENATE("(#",ASC(C570),")")</f>
        <v>(#12089)</v>
      </c>
      <c r="C570" s="0" t="n">
        <v>12089</v>
      </c>
      <c r="D570" s="0" t="n">
        <v>2089</v>
      </c>
      <c r="E570" s="0" t="s">
        <v>66</v>
      </c>
      <c r="F570" s="0" t="n">
        <v>89</v>
      </c>
      <c r="G570" s="0" t="n">
        <v>113</v>
      </c>
      <c r="I570" s="0" t="s">
        <v>439</v>
      </c>
      <c r="J570" s="0" t="s">
        <v>1530</v>
      </c>
      <c r="K570" s="0" t="s">
        <v>187</v>
      </c>
      <c r="L570" s="0" t="s">
        <v>1365</v>
      </c>
      <c r="M570" s="0" t="s">
        <v>1366</v>
      </c>
      <c r="N570" s="0" t="s">
        <v>1531</v>
      </c>
      <c r="O570" s="0" t="n">
        <v>15</v>
      </c>
      <c r="P570" s="0" t="n">
        <v>13</v>
      </c>
      <c r="Q570" s="0" t="s">
        <v>52</v>
      </c>
      <c r="R570" s="0" t="s">
        <v>53</v>
      </c>
      <c r="S570" s="0" t="s">
        <v>1777</v>
      </c>
      <c r="T570" s="0" t="s">
        <v>55</v>
      </c>
      <c r="U570" s="0" t="n">
        <v>4</v>
      </c>
      <c r="V570" s="0" t="n">
        <v>7</v>
      </c>
      <c r="W570" s="0" t="n">
        <v>547</v>
      </c>
      <c r="X570" s="0" t="n">
        <v>510</v>
      </c>
      <c r="Y570" s="0" t="n">
        <v>558</v>
      </c>
      <c r="Z570" s="0" t="n">
        <v>430</v>
      </c>
      <c r="AA570" s="0" t="n">
        <v>4</v>
      </c>
      <c r="AB570" s="0" t="s">
        <v>55</v>
      </c>
      <c r="AC570" s="0" t="s">
        <v>55</v>
      </c>
      <c r="AD570" s="0" t="n">
        <v>4.58094</v>
      </c>
      <c r="AE570" s="0" t="n">
        <v>11</v>
      </c>
      <c r="AF570" s="0" t="n">
        <v>134.1</v>
      </c>
      <c r="AG570" s="0" t="n">
        <v>15042.27</v>
      </c>
      <c r="AH570" s="0" t="n">
        <v>229.5</v>
      </c>
      <c r="AI570" s="0" t="n">
        <v>2336.34</v>
      </c>
      <c r="AJ570" s="0" t="n">
        <v>33.67</v>
      </c>
      <c r="AK570" s="0" t="n">
        <v>663.2</v>
      </c>
      <c r="AL570" s="0" t="n">
        <v>5.5</v>
      </c>
      <c r="AM570" s="0" t="n">
        <v>264342.29</v>
      </c>
      <c r="AN570" s="0" t="n">
        <v>25050.75</v>
      </c>
      <c r="AO570" s="0" t="n">
        <v>12290.93</v>
      </c>
      <c r="AP570" s="0" t="n">
        <v>1473</v>
      </c>
      <c r="AQ570" s="0" t="n">
        <v>1641.88</v>
      </c>
      <c r="AR570" s="0" t="n">
        <v>204.5</v>
      </c>
      <c r="AS570" s="0" t="n">
        <v>224</v>
      </c>
    </row>
    <row r="571" customFormat="false" ht="12" hidden="false" customHeight="false" outlineLevel="0" collapsed="false">
      <c r="A571" s="0" t="str">
        <f aca="false">CONCATENATE("Item/",ASC(C571),"/cond_",ASC(L571),"/list_",ASC(E571),"/context_",ASC(F571),"/CW_",ASC(AS571))</f>
        <v>Item/12090/cond_ORTH/list_CORGB/context_90/CW_226</v>
      </c>
      <c r="B571" s="0" t="str">
        <f aca="false">CONCATENATE("(#",ASC(C571),")")</f>
        <v>(#12090)</v>
      </c>
      <c r="C571" s="0" t="n">
        <v>12090</v>
      </c>
      <c r="D571" s="0" t="n">
        <v>2090</v>
      </c>
      <c r="E571" s="0" t="s">
        <v>56</v>
      </c>
      <c r="F571" s="0" t="n">
        <v>90</v>
      </c>
      <c r="G571" s="0" t="n">
        <v>114</v>
      </c>
      <c r="H571" s="0" t="s">
        <v>442</v>
      </c>
      <c r="I571" s="0" t="s">
        <v>443</v>
      </c>
      <c r="J571" s="0" t="s">
        <v>1532</v>
      </c>
      <c r="K571" s="0" t="s">
        <v>445</v>
      </c>
      <c r="L571" s="0" t="s">
        <v>1365</v>
      </c>
      <c r="M571" s="0" t="s">
        <v>1366</v>
      </c>
      <c r="N571" s="0" t="s">
        <v>1533</v>
      </c>
      <c r="O571" s="0" t="n">
        <v>10</v>
      </c>
      <c r="P571" s="0" t="n">
        <v>8</v>
      </c>
      <c r="Q571" s="0" t="s">
        <v>52</v>
      </c>
      <c r="R571" s="0" t="s">
        <v>53</v>
      </c>
      <c r="S571" s="0" t="s">
        <v>1745</v>
      </c>
      <c r="T571" s="0" t="s">
        <v>55</v>
      </c>
      <c r="U571" s="0" t="n">
        <v>3</v>
      </c>
      <c r="V571" s="0" t="n">
        <v>2</v>
      </c>
      <c r="W571" s="0" t="n">
        <v>494</v>
      </c>
      <c r="X571" s="0" t="n">
        <v>432</v>
      </c>
      <c r="Y571" s="0" t="n">
        <v>554</v>
      </c>
      <c r="Z571" s="0" t="s">
        <v>55</v>
      </c>
      <c r="AA571" s="0" t="n">
        <v>12</v>
      </c>
      <c r="AB571" s="0" t="s">
        <v>55</v>
      </c>
      <c r="AC571" s="0" t="s">
        <v>55</v>
      </c>
      <c r="AD571" s="0" t="n">
        <v>4.99739</v>
      </c>
      <c r="AE571" s="0" t="n">
        <v>18</v>
      </c>
      <c r="AF571" s="0" t="n">
        <v>87.9</v>
      </c>
      <c r="AG571" s="0" t="n">
        <v>16761.29</v>
      </c>
      <c r="AH571" s="0" t="n">
        <v>70</v>
      </c>
      <c r="AI571" s="0" t="n">
        <v>787.83</v>
      </c>
      <c r="AJ571" s="0" t="n">
        <v>8.5</v>
      </c>
      <c r="AK571" s="0" t="n">
        <v>5</v>
      </c>
      <c r="AL571" s="0" t="n">
        <v>1</v>
      </c>
      <c r="AM571" s="0" t="n">
        <v>215468.89</v>
      </c>
      <c r="AN571" s="0" t="n">
        <v>20645.33</v>
      </c>
      <c r="AO571" s="0" t="n">
        <v>13723.43</v>
      </c>
      <c r="AP571" s="0" t="n">
        <v>1620</v>
      </c>
      <c r="AQ571" s="0" t="n">
        <v>626.64</v>
      </c>
      <c r="AR571" s="0" t="n">
        <v>98</v>
      </c>
      <c r="AS571" s="0" t="n">
        <v>226</v>
      </c>
    </row>
    <row r="572" customFormat="false" ht="12" hidden="false" customHeight="false" outlineLevel="0" collapsed="false">
      <c r="A572" s="0" t="str">
        <f aca="false">CONCATENATE("Item/",ASC(C572),"/cond_",ASC(L572),"/list_",ASC(E572),"/context_",ASC(F572),"/CW_",ASC(AS572))</f>
        <v>Item/12091/cond_ORTH/list_CORGD/context_91/CW_316</v>
      </c>
      <c r="B572" s="0" t="str">
        <f aca="false">CONCATENATE("(#",ASC(C572),")")</f>
        <v>(#12091)</v>
      </c>
      <c r="C572" s="0" t="n">
        <v>12091</v>
      </c>
      <c r="D572" s="0" t="n">
        <v>2091</v>
      </c>
      <c r="E572" s="0" t="s">
        <v>80</v>
      </c>
      <c r="F572" s="0" t="n">
        <v>91</v>
      </c>
      <c r="G572" s="0" t="n">
        <v>115</v>
      </c>
      <c r="I572" s="0" t="s">
        <v>447</v>
      </c>
      <c r="J572" s="0" t="s">
        <v>1534</v>
      </c>
      <c r="K572" s="0" t="s">
        <v>449</v>
      </c>
      <c r="L572" s="0" t="s">
        <v>1365</v>
      </c>
      <c r="M572" s="0" t="s">
        <v>1366</v>
      </c>
      <c r="N572" s="0" t="s">
        <v>1535</v>
      </c>
      <c r="O572" s="0" t="n">
        <v>11</v>
      </c>
      <c r="P572" s="0" t="n">
        <v>9</v>
      </c>
      <c r="Q572" s="0" t="s">
        <v>52</v>
      </c>
      <c r="R572" s="0" t="s">
        <v>53</v>
      </c>
      <c r="S572" s="0" t="s">
        <v>1743</v>
      </c>
      <c r="T572" s="0" t="s">
        <v>55</v>
      </c>
      <c r="U572" s="0" t="n">
        <v>7</v>
      </c>
      <c r="V572" s="0" t="s">
        <v>55</v>
      </c>
      <c r="W572" s="0" t="s">
        <v>55</v>
      </c>
      <c r="X572" s="0" t="s">
        <v>55</v>
      </c>
      <c r="Y572" s="0" t="s">
        <v>55</v>
      </c>
      <c r="Z572" s="0" t="s">
        <v>55</v>
      </c>
      <c r="AA572" s="0" t="n">
        <v>2</v>
      </c>
      <c r="AB572" s="0" t="s">
        <v>55</v>
      </c>
      <c r="AC572" s="0" t="s">
        <v>55</v>
      </c>
      <c r="AD572" s="0" t="n">
        <v>5.83029</v>
      </c>
      <c r="AE572" s="0" t="n">
        <v>3</v>
      </c>
      <c r="AF572" s="0" t="n">
        <v>125.57</v>
      </c>
      <c r="AG572" s="0" t="n">
        <v>8538.56</v>
      </c>
      <c r="AH572" s="0" t="n">
        <v>1208.71</v>
      </c>
      <c r="AI572" s="0" t="n">
        <v>3434.38</v>
      </c>
      <c r="AJ572" s="0" t="n">
        <v>417.67</v>
      </c>
      <c r="AK572" s="0" t="n">
        <v>1967.69</v>
      </c>
      <c r="AL572" s="0" t="n">
        <v>213.8</v>
      </c>
      <c r="AM572" s="0" t="n">
        <v>252928.76</v>
      </c>
      <c r="AN572" s="0" t="n">
        <v>33257.71</v>
      </c>
      <c r="AO572" s="0" t="n">
        <v>33878.78</v>
      </c>
      <c r="AP572" s="0" t="n">
        <v>5248.67</v>
      </c>
      <c r="AQ572" s="0" t="n">
        <v>6839.37</v>
      </c>
      <c r="AR572" s="0" t="n">
        <v>1613.8</v>
      </c>
      <c r="AS572" s="0" t="n">
        <v>316</v>
      </c>
    </row>
    <row r="573" customFormat="false" ht="12" hidden="false" customHeight="false" outlineLevel="0" collapsed="false">
      <c r="A573" s="0" t="str">
        <f aca="false">CONCATENATE("Item/",ASC(C573),"/cond_",ASC(L573),"/list_",ASC(E573),"/context_",ASC(F573),"/CW_",ASC(AS573))</f>
        <v>Item/12092/cond_ORTH/list_CORGB/context_92/CW_40</v>
      </c>
      <c r="B573" s="0" t="str">
        <f aca="false">CONCATENATE("(#",ASC(C573),")")</f>
        <v>(#12092)</v>
      </c>
      <c r="C573" s="0" t="n">
        <v>12092</v>
      </c>
      <c r="D573" s="0" t="n">
        <v>2092</v>
      </c>
      <c r="E573" s="0" t="s">
        <v>56</v>
      </c>
      <c r="F573" s="0" t="n">
        <v>92</v>
      </c>
      <c r="G573" s="0" t="n">
        <v>117</v>
      </c>
      <c r="I573" s="0" t="s">
        <v>451</v>
      </c>
      <c r="J573" s="0" t="s">
        <v>1536</v>
      </c>
      <c r="K573" s="0" t="s">
        <v>453</v>
      </c>
      <c r="L573" s="0" t="s">
        <v>1365</v>
      </c>
      <c r="M573" s="0" t="s">
        <v>1366</v>
      </c>
      <c r="N573" s="0" t="s">
        <v>1537</v>
      </c>
      <c r="O573" s="0" t="n">
        <v>18</v>
      </c>
      <c r="P573" s="0" t="n">
        <v>16</v>
      </c>
      <c r="Q573" s="0" t="s">
        <v>52</v>
      </c>
      <c r="R573" s="0" t="s">
        <v>53</v>
      </c>
      <c r="S573" s="0" t="s">
        <v>1743</v>
      </c>
      <c r="T573" s="0" t="s">
        <v>55</v>
      </c>
      <c r="U573" s="0" t="n">
        <v>3</v>
      </c>
      <c r="V573" s="0" t="n">
        <v>9</v>
      </c>
      <c r="W573" s="0" t="n">
        <v>549</v>
      </c>
      <c r="X573" s="0" t="n">
        <v>465</v>
      </c>
      <c r="Y573" s="0" t="n">
        <v>508</v>
      </c>
      <c r="Z573" s="0" t="n">
        <v>375</v>
      </c>
      <c r="AA573" s="0" t="n">
        <v>4</v>
      </c>
      <c r="AB573" s="0" t="s">
        <v>55</v>
      </c>
      <c r="AC573" s="0" t="s">
        <v>55</v>
      </c>
      <c r="AD573" s="0" t="n">
        <v>2.97464</v>
      </c>
      <c r="AE573" s="0" t="n">
        <v>15</v>
      </c>
      <c r="AF573" s="0" t="n">
        <v>396.31</v>
      </c>
      <c r="AG573" s="0" t="n">
        <v>19035.07</v>
      </c>
      <c r="AH573" s="0" t="n">
        <v>55.67</v>
      </c>
      <c r="AI573" s="0" t="n">
        <v>2737.97</v>
      </c>
      <c r="AJ573" s="0" t="n">
        <v>6.5</v>
      </c>
      <c r="AK573" s="0" t="n">
        <v>2.97</v>
      </c>
      <c r="AL573" s="0" t="n">
        <v>1</v>
      </c>
      <c r="AM573" s="0" t="n">
        <v>116873.76</v>
      </c>
      <c r="AN573" s="0" t="n">
        <v>16752.33</v>
      </c>
      <c r="AO573" s="0" t="n">
        <v>5109</v>
      </c>
      <c r="AP573" s="0" t="n">
        <v>747</v>
      </c>
      <c r="AQ573" s="0" t="n">
        <v>69.07</v>
      </c>
      <c r="AR573" s="0" t="n">
        <v>33</v>
      </c>
      <c r="AS573" s="0" t="n">
        <v>40</v>
      </c>
    </row>
    <row r="574" customFormat="false" ht="12" hidden="false" customHeight="false" outlineLevel="0" collapsed="false">
      <c r="A574" s="0" t="str">
        <f aca="false">CONCATENATE("Item/",ASC(C574),"/cond_",ASC(L574),"/list_",ASC(E574),"/context_",ASC(F574),"/CW_",ASC(AS574))</f>
        <v>Item/12093/cond_ORTH/list_CORGD/context_93/CW_434</v>
      </c>
      <c r="B574" s="0" t="str">
        <f aca="false">CONCATENATE("(#",ASC(C574),")")</f>
        <v>(#12093)</v>
      </c>
      <c r="C574" s="0" t="n">
        <v>12093</v>
      </c>
      <c r="D574" s="0" t="n">
        <v>2093</v>
      </c>
      <c r="E574" s="0" t="s">
        <v>80</v>
      </c>
      <c r="F574" s="0" t="n">
        <v>93</v>
      </c>
      <c r="G574" s="0" t="n">
        <v>119</v>
      </c>
      <c r="I574" s="0" t="s">
        <v>455</v>
      </c>
      <c r="J574" s="0" t="s">
        <v>1538</v>
      </c>
      <c r="K574" s="0" t="s">
        <v>457</v>
      </c>
      <c r="L574" s="0" t="s">
        <v>1365</v>
      </c>
      <c r="M574" s="0" t="s">
        <v>1366</v>
      </c>
      <c r="N574" s="0" t="s">
        <v>1539</v>
      </c>
      <c r="O574" s="0" t="n">
        <v>12</v>
      </c>
      <c r="P574" s="0" t="n">
        <v>10</v>
      </c>
      <c r="Q574" s="0" t="s">
        <v>52</v>
      </c>
      <c r="R574" s="0" t="s">
        <v>53</v>
      </c>
      <c r="S574" s="0" t="s">
        <v>1778</v>
      </c>
      <c r="T574" s="0" t="s">
        <v>55</v>
      </c>
      <c r="U574" s="0" t="n">
        <v>5</v>
      </c>
      <c r="V574" s="0" t="s">
        <v>55</v>
      </c>
      <c r="W574" s="0" t="s">
        <v>55</v>
      </c>
      <c r="X574" s="0" t="s">
        <v>55</v>
      </c>
      <c r="Y574" s="0" t="s">
        <v>55</v>
      </c>
      <c r="Z574" s="0" t="s">
        <v>55</v>
      </c>
      <c r="AA574" s="0" t="n">
        <v>15</v>
      </c>
      <c r="AB574" s="0" t="s">
        <v>55</v>
      </c>
      <c r="AC574" s="0" t="s">
        <v>55</v>
      </c>
      <c r="AD574" s="0" t="n">
        <v>3.2721</v>
      </c>
      <c r="AE574" s="0" t="n">
        <v>11</v>
      </c>
      <c r="AF574" s="0" t="n">
        <v>4.67</v>
      </c>
      <c r="AG574" s="0" t="n">
        <v>12496.33</v>
      </c>
      <c r="AH574" s="0" t="n">
        <v>744.6</v>
      </c>
      <c r="AI574" s="0" t="n">
        <v>1093.24</v>
      </c>
      <c r="AJ574" s="0" t="n">
        <v>68.5</v>
      </c>
      <c r="AK574" s="0" t="n">
        <v>74.43</v>
      </c>
      <c r="AL574" s="0" t="n">
        <v>11.67</v>
      </c>
      <c r="AM574" s="0" t="n">
        <v>276939.89</v>
      </c>
      <c r="AN574" s="0" t="n">
        <v>44272.2</v>
      </c>
      <c r="AO574" s="0" t="n">
        <v>10148.65</v>
      </c>
      <c r="AP574" s="0" t="n">
        <v>1575.75</v>
      </c>
      <c r="AQ574" s="0" t="n">
        <v>1433.86</v>
      </c>
      <c r="AR574" s="0" t="n">
        <v>155.33</v>
      </c>
      <c r="AS574" s="0" t="n">
        <v>434</v>
      </c>
    </row>
    <row r="575" customFormat="false" ht="12" hidden="false" customHeight="false" outlineLevel="0" collapsed="false">
      <c r="A575" s="0" t="str">
        <f aca="false">CONCATENATE("Item/",ASC(C575),"/cond_",ASC(L575),"/list_",ASC(E575),"/context_",ASC(F575),"/CW_",ASC(AS575))</f>
        <v>Item/12094/cond_ORTH/list_CORGC/context_94/CW_257</v>
      </c>
      <c r="B575" s="0" t="str">
        <f aca="false">CONCATENATE("(#",ASC(C575),")")</f>
        <v>(#12094)</v>
      </c>
      <c r="C575" s="0" t="n">
        <v>12094</v>
      </c>
      <c r="D575" s="0" t="n">
        <v>2094</v>
      </c>
      <c r="E575" s="0" t="s">
        <v>66</v>
      </c>
      <c r="F575" s="0" t="n">
        <v>94</v>
      </c>
      <c r="G575" s="0" t="n">
        <v>120</v>
      </c>
      <c r="H575" s="0" t="n">
        <v>30</v>
      </c>
      <c r="I575" s="0" t="s">
        <v>459</v>
      </c>
      <c r="J575" s="0" t="s">
        <v>1540</v>
      </c>
      <c r="K575" s="0" t="s">
        <v>461</v>
      </c>
      <c r="L575" s="0" t="s">
        <v>1365</v>
      </c>
      <c r="M575" s="0" t="s">
        <v>1366</v>
      </c>
      <c r="N575" s="0" t="s">
        <v>1541</v>
      </c>
      <c r="O575" s="0" t="n">
        <v>8</v>
      </c>
      <c r="P575" s="0" t="n">
        <v>6</v>
      </c>
      <c r="Q575" s="0" t="s">
        <v>52</v>
      </c>
      <c r="R575" s="0" t="s">
        <v>53</v>
      </c>
      <c r="S575" s="0" t="s">
        <v>1741</v>
      </c>
      <c r="T575" s="0" t="s">
        <v>55</v>
      </c>
      <c r="U575" s="0" t="n">
        <v>4</v>
      </c>
      <c r="V575" s="0" t="n">
        <v>2</v>
      </c>
      <c r="W575" s="0" t="s">
        <v>55</v>
      </c>
      <c r="X575" s="0" t="s">
        <v>55</v>
      </c>
      <c r="Y575" s="0" t="s">
        <v>55</v>
      </c>
      <c r="Z575" s="0" t="s">
        <v>55</v>
      </c>
      <c r="AA575" s="0" t="n">
        <v>8</v>
      </c>
      <c r="AB575" s="0" t="s">
        <v>55</v>
      </c>
      <c r="AC575" s="0" t="s">
        <v>55</v>
      </c>
      <c r="AD575" s="0" t="n">
        <v>4.46196</v>
      </c>
      <c r="AE575" s="0" t="n">
        <v>19</v>
      </c>
      <c r="AF575" s="0" t="n">
        <v>112.85</v>
      </c>
      <c r="AG575" s="0" t="n">
        <v>20307.95</v>
      </c>
      <c r="AH575" s="0" t="n">
        <v>275.25</v>
      </c>
      <c r="AI575" s="0" t="n">
        <v>3499.7</v>
      </c>
      <c r="AJ575" s="0" t="n">
        <v>30.67</v>
      </c>
      <c r="AK575" s="0" t="n">
        <v>923.21</v>
      </c>
      <c r="AL575" s="0" t="n">
        <v>6.5</v>
      </c>
      <c r="AM575" s="0" t="n">
        <v>293956.29</v>
      </c>
      <c r="AN575" s="0" t="n">
        <v>37362.75</v>
      </c>
      <c r="AO575" s="0" t="n">
        <v>16572.08</v>
      </c>
      <c r="AP575" s="0" t="n">
        <v>2621.67</v>
      </c>
      <c r="AQ575" s="0" t="n">
        <v>1795.16</v>
      </c>
      <c r="AR575" s="0" t="n">
        <v>233</v>
      </c>
      <c r="AS575" s="0" t="n">
        <v>257</v>
      </c>
    </row>
    <row r="576" customFormat="false" ht="12" hidden="false" customHeight="false" outlineLevel="0" collapsed="false">
      <c r="A576" s="0" t="str">
        <f aca="false">CONCATENATE("Item/",ASC(C576),"/cond_",ASC(L576),"/list_",ASC(E576),"/context_",ASC(F576),"/CW_",ASC(AS576))</f>
        <v>Item/12095/cond_ORTH/list_CORGA/context_95/CW_164</v>
      </c>
      <c r="B576" s="0" t="str">
        <f aca="false">CONCATENATE("(#",ASC(C576),")")</f>
        <v>(#12095)</v>
      </c>
      <c r="C576" s="0" t="n">
        <v>12095</v>
      </c>
      <c r="D576" s="0" t="n">
        <v>2095</v>
      </c>
      <c r="E576" s="0" t="s">
        <v>46</v>
      </c>
      <c r="F576" s="0" t="n">
        <v>95</v>
      </c>
      <c r="G576" s="0" t="n">
        <v>121</v>
      </c>
      <c r="H576" s="0" t="n">
        <v>19</v>
      </c>
      <c r="I576" s="0" t="s">
        <v>463</v>
      </c>
      <c r="J576" s="0" t="s">
        <v>1542</v>
      </c>
      <c r="K576" s="0" t="s">
        <v>465</v>
      </c>
      <c r="L576" s="0" t="s">
        <v>1365</v>
      </c>
      <c r="M576" s="0" t="s">
        <v>1366</v>
      </c>
      <c r="N576" s="0" t="s">
        <v>1543</v>
      </c>
      <c r="O576" s="0" t="n">
        <v>15</v>
      </c>
      <c r="P576" s="0" t="n">
        <v>13</v>
      </c>
      <c r="Q576" s="0" t="s">
        <v>52</v>
      </c>
      <c r="R576" s="0" t="s">
        <v>53</v>
      </c>
      <c r="S576" s="0" t="s">
        <v>1778</v>
      </c>
      <c r="T576" s="0" t="s">
        <v>55</v>
      </c>
      <c r="U576" s="0" t="n">
        <v>5</v>
      </c>
      <c r="V576" s="0" t="s">
        <v>55</v>
      </c>
      <c r="W576" s="0" t="s">
        <v>55</v>
      </c>
      <c r="X576" s="0" t="s">
        <v>55</v>
      </c>
      <c r="Y576" s="0" t="s">
        <v>55</v>
      </c>
      <c r="Z576" s="0" t="s">
        <v>55</v>
      </c>
      <c r="AA576" s="0" t="n">
        <v>7</v>
      </c>
      <c r="AB576" s="0" t="s">
        <v>55</v>
      </c>
      <c r="AC576" s="0" t="s">
        <v>55</v>
      </c>
      <c r="AD576" s="0" t="n">
        <v>64.1332</v>
      </c>
      <c r="AE576" s="0" t="n">
        <v>12</v>
      </c>
      <c r="AF576" s="0" t="n">
        <v>8.89</v>
      </c>
      <c r="AG576" s="0" t="n">
        <v>9771.3</v>
      </c>
      <c r="AH576" s="0" t="n">
        <v>730.4</v>
      </c>
      <c r="AI576" s="0" t="n">
        <v>1367.46</v>
      </c>
      <c r="AJ576" s="0" t="n">
        <v>114.5</v>
      </c>
      <c r="AK576" s="0" t="n">
        <v>332.8</v>
      </c>
      <c r="AL576" s="0" t="n">
        <v>11.67</v>
      </c>
      <c r="AM576" s="0" t="n">
        <v>270705.19</v>
      </c>
      <c r="AN576" s="0" t="n">
        <v>37533.2</v>
      </c>
      <c r="AO576" s="0" t="n">
        <v>19148.38</v>
      </c>
      <c r="AP576" s="0" t="n">
        <v>4325</v>
      </c>
      <c r="AQ576" s="0" t="n">
        <v>1739.03</v>
      </c>
      <c r="AR576" s="0" t="n">
        <v>192.33</v>
      </c>
      <c r="AS576" s="0" t="n">
        <v>164</v>
      </c>
    </row>
    <row r="577" customFormat="false" ht="12" hidden="false" customHeight="false" outlineLevel="0" collapsed="false">
      <c r="A577" s="0" t="str">
        <f aca="false">CONCATENATE("Item/",ASC(C577),"/cond_",ASC(L577),"/list_",ASC(E577),"/context_",ASC(F577),"/CW_",ASC(AS577))</f>
        <v>Item/12096/cond_ORTH/list_CORGD/context_96/CW_102</v>
      </c>
      <c r="B577" s="0" t="str">
        <f aca="false">CONCATENATE("(#",ASC(C577),")")</f>
        <v>(#12096)</v>
      </c>
      <c r="C577" s="0" t="n">
        <v>12096</v>
      </c>
      <c r="D577" s="0" t="n">
        <v>2096</v>
      </c>
      <c r="E577" s="0" t="s">
        <v>80</v>
      </c>
      <c r="F577" s="0" t="n">
        <v>96</v>
      </c>
      <c r="G577" s="0" t="n">
        <v>122</v>
      </c>
      <c r="I577" s="0" t="s">
        <v>467</v>
      </c>
      <c r="J577" s="0" t="s">
        <v>1544</v>
      </c>
      <c r="K577" s="0" t="s">
        <v>469</v>
      </c>
      <c r="L577" s="0" t="s">
        <v>1365</v>
      </c>
      <c r="M577" s="0" t="s">
        <v>1366</v>
      </c>
      <c r="N577" s="0" t="s">
        <v>1545</v>
      </c>
      <c r="O577" s="0" t="n">
        <v>20</v>
      </c>
      <c r="P577" s="0" t="n">
        <v>17</v>
      </c>
      <c r="Q577" s="0" t="s">
        <v>52</v>
      </c>
      <c r="R577" s="0" t="s">
        <v>53</v>
      </c>
      <c r="S577" s="0" t="s">
        <v>1749</v>
      </c>
      <c r="T577" s="0" t="s">
        <v>55</v>
      </c>
      <c r="U577" s="0" t="n">
        <v>4</v>
      </c>
      <c r="V577" s="0" t="n">
        <v>23</v>
      </c>
      <c r="W577" s="0" t="n">
        <v>566</v>
      </c>
      <c r="X577" s="0" t="n">
        <v>507</v>
      </c>
      <c r="Y577" s="0" t="n">
        <v>539</v>
      </c>
      <c r="Z577" s="0" t="n">
        <v>445</v>
      </c>
      <c r="AA577" s="0" t="n">
        <v>13</v>
      </c>
      <c r="AB577" s="0" t="s">
        <v>55</v>
      </c>
      <c r="AC577" s="0" t="s">
        <v>55</v>
      </c>
      <c r="AD577" s="0" t="n">
        <v>20.406</v>
      </c>
      <c r="AE577" s="0" t="n">
        <v>8</v>
      </c>
      <c r="AF577" s="0" t="n">
        <v>25.56</v>
      </c>
      <c r="AG577" s="0" t="n">
        <v>10428.12</v>
      </c>
      <c r="AH577" s="0" t="n">
        <v>177.25</v>
      </c>
      <c r="AI577" s="0" t="n">
        <v>964.48</v>
      </c>
      <c r="AJ577" s="0" t="n">
        <v>26</v>
      </c>
      <c r="AK577" s="0" t="n">
        <v>61.63</v>
      </c>
      <c r="AL577" s="0" t="n">
        <v>3</v>
      </c>
      <c r="AM577" s="0" t="n">
        <v>208868.65</v>
      </c>
      <c r="AN577" s="0" t="n">
        <v>28090.5</v>
      </c>
      <c r="AO577" s="0" t="n">
        <v>13211</v>
      </c>
      <c r="AP577" s="0" t="n">
        <v>2674</v>
      </c>
      <c r="AQ577" s="0" t="n">
        <v>641.81</v>
      </c>
      <c r="AR577" s="0" t="n">
        <v>212</v>
      </c>
      <c r="AS577" s="0" t="n">
        <v>102</v>
      </c>
    </row>
    <row r="578" customFormat="false" ht="12" hidden="false" customHeight="false" outlineLevel="0" collapsed="false">
      <c r="A578" s="0" t="str">
        <f aca="false">CONCATENATE("Item/",ASC(C578),"/cond_",ASC(L578),"/list_",ASC(E578),"/context_",ASC(F578),"/CW_",ASC(AS578))</f>
        <v>Item/12097/cond_ORTH/list_CORGC/context_97/CW_371</v>
      </c>
      <c r="B578" s="0" t="str">
        <f aca="false">CONCATENATE("(#",ASC(C578),")")</f>
        <v>(#12097)</v>
      </c>
      <c r="C578" s="0" t="n">
        <v>12097</v>
      </c>
      <c r="D578" s="0" t="n">
        <v>2097</v>
      </c>
      <c r="E578" s="0" t="s">
        <v>66</v>
      </c>
      <c r="F578" s="0" t="n">
        <v>97</v>
      </c>
      <c r="G578" s="0" t="n">
        <v>123</v>
      </c>
      <c r="H578" s="0" t="s">
        <v>471</v>
      </c>
      <c r="I578" s="0" t="s">
        <v>472</v>
      </c>
      <c r="J578" s="0" t="s">
        <v>1546</v>
      </c>
      <c r="K578" s="0" t="s">
        <v>474</v>
      </c>
      <c r="L578" s="0" t="s">
        <v>1365</v>
      </c>
      <c r="M578" s="0" t="s">
        <v>1366</v>
      </c>
      <c r="N578" s="0" t="s">
        <v>1547</v>
      </c>
      <c r="O578" s="0" t="n">
        <v>10</v>
      </c>
      <c r="P578" s="0" t="n">
        <v>8</v>
      </c>
      <c r="Q578" s="0" t="s">
        <v>52</v>
      </c>
      <c r="R578" s="0" t="s">
        <v>53</v>
      </c>
      <c r="S578" s="0" t="s">
        <v>1743</v>
      </c>
      <c r="T578" s="0" t="s">
        <v>55</v>
      </c>
      <c r="U578" s="0" t="n">
        <v>4</v>
      </c>
      <c r="V578" s="0" t="n">
        <v>5</v>
      </c>
      <c r="W578" s="0" t="n">
        <v>432</v>
      </c>
      <c r="X578" s="0" t="n">
        <v>471</v>
      </c>
      <c r="Y578" s="0" t="n">
        <v>494</v>
      </c>
      <c r="Z578" s="0" t="s">
        <v>55</v>
      </c>
      <c r="AA578" s="0" t="n">
        <v>19</v>
      </c>
      <c r="AB578" s="0" t="s">
        <v>55</v>
      </c>
      <c r="AC578" s="0" t="s">
        <v>55</v>
      </c>
      <c r="AD578" s="0" t="n">
        <v>2.67717</v>
      </c>
      <c r="AE578" s="0" t="n">
        <v>11</v>
      </c>
      <c r="AF578" s="0" t="n">
        <v>19.69</v>
      </c>
      <c r="AG578" s="0" t="n">
        <v>9970.42</v>
      </c>
      <c r="AH578" s="0" t="n">
        <v>186</v>
      </c>
      <c r="AI578" s="0" t="n">
        <v>718.67</v>
      </c>
      <c r="AJ578" s="0" t="n">
        <v>27.33</v>
      </c>
      <c r="AK578" s="0" t="n">
        <v>52.77</v>
      </c>
      <c r="AL578" s="0" t="n">
        <v>3</v>
      </c>
      <c r="AM578" s="0" t="n">
        <v>186909.53</v>
      </c>
      <c r="AN578" s="0" t="n">
        <v>26851.75</v>
      </c>
      <c r="AO578" s="0" t="n">
        <v>11029.34</v>
      </c>
      <c r="AP578" s="0" t="n">
        <v>2203</v>
      </c>
      <c r="AQ578" s="0" t="n">
        <v>994.96</v>
      </c>
      <c r="AR578" s="0" t="n">
        <v>176.5</v>
      </c>
      <c r="AS578" s="0" t="n">
        <v>371</v>
      </c>
    </row>
    <row r="579" customFormat="false" ht="12" hidden="false" customHeight="false" outlineLevel="0" collapsed="false">
      <c r="A579" s="0" t="str">
        <f aca="false">CONCATENATE("Item/",ASC(C579),"/cond_",ASC(L579),"/list_",ASC(E579),"/context_",ASC(F579),"/CW_",ASC(AS579))</f>
        <v>Item/12098/cond_ORTH/list_CORGD/context_98/CW_551</v>
      </c>
      <c r="B579" s="0" t="str">
        <f aca="false">CONCATENATE("(#",ASC(C579),")")</f>
        <v>(#12098)</v>
      </c>
      <c r="C579" s="0" t="n">
        <v>12098</v>
      </c>
      <c r="D579" s="0" t="n">
        <v>2098</v>
      </c>
      <c r="E579" s="0" t="s">
        <v>80</v>
      </c>
      <c r="F579" s="0" t="n">
        <v>98</v>
      </c>
      <c r="G579" s="0" t="n">
        <v>124</v>
      </c>
      <c r="H579" s="0" t="s">
        <v>476</v>
      </c>
      <c r="I579" s="0" t="s">
        <v>477</v>
      </c>
      <c r="J579" s="0" t="s">
        <v>1548</v>
      </c>
      <c r="K579" s="0" t="s">
        <v>479</v>
      </c>
      <c r="L579" s="0" t="s">
        <v>1365</v>
      </c>
      <c r="M579" s="0" t="s">
        <v>1366</v>
      </c>
      <c r="N579" s="0" t="s">
        <v>1549</v>
      </c>
      <c r="O579" s="0" t="n">
        <v>10</v>
      </c>
      <c r="P579" s="0" t="n">
        <v>8</v>
      </c>
      <c r="Q579" s="0" t="s">
        <v>52</v>
      </c>
      <c r="R579" s="0" t="s">
        <v>53</v>
      </c>
      <c r="S579" s="0" t="s">
        <v>1743</v>
      </c>
      <c r="T579" s="0" t="s">
        <v>55</v>
      </c>
      <c r="U579" s="0" t="n">
        <v>4</v>
      </c>
      <c r="V579" s="0" t="n">
        <v>4</v>
      </c>
      <c r="W579" s="0" t="n">
        <v>575</v>
      </c>
      <c r="X579" s="0" t="n">
        <v>472</v>
      </c>
      <c r="Y579" s="0" t="n">
        <v>581</v>
      </c>
      <c r="Z579" s="0" t="n">
        <v>378</v>
      </c>
      <c r="AA579" s="0" t="n">
        <v>7</v>
      </c>
      <c r="AB579" s="0" t="s">
        <v>55</v>
      </c>
      <c r="AC579" s="0" t="s">
        <v>55</v>
      </c>
      <c r="AD579" s="0" t="n">
        <v>5.05688</v>
      </c>
      <c r="AE579" s="0" t="n">
        <v>11</v>
      </c>
      <c r="AF579" s="0" t="n">
        <v>84.43</v>
      </c>
      <c r="AG579" s="0" t="n">
        <v>15930.88</v>
      </c>
      <c r="AH579" s="0" t="n">
        <v>189.5</v>
      </c>
      <c r="AI579" s="0" t="n">
        <v>2998.38</v>
      </c>
      <c r="AJ579" s="0" t="n">
        <v>24.33</v>
      </c>
      <c r="AK579" s="0" t="n">
        <v>434.3</v>
      </c>
      <c r="AL579" s="0" t="n">
        <v>5.5</v>
      </c>
      <c r="AM579" s="0" t="n">
        <v>304583.33</v>
      </c>
      <c r="AN579" s="0" t="n">
        <v>39550.25</v>
      </c>
      <c r="AO579" s="0" t="n">
        <v>32866.83</v>
      </c>
      <c r="AP579" s="0" t="n">
        <v>7141.67</v>
      </c>
      <c r="AQ579" s="0" t="n">
        <v>3475</v>
      </c>
      <c r="AR579" s="0" t="n">
        <v>1026.5</v>
      </c>
      <c r="AS579" s="0" t="n">
        <v>551</v>
      </c>
    </row>
    <row r="580" customFormat="false" ht="12" hidden="false" customHeight="false" outlineLevel="0" collapsed="false">
      <c r="A580" s="0" t="str">
        <f aca="false">CONCATENATE("Item/",ASC(C580),"/cond_",ASC(L580),"/list_",ASC(E580),"/context_",ASC(F580),"/CW_",ASC(AS580))</f>
        <v>Item/12099/cond_ORTH/list_CORGB/context_99/CW_533</v>
      </c>
      <c r="B580" s="0" t="str">
        <f aca="false">CONCATENATE("(#",ASC(C580),")")</f>
        <v>(#12099)</v>
      </c>
      <c r="C580" s="0" t="n">
        <v>12099</v>
      </c>
      <c r="D580" s="0" t="n">
        <v>2099</v>
      </c>
      <c r="E580" s="0" t="s">
        <v>56</v>
      </c>
      <c r="F580" s="0" t="n">
        <v>99</v>
      </c>
      <c r="G580" s="0" t="n">
        <v>125</v>
      </c>
      <c r="H580" s="0" t="n">
        <v>44</v>
      </c>
      <c r="I580" s="0" t="s">
        <v>481</v>
      </c>
      <c r="J580" s="0" t="s">
        <v>1550</v>
      </c>
      <c r="K580" s="0" t="s">
        <v>483</v>
      </c>
      <c r="L580" s="0" t="s">
        <v>1365</v>
      </c>
      <c r="M580" s="0" t="s">
        <v>1366</v>
      </c>
      <c r="N580" s="0" t="s">
        <v>1551</v>
      </c>
      <c r="O580" s="0" t="n">
        <v>18</v>
      </c>
      <c r="P580" s="0" t="n">
        <v>16</v>
      </c>
      <c r="Q580" s="0" t="s">
        <v>52</v>
      </c>
      <c r="R580" s="0" t="s">
        <v>53</v>
      </c>
      <c r="S580" s="0" t="s">
        <v>1743</v>
      </c>
      <c r="T580" s="0" t="s">
        <v>55</v>
      </c>
      <c r="U580" s="0" t="n">
        <v>5</v>
      </c>
      <c r="V580" s="0" t="n">
        <v>28</v>
      </c>
      <c r="W580" s="0" t="n">
        <v>425</v>
      </c>
      <c r="X580" s="0" t="n">
        <v>555</v>
      </c>
      <c r="Y580" s="0" t="n">
        <v>495</v>
      </c>
      <c r="Z580" s="0" t="n">
        <v>457</v>
      </c>
      <c r="AA580" s="0" t="n">
        <v>13</v>
      </c>
      <c r="AB580" s="0" t="s">
        <v>55</v>
      </c>
      <c r="AC580" s="0" t="s">
        <v>55</v>
      </c>
      <c r="AD580" s="0" t="n">
        <v>45.4525</v>
      </c>
      <c r="AE580" s="0" t="n">
        <v>9</v>
      </c>
      <c r="AF580" s="0" t="n">
        <v>280.08</v>
      </c>
      <c r="AG580" s="0" t="n">
        <v>8643.99</v>
      </c>
      <c r="AH580" s="0" t="n">
        <v>259</v>
      </c>
      <c r="AI580" s="0" t="n">
        <v>2146.66</v>
      </c>
      <c r="AJ580" s="0" t="n">
        <v>20.5</v>
      </c>
      <c r="AK580" s="0" t="n">
        <v>1760.51</v>
      </c>
      <c r="AL580" s="0" t="n">
        <v>8.67</v>
      </c>
      <c r="AM580" s="0" t="n">
        <v>283704.14</v>
      </c>
      <c r="AN580" s="0" t="n">
        <v>30784.8</v>
      </c>
      <c r="AO580" s="0" t="n">
        <v>14097.12</v>
      </c>
      <c r="AP580" s="0" t="n">
        <v>2759</v>
      </c>
      <c r="AQ580" s="0" t="n">
        <v>3873.45</v>
      </c>
      <c r="AR580" s="0" t="n">
        <v>374.67</v>
      </c>
      <c r="AS580" s="0" t="n">
        <v>533</v>
      </c>
    </row>
    <row r="581" customFormat="false" ht="12" hidden="false" customHeight="false" outlineLevel="0" collapsed="false">
      <c r="A581" s="0" t="str">
        <f aca="false">CONCATENATE("Item/",ASC(C581),"/cond_",ASC(L581),"/list_",ASC(E581),"/context_",ASC(F581),"/CW_",ASC(AS581))</f>
        <v>Item/12100/cond_ORTH/list_CORGB/context_100/CW_283</v>
      </c>
      <c r="B581" s="0" t="str">
        <f aca="false">CONCATENATE("(#",ASC(C581),")")</f>
        <v>(#12100)</v>
      </c>
      <c r="C581" s="0" t="n">
        <v>12100</v>
      </c>
      <c r="D581" s="0" t="n">
        <v>2100</v>
      </c>
      <c r="E581" s="0" t="s">
        <v>56</v>
      </c>
      <c r="F581" s="0" t="n">
        <v>100</v>
      </c>
      <c r="G581" s="0" t="n">
        <v>126</v>
      </c>
      <c r="H581" s="0" t="s">
        <v>485</v>
      </c>
      <c r="I581" s="0" t="s">
        <v>486</v>
      </c>
      <c r="J581" s="0" t="s">
        <v>1552</v>
      </c>
      <c r="K581" s="0" t="s">
        <v>317</v>
      </c>
      <c r="L581" s="0" t="s">
        <v>1365</v>
      </c>
      <c r="M581" s="0" t="s">
        <v>1366</v>
      </c>
      <c r="N581" s="0" t="s">
        <v>1553</v>
      </c>
      <c r="O581" s="0" t="n">
        <v>10</v>
      </c>
      <c r="P581" s="0" t="n">
        <v>8</v>
      </c>
      <c r="Q581" s="0" t="s">
        <v>52</v>
      </c>
      <c r="R581" s="0" t="s">
        <v>53</v>
      </c>
      <c r="S581" s="0" t="s">
        <v>1741</v>
      </c>
      <c r="T581" s="0" t="s">
        <v>55</v>
      </c>
      <c r="U581" s="0" t="n">
        <v>4</v>
      </c>
      <c r="V581" s="0" t="n">
        <v>58</v>
      </c>
      <c r="W581" s="0" t="n">
        <v>299</v>
      </c>
      <c r="X581" s="0" t="n">
        <v>534</v>
      </c>
      <c r="Y581" s="0" t="n">
        <v>373</v>
      </c>
      <c r="Z581" s="0" t="n">
        <v>390</v>
      </c>
      <c r="AA581" s="0" t="n">
        <v>14</v>
      </c>
      <c r="AB581" s="0" t="s">
        <v>55</v>
      </c>
      <c r="AC581" s="0" t="s">
        <v>55</v>
      </c>
      <c r="AD581" s="0" t="n">
        <v>81.1481</v>
      </c>
      <c r="AE581" s="0" t="n">
        <v>13</v>
      </c>
      <c r="AF581" s="0" t="n">
        <v>65.46</v>
      </c>
      <c r="AG581" s="0" t="n">
        <v>20229.75</v>
      </c>
      <c r="AH581" s="0" t="n">
        <v>283</v>
      </c>
      <c r="AI581" s="0" t="n">
        <v>1884.49</v>
      </c>
      <c r="AJ581" s="0" t="n">
        <v>29</v>
      </c>
      <c r="AK581" s="0" t="n">
        <v>318.43</v>
      </c>
      <c r="AL581" s="0" t="n">
        <v>4.5</v>
      </c>
      <c r="AM581" s="0" t="n">
        <v>319544.62</v>
      </c>
      <c r="AN581" s="0" t="n">
        <v>44251</v>
      </c>
      <c r="AO581" s="0" t="n">
        <v>16671.67</v>
      </c>
      <c r="AP581" s="0" t="n">
        <v>2509.67</v>
      </c>
      <c r="AQ581" s="0" t="n">
        <v>2051.67</v>
      </c>
      <c r="AR581" s="0" t="n">
        <v>209.5</v>
      </c>
      <c r="AS581" s="0" t="n">
        <v>283</v>
      </c>
    </row>
    <row r="582" customFormat="false" ht="12" hidden="false" customHeight="false" outlineLevel="0" collapsed="false">
      <c r="A582" s="0" t="str">
        <f aca="false">CONCATENATE("Item/",ASC(C582),"/cond_",ASC(L582),"/list_",ASC(E582),"/context_",ASC(F582),"/CW_",ASC(AS582))</f>
        <v>Item/12101/cond_ORTH/list_CORGC/context_101/CW_117</v>
      </c>
      <c r="B582" s="0" t="str">
        <f aca="false">CONCATENATE("(#",ASC(C582),")")</f>
        <v>(#12101)</v>
      </c>
      <c r="C582" s="0" t="n">
        <v>12101</v>
      </c>
      <c r="D582" s="0" t="n">
        <v>2101</v>
      </c>
      <c r="E582" s="0" t="s">
        <v>66</v>
      </c>
      <c r="F582" s="0" t="n">
        <v>101</v>
      </c>
      <c r="G582" s="0" t="n">
        <v>127</v>
      </c>
      <c r="H582" s="0" t="n">
        <v>40</v>
      </c>
      <c r="I582" s="0" t="s">
        <v>489</v>
      </c>
      <c r="J582" s="0" t="s">
        <v>1554</v>
      </c>
      <c r="K582" s="0" t="s">
        <v>491</v>
      </c>
      <c r="L582" s="0" t="s">
        <v>1365</v>
      </c>
      <c r="M582" s="0" t="s">
        <v>1366</v>
      </c>
      <c r="N582" s="0" t="s">
        <v>1555</v>
      </c>
      <c r="O582" s="0" t="n">
        <v>15</v>
      </c>
      <c r="P582" s="0" t="n">
        <v>13</v>
      </c>
      <c r="Q582" s="0" t="s">
        <v>52</v>
      </c>
      <c r="R582" s="0" t="s">
        <v>53</v>
      </c>
      <c r="S582" s="0" t="s">
        <v>1374</v>
      </c>
      <c r="T582" s="0" t="s">
        <v>55</v>
      </c>
      <c r="U582" s="0" t="n">
        <v>4</v>
      </c>
      <c r="V582" s="0" t="n">
        <v>11</v>
      </c>
      <c r="W582" s="0" t="s">
        <v>55</v>
      </c>
      <c r="X582" s="0" t="s">
        <v>55</v>
      </c>
      <c r="Y582" s="0" t="s">
        <v>55</v>
      </c>
      <c r="Z582" s="0" t="s">
        <v>55</v>
      </c>
      <c r="AA582" s="0" t="n">
        <v>16</v>
      </c>
      <c r="AB582" s="0" t="s">
        <v>55</v>
      </c>
      <c r="AC582" s="0" t="s">
        <v>55</v>
      </c>
      <c r="AD582" s="0" t="n">
        <v>7.02015</v>
      </c>
      <c r="AE582" s="0" t="n">
        <v>14</v>
      </c>
      <c r="AF582" s="0" t="n">
        <v>46.97</v>
      </c>
      <c r="AG582" s="0" t="n">
        <v>19227.13</v>
      </c>
      <c r="AH582" s="0" t="n">
        <v>280.75</v>
      </c>
      <c r="AI582" s="0" t="n">
        <v>1906.45</v>
      </c>
      <c r="AJ582" s="0" t="n">
        <v>25.67</v>
      </c>
      <c r="AK582" s="0" t="n">
        <v>133.12</v>
      </c>
      <c r="AL582" s="0" t="n">
        <v>4.5</v>
      </c>
      <c r="AM582" s="0" t="n">
        <v>318637.95</v>
      </c>
      <c r="AN582" s="0" t="n">
        <v>42209.5</v>
      </c>
      <c r="AO582" s="0" t="n">
        <v>14852.03</v>
      </c>
      <c r="AP582" s="0" t="n">
        <v>2027</v>
      </c>
      <c r="AQ582" s="0" t="n">
        <v>1495.14</v>
      </c>
      <c r="AR582" s="0" t="n">
        <v>172</v>
      </c>
      <c r="AS582" s="0" t="n">
        <v>117</v>
      </c>
    </row>
    <row r="583" customFormat="false" ht="12" hidden="false" customHeight="false" outlineLevel="0" collapsed="false">
      <c r="A583" s="0" t="str">
        <f aca="false">CONCATENATE("Item/",ASC(C583),"/cond_",ASC(L583),"/list_",ASC(E583),"/context_",ASC(F583),"/CW_",ASC(AS583))</f>
        <v>Item/12102/cond_ORTH/list_CORGC/context_102/CW_403</v>
      </c>
      <c r="B583" s="0" t="str">
        <f aca="false">CONCATENATE("(#",ASC(C583),")")</f>
        <v>(#12102)</v>
      </c>
      <c r="C583" s="0" t="n">
        <v>12102</v>
      </c>
      <c r="D583" s="0" t="n">
        <v>2102</v>
      </c>
      <c r="E583" s="0" t="s">
        <v>66</v>
      </c>
      <c r="F583" s="0" t="n">
        <v>102</v>
      </c>
      <c r="G583" s="0" t="n">
        <v>128</v>
      </c>
      <c r="H583" s="0" t="n">
        <v>2</v>
      </c>
      <c r="I583" s="0" t="s">
        <v>493</v>
      </c>
      <c r="J583" s="0" t="s">
        <v>1270</v>
      </c>
      <c r="K583" s="0" t="s">
        <v>495</v>
      </c>
      <c r="L583" s="0" t="s">
        <v>1365</v>
      </c>
      <c r="M583" s="0" t="s">
        <v>1366</v>
      </c>
      <c r="N583" s="0" t="s">
        <v>1556</v>
      </c>
      <c r="O583" s="0" t="n">
        <v>17</v>
      </c>
      <c r="P583" s="0" t="n">
        <v>14</v>
      </c>
      <c r="Q583" s="0" t="s">
        <v>52</v>
      </c>
      <c r="R583" s="0" t="s">
        <v>53</v>
      </c>
      <c r="S583" s="0" t="s">
        <v>1745</v>
      </c>
      <c r="T583" s="0" t="s">
        <v>55</v>
      </c>
      <c r="U583" s="0" t="n">
        <v>5</v>
      </c>
      <c r="V583" s="0" t="n">
        <v>14</v>
      </c>
      <c r="W583" s="0" t="n">
        <v>572</v>
      </c>
      <c r="X583" s="0" t="n">
        <v>533</v>
      </c>
      <c r="Y583" s="0" t="n">
        <v>567</v>
      </c>
      <c r="Z583" s="0" t="n">
        <v>433</v>
      </c>
      <c r="AA583" s="0" t="n">
        <v>7</v>
      </c>
      <c r="AB583" s="0" t="s">
        <v>55</v>
      </c>
      <c r="AC583" s="0" t="s">
        <v>55</v>
      </c>
      <c r="AD583" s="0" t="n">
        <v>9.51884</v>
      </c>
      <c r="AE583" s="0" t="n">
        <v>7</v>
      </c>
      <c r="AF583" s="0" t="n">
        <v>8.56</v>
      </c>
      <c r="AG583" s="0" t="n">
        <v>8590.87</v>
      </c>
      <c r="AH583" s="0" t="n">
        <v>381.8</v>
      </c>
      <c r="AI583" s="0" t="n">
        <v>1562.2</v>
      </c>
      <c r="AJ583" s="0" t="n">
        <v>49.75</v>
      </c>
      <c r="AK583" s="0" t="n">
        <v>119.66</v>
      </c>
      <c r="AL583" s="0" t="n">
        <v>9</v>
      </c>
      <c r="AM583" s="0" t="n">
        <v>244878.84</v>
      </c>
      <c r="AN583" s="0" t="n">
        <v>37682.2</v>
      </c>
      <c r="AO583" s="0" t="n">
        <v>15425.55</v>
      </c>
      <c r="AP583" s="0" t="n">
        <v>2504.25</v>
      </c>
      <c r="AQ583" s="0" t="n">
        <v>1342.99</v>
      </c>
      <c r="AR583" s="0" t="n">
        <v>205.33</v>
      </c>
      <c r="AS583" s="0" t="n">
        <v>403</v>
      </c>
    </row>
    <row r="584" customFormat="false" ht="12" hidden="false" customHeight="false" outlineLevel="0" collapsed="false">
      <c r="A584" s="0" t="str">
        <f aca="false">CONCATENATE("Item/",ASC(C584),"/cond_",ASC(L584),"/list_",ASC(E584),"/context_",ASC(F584),"/CW_",ASC(AS584))</f>
        <v>Item/12103/cond_ORTH/list_CORGD/context_103/CW_379</v>
      </c>
      <c r="B584" s="0" t="str">
        <f aca="false">CONCATENATE("(#",ASC(C584),")")</f>
        <v>(#12103)</v>
      </c>
      <c r="C584" s="0" t="n">
        <v>12103</v>
      </c>
      <c r="D584" s="0" t="n">
        <v>2103</v>
      </c>
      <c r="E584" s="0" t="s">
        <v>80</v>
      </c>
      <c r="F584" s="0" t="n">
        <v>103</v>
      </c>
      <c r="G584" s="0" t="n">
        <v>129</v>
      </c>
      <c r="H584" s="0" t="n">
        <v>1</v>
      </c>
      <c r="I584" s="0" t="s">
        <v>497</v>
      </c>
      <c r="J584" s="0" t="s">
        <v>1557</v>
      </c>
      <c r="K584" s="0" t="s">
        <v>499</v>
      </c>
      <c r="L584" s="0" t="s">
        <v>1365</v>
      </c>
      <c r="M584" s="0" t="s">
        <v>1366</v>
      </c>
      <c r="N584" s="0" t="s">
        <v>1558</v>
      </c>
      <c r="O584" s="0" t="n">
        <v>18</v>
      </c>
      <c r="P584" s="0" t="n">
        <v>16</v>
      </c>
      <c r="Q584" s="0" t="s">
        <v>52</v>
      </c>
      <c r="R584" s="0" t="s">
        <v>53</v>
      </c>
      <c r="S584" s="0" t="s">
        <v>1755</v>
      </c>
      <c r="T584" s="0" t="s">
        <v>55</v>
      </c>
      <c r="U584" s="0" t="n">
        <v>5</v>
      </c>
      <c r="V584" s="0" t="s">
        <v>55</v>
      </c>
      <c r="W584" s="0" t="s">
        <v>55</v>
      </c>
      <c r="X584" s="0" t="s">
        <v>55</v>
      </c>
      <c r="Y584" s="0" t="s">
        <v>55</v>
      </c>
      <c r="Z584" s="0" t="s">
        <v>55</v>
      </c>
      <c r="AA584" s="0" t="n">
        <v>11</v>
      </c>
      <c r="AB584" s="0" t="s">
        <v>55</v>
      </c>
      <c r="AC584" s="0" t="s">
        <v>55</v>
      </c>
      <c r="AD584" s="0" t="n">
        <v>1.84428</v>
      </c>
      <c r="AE584" s="0" t="n">
        <v>6</v>
      </c>
      <c r="AF584" s="0" t="n">
        <v>31.18</v>
      </c>
      <c r="AG584" s="0" t="n">
        <v>8960.71</v>
      </c>
      <c r="AH584" s="0" t="n">
        <v>437.4</v>
      </c>
      <c r="AI584" s="0" t="n">
        <v>2049.17</v>
      </c>
      <c r="AJ584" s="0" t="n">
        <v>75</v>
      </c>
      <c r="AK584" s="0" t="n">
        <v>98.42</v>
      </c>
      <c r="AL584" s="0" t="n">
        <v>8.67</v>
      </c>
      <c r="AM584" s="0" t="n">
        <v>245352.94</v>
      </c>
      <c r="AN584" s="0" t="n">
        <v>36735.4</v>
      </c>
      <c r="AO584" s="0" t="n">
        <v>21521.78</v>
      </c>
      <c r="AP584" s="0" t="n">
        <v>4093.25</v>
      </c>
      <c r="AQ584" s="0" t="n">
        <v>1648.62</v>
      </c>
      <c r="AR584" s="0" t="n">
        <v>402.33</v>
      </c>
      <c r="AS584" s="0" t="n">
        <v>379</v>
      </c>
    </row>
    <row r="585" customFormat="false" ht="12" hidden="false" customHeight="false" outlineLevel="0" collapsed="false">
      <c r="A585" s="0" t="str">
        <f aca="false">CONCATENATE("Item/",ASC(C585),"/cond_",ASC(L585),"/list_",ASC(E585),"/context_",ASC(F585),"/CW_",ASC(AS585))</f>
        <v>Item/12104/cond_ORTH/list_CORGA/context_104/CW_364</v>
      </c>
      <c r="B585" s="0" t="str">
        <f aca="false">CONCATENATE("(#",ASC(C585),")")</f>
        <v>(#12104)</v>
      </c>
      <c r="C585" s="0" t="n">
        <v>12104</v>
      </c>
      <c r="D585" s="0" t="n">
        <v>2104</v>
      </c>
      <c r="E585" s="0" t="s">
        <v>46</v>
      </c>
      <c r="F585" s="0" t="n">
        <v>104</v>
      </c>
      <c r="G585" s="0" t="n">
        <v>130</v>
      </c>
      <c r="H585" s="0" t="n">
        <v>35</v>
      </c>
      <c r="I585" s="0" t="s">
        <v>501</v>
      </c>
      <c r="J585" s="0" t="s">
        <v>1559</v>
      </c>
      <c r="K585" s="0" t="s">
        <v>503</v>
      </c>
      <c r="L585" s="0" t="s">
        <v>1365</v>
      </c>
      <c r="M585" s="0" t="s">
        <v>1366</v>
      </c>
      <c r="N585" s="0" t="s">
        <v>1560</v>
      </c>
      <c r="O585" s="0" t="n">
        <v>12</v>
      </c>
      <c r="P585" s="0" t="n">
        <v>8</v>
      </c>
      <c r="Q585" s="0" t="s">
        <v>52</v>
      </c>
      <c r="R585" s="0" t="s">
        <v>53</v>
      </c>
      <c r="S585" s="0" t="s">
        <v>1779</v>
      </c>
      <c r="T585" s="0" t="s">
        <v>55</v>
      </c>
      <c r="U585" s="0" t="n">
        <v>5</v>
      </c>
      <c r="V585" s="0" t="s">
        <v>55</v>
      </c>
      <c r="W585" s="0" t="s">
        <v>55</v>
      </c>
      <c r="X585" s="0" t="s">
        <v>55</v>
      </c>
      <c r="Y585" s="0" t="s">
        <v>55</v>
      </c>
      <c r="Z585" s="0" t="s">
        <v>55</v>
      </c>
      <c r="AA585" s="0" t="n">
        <v>14</v>
      </c>
      <c r="AB585" s="0" t="s">
        <v>55</v>
      </c>
      <c r="AC585" s="0" t="s">
        <v>55</v>
      </c>
      <c r="AD585" s="0" t="n">
        <v>101.852</v>
      </c>
      <c r="AE585" s="0" t="n">
        <v>16</v>
      </c>
      <c r="AF585" s="0" t="n">
        <v>30.24</v>
      </c>
      <c r="AG585" s="0" t="n">
        <v>8320.88</v>
      </c>
      <c r="AH585" s="0" t="n">
        <v>685.4</v>
      </c>
      <c r="AI585" s="0" t="n">
        <v>1305.18</v>
      </c>
      <c r="AJ585" s="0" t="n">
        <v>99.75</v>
      </c>
      <c r="AK585" s="0" t="n">
        <v>453.02</v>
      </c>
      <c r="AL585" s="0" t="n">
        <v>13</v>
      </c>
      <c r="AM585" s="0" t="n">
        <v>271834.37</v>
      </c>
      <c r="AN585" s="0" t="n">
        <v>37312.2</v>
      </c>
      <c r="AO585" s="0" t="n">
        <v>15489.16</v>
      </c>
      <c r="AP585" s="0" t="n">
        <v>2699.5</v>
      </c>
      <c r="AQ585" s="0" t="n">
        <v>2741.63</v>
      </c>
      <c r="AR585" s="0" t="n">
        <v>360.67</v>
      </c>
      <c r="AS585" s="0" t="n">
        <v>364</v>
      </c>
    </row>
    <row r="586" customFormat="false" ht="12" hidden="false" customHeight="false" outlineLevel="0" collapsed="false">
      <c r="A586" s="0" t="str">
        <f aca="false">CONCATENATE("Item/",ASC(C586),"/cond_",ASC(L586),"/list_",ASC(E586),"/context_",ASC(F586),"/CW_",ASC(AS586))</f>
        <v>Item/12105/cond_ORTH/list_CORGA/context_105/CW_140</v>
      </c>
      <c r="B586" s="0" t="str">
        <f aca="false">CONCATENATE("(#",ASC(C586),")")</f>
        <v>(#12105)</v>
      </c>
      <c r="C586" s="0" t="n">
        <v>12105</v>
      </c>
      <c r="D586" s="0" t="n">
        <v>2105</v>
      </c>
      <c r="E586" s="0" t="s">
        <v>46</v>
      </c>
      <c r="F586" s="0" t="n">
        <v>105</v>
      </c>
      <c r="G586" s="0" t="n">
        <v>131</v>
      </c>
      <c r="I586" s="0" t="s">
        <v>505</v>
      </c>
      <c r="J586" s="0" t="s">
        <v>1561</v>
      </c>
      <c r="K586" s="0" t="s">
        <v>507</v>
      </c>
      <c r="L586" s="0" t="s">
        <v>1365</v>
      </c>
      <c r="M586" s="0" t="s">
        <v>1366</v>
      </c>
      <c r="N586" s="0" t="s">
        <v>1562</v>
      </c>
      <c r="O586" s="0" t="n">
        <v>19</v>
      </c>
      <c r="P586" s="0" t="n">
        <v>17</v>
      </c>
      <c r="Q586" s="0" t="s">
        <v>52</v>
      </c>
      <c r="R586" s="0" t="s">
        <v>53</v>
      </c>
      <c r="S586" s="0" t="s">
        <v>1743</v>
      </c>
      <c r="T586" s="0" t="s">
        <v>55</v>
      </c>
      <c r="U586" s="0" t="n">
        <v>4</v>
      </c>
      <c r="V586" s="0" t="n">
        <v>216</v>
      </c>
      <c r="W586" s="0" t="n">
        <v>324</v>
      </c>
      <c r="X586" s="0" t="n">
        <v>588</v>
      </c>
      <c r="Y586" s="0" t="n">
        <v>363</v>
      </c>
      <c r="Z586" s="0" t="n">
        <v>502</v>
      </c>
      <c r="AA586" s="0" t="n">
        <v>8</v>
      </c>
      <c r="AB586" s="0" t="s">
        <v>55</v>
      </c>
      <c r="AC586" s="0" t="s">
        <v>55</v>
      </c>
      <c r="AD586" s="0" t="n">
        <v>357.432</v>
      </c>
      <c r="AE586" s="0" t="n">
        <v>9</v>
      </c>
      <c r="AF586" s="0" t="n">
        <v>55.74</v>
      </c>
      <c r="AG586" s="0" t="n">
        <v>16677.89</v>
      </c>
      <c r="AH586" s="0" t="n">
        <v>200.25</v>
      </c>
      <c r="AI586" s="0" t="n">
        <v>2485.53</v>
      </c>
      <c r="AJ586" s="0" t="n">
        <v>25.33</v>
      </c>
      <c r="AK586" s="0" t="n">
        <v>527.14</v>
      </c>
      <c r="AL586" s="0" t="n">
        <v>4.5</v>
      </c>
      <c r="AM586" s="0" t="n">
        <v>326861.54</v>
      </c>
      <c r="AN586" s="0" t="n">
        <v>41040.75</v>
      </c>
      <c r="AO586" s="0" t="n">
        <v>13422.16</v>
      </c>
      <c r="AP586" s="0" t="n">
        <v>1759.33</v>
      </c>
      <c r="AQ586" s="0" t="n">
        <v>1060.99</v>
      </c>
      <c r="AR586" s="0" t="n">
        <v>78</v>
      </c>
      <c r="AS586" s="0" t="n">
        <v>140</v>
      </c>
    </row>
    <row r="587" customFormat="false" ht="12" hidden="false" customHeight="false" outlineLevel="0" collapsed="false">
      <c r="A587" s="0" t="str">
        <f aca="false">CONCATENATE("Item/",ASC(C587),"/cond_",ASC(L587),"/list_",ASC(E587),"/context_",ASC(F587),"/CW_",ASC(AS587))</f>
        <v>Item/12106/cond_ORTH/list_CORGD/context_106/CW_369</v>
      </c>
      <c r="B587" s="0" t="str">
        <f aca="false">CONCATENATE("(#",ASC(C587),")")</f>
        <v>(#12106)</v>
      </c>
      <c r="C587" s="0" t="n">
        <v>12106</v>
      </c>
      <c r="D587" s="0" t="n">
        <v>2106</v>
      </c>
      <c r="E587" s="0" t="s">
        <v>80</v>
      </c>
      <c r="F587" s="0" t="n">
        <v>106</v>
      </c>
      <c r="G587" s="0" t="n">
        <v>132</v>
      </c>
      <c r="H587" s="0" t="s">
        <v>509</v>
      </c>
      <c r="I587" s="0" t="s">
        <v>510</v>
      </c>
      <c r="J587" s="0" t="s">
        <v>1563</v>
      </c>
      <c r="K587" s="0" t="s">
        <v>512</v>
      </c>
      <c r="L587" s="0" t="s">
        <v>1365</v>
      </c>
      <c r="M587" s="0" t="s">
        <v>1366</v>
      </c>
      <c r="N587" s="0" t="s">
        <v>1564</v>
      </c>
      <c r="O587" s="0" t="n">
        <v>10</v>
      </c>
      <c r="P587" s="0" t="n">
        <v>8</v>
      </c>
      <c r="Q587" s="0" t="s">
        <v>52</v>
      </c>
      <c r="R587" s="0" t="s">
        <v>53</v>
      </c>
      <c r="S587" s="0" t="s">
        <v>1767</v>
      </c>
      <c r="T587" s="0" t="s">
        <v>55</v>
      </c>
      <c r="U587" s="0" t="n">
        <v>3</v>
      </c>
      <c r="V587" s="0" t="s">
        <v>55</v>
      </c>
      <c r="W587" s="0" t="n">
        <v>614</v>
      </c>
      <c r="X587" s="0" t="n">
        <v>524</v>
      </c>
      <c r="Y587" s="0" t="n">
        <v>568</v>
      </c>
      <c r="Z587" s="0" t="n">
        <v>385</v>
      </c>
      <c r="AA587" s="0" t="n">
        <v>3</v>
      </c>
      <c r="AB587" s="0" t="s">
        <v>55</v>
      </c>
      <c r="AC587" s="0" t="s">
        <v>55</v>
      </c>
      <c r="AD587" s="0" t="n">
        <v>1.78478</v>
      </c>
      <c r="AE587" s="0" t="n">
        <v>12</v>
      </c>
      <c r="AF587" s="0" t="n">
        <v>56.83</v>
      </c>
      <c r="AG587" s="0" t="n">
        <v>4778.24</v>
      </c>
      <c r="AH587" s="0" t="n">
        <v>56</v>
      </c>
      <c r="AI587" s="0" t="n">
        <v>342.02</v>
      </c>
      <c r="AJ587" s="0" t="n">
        <v>6.5</v>
      </c>
      <c r="AK587" s="0" t="n">
        <v>1.78</v>
      </c>
      <c r="AL587" s="0" t="n">
        <v>1</v>
      </c>
      <c r="AM587" s="0" t="n">
        <v>327214.28</v>
      </c>
      <c r="AN587" s="0" t="n">
        <v>40528</v>
      </c>
      <c r="AO587" s="0" t="n">
        <v>19913.41</v>
      </c>
      <c r="AP587" s="0" t="n">
        <v>2757.5</v>
      </c>
      <c r="AQ587" s="0" t="n">
        <v>1279.39</v>
      </c>
      <c r="AR587" s="0" t="n">
        <v>138</v>
      </c>
      <c r="AS587" s="0" t="n">
        <v>369</v>
      </c>
    </row>
    <row r="588" customFormat="false" ht="12" hidden="false" customHeight="false" outlineLevel="0" collapsed="false">
      <c r="A588" s="0" t="str">
        <f aca="false">CONCATENATE("Item/",ASC(C588),"/cond_",ASC(L588),"/list_",ASC(E588),"/context_",ASC(F588),"/CW_",ASC(AS588))</f>
        <v>Item/12107/cond_ORTH/list_CORGA/context_107/CW_459</v>
      </c>
      <c r="B588" s="0" t="str">
        <f aca="false">CONCATENATE("(#",ASC(C588),")")</f>
        <v>(#12107)</v>
      </c>
      <c r="C588" s="0" t="n">
        <v>12107</v>
      </c>
      <c r="D588" s="0" t="n">
        <v>2107</v>
      </c>
      <c r="E588" s="0" t="s">
        <v>46</v>
      </c>
      <c r="F588" s="0" t="n">
        <v>107</v>
      </c>
      <c r="G588" s="0" t="n">
        <v>133</v>
      </c>
      <c r="H588" s="0" t="n">
        <v>32</v>
      </c>
      <c r="I588" s="0" t="s">
        <v>514</v>
      </c>
      <c r="J588" s="0" t="s">
        <v>1565</v>
      </c>
      <c r="K588" s="0" t="s">
        <v>516</v>
      </c>
      <c r="L588" s="0" t="s">
        <v>1365</v>
      </c>
      <c r="M588" s="0" t="s">
        <v>1366</v>
      </c>
      <c r="N588" s="0" t="s">
        <v>1566</v>
      </c>
      <c r="O588" s="0" t="n">
        <v>18</v>
      </c>
      <c r="P588" s="0" t="n">
        <v>16</v>
      </c>
      <c r="Q588" s="0" t="s">
        <v>52</v>
      </c>
      <c r="R588" s="0" t="s">
        <v>53</v>
      </c>
      <c r="S588" s="0" t="s">
        <v>1743</v>
      </c>
      <c r="T588" s="0" t="s">
        <v>55</v>
      </c>
      <c r="U588" s="0" t="n">
        <v>5</v>
      </c>
      <c r="V588" s="0" t="n">
        <v>5</v>
      </c>
      <c r="W588" s="0" t="n">
        <v>363</v>
      </c>
      <c r="X588" s="0" t="n">
        <v>482</v>
      </c>
      <c r="Y588" s="0" t="n">
        <v>384</v>
      </c>
      <c r="Z588" s="0" t="n">
        <v>340</v>
      </c>
      <c r="AA588" s="0" t="n">
        <v>11</v>
      </c>
      <c r="AB588" s="0" t="s">
        <v>55</v>
      </c>
      <c r="AC588" s="0" t="s">
        <v>55</v>
      </c>
      <c r="AD588" s="0" t="n">
        <v>15.7656</v>
      </c>
      <c r="AE588" s="0" t="n">
        <v>6</v>
      </c>
      <c r="AF588" s="0" t="n">
        <v>34.15</v>
      </c>
      <c r="AG588" s="0" t="n">
        <v>14329.38</v>
      </c>
      <c r="AH588" s="0" t="n">
        <v>429.4</v>
      </c>
      <c r="AI588" s="0" t="n">
        <v>1531.18</v>
      </c>
      <c r="AJ588" s="0" t="n">
        <v>49.5</v>
      </c>
      <c r="AK588" s="0" t="n">
        <v>403.72</v>
      </c>
      <c r="AL588" s="0" t="n">
        <v>10.67</v>
      </c>
      <c r="AM588" s="0" t="n">
        <v>327912.31</v>
      </c>
      <c r="AN588" s="0" t="n">
        <v>39788.6</v>
      </c>
      <c r="AO588" s="0" t="n">
        <v>26110.21</v>
      </c>
      <c r="AP588" s="0" t="n">
        <v>3843.25</v>
      </c>
      <c r="AQ588" s="0" t="n">
        <v>3419.5</v>
      </c>
      <c r="AR588" s="0" t="n">
        <v>329.33</v>
      </c>
      <c r="AS588" s="0" t="n">
        <v>459</v>
      </c>
    </row>
    <row r="589" customFormat="false" ht="12" hidden="false" customHeight="false" outlineLevel="0" collapsed="false">
      <c r="A589" s="0" t="str">
        <f aca="false">CONCATENATE("Item/",ASC(C589),"/cond_",ASC(L589),"/list_",ASC(E589),"/context_",ASC(F589),"/CW_",ASC(AS589))</f>
        <v>Item/12108/cond_ORTH/list_CORGB/context_108/CW_391</v>
      </c>
      <c r="B589" s="0" t="str">
        <f aca="false">CONCATENATE("(#",ASC(C589),")")</f>
        <v>(#12108)</v>
      </c>
      <c r="C589" s="0" t="n">
        <v>12108</v>
      </c>
      <c r="D589" s="0" t="n">
        <v>2108</v>
      </c>
      <c r="E589" s="0" t="s">
        <v>56</v>
      </c>
      <c r="F589" s="0" t="n">
        <v>108</v>
      </c>
      <c r="G589" s="0" t="n">
        <v>134</v>
      </c>
      <c r="H589" s="0" t="s">
        <v>518</v>
      </c>
      <c r="I589" s="0" t="s">
        <v>519</v>
      </c>
      <c r="J589" s="0" t="s">
        <v>1567</v>
      </c>
      <c r="K589" s="0" t="s">
        <v>521</v>
      </c>
      <c r="L589" s="0" t="s">
        <v>1365</v>
      </c>
      <c r="M589" s="0" t="s">
        <v>1366</v>
      </c>
      <c r="N589" s="0" t="s">
        <v>1568</v>
      </c>
      <c r="O589" s="0" t="n">
        <v>10</v>
      </c>
      <c r="P589" s="0" t="n">
        <v>8</v>
      </c>
      <c r="Q589" s="0" t="s">
        <v>52</v>
      </c>
      <c r="R589" s="0" t="s">
        <v>53</v>
      </c>
      <c r="S589" s="0" t="s">
        <v>1743</v>
      </c>
      <c r="T589" s="0" t="s">
        <v>55</v>
      </c>
      <c r="U589" s="0" t="n">
        <v>4</v>
      </c>
      <c r="V589" s="0" t="n">
        <v>12</v>
      </c>
      <c r="W589" s="0" t="n">
        <v>372</v>
      </c>
      <c r="X589" s="0" t="n">
        <v>528</v>
      </c>
      <c r="Y589" s="0" t="n">
        <v>444</v>
      </c>
      <c r="Z589" s="0" t="n">
        <v>403</v>
      </c>
      <c r="AA589" s="0" t="n">
        <v>16</v>
      </c>
      <c r="AB589" s="0" t="s">
        <v>55</v>
      </c>
      <c r="AC589" s="0" t="s">
        <v>55</v>
      </c>
      <c r="AD589" s="0" t="n">
        <v>15.1707</v>
      </c>
      <c r="AE589" s="0" t="n">
        <v>8</v>
      </c>
      <c r="AF589" s="0" t="n">
        <v>39.37</v>
      </c>
      <c r="AG589" s="0" t="n">
        <v>10997.18</v>
      </c>
      <c r="AH589" s="0" t="n">
        <v>161</v>
      </c>
      <c r="AI589" s="0" t="n">
        <v>525.22</v>
      </c>
      <c r="AJ589" s="0" t="n">
        <v>22.33</v>
      </c>
      <c r="AK589" s="0" t="n">
        <v>30.19</v>
      </c>
      <c r="AL589" s="0" t="n">
        <v>4</v>
      </c>
      <c r="AM589" s="0" t="n">
        <v>195751.27</v>
      </c>
      <c r="AN589" s="0" t="n">
        <v>26633.75</v>
      </c>
      <c r="AO589" s="0" t="n">
        <v>12533.24</v>
      </c>
      <c r="AP589" s="0" t="n">
        <v>2675.67</v>
      </c>
      <c r="AQ589" s="0" t="n">
        <v>346.04</v>
      </c>
      <c r="AR589" s="0" t="n">
        <v>103.5</v>
      </c>
      <c r="AS589" s="0" t="n">
        <v>391</v>
      </c>
    </row>
    <row r="590" customFormat="false" ht="12" hidden="false" customHeight="false" outlineLevel="0" collapsed="false">
      <c r="A590" s="0" t="str">
        <f aca="false">CONCATENATE("Item/",ASC(C590),"/cond_",ASC(L590),"/list_",ASC(E590),"/context_",ASC(F590),"/CW_",ASC(AS590))</f>
        <v>Item/12109/cond_ORTH/list_CORGB/context_109/CW_542</v>
      </c>
      <c r="B590" s="0" t="str">
        <f aca="false">CONCATENATE("(#",ASC(C590),")")</f>
        <v>(#12109)</v>
      </c>
      <c r="C590" s="0" t="n">
        <v>12109</v>
      </c>
      <c r="D590" s="0" t="n">
        <v>2109</v>
      </c>
      <c r="E590" s="0" t="s">
        <v>56</v>
      </c>
      <c r="F590" s="0" t="n">
        <v>109</v>
      </c>
      <c r="G590" s="0" t="n">
        <v>135</v>
      </c>
      <c r="H590" s="0" t="s">
        <v>523</v>
      </c>
      <c r="I590" s="0" t="s">
        <v>524</v>
      </c>
      <c r="J590" s="0" t="s">
        <v>316</v>
      </c>
      <c r="K590" s="0" t="s">
        <v>526</v>
      </c>
      <c r="L590" s="0" t="s">
        <v>1365</v>
      </c>
      <c r="M590" s="0" t="s">
        <v>1366</v>
      </c>
      <c r="N590" s="0" t="s">
        <v>1569</v>
      </c>
      <c r="O590" s="0" t="n">
        <v>10</v>
      </c>
      <c r="P590" s="0" t="n">
        <v>8</v>
      </c>
      <c r="Q590" s="0" t="s">
        <v>52</v>
      </c>
      <c r="R590" s="0" t="s">
        <v>53</v>
      </c>
      <c r="S590" s="0" t="s">
        <v>1745</v>
      </c>
      <c r="T590" s="0" t="s">
        <v>55</v>
      </c>
      <c r="U590" s="0" t="n">
        <v>5</v>
      </c>
      <c r="V590" s="0" t="n">
        <v>87</v>
      </c>
      <c r="W590" s="0" t="n">
        <v>417</v>
      </c>
      <c r="X590" s="0" t="n">
        <v>590</v>
      </c>
      <c r="Y590" s="0" t="n">
        <v>456</v>
      </c>
      <c r="Z590" s="0" t="s">
        <v>55</v>
      </c>
      <c r="AA590" s="0" t="n">
        <v>3</v>
      </c>
      <c r="AB590" s="0" t="s">
        <v>55</v>
      </c>
      <c r="AC590" s="0" t="s">
        <v>55</v>
      </c>
      <c r="AD590" s="0" t="n">
        <v>97.8656</v>
      </c>
      <c r="AE590" s="0" t="n">
        <v>4</v>
      </c>
      <c r="AF590" s="0" t="n">
        <v>14.4</v>
      </c>
      <c r="AG590" s="0" t="n">
        <v>11707.02</v>
      </c>
      <c r="AH590" s="0" t="n">
        <v>334.2</v>
      </c>
      <c r="AI590" s="0" t="n">
        <v>3404.8</v>
      </c>
      <c r="AJ590" s="0" t="n">
        <v>51.5</v>
      </c>
      <c r="AK590" s="0" t="n">
        <v>120.22</v>
      </c>
      <c r="AL590" s="0" t="n">
        <v>3.33</v>
      </c>
      <c r="AM590" s="0" t="n">
        <v>238912.6</v>
      </c>
      <c r="AN590" s="0" t="n">
        <v>25008.2</v>
      </c>
      <c r="AO590" s="0" t="n">
        <v>25899.9</v>
      </c>
      <c r="AP590" s="0" t="n">
        <v>2227.25</v>
      </c>
      <c r="AQ590" s="0" t="n">
        <v>993.73</v>
      </c>
      <c r="AR590" s="0" t="n">
        <v>104.67</v>
      </c>
      <c r="AS590" s="0" t="n">
        <v>542</v>
      </c>
    </row>
    <row r="591" customFormat="false" ht="12" hidden="false" customHeight="false" outlineLevel="0" collapsed="false">
      <c r="A591" s="0" t="str">
        <f aca="false">CONCATENATE("Item/",ASC(C591),"/cond_",ASC(L591),"/list_",ASC(E591),"/context_",ASC(F591),"/CW_",ASC(AS591))</f>
        <v>Item/12110/cond_ORTH/list_CORGB/context_110/CW_350</v>
      </c>
      <c r="B591" s="0" t="str">
        <f aca="false">CONCATENATE("(#",ASC(C591),")")</f>
        <v>(#12110)</v>
      </c>
      <c r="C591" s="0" t="n">
        <v>12110</v>
      </c>
      <c r="D591" s="0" t="n">
        <v>2110</v>
      </c>
      <c r="E591" s="0" t="s">
        <v>56</v>
      </c>
      <c r="F591" s="0" t="n">
        <v>110</v>
      </c>
      <c r="G591" s="0" t="n">
        <v>136</v>
      </c>
      <c r="H591" s="0" t="s">
        <v>528</v>
      </c>
      <c r="I591" s="0" t="s">
        <v>529</v>
      </c>
      <c r="J591" s="0" t="s">
        <v>1255</v>
      </c>
      <c r="K591" s="0" t="s">
        <v>531</v>
      </c>
      <c r="L591" s="0" t="s">
        <v>1365</v>
      </c>
      <c r="M591" s="0" t="s">
        <v>1366</v>
      </c>
      <c r="N591" s="0" t="s">
        <v>1570</v>
      </c>
      <c r="O591" s="0" t="n">
        <v>10</v>
      </c>
      <c r="P591" s="0" t="n">
        <v>8</v>
      </c>
      <c r="Q591" s="0" t="s">
        <v>52</v>
      </c>
      <c r="R591" s="0" t="s">
        <v>53</v>
      </c>
      <c r="S591" s="0" t="s">
        <v>1749</v>
      </c>
      <c r="T591" s="0" t="s">
        <v>55</v>
      </c>
      <c r="U591" s="0" t="n">
        <v>5</v>
      </c>
      <c r="V591" s="0" t="n">
        <v>17</v>
      </c>
      <c r="W591" s="0" t="n">
        <v>588</v>
      </c>
      <c r="X591" s="0" t="n">
        <v>537</v>
      </c>
      <c r="Y591" s="0" t="n">
        <v>617</v>
      </c>
      <c r="Z591" s="0" t="n">
        <v>452</v>
      </c>
      <c r="AA591" s="0" t="n">
        <v>3</v>
      </c>
      <c r="AB591" s="0" t="s">
        <v>55</v>
      </c>
      <c r="AC591" s="0" t="s">
        <v>55</v>
      </c>
      <c r="AD591" s="0" t="n">
        <v>34.1488</v>
      </c>
      <c r="AE591" s="0" t="n">
        <v>3</v>
      </c>
      <c r="AF591" s="0" t="n">
        <v>7.12</v>
      </c>
      <c r="AG591" s="0" t="n">
        <v>8215.6</v>
      </c>
      <c r="AH591" s="0" t="n">
        <v>333.2</v>
      </c>
      <c r="AI591" s="0" t="n">
        <v>1550.16</v>
      </c>
      <c r="AJ591" s="0" t="n">
        <v>41.25</v>
      </c>
      <c r="AK591" s="0" t="n">
        <v>125.89</v>
      </c>
      <c r="AL591" s="0" t="n">
        <v>7</v>
      </c>
      <c r="AM591" s="0" t="n">
        <v>286507.22</v>
      </c>
      <c r="AN591" s="0" t="n">
        <v>42214.8</v>
      </c>
      <c r="AO591" s="0" t="n">
        <v>15144.49</v>
      </c>
      <c r="AP591" s="0" t="n">
        <v>2439.5</v>
      </c>
      <c r="AQ591" s="0" t="n">
        <v>1246</v>
      </c>
      <c r="AR591" s="0" t="n">
        <v>165.67</v>
      </c>
      <c r="AS591" s="0" t="n">
        <v>350</v>
      </c>
    </row>
    <row r="592" customFormat="false" ht="12" hidden="false" customHeight="false" outlineLevel="0" collapsed="false">
      <c r="A592" s="0" t="str">
        <f aca="false">CONCATENATE("Item/",ASC(C592),"/cond_",ASC(L592),"/list_",ASC(E592),"/context_",ASC(F592),"/CW_",ASC(AS592))</f>
        <v>Item/12111/cond_ORTH/list_CORGC/context_111/CW_290</v>
      </c>
      <c r="B592" s="0" t="str">
        <f aca="false">CONCATENATE("(#",ASC(C592),")")</f>
        <v>(#12111)</v>
      </c>
      <c r="C592" s="0" t="n">
        <v>12111</v>
      </c>
      <c r="D592" s="0" t="n">
        <v>2111</v>
      </c>
      <c r="E592" s="0" t="s">
        <v>66</v>
      </c>
      <c r="F592" s="0" t="n">
        <v>111</v>
      </c>
      <c r="G592" s="0" t="n">
        <v>137</v>
      </c>
      <c r="H592" s="0" t="s">
        <v>533</v>
      </c>
      <c r="I592" s="0" t="s">
        <v>534</v>
      </c>
      <c r="J592" s="0" t="s">
        <v>1571</v>
      </c>
      <c r="K592" s="0" t="s">
        <v>536</v>
      </c>
      <c r="L592" s="0" t="s">
        <v>1365</v>
      </c>
      <c r="M592" s="0" t="s">
        <v>1366</v>
      </c>
      <c r="N592" s="0" t="s">
        <v>1572</v>
      </c>
      <c r="O592" s="0" t="n">
        <v>10</v>
      </c>
      <c r="P592" s="0" t="n">
        <v>8</v>
      </c>
      <c r="Q592" s="0" t="s">
        <v>52</v>
      </c>
      <c r="R592" s="0" t="s">
        <v>53</v>
      </c>
      <c r="S592" s="0" t="s">
        <v>1743</v>
      </c>
      <c r="T592" s="0" t="s">
        <v>55</v>
      </c>
      <c r="U592" s="0" t="n">
        <v>4</v>
      </c>
      <c r="V592" s="0" t="n">
        <v>119</v>
      </c>
      <c r="W592" s="0" t="n">
        <v>324</v>
      </c>
      <c r="X592" s="0" t="n">
        <v>574</v>
      </c>
      <c r="Y592" s="0" t="n">
        <v>309</v>
      </c>
      <c r="Z592" s="0" t="n">
        <v>361</v>
      </c>
      <c r="AA592" s="0" t="n">
        <v>21</v>
      </c>
      <c r="AB592" s="0" t="s">
        <v>55</v>
      </c>
      <c r="AC592" s="0" t="s">
        <v>55</v>
      </c>
      <c r="AD592" s="0" t="n">
        <v>193.351</v>
      </c>
      <c r="AE592" s="0" t="n">
        <v>10</v>
      </c>
      <c r="AF592" s="0" t="n">
        <v>26.12</v>
      </c>
      <c r="AG592" s="0" t="n">
        <v>16351.36</v>
      </c>
      <c r="AH592" s="0" t="n">
        <v>225.25</v>
      </c>
      <c r="AI592" s="0" t="n">
        <v>2815.53</v>
      </c>
      <c r="AJ592" s="0" t="n">
        <v>34.67</v>
      </c>
      <c r="AK592" s="0" t="n">
        <v>323.97</v>
      </c>
      <c r="AL592" s="0" t="n">
        <v>6</v>
      </c>
      <c r="AM592" s="0" t="n">
        <v>269160.92</v>
      </c>
      <c r="AN592" s="0" t="n">
        <v>35977.25</v>
      </c>
      <c r="AO592" s="0" t="n">
        <v>36320.14</v>
      </c>
      <c r="AP592" s="0" t="n">
        <v>5667.67</v>
      </c>
      <c r="AQ592" s="0" t="n">
        <v>3119.47</v>
      </c>
      <c r="AR592" s="0" t="n">
        <v>306</v>
      </c>
      <c r="AS592" s="0" t="n">
        <v>290</v>
      </c>
    </row>
    <row r="593" customFormat="false" ht="12" hidden="false" customHeight="false" outlineLevel="0" collapsed="false">
      <c r="A593" s="0" t="str">
        <f aca="false">CONCATENATE("Item/",ASC(C593),"/cond_",ASC(L593),"/list_",ASC(E593),"/context_",ASC(F593),"/CW_",ASC(AS593))</f>
        <v>Item/12112/cond_ORTH/list_CORGC/context_112/CW_16</v>
      </c>
      <c r="B593" s="0" t="str">
        <f aca="false">CONCATENATE("(#",ASC(C593),")")</f>
        <v>(#12112)</v>
      </c>
      <c r="C593" s="0" t="n">
        <v>12112</v>
      </c>
      <c r="D593" s="0" t="n">
        <v>2112</v>
      </c>
      <c r="E593" s="0" t="s">
        <v>66</v>
      </c>
      <c r="F593" s="0" t="n">
        <v>112</v>
      </c>
      <c r="G593" s="0" t="n">
        <v>139</v>
      </c>
      <c r="I593" s="0" t="s">
        <v>538</v>
      </c>
      <c r="J593" s="0" t="s">
        <v>574</v>
      </c>
      <c r="K593" s="0" t="s">
        <v>540</v>
      </c>
      <c r="L593" s="0" t="s">
        <v>1365</v>
      </c>
      <c r="M593" s="0" t="s">
        <v>1366</v>
      </c>
      <c r="N593" s="0" t="s">
        <v>1573</v>
      </c>
      <c r="O593" s="0" t="n">
        <v>15</v>
      </c>
      <c r="P593" s="0" t="n">
        <v>12</v>
      </c>
      <c r="Q593" s="0" t="s">
        <v>52</v>
      </c>
      <c r="R593" s="0" t="s">
        <v>53</v>
      </c>
      <c r="S593" s="0" t="s">
        <v>1780</v>
      </c>
      <c r="T593" s="0" t="s">
        <v>55</v>
      </c>
      <c r="U593" s="0" t="n">
        <v>5</v>
      </c>
      <c r="V593" s="0" t="n">
        <v>61</v>
      </c>
      <c r="W593" s="0" t="n">
        <v>612</v>
      </c>
      <c r="X593" s="0" t="n">
        <v>553</v>
      </c>
      <c r="Y593" s="0" t="n">
        <v>667</v>
      </c>
      <c r="Z593" s="0" t="n">
        <v>518</v>
      </c>
      <c r="AA593" s="0" t="n">
        <v>8</v>
      </c>
      <c r="AB593" s="0" t="s">
        <v>55</v>
      </c>
      <c r="AC593" s="0" t="s">
        <v>55</v>
      </c>
      <c r="AD593" s="0" t="n">
        <v>62.1104</v>
      </c>
      <c r="AE593" s="0" t="n">
        <v>7</v>
      </c>
      <c r="AF593" s="0" t="n">
        <v>25.29</v>
      </c>
      <c r="AG593" s="0" t="n">
        <v>8199.02</v>
      </c>
      <c r="AH593" s="0" t="n">
        <v>358.8</v>
      </c>
      <c r="AI593" s="0" t="n">
        <v>2903.28</v>
      </c>
      <c r="AJ593" s="0" t="n">
        <v>66.75</v>
      </c>
      <c r="AK593" s="0" t="n">
        <v>238.23</v>
      </c>
      <c r="AL593" s="0" t="n">
        <v>9.33</v>
      </c>
      <c r="AM593" s="0" t="n">
        <v>266142.72</v>
      </c>
      <c r="AN593" s="0" t="n">
        <v>30195.4</v>
      </c>
      <c r="AO593" s="0" t="n">
        <v>19566.63</v>
      </c>
      <c r="AP593" s="0" t="n">
        <v>2327</v>
      </c>
      <c r="AQ593" s="0" t="n">
        <v>1497.37</v>
      </c>
      <c r="AR593" s="0" t="n">
        <v>184.33</v>
      </c>
      <c r="AS593" s="0" t="n">
        <v>16</v>
      </c>
    </row>
    <row r="594" customFormat="false" ht="12" hidden="false" customHeight="false" outlineLevel="0" collapsed="false">
      <c r="A594" s="0" t="str">
        <f aca="false">CONCATENATE("Item/",ASC(C594),"/cond_",ASC(L594),"/list_",ASC(E594),"/context_",ASC(F594),"/CW_",ASC(AS594))</f>
        <v>Item/12113/cond_ORTH/list_CORGD/context_113/CW_225</v>
      </c>
      <c r="B594" s="0" t="str">
        <f aca="false">CONCATENATE("(#",ASC(C594),")")</f>
        <v>(#12113)</v>
      </c>
      <c r="C594" s="0" t="n">
        <v>12113</v>
      </c>
      <c r="D594" s="0" t="n">
        <v>2113</v>
      </c>
      <c r="E594" s="0" t="s">
        <v>80</v>
      </c>
      <c r="F594" s="0" t="n">
        <v>113</v>
      </c>
      <c r="G594" s="0" t="n">
        <v>140</v>
      </c>
      <c r="H594" s="0" t="s">
        <v>542</v>
      </c>
      <c r="I594" s="0" t="s">
        <v>543</v>
      </c>
      <c r="J594" s="0" t="s">
        <v>1574</v>
      </c>
      <c r="K594" s="0" t="s">
        <v>545</v>
      </c>
      <c r="L594" s="0" t="s">
        <v>1365</v>
      </c>
      <c r="M594" s="0" t="s">
        <v>1366</v>
      </c>
      <c r="N594" s="0" t="s">
        <v>1575</v>
      </c>
      <c r="O594" s="0" t="n">
        <v>10</v>
      </c>
      <c r="P594" s="0" t="n">
        <v>8</v>
      </c>
      <c r="Q594" s="0" t="s">
        <v>52</v>
      </c>
      <c r="R594" s="0" t="s">
        <v>53</v>
      </c>
      <c r="S594" s="0" t="s">
        <v>1743</v>
      </c>
      <c r="T594" s="0" t="s">
        <v>55</v>
      </c>
      <c r="U594" s="0" t="n">
        <v>4</v>
      </c>
      <c r="V594" s="0" t="n">
        <v>2</v>
      </c>
      <c r="W594" s="0" t="n">
        <v>596</v>
      </c>
      <c r="X594" s="0" t="n">
        <v>401</v>
      </c>
      <c r="Y594" s="0" t="n">
        <v>598</v>
      </c>
      <c r="Z594" s="0" t="s">
        <v>55</v>
      </c>
      <c r="AA594" s="0" t="n">
        <v>2</v>
      </c>
      <c r="AB594" s="0" t="s">
        <v>55</v>
      </c>
      <c r="AC594" s="0" t="s">
        <v>55</v>
      </c>
      <c r="AD594" s="0" t="n">
        <v>2.37971</v>
      </c>
      <c r="AE594" s="0" t="n">
        <v>8</v>
      </c>
      <c r="AF594" s="0" t="n">
        <v>11.15</v>
      </c>
      <c r="AG594" s="0" t="n">
        <v>12204.43</v>
      </c>
      <c r="AH594" s="0" t="n">
        <v>202.25</v>
      </c>
      <c r="AI594" s="0" t="n">
        <v>1923.54</v>
      </c>
      <c r="AJ594" s="0" t="n">
        <v>31.67</v>
      </c>
      <c r="AK594" s="0" t="n">
        <v>46.97</v>
      </c>
      <c r="AL594" s="0" t="n">
        <v>5</v>
      </c>
      <c r="AM594" s="0" t="n">
        <v>246447.66</v>
      </c>
      <c r="AN594" s="0" t="n">
        <v>21722</v>
      </c>
      <c r="AO594" s="0" t="n">
        <v>21447.69</v>
      </c>
      <c r="AP594" s="0" t="n">
        <v>1291.33</v>
      </c>
      <c r="AQ594" s="0" t="n">
        <v>541.18</v>
      </c>
      <c r="AR594" s="0" t="n">
        <v>132</v>
      </c>
      <c r="AS594" s="0" t="n">
        <v>225</v>
      </c>
    </row>
    <row r="595" customFormat="false" ht="12" hidden="false" customHeight="false" outlineLevel="0" collapsed="false">
      <c r="A595" s="0" t="str">
        <f aca="false">CONCATENATE("Item/",ASC(C595),"/cond_",ASC(L595),"/list_",ASC(E595),"/context_",ASC(F595),"/CW_",ASC(AS595))</f>
        <v>Item/12114/cond_ORTH/list_CORGA/context_114/CW_426</v>
      </c>
      <c r="B595" s="0" t="str">
        <f aca="false">CONCATENATE("(#",ASC(C595),")")</f>
        <v>(#12114)</v>
      </c>
      <c r="C595" s="0" t="n">
        <v>12114</v>
      </c>
      <c r="D595" s="0" t="n">
        <v>2114</v>
      </c>
      <c r="E595" s="0" t="s">
        <v>46</v>
      </c>
      <c r="F595" s="0" t="n">
        <v>114</v>
      </c>
      <c r="G595" s="0" t="n">
        <v>141</v>
      </c>
      <c r="I595" s="0" t="s">
        <v>547</v>
      </c>
      <c r="J595" s="0" t="s">
        <v>670</v>
      </c>
      <c r="K595" s="0" t="s">
        <v>549</v>
      </c>
      <c r="L595" s="0" t="s">
        <v>1365</v>
      </c>
      <c r="M595" s="0" t="s">
        <v>1366</v>
      </c>
      <c r="N595" s="0" t="s">
        <v>1576</v>
      </c>
      <c r="O595" s="0" t="n">
        <v>21</v>
      </c>
      <c r="P595" s="0" t="n">
        <v>18</v>
      </c>
      <c r="Q595" s="0" t="s">
        <v>52</v>
      </c>
      <c r="R595" s="0" t="s">
        <v>53</v>
      </c>
      <c r="S595" s="0" t="s">
        <v>1374</v>
      </c>
      <c r="T595" s="0" t="s">
        <v>55</v>
      </c>
      <c r="U595" s="0" t="n">
        <v>4</v>
      </c>
      <c r="V595" s="0" t="n">
        <v>15</v>
      </c>
      <c r="W595" s="0" t="n">
        <v>608</v>
      </c>
      <c r="X595" s="0" t="n">
        <v>539</v>
      </c>
      <c r="Y595" s="0" t="n">
        <v>596</v>
      </c>
      <c r="Z595" s="0" t="n">
        <v>441</v>
      </c>
      <c r="AA595" s="0" t="n">
        <v>7</v>
      </c>
      <c r="AB595" s="0" t="s">
        <v>55</v>
      </c>
      <c r="AC595" s="0" t="s">
        <v>55</v>
      </c>
      <c r="AD595" s="0" t="n">
        <v>33.4944</v>
      </c>
      <c r="AE595" s="0" t="n">
        <v>18</v>
      </c>
      <c r="AF595" s="0" t="n">
        <v>29.09</v>
      </c>
      <c r="AG595" s="0" t="n">
        <v>16422.57</v>
      </c>
      <c r="AH595" s="0" t="n">
        <v>258.5</v>
      </c>
      <c r="AI595" s="0" t="n">
        <v>673.87</v>
      </c>
      <c r="AJ595" s="0" t="n">
        <v>25</v>
      </c>
      <c r="AK595" s="0" t="n">
        <v>153.55</v>
      </c>
      <c r="AL595" s="0" t="n">
        <v>5</v>
      </c>
      <c r="AM595" s="0" t="n">
        <v>291472.1</v>
      </c>
      <c r="AN595" s="0" t="n">
        <v>38093</v>
      </c>
      <c r="AO595" s="0" t="n">
        <v>14456.14</v>
      </c>
      <c r="AP595" s="0" t="n">
        <v>2564</v>
      </c>
      <c r="AQ595" s="0" t="n">
        <v>1663.74</v>
      </c>
      <c r="AR595" s="0" t="n">
        <v>289.5</v>
      </c>
      <c r="AS595" s="0" t="n">
        <v>426</v>
      </c>
    </row>
    <row r="596" customFormat="false" ht="12" hidden="false" customHeight="false" outlineLevel="0" collapsed="false">
      <c r="A596" s="0" t="str">
        <f aca="false">CONCATENATE("Item/",ASC(C596),"/cond_",ASC(L596),"/list_",ASC(E596),"/context_",ASC(F596),"/CW_",ASC(AS596))</f>
        <v>Item/12115/cond_ORTH/list_CORGA/context_115/CW_437</v>
      </c>
      <c r="B596" s="0" t="str">
        <f aca="false">CONCATENATE("(#",ASC(C596),")")</f>
        <v>(#12115)</v>
      </c>
      <c r="C596" s="0" t="n">
        <v>12115</v>
      </c>
      <c r="D596" s="0" t="n">
        <v>2115</v>
      </c>
      <c r="E596" s="0" t="s">
        <v>46</v>
      </c>
      <c r="F596" s="0" t="n">
        <v>115</v>
      </c>
      <c r="G596" s="0" t="n">
        <v>142</v>
      </c>
      <c r="H596" s="0" t="s">
        <v>551</v>
      </c>
      <c r="I596" s="0" t="s">
        <v>552</v>
      </c>
      <c r="J596" s="0" t="s">
        <v>1577</v>
      </c>
      <c r="K596" s="0" t="s">
        <v>554</v>
      </c>
      <c r="L596" s="0" t="s">
        <v>1365</v>
      </c>
      <c r="M596" s="0" t="s">
        <v>1366</v>
      </c>
      <c r="N596" s="0" t="s">
        <v>1578</v>
      </c>
      <c r="O596" s="0" t="n">
        <v>11</v>
      </c>
      <c r="P596" s="0" t="n">
        <v>8</v>
      </c>
      <c r="Q596" s="0" t="s">
        <v>52</v>
      </c>
      <c r="R596" s="0" t="s">
        <v>53</v>
      </c>
      <c r="S596" s="0" t="s">
        <v>1745</v>
      </c>
      <c r="T596" s="0" t="s">
        <v>55</v>
      </c>
      <c r="U596" s="0" t="n">
        <v>4</v>
      </c>
      <c r="V596" s="0" t="n">
        <v>686</v>
      </c>
      <c r="W596" s="0" t="n">
        <v>248</v>
      </c>
      <c r="X596" s="0" t="n">
        <v>569</v>
      </c>
      <c r="Y596" s="0" t="n">
        <v>326</v>
      </c>
      <c r="Z596" s="0" t="n">
        <v>437</v>
      </c>
      <c r="AA596" s="0" t="n">
        <v>7</v>
      </c>
      <c r="AB596" s="0" t="s">
        <v>55</v>
      </c>
      <c r="AC596" s="0" t="s">
        <v>55</v>
      </c>
      <c r="AD596" s="0" t="n">
        <v>649.185</v>
      </c>
      <c r="AE596" s="0" t="n">
        <v>16</v>
      </c>
      <c r="AF596" s="0" t="n">
        <v>203.97</v>
      </c>
      <c r="AG596" s="0" t="n">
        <v>21108.38</v>
      </c>
      <c r="AH596" s="0" t="n">
        <v>297.25</v>
      </c>
      <c r="AI596" s="0" t="n">
        <v>4386.14</v>
      </c>
      <c r="AJ596" s="0" t="n">
        <v>26.33</v>
      </c>
      <c r="AK596" s="0" t="n">
        <v>1226.47</v>
      </c>
      <c r="AL596" s="0" t="n">
        <v>4.5</v>
      </c>
      <c r="AM596" s="0" t="n">
        <v>317378.12</v>
      </c>
      <c r="AN596" s="0" t="n">
        <v>42743.25</v>
      </c>
      <c r="AO596" s="0" t="n">
        <v>14767.97</v>
      </c>
      <c r="AP596" s="0" t="n">
        <v>1876.33</v>
      </c>
      <c r="AQ596" s="0" t="n">
        <v>1995.8</v>
      </c>
      <c r="AR596" s="0" t="n">
        <v>158</v>
      </c>
      <c r="AS596" s="0" t="n">
        <v>437</v>
      </c>
    </row>
    <row r="597" customFormat="false" ht="12" hidden="false" customHeight="false" outlineLevel="0" collapsed="false">
      <c r="A597" s="0" t="str">
        <f aca="false">CONCATENATE("Item/",ASC(C597),"/cond_",ASC(L597),"/list_",ASC(E597),"/context_",ASC(F597),"/CW_",ASC(AS597))</f>
        <v>Item/12116/cond_ORTH/list_CORGB/context_116/CW_496</v>
      </c>
      <c r="B597" s="0" t="str">
        <f aca="false">CONCATENATE("(#",ASC(C597),")")</f>
        <v>(#12116)</v>
      </c>
      <c r="C597" s="0" t="n">
        <v>12116</v>
      </c>
      <c r="D597" s="0" t="n">
        <v>2116</v>
      </c>
      <c r="E597" s="0" t="s">
        <v>56</v>
      </c>
      <c r="F597" s="0" t="n">
        <v>116</v>
      </c>
      <c r="G597" s="0" t="n">
        <v>144</v>
      </c>
      <c r="I597" s="0" t="s">
        <v>556</v>
      </c>
      <c r="J597" s="0" t="s">
        <v>584</v>
      </c>
      <c r="K597" s="0" t="s">
        <v>558</v>
      </c>
      <c r="L597" s="0" t="s">
        <v>1365</v>
      </c>
      <c r="M597" s="0" t="s">
        <v>1366</v>
      </c>
      <c r="N597" s="0" t="s">
        <v>1579</v>
      </c>
      <c r="O597" s="0" t="n">
        <v>21</v>
      </c>
      <c r="P597" s="0" t="n">
        <v>19</v>
      </c>
      <c r="Q597" s="0" t="s">
        <v>52</v>
      </c>
      <c r="R597" s="0" t="s">
        <v>53</v>
      </c>
      <c r="S597" s="0" t="s">
        <v>1778</v>
      </c>
      <c r="T597" s="0" t="s">
        <v>55</v>
      </c>
      <c r="U597" s="0" t="n">
        <v>6</v>
      </c>
      <c r="V597" s="0" t="n">
        <v>4</v>
      </c>
      <c r="W597" s="0" t="n">
        <v>555</v>
      </c>
      <c r="X597" s="0" t="n">
        <v>459</v>
      </c>
      <c r="Y597" s="0" t="n">
        <v>497</v>
      </c>
      <c r="Z597" s="0" t="n">
        <v>385</v>
      </c>
      <c r="AA597" s="0" t="n">
        <v>6</v>
      </c>
      <c r="AB597" s="0" t="s">
        <v>55</v>
      </c>
      <c r="AC597" s="0" t="s">
        <v>55</v>
      </c>
      <c r="AD597" s="0" t="n">
        <v>5.53283</v>
      </c>
      <c r="AE597" s="0" t="n">
        <v>2</v>
      </c>
      <c r="AF597" s="0" t="n">
        <v>29.54</v>
      </c>
      <c r="AG597" s="0" t="n">
        <v>4718.94</v>
      </c>
      <c r="AH597" s="0" t="n">
        <v>427.67</v>
      </c>
      <c r="AI597" s="0" t="n">
        <v>886.85</v>
      </c>
      <c r="AJ597" s="0" t="n">
        <v>69.6</v>
      </c>
      <c r="AK597" s="0" t="n">
        <v>282.01</v>
      </c>
      <c r="AL597" s="0" t="n">
        <v>13</v>
      </c>
      <c r="AM597" s="0" t="n">
        <v>273656.52</v>
      </c>
      <c r="AN597" s="0" t="n">
        <v>34226.67</v>
      </c>
      <c r="AO597" s="0" t="n">
        <v>20447.83</v>
      </c>
      <c r="AP597" s="0" t="n">
        <v>3586</v>
      </c>
      <c r="AQ597" s="0" t="n">
        <v>2022.5</v>
      </c>
      <c r="AR597" s="0" t="n">
        <v>400.25</v>
      </c>
      <c r="AS597" s="0" t="n">
        <v>496</v>
      </c>
    </row>
    <row r="598" customFormat="false" ht="12" hidden="false" customHeight="false" outlineLevel="0" collapsed="false">
      <c r="A598" s="0" t="str">
        <f aca="false">CONCATENATE("Item/",ASC(C598),"/cond_",ASC(L598),"/list_",ASC(E598),"/context_",ASC(F598),"/CW_",ASC(AS598))</f>
        <v>Item/12117/cond_ORTH/list_CORGD/context_117/CW_447</v>
      </c>
      <c r="B598" s="0" t="str">
        <f aca="false">CONCATENATE("(#",ASC(C598),")")</f>
        <v>(#12117)</v>
      </c>
      <c r="C598" s="0" t="n">
        <v>12117</v>
      </c>
      <c r="D598" s="0" t="n">
        <v>2117</v>
      </c>
      <c r="E598" s="0" t="s">
        <v>80</v>
      </c>
      <c r="F598" s="0" t="n">
        <v>117</v>
      </c>
      <c r="G598" s="0" t="n">
        <v>145</v>
      </c>
      <c r="H598" s="0" t="n">
        <v>57</v>
      </c>
      <c r="I598" s="0" t="s">
        <v>560</v>
      </c>
      <c r="J598" s="0" t="s">
        <v>1580</v>
      </c>
      <c r="K598" s="0" t="s">
        <v>562</v>
      </c>
      <c r="L598" s="0" t="s">
        <v>1365</v>
      </c>
      <c r="M598" s="0" t="s">
        <v>1366</v>
      </c>
      <c r="N598" s="0" t="s">
        <v>1581</v>
      </c>
      <c r="O598" s="0" t="n">
        <v>11</v>
      </c>
      <c r="P598" s="0" t="n">
        <v>9</v>
      </c>
      <c r="Q598" s="0" t="s">
        <v>52</v>
      </c>
      <c r="R598" s="0" t="s">
        <v>53</v>
      </c>
      <c r="S598" s="0" t="s">
        <v>1743</v>
      </c>
      <c r="T598" s="0" t="s">
        <v>55</v>
      </c>
      <c r="U598" s="0" t="n">
        <v>5</v>
      </c>
      <c r="V598" s="0" t="n">
        <v>17</v>
      </c>
      <c r="W598" s="0" t="s">
        <v>55</v>
      </c>
      <c r="X598" s="0" t="s">
        <v>55</v>
      </c>
      <c r="Y598" s="0" t="s">
        <v>55</v>
      </c>
      <c r="Z598" s="0" t="s">
        <v>55</v>
      </c>
      <c r="AA598" s="0" t="n">
        <v>4</v>
      </c>
      <c r="AB598" s="0" t="s">
        <v>55</v>
      </c>
      <c r="AC598" s="0" t="s">
        <v>55</v>
      </c>
      <c r="AD598" s="0" t="n">
        <v>24.63</v>
      </c>
      <c r="AE598" s="0" t="n">
        <v>12</v>
      </c>
      <c r="AF598" s="0" t="n">
        <v>20.64</v>
      </c>
      <c r="AG598" s="0" t="n">
        <v>12752.39</v>
      </c>
      <c r="AH598" s="0" t="n">
        <v>432</v>
      </c>
      <c r="AI598" s="0" t="n">
        <v>751.8</v>
      </c>
      <c r="AJ598" s="0" t="n">
        <v>44.75</v>
      </c>
      <c r="AK598" s="0" t="n">
        <v>231.25</v>
      </c>
      <c r="AL598" s="0" t="n">
        <v>13</v>
      </c>
      <c r="AM598" s="0" t="n">
        <v>288526.81</v>
      </c>
      <c r="AN598" s="0" t="n">
        <v>34740.2</v>
      </c>
      <c r="AO598" s="0" t="n">
        <v>16831.13</v>
      </c>
      <c r="AP598" s="0" t="n">
        <v>1551.75</v>
      </c>
      <c r="AQ598" s="0" t="n">
        <v>1421.08</v>
      </c>
      <c r="AR598" s="0" t="n">
        <v>202.67</v>
      </c>
      <c r="AS598" s="0" t="n">
        <v>447</v>
      </c>
    </row>
    <row r="599" customFormat="false" ht="12" hidden="false" customHeight="false" outlineLevel="0" collapsed="false">
      <c r="A599" s="0" t="str">
        <f aca="false">CONCATENATE("Item/",ASC(C599),"/cond_",ASC(L599),"/list_",ASC(E599),"/context_",ASC(F599),"/CW_",ASC(AS599))</f>
        <v>Item/12118/cond_ORTH/list_CORGA/context_118/CW_449</v>
      </c>
      <c r="B599" s="0" t="str">
        <f aca="false">CONCATENATE("(#",ASC(C599),")")</f>
        <v>(#12118)</v>
      </c>
      <c r="C599" s="0" t="n">
        <v>12118</v>
      </c>
      <c r="D599" s="0" t="n">
        <v>2118</v>
      </c>
      <c r="E599" s="0" t="s">
        <v>46</v>
      </c>
      <c r="F599" s="0" t="n">
        <v>118</v>
      </c>
      <c r="G599" s="0" t="n">
        <v>146</v>
      </c>
      <c r="I599" s="0" t="s">
        <v>564</v>
      </c>
      <c r="J599" s="0" t="s">
        <v>1582</v>
      </c>
      <c r="K599" s="0" t="s">
        <v>566</v>
      </c>
      <c r="L599" s="0" t="s">
        <v>1365</v>
      </c>
      <c r="M599" s="0" t="s">
        <v>1366</v>
      </c>
      <c r="N599" s="0" t="s">
        <v>1583</v>
      </c>
      <c r="O599" s="0" t="n">
        <v>14</v>
      </c>
      <c r="P599" s="0" t="n">
        <v>10</v>
      </c>
      <c r="Q599" s="0" t="s">
        <v>52</v>
      </c>
      <c r="R599" s="0" t="s">
        <v>53</v>
      </c>
      <c r="S599" s="0" t="s">
        <v>1781</v>
      </c>
      <c r="T599" s="0" t="s">
        <v>55</v>
      </c>
      <c r="U599" s="0" t="n">
        <v>5</v>
      </c>
      <c r="V599" s="0" t="n">
        <v>98</v>
      </c>
      <c r="W599" s="0" t="s">
        <v>55</v>
      </c>
      <c r="X599" s="0" t="s">
        <v>55</v>
      </c>
      <c r="Y599" s="0" t="s">
        <v>55</v>
      </c>
      <c r="Z599" s="0" t="s">
        <v>55</v>
      </c>
      <c r="AA599" s="0" t="n">
        <v>2</v>
      </c>
      <c r="AB599" s="0" t="s">
        <v>55</v>
      </c>
      <c r="AC599" s="0" t="s">
        <v>55</v>
      </c>
      <c r="AD599" s="0" t="n">
        <v>91.3214</v>
      </c>
      <c r="AE599" s="0" t="n">
        <v>15</v>
      </c>
      <c r="AF599" s="0" t="n">
        <v>20.68</v>
      </c>
      <c r="AG599" s="0" t="n">
        <v>14389.69</v>
      </c>
      <c r="AH599" s="0" t="n">
        <v>444.4</v>
      </c>
      <c r="AI599" s="0" t="n">
        <v>2458.46</v>
      </c>
      <c r="AJ599" s="0" t="n">
        <v>62</v>
      </c>
      <c r="AK599" s="0" t="n">
        <v>346.03</v>
      </c>
      <c r="AL599" s="0" t="n">
        <v>14.33</v>
      </c>
      <c r="AM599" s="0" t="n">
        <v>330879.53</v>
      </c>
      <c r="AN599" s="0" t="n">
        <v>41596.6</v>
      </c>
      <c r="AO599" s="0" t="n">
        <v>35639.86</v>
      </c>
      <c r="AP599" s="0" t="n">
        <v>4046.5</v>
      </c>
      <c r="AQ599" s="0" t="n">
        <v>3367.9</v>
      </c>
      <c r="AR599" s="0" t="n">
        <v>314</v>
      </c>
      <c r="AS599" s="0" t="n">
        <v>449</v>
      </c>
    </row>
    <row r="600" customFormat="false" ht="12" hidden="false" customHeight="false" outlineLevel="0" collapsed="false">
      <c r="A600" s="0" t="str">
        <f aca="false">CONCATENATE("Item/",ASC(C600),"/cond_",ASC(L600),"/list_",ASC(E600),"/context_",ASC(F600),"/CW_",ASC(AS600))</f>
        <v>Item/12119/cond_ORTH/list_CORGA/context_119/CW_453</v>
      </c>
      <c r="B600" s="0" t="str">
        <f aca="false">CONCATENATE("(#",ASC(C600),")")</f>
        <v>(#12119)</v>
      </c>
      <c r="C600" s="0" t="n">
        <v>12119</v>
      </c>
      <c r="D600" s="0" t="n">
        <v>2119</v>
      </c>
      <c r="E600" s="0" t="s">
        <v>46</v>
      </c>
      <c r="F600" s="0" t="n">
        <v>119</v>
      </c>
      <c r="G600" s="0" t="n">
        <v>147</v>
      </c>
      <c r="H600" s="0" t="s">
        <v>568</v>
      </c>
      <c r="I600" s="0" t="s">
        <v>569</v>
      </c>
      <c r="J600" s="0" t="s">
        <v>1290</v>
      </c>
      <c r="K600" s="0" t="s">
        <v>217</v>
      </c>
      <c r="L600" s="0" t="s">
        <v>1365</v>
      </c>
      <c r="M600" s="0" t="s">
        <v>1366</v>
      </c>
      <c r="N600" s="0" t="s">
        <v>1584</v>
      </c>
      <c r="O600" s="0" t="n">
        <v>10</v>
      </c>
      <c r="P600" s="0" t="n">
        <v>8</v>
      </c>
      <c r="Q600" s="0" t="s">
        <v>52</v>
      </c>
      <c r="R600" s="0" t="s">
        <v>53</v>
      </c>
      <c r="S600" s="0" t="s">
        <v>1745</v>
      </c>
      <c r="T600" s="0" t="s">
        <v>55</v>
      </c>
      <c r="U600" s="0" t="n">
        <v>5</v>
      </c>
      <c r="V600" s="0" t="n">
        <v>22</v>
      </c>
      <c r="W600" s="0" t="n">
        <v>597</v>
      </c>
      <c r="X600" s="0" t="n">
        <v>524</v>
      </c>
      <c r="Y600" s="0" t="n">
        <v>581</v>
      </c>
      <c r="Z600" s="0" t="n">
        <v>415</v>
      </c>
      <c r="AA600" s="0" t="n">
        <v>18</v>
      </c>
      <c r="AB600" s="0" t="s">
        <v>55</v>
      </c>
      <c r="AC600" s="0" t="s">
        <v>55</v>
      </c>
      <c r="AD600" s="0" t="n">
        <v>29.7464</v>
      </c>
      <c r="AE600" s="0" t="n">
        <v>5</v>
      </c>
      <c r="AF600" s="0" t="n">
        <v>66.47</v>
      </c>
      <c r="AG600" s="0" t="n">
        <v>12588.52</v>
      </c>
      <c r="AH600" s="0" t="n">
        <v>340.6</v>
      </c>
      <c r="AI600" s="0" t="n">
        <v>3225.99</v>
      </c>
      <c r="AJ600" s="0" t="n">
        <v>43</v>
      </c>
      <c r="AK600" s="0" t="n">
        <v>110.93</v>
      </c>
      <c r="AL600" s="0" t="n">
        <v>7.67</v>
      </c>
      <c r="AM600" s="0" t="n">
        <v>273959.27</v>
      </c>
      <c r="AN600" s="0" t="n">
        <v>37087.4</v>
      </c>
      <c r="AO600" s="0" t="n">
        <v>42285.77</v>
      </c>
      <c r="AP600" s="0" t="n">
        <v>2774</v>
      </c>
      <c r="AQ600" s="0" t="n">
        <v>3414.71</v>
      </c>
      <c r="AR600" s="0" t="n">
        <v>393.67</v>
      </c>
      <c r="AS600" s="0" t="n">
        <v>453</v>
      </c>
    </row>
    <row r="601" customFormat="false" ht="12" hidden="false" customHeight="false" outlineLevel="0" collapsed="false">
      <c r="A601" s="0" t="str">
        <f aca="false">CONCATENATE("Item/",ASC(C601),"/cond_",ASC(L601),"/list_",ASC(E601),"/context_",ASC(F601),"/CW_",ASC(AS601))</f>
        <v>Item/12120/cond_ORTH/list_CORGC/context_120/CW_492</v>
      </c>
      <c r="B601" s="0" t="str">
        <f aca="false">CONCATENATE("(#",ASC(C601),")")</f>
        <v>(#12120)</v>
      </c>
      <c r="C601" s="0" t="n">
        <v>12120</v>
      </c>
      <c r="D601" s="0" t="n">
        <v>2120</v>
      </c>
      <c r="E601" s="0" t="s">
        <v>66</v>
      </c>
      <c r="F601" s="0" t="n">
        <v>120</v>
      </c>
      <c r="G601" s="0" t="n">
        <v>148</v>
      </c>
      <c r="H601" s="0" t="s">
        <v>572</v>
      </c>
      <c r="I601" s="0" t="s">
        <v>573</v>
      </c>
      <c r="J601" s="0" t="s">
        <v>1585</v>
      </c>
      <c r="K601" s="0" t="s">
        <v>575</v>
      </c>
      <c r="L601" s="0" t="s">
        <v>1365</v>
      </c>
      <c r="M601" s="0" t="s">
        <v>1366</v>
      </c>
      <c r="N601" s="0" t="s">
        <v>1586</v>
      </c>
      <c r="O601" s="0" t="n">
        <v>10</v>
      </c>
      <c r="P601" s="0" t="n">
        <v>8</v>
      </c>
      <c r="Q601" s="0" t="s">
        <v>52</v>
      </c>
      <c r="R601" s="0" t="s">
        <v>53</v>
      </c>
      <c r="S601" s="0" t="s">
        <v>1751</v>
      </c>
      <c r="T601" s="0" t="s">
        <v>55</v>
      </c>
      <c r="U601" s="0" t="n">
        <v>5</v>
      </c>
      <c r="V601" s="0" t="n">
        <v>19</v>
      </c>
      <c r="W601" s="0" t="n">
        <v>376</v>
      </c>
      <c r="X601" s="0" t="n">
        <v>525</v>
      </c>
      <c r="Y601" s="0" t="n">
        <v>429</v>
      </c>
      <c r="Z601" s="0" t="s">
        <v>55</v>
      </c>
      <c r="AA601" s="0" t="n">
        <v>8</v>
      </c>
      <c r="AB601" s="0" t="s">
        <v>55</v>
      </c>
      <c r="AC601" s="0" t="s">
        <v>55</v>
      </c>
      <c r="AD601" s="0" t="n">
        <v>20.763</v>
      </c>
      <c r="AE601" s="0" t="n">
        <v>5</v>
      </c>
      <c r="AF601" s="0" t="n">
        <v>22.08</v>
      </c>
      <c r="AG601" s="0" t="n">
        <v>8911.75</v>
      </c>
      <c r="AH601" s="0" t="n">
        <v>314</v>
      </c>
      <c r="AI601" s="0" t="n">
        <v>964.56</v>
      </c>
      <c r="AJ601" s="0" t="n">
        <v>35</v>
      </c>
      <c r="AK601" s="0" t="n">
        <v>206.54</v>
      </c>
      <c r="AL601" s="0" t="n">
        <v>6.67</v>
      </c>
      <c r="AM601" s="0" t="n">
        <v>240733.66</v>
      </c>
      <c r="AN601" s="0" t="n">
        <v>37853.4</v>
      </c>
      <c r="AO601" s="0" t="n">
        <v>14696.35</v>
      </c>
      <c r="AP601" s="0" t="n">
        <v>2540.75</v>
      </c>
      <c r="AQ601" s="0" t="n">
        <v>1966.87</v>
      </c>
      <c r="AR601" s="0" t="n">
        <v>339.33</v>
      </c>
      <c r="AS601" s="0" t="n">
        <v>492</v>
      </c>
    </row>
    <row r="602" customFormat="false" ht="12" hidden="false" customHeight="false" outlineLevel="0" collapsed="false">
      <c r="A602" s="0" t="str">
        <f aca="false">CONCATENATE("Item/",ASC(C602),"/cond_",ASC(L602),"/list_",ASC(E602),"/context_",ASC(F602),"/CW_",ASC(AS602))</f>
        <v>Item/12121/cond_ORTH/list_CORGB/context_121/CW_456</v>
      </c>
      <c r="B602" s="0" t="str">
        <f aca="false">CONCATENATE("(#",ASC(C602),")")</f>
        <v>(#12121)</v>
      </c>
      <c r="C602" s="0" t="n">
        <v>12121</v>
      </c>
      <c r="D602" s="0" t="n">
        <v>2121</v>
      </c>
      <c r="E602" s="0" t="s">
        <v>56</v>
      </c>
      <c r="F602" s="0" t="n">
        <v>121</v>
      </c>
      <c r="G602" s="0" t="n">
        <v>149</v>
      </c>
      <c r="H602" s="0" t="n">
        <v>62</v>
      </c>
      <c r="I602" s="0" t="s">
        <v>577</v>
      </c>
      <c r="J602" s="0" t="s">
        <v>1587</v>
      </c>
      <c r="K602" s="0" t="s">
        <v>579</v>
      </c>
      <c r="L602" s="0" t="s">
        <v>1365</v>
      </c>
      <c r="M602" s="0" t="s">
        <v>1366</v>
      </c>
      <c r="N602" s="0" t="s">
        <v>1588</v>
      </c>
      <c r="O602" s="0" t="n">
        <v>11</v>
      </c>
      <c r="P602" s="0" t="n">
        <v>9</v>
      </c>
      <c r="Q602" s="0" t="s">
        <v>52</v>
      </c>
      <c r="R602" s="0" t="s">
        <v>236</v>
      </c>
      <c r="S602" s="0" t="s">
        <v>1782</v>
      </c>
      <c r="T602" s="0" t="s">
        <v>55</v>
      </c>
      <c r="U602" s="0" t="n">
        <v>5</v>
      </c>
      <c r="V602" s="0" t="s">
        <v>55</v>
      </c>
      <c r="W602" s="0" t="s">
        <v>55</v>
      </c>
      <c r="X602" s="0" t="s">
        <v>55</v>
      </c>
      <c r="Y602" s="0" t="s">
        <v>55</v>
      </c>
      <c r="Z602" s="0" t="s">
        <v>55</v>
      </c>
      <c r="AA602" s="0" t="n">
        <v>5</v>
      </c>
      <c r="AB602" s="0" t="s">
        <v>55</v>
      </c>
      <c r="AC602" s="0" t="s">
        <v>55</v>
      </c>
      <c r="AD602" s="0" t="n">
        <v>1.30884</v>
      </c>
      <c r="AE602" s="0" t="n">
        <v>7</v>
      </c>
      <c r="AF602" s="0" t="n">
        <v>25.22</v>
      </c>
      <c r="AG602" s="0" t="n">
        <v>15102.5</v>
      </c>
      <c r="AH602" s="0" t="n">
        <v>423.6</v>
      </c>
      <c r="AI602" s="0" t="n">
        <v>3338.18</v>
      </c>
      <c r="AJ602" s="0" t="n">
        <v>51.75</v>
      </c>
      <c r="AK602" s="0" t="n">
        <v>133.46</v>
      </c>
      <c r="AL602" s="0" t="n">
        <v>8.67</v>
      </c>
      <c r="AM602" s="0" t="n">
        <v>315608.66</v>
      </c>
      <c r="AN602" s="0" t="n">
        <v>42898</v>
      </c>
      <c r="AO602" s="0" t="n">
        <v>27856.99</v>
      </c>
      <c r="AP602" s="0" t="n">
        <v>3202.25</v>
      </c>
      <c r="AQ602" s="0" t="n">
        <v>1209.51</v>
      </c>
      <c r="AR602" s="0" t="n">
        <v>295</v>
      </c>
      <c r="AS602" s="0" t="n">
        <v>456</v>
      </c>
    </row>
    <row r="603" customFormat="false" ht="12" hidden="false" customHeight="false" outlineLevel="0" collapsed="false">
      <c r="A603" s="0" t="str">
        <f aca="false">CONCATENATE("Item/",ASC(C603),"/cond_",ASC(L603),"/list_",ASC(E603),"/context_",ASC(F603),"/CW_",ASC(AS603))</f>
        <v>Item/12122/cond_ORTH/list_CORGC/context_122/CW_463</v>
      </c>
      <c r="B603" s="0" t="str">
        <f aca="false">CONCATENATE("(#",ASC(C603),")")</f>
        <v>(#12122)</v>
      </c>
      <c r="C603" s="0" t="n">
        <v>12122</v>
      </c>
      <c r="D603" s="0" t="n">
        <v>2122</v>
      </c>
      <c r="E603" s="0" t="s">
        <v>66</v>
      </c>
      <c r="F603" s="0" t="n">
        <v>122</v>
      </c>
      <c r="G603" s="0" t="n">
        <v>150</v>
      </c>
      <c r="H603" s="0" t="s">
        <v>582</v>
      </c>
      <c r="I603" s="0" t="s">
        <v>583</v>
      </c>
      <c r="J603" s="0" t="s">
        <v>1589</v>
      </c>
      <c r="K603" s="0" t="s">
        <v>585</v>
      </c>
      <c r="L603" s="0" t="s">
        <v>1365</v>
      </c>
      <c r="M603" s="0" t="s">
        <v>1366</v>
      </c>
      <c r="N603" s="0" t="s">
        <v>1590</v>
      </c>
      <c r="O603" s="0" t="n">
        <v>10</v>
      </c>
      <c r="P603" s="0" t="n">
        <v>8</v>
      </c>
      <c r="Q603" s="0" t="s">
        <v>52</v>
      </c>
      <c r="R603" s="0" t="s">
        <v>236</v>
      </c>
      <c r="S603" s="0" t="s">
        <v>1741</v>
      </c>
      <c r="T603" s="0" t="s">
        <v>55</v>
      </c>
      <c r="U603" s="0" t="n">
        <v>5</v>
      </c>
      <c r="V603" s="0" t="n">
        <v>212</v>
      </c>
      <c r="W603" s="0" t="n">
        <v>351</v>
      </c>
      <c r="X603" s="0" t="n">
        <v>586</v>
      </c>
      <c r="Y603" s="0" t="n">
        <v>431</v>
      </c>
      <c r="Z603" s="0" t="n">
        <v>484</v>
      </c>
      <c r="AA603" s="0" t="n">
        <v>9</v>
      </c>
      <c r="AB603" s="0" t="s">
        <v>55</v>
      </c>
      <c r="AC603" s="0" t="s">
        <v>55</v>
      </c>
      <c r="AD603" s="0" t="n">
        <v>194.363</v>
      </c>
      <c r="AE603" s="0" t="n">
        <v>7</v>
      </c>
      <c r="AF603" s="0" t="n">
        <v>21.49</v>
      </c>
      <c r="AG603" s="0" t="n">
        <v>12720.76</v>
      </c>
      <c r="AH603" s="0" t="n">
        <v>370.6</v>
      </c>
      <c r="AI603" s="0" t="n">
        <v>1409.26</v>
      </c>
      <c r="AJ603" s="0" t="n">
        <v>44.5</v>
      </c>
      <c r="AK603" s="0" t="n">
        <v>387.81</v>
      </c>
      <c r="AL603" s="0" t="n">
        <v>9.67</v>
      </c>
      <c r="AM603" s="0" t="n">
        <v>293329.11</v>
      </c>
      <c r="AN603" s="0" t="n">
        <v>34832</v>
      </c>
      <c r="AO603" s="0" t="n">
        <v>20475.43</v>
      </c>
      <c r="AP603" s="0" t="n">
        <v>2490.25</v>
      </c>
      <c r="AQ603" s="0" t="n">
        <v>2509.92</v>
      </c>
      <c r="AR603" s="0" t="n">
        <v>377</v>
      </c>
      <c r="AS603" s="0" t="n">
        <v>463</v>
      </c>
    </row>
    <row r="604" customFormat="false" ht="12" hidden="false" customHeight="false" outlineLevel="0" collapsed="false">
      <c r="A604" s="0" t="str">
        <f aca="false">CONCATENATE("Item/",ASC(C604),"/cond_",ASC(L604),"/list_",ASC(E604),"/context_",ASC(F604),"/CW_",ASC(AS604))</f>
        <v>Item/12123/cond_ORTH/list_CORGC/context_123/CW_460</v>
      </c>
      <c r="B604" s="0" t="str">
        <f aca="false">CONCATENATE("(#",ASC(C604),")")</f>
        <v>(#12123)</v>
      </c>
      <c r="C604" s="0" t="n">
        <v>12123</v>
      </c>
      <c r="D604" s="0" t="n">
        <v>2123</v>
      </c>
      <c r="E604" s="0" t="s">
        <v>66</v>
      </c>
      <c r="F604" s="0" t="n">
        <v>123</v>
      </c>
      <c r="G604" s="0" t="n">
        <v>151</v>
      </c>
      <c r="I604" s="0" t="s">
        <v>587</v>
      </c>
      <c r="J604" s="0" t="s">
        <v>1298</v>
      </c>
      <c r="K604" s="0" t="s">
        <v>589</v>
      </c>
      <c r="L604" s="0" t="s">
        <v>1365</v>
      </c>
      <c r="M604" s="0" t="s">
        <v>1366</v>
      </c>
      <c r="N604" s="0" t="s">
        <v>1591</v>
      </c>
      <c r="O604" s="0" t="n">
        <v>22</v>
      </c>
      <c r="P604" s="0" t="n">
        <v>20</v>
      </c>
      <c r="Q604" s="0" t="s">
        <v>52</v>
      </c>
      <c r="R604" s="0" t="s">
        <v>236</v>
      </c>
      <c r="S604" s="0" t="s">
        <v>1783</v>
      </c>
      <c r="T604" s="0" t="s">
        <v>55</v>
      </c>
      <c r="U604" s="0" t="n">
        <v>4</v>
      </c>
      <c r="V604" s="0" t="n">
        <v>63</v>
      </c>
      <c r="W604" s="0" t="n">
        <v>549</v>
      </c>
      <c r="X604" s="0" t="n">
        <v>615</v>
      </c>
      <c r="Y604" s="0" t="n">
        <v>561</v>
      </c>
      <c r="Z604" s="0" t="n">
        <v>518</v>
      </c>
      <c r="AA604" s="0" t="n">
        <v>16</v>
      </c>
      <c r="AB604" s="0" t="s">
        <v>55</v>
      </c>
      <c r="AC604" s="0" t="s">
        <v>55</v>
      </c>
      <c r="AD604" s="0" t="n">
        <v>84.7772</v>
      </c>
      <c r="AE604" s="0" t="n">
        <v>10</v>
      </c>
      <c r="AF604" s="0" t="n">
        <v>56.63</v>
      </c>
      <c r="AG604" s="0" t="n">
        <v>14683</v>
      </c>
      <c r="AH604" s="0" t="n">
        <v>146.5</v>
      </c>
      <c r="AI604" s="0" t="n">
        <v>536.01</v>
      </c>
      <c r="AJ604" s="0" t="n">
        <v>17</v>
      </c>
      <c r="AK604" s="0" t="n">
        <v>257.9</v>
      </c>
      <c r="AL604" s="0" t="n">
        <v>4.5</v>
      </c>
      <c r="AM604" s="0" t="n">
        <v>227533.37</v>
      </c>
      <c r="AN604" s="0" t="n">
        <v>28201.5</v>
      </c>
      <c r="AO604" s="0" t="n">
        <v>13722.04</v>
      </c>
      <c r="AP604" s="0" t="n">
        <v>1843.67</v>
      </c>
      <c r="AQ604" s="0" t="n">
        <v>1766.94</v>
      </c>
      <c r="AR604" s="0" t="n">
        <v>185.5</v>
      </c>
      <c r="AS604" s="0" t="n">
        <v>460</v>
      </c>
    </row>
    <row r="605" customFormat="false" ht="12" hidden="false" customHeight="false" outlineLevel="0" collapsed="false">
      <c r="A605" s="0" t="str">
        <f aca="false">CONCATENATE("Item/",ASC(C605),"/cond_",ASC(L605),"/list_",ASC(E605),"/context_",ASC(F605),"/CW_",ASC(AS605))</f>
        <v>Item/12124/cond_ORTH/list_CORGC/context_124/CW_465</v>
      </c>
      <c r="B605" s="0" t="str">
        <f aca="false">CONCATENATE("(#",ASC(C605),")")</f>
        <v>(#12124)</v>
      </c>
      <c r="C605" s="0" t="n">
        <v>12124</v>
      </c>
      <c r="D605" s="0" t="n">
        <v>2124</v>
      </c>
      <c r="E605" s="0" t="s">
        <v>66</v>
      </c>
      <c r="F605" s="0" t="n">
        <v>124</v>
      </c>
      <c r="G605" s="0" t="n">
        <v>152</v>
      </c>
      <c r="H605" s="0" t="s">
        <v>591</v>
      </c>
      <c r="I605" s="0" t="s">
        <v>592</v>
      </c>
      <c r="J605" s="0" t="s">
        <v>1592</v>
      </c>
      <c r="K605" s="0" t="s">
        <v>594</v>
      </c>
      <c r="L605" s="0" t="s">
        <v>1365</v>
      </c>
      <c r="M605" s="0" t="s">
        <v>1366</v>
      </c>
      <c r="N605" s="0" t="s">
        <v>1593</v>
      </c>
      <c r="O605" s="0" t="n">
        <v>10</v>
      </c>
      <c r="P605" s="0" t="n">
        <v>8</v>
      </c>
      <c r="Q605" s="0" t="s">
        <v>52</v>
      </c>
      <c r="R605" s="0" t="s">
        <v>236</v>
      </c>
      <c r="S605" s="0" t="s">
        <v>1767</v>
      </c>
      <c r="T605" s="0" t="s">
        <v>55</v>
      </c>
      <c r="U605" s="0" t="n">
        <v>4</v>
      </c>
      <c r="V605" s="0" t="n">
        <v>112</v>
      </c>
      <c r="W605" s="0" t="n">
        <v>467</v>
      </c>
      <c r="X605" s="0" t="n">
        <v>531</v>
      </c>
      <c r="Y605" s="0" t="n">
        <v>535</v>
      </c>
      <c r="Z605" s="0" t="n">
        <v>433</v>
      </c>
      <c r="AA605" s="0" t="n">
        <v>12</v>
      </c>
      <c r="AB605" s="0" t="s">
        <v>55</v>
      </c>
      <c r="AC605" s="0" t="s">
        <v>55</v>
      </c>
      <c r="AD605" s="0" t="n">
        <v>89.7151</v>
      </c>
      <c r="AE605" s="0" t="n">
        <v>14</v>
      </c>
      <c r="AF605" s="0" t="n">
        <v>34.4</v>
      </c>
      <c r="AG605" s="0" t="n">
        <v>21116.47</v>
      </c>
      <c r="AH605" s="0" t="n">
        <v>184.25</v>
      </c>
      <c r="AI605" s="0" t="n">
        <v>522.56</v>
      </c>
      <c r="AJ605" s="0" t="n">
        <v>19.33</v>
      </c>
      <c r="AK605" s="0" t="n">
        <v>256.65</v>
      </c>
      <c r="AL605" s="0" t="n">
        <v>3.5</v>
      </c>
      <c r="AM605" s="0" t="n">
        <v>305936.4</v>
      </c>
      <c r="AN605" s="0" t="n">
        <v>33700.25</v>
      </c>
      <c r="AO605" s="0" t="n">
        <v>16615.38</v>
      </c>
      <c r="AP605" s="0" t="n">
        <v>1935.33</v>
      </c>
      <c r="AQ605" s="0" t="n">
        <v>1728.29</v>
      </c>
      <c r="AR605" s="0" t="n">
        <v>189</v>
      </c>
      <c r="AS605" s="0" t="n">
        <v>465</v>
      </c>
    </row>
    <row r="606" customFormat="false" ht="12" hidden="false" customHeight="false" outlineLevel="0" collapsed="false">
      <c r="A606" s="0" t="str">
        <f aca="false">CONCATENATE("Item/",ASC(C606),"/cond_",ASC(L606),"/list_",ASC(E606),"/context_",ASC(F606),"/CW_",ASC(AS606))</f>
        <v>Item/12125/cond_ORTH/list_CORGC/context_125/CW_477</v>
      </c>
      <c r="B606" s="0" t="str">
        <f aca="false">CONCATENATE("(#",ASC(C606),")")</f>
        <v>(#12125)</v>
      </c>
      <c r="C606" s="0" t="n">
        <v>12125</v>
      </c>
      <c r="D606" s="0" t="n">
        <v>2125</v>
      </c>
      <c r="E606" s="0" t="s">
        <v>66</v>
      </c>
      <c r="F606" s="0" t="n">
        <v>125</v>
      </c>
      <c r="G606" s="0" t="n">
        <v>153</v>
      </c>
      <c r="I606" s="0" t="s">
        <v>596</v>
      </c>
      <c r="J606" s="0" t="s">
        <v>1594</v>
      </c>
      <c r="K606" s="0" t="s">
        <v>598</v>
      </c>
      <c r="L606" s="0" t="s">
        <v>1365</v>
      </c>
      <c r="M606" s="0" t="s">
        <v>1366</v>
      </c>
      <c r="N606" s="0" t="s">
        <v>1595</v>
      </c>
      <c r="O606" s="0" t="n">
        <v>17</v>
      </c>
      <c r="P606" s="0" t="n">
        <v>15</v>
      </c>
      <c r="Q606" s="0" t="s">
        <v>52</v>
      </c>
      <c r="R606" s="0" t="s">
        <v>236</v>
      </c>
      <c r="S606" s="0" t="s">
        <v>1743</v>
      </c>
      <c r="T606" s="0" t="s">
        <v>55</v>
      </c>
      <c r="U606" s="0" t="n">
        <v>4</v>
      </c>
      <c r="V606" s="0" t="n">
        <v>2</v>
      </c>
      <c r="W606" s="0" t="s">
        <v>55</v>
      </c>
      <c r="X606" s="0" t="s">
        <v>55</v>
      </c>
      <c r="Y606" s="0" t="s">
        <v>55</v>
      </c>
      <c r="Z606" s="0" t="s">
        <v>55</v>
      </c>
      <c r="AA606" s="0" t="n">
        <v>6</v>
      </c>
      <c r="AB606" s="0" t="s">
        <v>55</v>
      </c>
      <c r="AC606" s="0" t="s">
        <v>55</v>
      </c>
      <c r="AD606" s="0" t="n">
        <v>1.48732</v>
      </c>
      <c r="AE606" s="0" t="n">
        <v>12</v>
      </c>
      <c r="AF606" s="0" t="n">
        <v>32.2</v>
      </c>
      <c r="AG606" s="0" t="n">
        <v>7114.5</v>
      </c>
      <c r="AH606" s="0" t="n">
        <v>154</v>
      </c>
      <c r="AI606" s="0" t="n">
        <v>266.53</v>
      </c>
      <c r="AJ606" s="0" t="n">
        <v>21.67</v>
      </c>
      <c r="AK606" s="0" t="n">
        <v>47.92</v>
      </c>
      <c r="AL606" s="0" t="n">
        <v>5</v>
      </c>
      <c r="AM606" s="0" t="n">
        <v>208867.15</v>
      </c>
      <c r="AN606" s="0" t="n">
        <v>32439.25</v>
      </c>
      <c r="AO606" s="0" t="n">
        <v>7461.42</v>
      </c>
      <c r="AP606" s="0" t="n">
        <v>1591</v>
      </c>
      <c r="AQ606" s="0" t="n">
        <v>473.15</v>
      </c>
      <c r="AR606" s="0" t="n">
        <v>115.5</v>
      </c>
      <c r="AS606" s="0" t="n">
        <v>477</v>
      </c>
    </row>
    <row r="607" customFormat="false" ht="12" hidden="false" customHeight="false" outlineLevel="0" collapsed="false">
      <c r="A607" s="0" t="str">
        <f aca="false">CONCATENATE("Item/",ASC(C607),"/cond_",ASC(L607),"/list_",ASC(E607),"/context_",ASC(F607),"/CW_",ASC(AS607))</f>
        <v>Item/12126/cond_ORTH/list_CORGC/context_126/CW_443</v>
      </c>
      <c r="B607" s="0" t="str">
        <f aca="false">CONCATENATE("(#",ASC(C607),")")</f>
        <v>(#12126)</v>
      </c>
      <c r="C607" s="0" t="n">
        <v>12126</v>
      </c>
      <c r="D607" s="0" t="n">
        <v>2126</v>
      </c>
      <c r="E607" s="0" t="s">
        <v>66</v>
      </c>
      <c r="F607" s="0" t="n">
        <v>126</v>
      </c>
      <c r="G607" s="0" t="n">
        <v>154</v>
      </c>
      <c r="H607" s="0" t="n">
        <v>53</v>
      </c>
      <c r="I607" s="0" t="s">
        <v>600</v>
      </c>
      <c r="J607" s="0" t="s">
        <v>1596</v>
      </c>
      <c r="K607" s="0" t="s">
        <v>602</v>
      </c>
      <c r="L607" s="0" t="s">
        <v>1365</v>
      </c>
      <c r="M607" s="0" t="s">
        <v>1366</v>
      </c>
      <c r="N607" s="0" t="s">
        <v>1597</v>
      </c>
      <c r="O607" s="0" t="n">
        <v>10</v>
      </c>
      <c r="P607" s="0" t="n">
        <v>8</v>
      </c>
      <c r="Q607" s="0" t="s">
        <v>52</v>
      </c>
      <c r="R607" s="0" t="s">
        <v>236</v>
      </c>
      <c r="S607" s="0" t="s">
        <v>1752</v>
      </c>
      <c r="T607" s="0" t="s">
        <v>55</v>
      </c>
      <c r="U607" s="0" t="n">
        <v>5</v>
      </c>
      <c r="V607" s="0" t="n">
        <v>66</v>
      </c>
      <c r="W607" s="0" t="s">
        <v>55</v>
      </c>
      <c r="X607" s="0" t="s">
        <v>55</v>
      </c>
      <c r="Y607" s="0" t="s">
        <v>55</v>
      </c>
      <c r="Z607" s="0" t="s">
        <v>55</v>
      </c>
      <c r="AA607" s="0" t="n">
        <v>13</v>
      </c>
      <c r="AB607" s="0" t="s">
        <v>55</v>
      </c>
      <c r="AC607" s="0" t="s">
        <v>55</v>
      </c>
      <c r="AD607" s="0" t="n">
        <v>22.1908</v>
      </c>
      <c r="AE607" s="0" t="n">
        <v>9</v>
      </c>
      <c r="AF607" s="0" t="n">
        <v>13.56</v>
      </c>
      <c r="AG607" s="0" t="n">
        <v>10422.08</v>
      </c>
      <c r="AH607" s="0" t="n">
        <v>384.8</v>
      </c>
      <c r="AI607" s="0" t="n">
        <v>1451.01</v>
      </c>
      <c r="AJ607" s="0" t="n">
        <v>34.75</v>
      </c>
      <c r="AK607" s="0" t="n">
        <v>75.5</v>
      </c>
      <c r="AL607" s="0" t="n">
        <v>9</v>
      </c>
      <c r="AM607" s="0" t="n">
        <v>293535.63</v>
      </c>
      <c r="AN607" s="0" t="n">
        <v>41928.8</v>
      </c>
      <c r="AO607" s="0" t="n">
        <v>30091.03</v>
      </c>
      <c r="AP607" s="0" t="n">
        <v>4250.5</v>
      </c>
      <c r="AQ607" s="0" t="n">
        <v>2153.2</v>
      </c>
      <c r="AR607" s="0" t="n">
        <v>365</v>
      </c>
      <c r="AS607" s="0" t="n">
        <v>443</v>
      </c>
    </row>
    <row r="608" customFormat="false" ht="12" hidden="false" customHeight="false" outlineLevel="0" collapsed="false">
      <c r="A608" s="0" t="str">
        <f aca="false">CONCATENATE("Item/",ASC(C608),"/cond_",ASC(L608),"/list_",ASC(E608),"/context_",ASC(F608),"/CW_",ASC(AS608))</f>
        <v>Item/12127/cond_ORTH/list_CORGD/context_127/CW_471</v>
      </c>
      <c r="B608" s="0" t="str">
        <f aca="false">CONCATENATE("(#",ASC(C608),")")</f>
        <v>(#12127)</v>
      </c>
      <c r="C608" s="0" t="n">
        <v>12127</v>
      </c>
      <c r="D608" s="0" t="n">
        <v>2127</v>
      </c>
      <c r="E608" s="0" t="s">
        <v>80</v>
      </c>
      <c r="F608" s="0" t="n">
        <v>127</v>
      </c>
      <c r="G608" s="0" t="n">
        <v>155</v>
      </c>
      <c r="I608" s="0" t="s">
        <v>604</v>
      </c>
      <c r="J608" s="0" t="s">
        <v>1598</v>
      </c>
      <c r="K608" s="0" t="s">
        <v>606</v>
      </c>
      <c r="L608" s="0" t="s">
        <v>1365</v>
      </c>
      <c r="M608" s="0" t="s">
        <v>1366</v>
      </c>
      <c r="N608" s="0" t="s">
        <v>1599</v>
      </c>
      <c r="O608" s="0" t="n">
        <v>12</v>
      </c>
      <c r="P608" s="0" t="n">
        <v>10</v>
      </c>
      <c r="Q608" s="0" t="s">
        <v>52</v>
      </c>
      <c r="R608" s="0" t="s">
        <v>236</v>
      </c>
      <c r="S608" s="0" t="s">
        <v>1784</v>
      </c>
      <c r="T608" s="0" t="s">
        <v>55</v>
      </c>
      <c r="U608" s="0" t="n">
        <v>4</v>
      </c>
      <c r="V608" s="0" t="s">
        <v>55</v>
      </c>
      <c r="W608" s="0" t="s">
        <v>55</v>
      </c>
      <c r="X608" s="0" t="s">
        <v>55</v>
      </c>
      <c r="Y608" s="0" t="s">
        <v>55</v>
      </c>
      <c r="Z608" s="0" t="s">
        <v>55</v>
      </c>
      <c r="AA608" s="0" t="n">
        <v>5</v>
      </c>
      <c r="AB608" s="0" t="s">
        <v>55</v>
      </c>
      <c r="AC608" s="0" t="s">
        <v>55</v>
      </c>
      <c r="AD608" s="0" t="n">
        <v>0.594928</v>
      </c>
      <c r="AE608" s="0" t="n">
        <v>14</v>
      </c>
      <c r="AF608" s="0" t="n">
        <v>77.15</v>
      </c>
      <c r="AG608" s="0" t="n">
        <v>21221.15</v>
      </c>
      <c r="AH608" s="0" t="n">
        <v>283.5</v>
      </c>
      <c r="AI608" s="0" t="n">
        <v>3137.11</v>
      </c>
      <c r="AJ608" s="0" t="n">
        <v>29</v>
      </c>
      <c r="AK608" s="0" t="n">
        <v>110.54</v>
      </c>
      <c r="AL608" s="0" t="n">
        <v>4.5</v>
      </c>
      <c r="AM608" s="0" t="n">
        <v>333334.73</v>
      </c>
      <c r="AN608" s="0" t="n">
        <v>50523.25</v>
      </c>
      <c r="AO608" s="0" t="n">
        <v>27875.31</v>
      </c>
      <c r="AP608" s="0" t="n">
        <v>3744.33</v>
      </c>
      <c r="AQ608" s="0" t="n">
        <v>1053.85</v>
      </c>
      <c r="AR608" s="0" t="n">
        <v>158.5</v>
      </c>
      <c r="AS608" s="0" t="n">
        <v>471</v>
      </c>
    </row>
    <row r="609" customFormat="false" ht="12" hidden="false" customHeight="false" outlineLevel="0" collapsed="false">
      <c r="A609" s="0" t="str">
        <f aca="false">CONCATENATE("Item/",ASC(C609),"/cond_",ASC(L609),"/list_",ASC(E609),"/context_",ASC(F609),"/CW_",ASC(AS609))</f>
        <v>Item/12128/cond_ORTH/list_CORGB/context_128/CW_274</v>
      </c>
      <c r="B609" s="0" t="str">
        <f aca="false">CONCATENATE("(#",ASC(C609),")")</f>
        <v>(#12128)</v>
      </c>
      <c r="C609" s="0" t="n">
        <v>12128</v>
      </c>
      <c r="D609" s="0" t="n">
        <v>2128</v>
      </c>
      <c r="E609" s="0" t="s">
        <v>56</v>
      </c>
      <c r="F609" s="0" t="n">
        <v>128</v>
      </c>
      <c r="G609" s="0" t="n">
        <v>156</v>
      </c>
      <c r="H609" s="0" t="n">
        <v>49</v>
      </c>
      <c r="I609" s="0" t="s">
        <v>608</v>
      </c>
      <c r="J609" s="0" t="s">
        <v>755</v>
      </c>
      <c r="K609" s="0" t="s">
        <v>610</v>
      </c>
      <c r="L609" s="0" t="s">
        <v>1365</v>
      </c>
      <c r="M609" s="0" t="s">
        <v>1366</v>
      </c>
      <c r="N609" s="0" t="s">
        <v>1600</v>
      </c>
      <c r="O609" s="0" t="n">
        <v>10</v>
      </c>
      <c r="P609" s="0" t="n">
        <v>8</v>
      </c>
      <c r="Q609" s="0" t="s">
        <v>52</v>
      </c>
      <c r="R609" s="0" t="s">
        <v>236</v>
      </c>
      <c r="S609" s="0" t="s">
        <v>1743</v>
      </c>
      <c r="T609" s="0" t="s">
        <v>55</v>
      </c>
      <c r="U609" s="0" t="n">
        <v>4</v>
      </c>
      <c r="V609" s="0" t="n">
        <v>16</v>
      </c>
      <c r="W609" s="0" t="n">
        <v>488</v>
      </c>
      <c r="X609" s="0" t="n">
        <v>474</v>
      </c>
      <c r="Y609" s="0" t="n">
        <v>481</v>
      </c>
      <c r="Z609" s="0" t="s">
        <v>55</v>
      </c>
      <c r="AA609" s="0" t="n">
        <v>23</v>
      </c>
      <c r="AB609" s="0" t="s">
        <v>55</v>
      </c>
      <c r="AC609" s="0" t="s">
        <v>55</v>
      </c>
      <c r="AD609" s="0" t="n">
        <v>28.2591</v>
      </c>
      <c r="AE609" s="0" t="n">
        <v>14</v>
      </c>
      <c r="AF609" s="0" t="n">
        <v>22.39</v>
      </c>
      <c r="AG609" s="0" t="n">
        <v>11873.02</v>
      </c>
      <c r="AH609" s="0" t="n">
        <v>208.75</v>
      </c>
      <c r="AI609" s="0" t="n">
        <v>2097.16</v>
      </c>
      <c r="AJ609" s="0" t="n">
        <v>41</v>
      </c>
      <c r="AK609" s="0" t="n">
        <v>183.12</v>
      </c>
      <c r="AL609" s="0" t="n">
        <v>7</v>
      </c>
      <c r="AM609" s="0" t="n">
        <v>198330.01</v>
      </c>
      <c r="AN609" s="0" t="n">
        <v>30426.25</v>
      </c>
      <c r="AO609" s="0" t="n">
        <v>34131.25</v>
      </c>
      <c r="AP609" s="0" t="n">
        <v>6114.67</v>
      </c>
      <c r="AQ609" s="0" t="n">
        <v>2276.01</v>
      </c>
      <c r="AR609" s="0" t="n">
        <v>678.5</v>
      </c>
      <c r="AS609" s="0" t="n">
        <v>274</v>
      </c>
    </row>
    <row r="610" customFormat="false" ht="12" hidden="false" customHeight="false" outlineLevel="0" collapsed="false">
      <c r="A610" s="0" t="str">
        <f aca="false">CONCATENATE("Item/",ASC(C610),"/cond_",ASC(L610),"/list_",ASC(E610),"/context_",ASC(F610),"/CW_",ASC(AS610))</f>
        <v>Item/12129/cond_ORTH/list_CORGA/context_129/CW_516</v>
      </c>
      <c r="B610" s="0" t="str">
        <f aca="false">CONCATENATE("(#",ASC(C610),")")</f>
        <v>(#12129)</v>
      </c>
      <c r="C610" s="0" t="n">
        <v>12129</v>
      </c>
      <c r="D610" s="0" t="n">
        <v>2129</v>
      </c>
      <c r="E610" s="0" t="s">
        <v>46</v>
      </c>
      <c r="F610" s="0" t="n">
        <v>129</v>
      </c>
      <c r="G610" s="0" t="n">
        <v>157</v>
      </c>
      <c r="I610" s="0" t="s">
        <v>612</v>
      </c>
      <c r="J610" s="0" t="s">
        <v>1601</v>
      </c>
      <c r="K610" s="0" t="s">
        <v>614</v>
      </c>
      <c r="L610" s="0" t="s">
        <v>1365</v>
      </c>
      <c r="M610" s="0" t="s">
        <v>1366</v>
      </c>
      <c r="N610" s="0" t="s">
        <v>1602</v>
      </c>
      <c r="O610" s="0" t="n">
        <v>11</v>
      </c>
      <c r="P610" s="0" t="n">
        <v>9</v>
      </c>
      <c r="Q610" s="0" t="s">
        <v>52</v>
      </c>
      <c r="R610" s="0" t="s">
        <v>236</v>
      </c>
      <c r="S610" s="0" t="s">
        <v>1755</v>
      </c>
      <c r="T610" s="0" t="s">
        <v>55</v>
      </c>
      <c r="U610" s="0" t="n">
        <v>5</v>
      </c>
      <c r="V610" s="0" t="n">
        <v>15</v>
      </c>
      <c r="W610" s="0" t="n">
        <v>476</v>
      </c>
      <c r="X610" s="0" t="n">
        <v>495</v>
      </c>
      <c r="Y610" s="0" t="n">
        <v>513</v>
      </c>
      <c r="Z610" s="0" t="n">
        <v>415</v>
      </c>
      <c r="AA610" s="0" t="n">
        <v>12</v>
      </c>
      <c r="AB610" s="0" t="s">
        <v>55</v>
      </c>
      <c r="AC610" s="0" t="s">
        <v>55</v>
      </c>
      <c r="AD610" s="0" t="n">
        <v>15.2301</v>
      </c>
      <c r="AE610" s="0" t="n">
        <v>4</v>
      </c>
      <c r="AF610" s="0" t="n">
        <v>58.57</v>
      </c>
      <c r="AG610" s="0" t="n">
        <v>9256.57</v>
      </c>
      <c r="AH610" s="0" t="n">
        <v>415.8</v>
      </c>
      <c r="AI610" s="0" t="n">
        <v>434.92</v>
      </c>
      <c r="AJ610" s="0" t="n">
        <v>28</v>
      </c>
      <c r="AK610" s="0" t="n">
        <v>143.2</v>
      </c>
      <c r="AL610" s="0" t="n">
        <v>6</v>
      </c>
      <c r="AM610" s="0" t="n">
        <v>295439.09</v>
      </c>
      <c r="AN610" s="0" t="n">
        <v>39796.8</v>
      </c>
      <c r="AO610" s="0" t="n">
        <v>8966.79</v>
      </c>
      <c r="AP610" s="0" t="n">
        <v>943.5</v>
      </c>
      <c r="AQ610" s="0" t="n">
        <v>1055.08</v>
      </c>
      <c r="AR610" s="0" t="n">
        <v>121.67</v>
      </c>
      <c r="AS610" s="0" t="n">
        <v>516</v>
      </c>
    </row>
    <row r="611" customFormat="false" ht="12" hidden="false" customHeight="false" outlineLevel="0" collapsed="false">
      <c r="A611" s="0" t="str">
        <f aca="false">CONCATENATE("Item/",ASC(C611),"/cond_",ASC(L611),"/list_",ASC(E611),"/context_",ASC(F611),"/CW_",ASC(AS611))</f>
        <v>Item/12130/cond_ORTH/list_CORGB/context_130/CW_479</v>
      </c>
      <c r="B611" s="0" t="str">
        <f aca="false">CONCATENATE("(#",ASC(C611),")")</f>
        <v>(#12130)</v>
      </c>
      <c r="C611" s="0" t="n">
        <v>12130</v>
      </c>
      <c r="D611" s="0" t="n">
        <v>2130</v>
      </c>
      <c r="E611" s="0" t="s">
        <v>56</v>
      </c>
      <c r="F611" s="0" t="n">
        <v>130</v>
      </c>
      <c r="G611" s="0" t="n">
        <v>159</v>
      </c>
      <c r="H611" s="0" t="n">
        <v>25</v>
      </c>
      <c r="I611" s="0" t="s">
        <v>616</v>
      </c>
      <c r="J611" s="0" t="s">
        <v>1603</v>
      </c>
      <c r="K611" s="0" t="s">
        <v>618</v>
      </c>
      <c r="L611" s="0" t="s">
        <v>1365</v>
      </c>
      <c r="M611" s="0" t="s">
        <v>1366</v>
      </c>
      <c r="N611" s="0" t="s">
        <v>1604</v>
      </c>
      <c r="O611" s="0" t="n">
        <v>10</v>
      </c>
      <c r="P611" s="0" t="n">
        <v>8</v>
      </c>
      <c r="Q611" s="0" t="s">
        <v>52</v>
      </c>
      <c r="R611" s="0" t="s">
        <v>236</v>
      </c>
      <c r="S611" s="0" t="s">
        <v>1755</v>
      </c>
      <c r="T611" s="0" t="s">
        <v>55</v>
      </c>
      <c r="U611" s="0" t="n">
        <v>5</v>
      </c>
      <c r="V611" s="0" t="n">
        <v>542</v>
      </c>
      <c r="W611" s="0" t="n">
        <v>402</v>
      </c>
      <c r="X611" s="0" t="n">
        <v>616</v>
      </c>
      <c r="Y611" s="0" t="n">
        <v>447</v>
      </c>
      <c r="Z611" s="0" t="n">
        <v>563</v>
      </c>
      <c r="AA611" s="0" t="n">
        <v>6</v>
      </c>
      <c r="AB611" s="0" t="s">
        <v>55</v>
      </c>
      <c r="AC611" s="0" t="s">
        <v>55</v>
      </c>
      <c r="AD611" s="0" t="n">
        <v>531.627</v>
      </c>
      <c r="AE611" s="0" t="n">
        <v>3</v>
      </c>
      <c r="AF611" s="0" t="n">
        <v>98.4</v>
      </c>
      <c r="AG611" s="0" t="n">
        <v>8193.35</v>
      </c>
      <c r="AH611" s="0" t="n">
        <v>346.6</v>
      </c>
      <c r="AI611" s="0" t="n">
        <v>1108.23</v>
      </c>
      <c r="AJ611" s="0" t="n">
        <v>23.5</v>
      </c>
      <c r="AK611" s="0" t="n">
        <v>620.37</v>
      </c>
      <c r="AL611" s="0" t="n">
        <v>2.67</v>
      </c>
      <c r="AM611" s="0" t="n">
        <v>217661.05</v>
      </c>
      <c r="AN611" s="0" t="n">
        <v>33239</v>
      </c>
      <c r="AO611" s="0" t="n">
        <v>17754.2</v>
      </c>
      <c r="AP611" s="0" t="n">
        <v>2866.5</v>
      </c>
      <c r="AQ611" s="0" t="n">
        <v>4163.46</v>
      </c>
      <c r="AR611" s="0" t="n">
        <v>557.67</v>
      </c>
      <c r="AS611" s="0" t="n">
        <v>479</v>
      </c>
    </row>
    <row r="612" customFormat="false" ht="12" hidden="false" customHeight="false" outlineLevel="0" collapsed="false">
      <c r="A612" s="0" t="str">
        <f aca="false">CONCATENATE("Item/",ASC(C612),"/cond_",ASC(L612),"/list_",ASC(E612),"/context_",ASC(F612),"/CW_",ASC(AS612))</f>
        <v>Item/12131/cond_ORTH/list_CORGD/context_131/CW_155</v>
      </c>
      <c r="B612" s="0" t="str">
        <f aca="false">CONCATENATE("(#",ASC(C612),")")</f>
        <v>(#12131)</v>
      </c>
      <c r="C612" s="0" t="n">
        <v>12131</v>
      </c>
      <c r="D612" s="0" t="n">
        <v>2131</v>
      </c>
      <c r="E612" s="0" t="s">
        <v>80</v>
      </c>
      <c r="F612" s="0" t="n">
        <v>131</v>
      </c>
      <c r="G612" s="0" t="n">
        <v>160</v>
      </c>
      <c r="I612" s="0" t="s">
        <v>620</v>
      </c>
      <c r="J612" s="0" t="s">
        <v>1605</v>
      </c>
      <c r="K612" s="0" t="s">
        <v>622</v>
      </c>
      <c r="L612" s="0" t="s">
        <v>1365</v>
      </c>
      <c r="M612" s="0" t="s">
        <v>1366</v>
      </c>
      <c r="N612" s="0" t="s">
        <v>1606</v>
      </c>
      <c r="O612" s="0" t="n">
        <v>17</v>
      </c>
      <c r="P612" s="0" t="n">
        <v>14</v>
      </c>
      <c r="Q612" s="0" t="s">
        <v>52</v>
      </c>
      <c r="R612" s="0" t="s">
        <v>236</v>
      </c>
      <c r="S612" s="0" t="s">
        <v>1758</v>
      </c>
      <c r="T612" s="0" t="s">
        <v>55</v>
      </c>
      <c r="U612" s="0" t="n">
        <v>4</v>
      </c>
      <c r="V612" s="0" t="n">
        <v>359</v>
      </c>
      <c r="W612" s="0" t="n">
        <v>365</v>
      </c>
      <c r="X612" s="0" t="n">
        <v>553</v>
      </c>
      <c r="Y612" s="0" t="n">
        <v>491</v>
      </c>
      <c r="Z612" s="0" t="n">
        <v>402</v>
      </c>
      <c r="AA612" s="0" t="n">
        <v>9</v>
      </c>
      <c r="AB612" s="0" t="s">
        <v>55</v>
      </c>
      <c r="AC612" s="0" t="s">
        <v>55</v>
      </c>
      <c r="AD612" s="0" t="n">
        <v>319.714</v>
      </c>
      <c r="AE612" s="0" t="n">
        <v>8</v>
      </c>
      <c r="AF612" s="0" t="n">
        <v>228.88</v>
      </c>
      <c r="AG612" s="0" t="n">
        <v>11532.09</v>
      </c>
      <c r="AH612" s="0" t="n">
        <v>190.25</v>
      </c>
      <c r="AI612" s="0" t="n">
        <v>1842.13</v>
      </c>
      <c r="AJ612" s="0" t="n">
        <v>20</v>
      </c>
      <c r="AK612" s="0" t="n">
        <v>1235.22</v>
      </c>
      <c r="AL612" s="0" t="n">
        <v>5</v>
      </c>
      <c r="AM612" s="0" t="n">
        <v>194691.29</v>
      </c>
      <c r="AN612" s="0" t="n">
        <v>24754.75</v>
      </c>
      <c r="AO612" s="0" t="n">
        <v>24626.95</v>
      </c>
      <c r="AP612" s="0" t="n">
        <v>2201.67</v>
      </c>
      <c r="AQ612" s="0" t="n">
        <v>3985.66</v>
      </c>
      <c r="AR612" s="0" t="n">
        <v>245.5</v>
      </c>
      <c r="AS612" s="0" t="n">
        <v>155</v>
      </c>
    </row>
    <row r="613" customFormat="false" ht="12" hidden="false" customHeight="false" outlineLevel="0" collapsed="false">
      <c r="A613" s="0" t="str">
        <f aca="false">CONCATENATE("Item/",ASC(C613),"/cond_",ASC(L613),"/list_",ASC(E613),"/context_",ASC(F613),"/CW_",ASC(AS613))</f>
        <v>Item/12132/cond_ORTH/list_CORGC/context_132/CW_475</v>
      </c>
      <c r="B613" s="0" t="str">
        <f aca="false">CONCATENATE("(#",ASC(C613),")")</f>
        <v>(#12132)</v>
      </c>
      <c r="C613" s="0" t="n">
        <v>12132</v>
      </c>
      <c r="D613" s="0" t="n">
        <v>2132</v>
      </c>
      <c r="E613" s="0" t="s">
        <v>66</v>
      </c>
      <c r="F613" s="0" t="n">
        <v>132</v>
      </c>
      <c r="G613" s="0" t="n">
        <v>162</v>
      </c>
      <c r="H613" s="0" t="n">
        <v>41</v>
      </c>
      <c r="I613" s="0" t="s">
        <v>624</v>
      </c>
      <c r="J613" s="0" t="s">
        <v>1607</v>
      </c>
      <c r="K613" s="0" t="s">
        <v>626</v>
      </c>
      <c r="L613" s="0" t="s">
        <v>1365</v>
      </c>
      <c r="M613" s="0" t="s">
        <v>1366</v>
      </c>
      <c r="N613" s="0" t="s">
        <v>1608</v>
      </c>
      <c r="O613" s="0" t="n">
        <v>13</v>
      </c>
      <c r="P613" s="0" t="n">
        <v>10</v>
      </c>
      <c r="Q613" s="0" t="s">
        <v>52</v>
      </c>
      <c r="R613" s="0" t="s">
        <v>236</v>
      </c>
      <c r="S613" s="0" t="s">
        <v>1785</v>
      </c>
      <c r="T613" s="0" t="s">
        <v>55</v>
      </c>
      <c r="U613" s="0" t="n">
        <v>5</v>
      </c>
      <c r="V613" s="0" t="n">
        <v>3</v>
      </c>
      <c r="W613" s="0" t="s">
        <v>55</v>
      </c>
      <c r="X613" s="0" t="s">
        <v>55</v>
      </c>
      <c r="Y613" s="0" t="s">
        <v>55</v>
      </c>
      <c r="Z613" s="0" t="s">
        <v>55</v>
      </c>
      <c r="AA613" s="0" t="n">
        <v>7</v>
      </c>
      <c r="AB613" s="0" t="s">
        <v>55</v>
      </c>
      <c r="AC613" s="0" t="s">
        <v>55</v>
      </c>
      <c r="AD613" s="0" t="n">
        <v>2.85565</v>
      </c>
      <c r="AE613" s="0" t="n">
        <v>8</v>
      </c>
      <c r="AF613" s="0" t="n">
        <v>5.41</v>
      </c>
      <c r="AG613" s="0" t="n">
        <v>8384.9</v>
      </c>
      <c r="AH613" s="0" t="n">
        <v>378</v>
      </c>
      <c r="AI613" s="0" t="n">
        <v>920.56</v>
      </c>
      <c r="AJ613" s="0" t="n">
        <v>53.25</v>
      </c>
      <c r="AK613" s="0" t="n">
        <v>168.66</v>
      </c>
      <c r="AL613" s="0" t="n">
        <v>14</v>
      </c>
      <c r="AM613" s="0" t="n">
        <v>264795.56</v>
      </c>
      <c r="AN613" s="0" t="n">
        <v>37073.6</v>
      </c>
      <c r="AO613" s="0" t="n">
        <v>15722.71</v>
      </c>
      <c r="AP613" s="0" t="n">
        <v>2366</v>
      </c>
      <c r="AQ613" s="0" t="n">
        <v>885.05</v>
      </c>
      <c r="AR613" s="0" t="n">
        <v>247.67</v>
      </c>
      <c r="AS613" s="0" t="n">
        <v>475</v>
      </c>
    </row>
    <row r="614" customFormat="false" ht="12" hidden="false" customHeight="false" outlineLevel="0" collapsed="false">
      <c r="A614" s="0" t="str">
        <f aca="false">CONCATENATE("Item/",ASC(C614),"/cond_",ASC(L614),"/list_",ASC(E614),"/context_",ASC(F614),"/CW_",ASC(AS614))</f>
        <v>Item/12133/cond_ORTH/list_CORGB/context_133/CW_499</v>
      </c>
      <c r="B614" s="0" t="str">
        <f aca="false">CONCATENATE("(#",ASC(C614),")")</f>
        <v>(#12133)</v>
      </c>
      <c r="C614" s="0" t="n">
        <v>12133</v>
      </c>
      <c r="D614" s="0" t="n">
        <v>2133</v>
      </c>
      <c r="E614" s="0" t="s">
        <v>56</v>
      </c>
      <c r="F614" s="0" t="n">
        <v>133</v>
      </c>
      <c r="G614" s="0" t="n">
        <v>163</v>
      </c>
      <c r="I614" s="0" t="s">
        <v>628</v>
      </c>
      <c r="J614" s="0" t="s">
        <v>1609</v>
      </c>
      <c r="K614" s="0" t="s">
        <v>630</v>
      </c>
      <c r="L614" s="0" t="s">
        <v>1365</v>
      </c>
      <c r="M614" s="0" t="s">
        <v>1366</v>
      </c>
      <c r="N614" s="0" t="s">
        <v>1610</v>
      </c>
      <c r="O614" s="0" t="n">
        <v>24</v>
      </c>
      <c r="P614" s="0" t="n">
        <v>22</v>
      </c>
      <c r="Q614" s="0" t="s">
        <v>52</v>
      </c>
      <c r="R614" s="0" t="s">
        <v>236</v>
      </c>
      <c r="S614" s="0" t="s">
        <v>1755</v>
      </c>
      <c r="T614" s="0" t="s">
        <v>55</v>
      </c>
      <c r="U614" s="0" t="n">
        <v>5</v>
      </c>
      <c r="V614" s="0" t="s">
        <v>55</v>
      </c>
      <c r="W614" s="0" t="s">
        <v>55</v>
      </c>
      <c r="X614" s="0" t="s">
        <v>55</v>
      </c>
      <c r="Y614" s="0" t="s">
        <v>55</v>
      </c>
      <c r="Z614" s="0" t="s">
        <v>55</v>
      </c>
      <c r="AA614" s="0" t="n">
        <v>14</v>
      </c>
      <c r="AB614" s="0" t="s">
        <v>55</v>
      </c>
      <c r="AC614" s="0" t="s">
        <v>55</v>
      </c>
      <c r="AD614" s="0" t="n">
        <v>10.6492</v>
      </c>
      <c r="AE614" s="0" t="n">
        <v>7</v>
      </c>
      <c r="AF614" s="0" t="n">
        <v>8.09</v>
      </c>
      <c r="AG614" s="0" t="n">
        <v>8408.6</v>
      </c>
      <c r="AH614" s="0" t="n">
        <v>572.2</v>
      </c>
      <c r="AI614" s="0" t="n">
        <v>1171.56</v>
      </c>
      <c r="AJ614" s="0" t="n">
        <v>38.25</v>
      </c>
      <c r="AK614" s="0" t="n">
        <v>376.75</v>
      </c>
      <c r="AL614" s="0" t="n">
        <v>13</v>
      </c>
      <c r="AM614" s="0" t="n">
        <v>276234.18</v>
      </c>
      <c r="AN614" s="0" t="n">
        <v>38182.2</v>
      </c>
      <c r="AO614" s="0" t="n">
        <v>15374.28</v>
      </c>
      <c r="AP614" s="0" t="n">
        <v>2701.25</v>
      </c>
      <c r="AQ614" s="0" t="n">
        <v>2373.5</v>
      </c>
      <c r="AR614" s="0" t="n">
        <v>315.33</v>
      </c>
      <c r="AS614" s="0" t="n">
        <v>499</v>
      </c>
    </row>
    <row r="615" customFormat="false" ht="12" hidden="false" customHeight="false" outlineLevel="0" collapsed="false">
      <c r="A615" s="0" t="str">
        <f aca="false">CONCATENATE("Item/",ASC(C615),"/cond_",ASC(L615),"/list_",ASC(E615),"/context_",ASC(F615),"/CW_",ASC(AS615))</f>
        <v>Item/12134/cond_ORTH/list_CORGB/context_134/CW_484</v>
      </c>
      <c r="B615" s="0" t="str">
        <f aca="false">CONCATENATE("(#",ASC(C615),")")</f>
        <v>(#12134)</v>
      </c>
      <c r="C615" s="0" t="n">
        <v>12134</v>
      </c>
      <c r="D615" s="0" t="n">
        <v>2134</v>
      </c>
      <c r="E615" s="0" t="s">
        <v>56</v>
      </c>
      <c r="F615" s="0" t="n">
        <v>134</v>
      </c>
      <c r="G615" s="0" t="n">
        <v>164</v>
      </c>
      <c r="I615" s="0" t="s">
        <v>632</v>
      </c>
      <c r="J615" s="0" t="s">
        <v>1611</v>
      </c>
      <c r="K615" s="0" t="s">
        <v>634</v>
      </c>
      <c r="L615" s="0" t="s">
        <v>1365</v>
      </c>
      <c r="M615" s="0" t="s">
        <v>1366</v>
      </c>
      <c r="N615" s="0" t="s">
        <v>1612</v>
      </c>
      <c r="O615" s="0" t="n">
        <v>24</v>
      </c>
      <c r="P615" s="0" t="n">
        <v>21</v>
      </c>
      <c r="Q615" s="0" t="s">
        <v>52</v>
      </c>
      <c r="R615" s="0" t="s">
        <v>236</v>
      </c>
      <c r="S615" s="0" t="s">
        <v>1786</v>
      </c>
      <c r="T615" s="0" t="s">
        <v>55</v>
      </c>
      <c r="U615" s="0" t="n">
        <v>5</v>
      </c>
      <c r="V615" s="0" t="s">
        <v>55</v>
      </c>
      <c r="W615" s="0" t="s">
        <v>55</v>
      </c>
      <c r="X615" s="0" t="s">
        <v>55</v>
      </c>
      <c r="Y615" s="0" t="s">
        <v>55</v>
      </c>
      <c r="Z615" s="0" t="s">
        <v>55</v>
      </c>
      <c r="AA615" s="0" t="n">
        <v>7</v>
      </c>
      <c r="AB615" s="0" t="s">
        <v>55</v>
      </c>
      <c r="AC615" s="0" t="s">
        <v>55</v>
      </c>
      <c r="AD615" s="0" t="n">
        <v>1.01138</v>
      </c>
      <c r="AE615" s="0" t="n">
        <v>7</v>
      </c>
      <c r="AF615" s="0" t="n">
        <v>16.49</v>
      </c>
      <c r="AG615" s="0" t="n">
        <v>10832.3</v>
      </c>
      <c r="AH615" s="0" t="n">
        <v>395.8</v>
      </c>
      <c r="AI615" s="0" t="n">
        <v>1475.94</v>
      </c>
      <c r="AJ615" s="0" t="n">
        <v>31.75</v>
      </c>
      <c r="AK615" s="0" t="n">
        <v>47.71</v>
      </c>
      <c r="AL615" s="0" t="n">
        <v>8</v>
      </c>
      <c r="AM615" s="0" t="n">
        <v>327551.43</v>
      </c>
      <c r="AN615" s="0" t="n">
        <v>45181</v>
      </c>
      <c r="AO615" s="0" t="n">
        <v>28096.18</v>
      </c>
      <c r="AP615" s="0" t="n">
        <v>3297</v>
      </c>
      <c r="AQ615" s="0" t="n">
        <v>1959.83</v>
      </c>
      <c r="AR615" s="0" t="n">
        <v>224.33</v>
      </c>
      <c r="AS615" s="0" t="n">
        <v>484</v>
      </c>
    </row>
    <row r="616" customFormat="false" ht="12" hidden="false" customHeight="false" outlineLevel="0" collapsed="false">
      <c r="A616" s="0" t="str">
        <f aca="false">CONCATENATE("Item/",ASC(C616),"/cond_",ASC(L616),"/list_",ASC(E616),"/context_",ASC(F616),"/CW_",ASC(AS616))</f>
        <v>Item/12135/cond_ORTH/list_CORGB/context_135/CW_503</v>
      </c>
      <c r="B616" s="0" t="str">
        <f aca="false">CONCATENATE("(#",ASC(C616),")")</f>
        <v>(#12135)</v>
      </c>
      <c r="C616" s="0" t="n">
        <v>12135</v>
      </c>
      <c r="D616" s="0" t="n">
        <v>2135</v>
      </c>
      <c r="E616" s="0" t="s">
        <v>56</v>
      </c>
      <c r="F616" s="0" t="n">
        <v>135</v>
      </c>
      <c r="G616" s="0" t="n">
        <v>165</v>
      </c>
      <c r="I616" s="0" t="s">
        <v>636</v>
      </c>
      <c r="J616" s="0" t="s">
        <v>1315</v>
      </c>
      <c r="K616" s="0" t="s">
        <v>638</v>
      </c>
      <c r="L616" s="0" t="s">
        <v>1365</v>
      </c>
      <c r="M616" s="0" t="s">
        <v>1366</v>
      </c>
      <c r="N616" s="0" t="s">
        <v>1613</v>
      </c>
      <c r="O616" s="0" t="n">
        <v>17</v>
      </c>
      <c r="P616" s="0" t="n">
        <v>15</v>
      </c>
      <c r="Q616" s="0" t="s">
        <v>52</v>
      </c>
      <c r="R616" s="0" t="s">
        <v>236</v>
      </c>
      <c r="S616" s="0" t="s">
        <v>1785</v>
      </c>
      <c r="T616" s="0" t="s">
        <v>55</v>
      </c>
      <c r="U616" s="0" t="n">
        <v>5</v>
      </c>
      <c r="V616" s="0" t="n">
        <v>74</v>
      </c>
      <c r="W616" s="0" t="n">
        <v>548</v>
      </c>
      <c r="X616" s="0" t="n">
        <v>562</v>
      </c>
      <c r="Y616" s="0" t="n">
        <v>506</v>
      </c>
      <c r="Z616" s="0" t="n">
        <v>473</v>
      </c>
      <c r="AA616" s="0" t="n">
        <v>12</v>
      </c>
      <c r="AB616" s="0" t="s">
        <v>55</v>
      </c>
      <c r="AC616" s="0" t="s">
        <v>55</v>
      </c>
      <c r="AD616" s="0" t="n">
        <v>57.589</v>
      </c>
      <c r="AE616" s="0" t="n">
        <v>13</v>
      </c>
      <c r="AF616" s="0" t="n">
        <v>29.8</v>
      </c>
      <c r="AG616" s="0" t="n">
        <v>11355.18</v>
      </c>
      <c r="AH616" s="0" t="n">
        <v>393.8</v>
      </c>
      <c r="AI616" s="0" t="n">
        <v>2403.17</v>
      </c>
      <c r="AJ616" s="0" t="n">
        <v>48.75</v>
      </c>
      <c r="AK616" s="0" t="n">
        <v>363.28</v>
      </c>
      <c r="AL616" s="0" t="n">
        <v>12</v>
      </c>
      <c r="AM616" s="0" t="n">
        <v>348645.47</v>
      </c>
      <c r="AN616" s="0" t="n">
        <v>45047.4</v>
      </c>
      <c r="AO616" s="0" t="n">
        <v>41890.99</v>
      </c>
      <c r="AP616" s="0" t="n">
        <v>5041.25</v>
      </c>
      <c r="AQ616" s="0" t="n">
        <v>3235.51</v>
      </c>
      <c r="AR616" s="0" t="n">
        <v>561.33</v>
      </c>
      <c r="AS616" s="0" t="n">
        <v>503</v>
      </c>
    </row>
    <row r="617" customFormat="false" ht="12" hidden="false" customHeight="false" outlineLevel="0" collapsed="false">
      <c r="A617" s="0" t="str">
        <f aca="false">CONCATENATE("Item/",ASC(C617),"/cond_",ASC(L617),"/list_",ASC(E617),"/context_",ASC(F617),"/CW_",ASC(AS617))</f>
        <v>Item/12136/cond_ORTH/list_CORGB/context_136/CW_504</v>
      </c>
      <c r="B617" s="0" t="str">
        <f aca="false">CONCATENATE("(#",ASC(C617),")")</f>
        <v>(#12136)</v>
      </c>
      <c r="C617" s="0" t="n">
        <v>12136</v>
      </c>
      <c r="D617" s="0" t="n">
        <v>2136</v>
      </c>
      <c r="E617" s="0" t="s">
        <v>56</v>
      </c>
      <c r="F617" s="0" t="n">
        <v>136</v>
      </c>
      <c r="G617" s="0" t="n">
        <v>166</v>
      </c>
      <c r="I617" s="0" t="s">
        <v>640</v>
      </c>
      <c r="J617" s="0" t="s">
        <v>1317</v>
      </c>
      <c r="K617" s="0" t="s">
        <v>642</v>
      </c>
      <c r="L617" s="0" t="s">
        <v>1365</v>
      </c>
      <c r="M617" s="0" t="s">
        <v>1366</v>
      </c>
      <c r="N617" s="0" t="s">
        <v>1614</v>
      </c>
      <c r="O617" s="0" t="n">
        <v>19</v>
      </c>
      <c r="P617" s="0" t="n">
        <v>17</v>
      </c>
      <c r="Q617" s="0" t="s">
        <v>52</v>
      </c>
      <c r="R617" s="0" t="s">
        <v>236</v>
      </c>
      <c r="S617" s="0" t="s">
        <v>1589</v>
      </c>
      <c r="T617" s="0" t="s">
        <v>55</v>
      </c>
      <c r="U617" s="0" t="n">
        <v>5</v>
      </c>
      <c r="V617" s="0" t="n">
        <v>26</v>
      </c>
      <c r="W617" s="0" t="n">
        <v>527</v>
      </c>
      <c r="X617" s="0" t="n">
        <v>555</v>
      </c>
      <c r="Y617" s="0" t="n">
        <v>587</v>
      </c>
      <c r="Z617" s="0" t="n">
        <v>524</v>
      </c>
      <c r="AA617" s="0" t="n">
        <v>5</v>
      </c>
      <c r="AB617" s="0" t="s">
        <v>55</v>
      </c>
      <c r="AC617" s="0" t="s">
        <v>55</v>
      </c>
      <c r="AD617" s="0" t="n">
        <v>29.3299</v>
      </c>
      <c r="AE617" s="0" t="n">
        <v>3</v>
      </c>
      <c r="AF617" s="0" t="n">
        <v>74.17</v>
      </c>
      <c r="AG617" s="0" t="n">
        <v>7464.82</v>
      </c>
      <c r="AH617" s="0" t="n">
        <v>298.4</v>
      </c>
      <c r="AI617" s="0" t="n">
        <v>1247.34</v>
      </c>
      <c r="AJ617" s="0" t="n">
        <v>40.25</v>
      </c>
      <c r="AK617" s="0" t="n">
        <v>331.08</v>
      </c>
      <c r="AL617" s="0" t="n">
        <v>8.67</v>
      </c>
      <c r="AM617" s="0" t="n">
        <v>264932.07</v>
      </c>
      <c r="AN617" s="0" t="n">
        <v>35301.8</v>
      </c>
      <c r="AO617" s="0" t="n">
        <v>28584.06</v>
      </c>
      <c r="AP617" s="0" t="n">
        <v>3474.75</v>
      </c>
      <c r="AQ617" s="0" t="n">
        <v>2212.06</v>
      </c>
      <c r="AR617" s="0" t="n">
        <v>509</v>
      </c>
      <c r="AS617" s="0" t="n">
        <v>504</v>
      </c>
    </row>
    <row r="618" customFormat="false" ht="12" hidden="false" customHeight="false" outlineLevel="0" collapsed="false">
      <c r="A618" s="0" t="str">
        <f aca="false">CONCATENATE("Item/",ASC(C618),"/cond_",ASC(L618),"/list_",ASC(E618),"/context_",ASC(F618),"/CW_",ASC(AS618))</f>
        <v>Item/12137/cond_ORTH/list_CORGC/context_137/CW_501</v>
      </c>
      <c r="B618" s="0" t="str">
        <f aca="false">CONCATENATE("(#",ASC(C618),")")</f>
        <v>(#12137)</v>
      </c>
      <c r="C618" s="0" t="n">
        <v>12137</v>
      </c>
      <c r="D618" s="0" t="n">
        <v>2137</v>
      </c>
      <c r="E618" s="0" t="s">
        <v>66</v>
      </c>
      <c r="F618" s="0" t="n">
        <v>137</v>
      </c>
      <c r="G618" s="0" t="n">
        <v>167</v>
      </c>
      <c r="H618" s="0" t="n">
        <v>4</v>
      </c>
      <c r="I618" s="0" t="s">
        <v>644</v>
      </c>
      <c r="J618" s="0" t="s">
        <v>1615</v>
      </c>
      <c r="K618" s="0" t="s">
        <v>646</v>
      </c>
      <c r="L618" s="0" t="s">
        <v>1365</v>
      </c>
      <c r="M618" s="0" t="s">
        <v>1366</v>
      </c>
      <c r="N618" s="0" t="s">
        <v>1616</v>
      </c>
      <c r="O618" s="0" t="n">
        <v>16</v>
      </c>
      <c r="P618" s="0" t="n">
        <v>14</v>
      </c>
      <c r="Q618" s="0" t="s">
        <v>52</v>
      </c>
      <c r="R618" s="0" t="s">
        <v>236</v>
      </c>
      <c r="S618" s="0" t="s">
        <v>1745</v>
      </c>
      <c r="T618" s="0" t="s">
        <v>55</v>
      </c>
      <c r="U618" s="0" t="n">
        <v>5</v>
      </c>
      <c r="V618" s="0" t="n">
        <v>5</v>
      </c>
      <c r="W618" s="0" t="s">
        <v>55</v>
      </c>
      <c r="X618" s="0" t="s">
        <v>55</v>
      </c>
      <c r="Y618" s="0" t="s">
        <v>55</v>
      </c>
      <c r="Z618" s="0" t="s">
        <v>55</v>
      </c>
      <c r="AA618" s="0" t="n">
        <v>8</v>
      </c>
      <c r="AB618" s="0" t="s">
        <v>55</v>
      </c>
      <c r="AC618" s="0" t="s">
        <v>55</v>
      </c>
      <c r="AD618" s="0" t="n">
        <v>6.96065</v>
      </c>
      <c r="AE618" s="0" t="n">
        <v>2</v>
      </c>
      <c r="AF618" s="0" t="n">
        <v>126.51</v>
      </c>
      <c r="AG618" s="0" t="n">
        <v>8553.27</v>
      </c>
      <c r="AH618" s="0" t="n">
        <v>399.8</v>
      </c>
      <c r="AI618" s="0" t="n">
        <v>1494.37</v>
      </c>
      <c r="AJ618" s="0" t="n">
        <v>48.5</v>
      </c>
      <c r="AK618" s="0" t="n">
        <v>281.9</v>
      </c>
      <c r="AL618" s="0" t="n">
        <v>10.67</v>
      </c>
      <c r="AM618" s="0" t="n">
        <v>269101.59</v>
      </c>
      <c r="AN618" s="0" t="n">
        <v>34072</v>
      </c>
      <c r="AO618" s="0" t="n">
        <v>30941.92</v>
      </c>
      <c r="AP618" s="0" t="n">
        <v>3967.75</v>
      </c>
      <c r="AQ618" s="0" t="n">
        <v>994.56</v>
      </c>
      <c r="AR618" s="0" t="n">
        <v>255.67</v>
      </c>
      <c r="AS618" s="0" t="n">
        <v>501</v>
      </c>
    </row>
    <row r="619" customFormat="false" ht="12" hidden="false" customHeight="false" outlineLevel="0" collapsed="false">
      <c r="A619" s="0" t="str">
        <f aca="false">CONCATENATE("Item/",ASC(C619),"/cond_",ASC(L619),"/list_",ASC(E619),"/context_",ASC(F619),"/CW_",ASC(AS619))</f>
        <v>Item/12138/cond_ORTH/list_CORGD/context_138/CW_511</v>
      </c>
      <c r="B619" s="0" t="str">
        <f aca="false">CONCATENATE("(#",ASC(C619),")")</f>
        <v>(#12138)</v>
      </c>
      <c r="C619" s="0" t="n">
        <v>12138</v>
      </c>
      <c r="D619" s="0" t="n">
        <v>2138</v>
      </c>
      <c r="E619" s="0" t="s">
        <v>80</v>
      </c>
      <c r="F619" s="0" t="n">
        <v>138</v>
      </c>
      <c r="G619" s="0" t="n">
        <v>168</v>
      </c>
      <c r="I619" s="0" t="s">
        <v>648</v>
      </c>
      <c r="J619" s="0" t="s">
        <v>1617</v>
      </c>
      <c r="K619" s="0" t="s">
        <v>650</v>
      </c>
      <c r="L619" s="0" t="s">
        <v>1365</v>
      </c>
      <c r="M619" s="0" t="s">
        <v>1366</v>
      </c>
      <c r="N619" s="0" t="s">
        <v>1618</v>
      </c>
      <c r="O619" s="0" t="n">
        <v>19</v>
      </c>
      <c r="P619" s="0" t="n">
        <v>16</v>
      </c>
      <c r="Q619" s="0" t="s">
        <v>52</v>
      </c>
      <c r="R619" s="0" t="s">
        <v>236</v>
      </c>
      <c r="S619" s="0" t="s">
        <v>1745</v>
      </c>
      <c r="T619" s="0" t="s">
        <v>55</v>
      </c>
      <c r="U619" s="0" t="n">
        <v>6</v>
      </c>
      <c r="V619" s="0" t="n">
        <v>202</v>
      </c>
      <c r="W619" s="0" t="s">
        <v>55</v>
      </c>
      <c r="X619" s="0" t="n">
        <v>603</v>
      </c>
      <c r="Y619" s="0" t="n">
        <v>463</v>
      </c>
      <c r="Z619" s="0" t="s">
        <v>55</v>
      </c>
      <c r="AA619" s="0" t="n">
        <v>7</v>
      </c>
      <c r="AB619" s="0" t="s">
        <v>55</v>
      </c>
      <c r="AC619" s="0" t="s">
        <v>55</v>
      </c>
      <c r="AD619" s="0" t="n">
        <v>167.948</v>
      </c>
      <c r="AE619" s="0" t="n">
        <v>3</v>
      </c>
      <c r="AF619" s="0" t="n">
        <v>9.8</v>
      </c>
      <c r="AG619" s="0" t="n">
        <v>6617.06</v>
      </c>
      <c r="AH619" s="0" t="n">
        <v>525.17</v>
      </c>
      <c r="AI619" s="0" t="n">
        <v>1725.78</v>
      </c>
      <c r="AJ619" s="0" t="n">
        <v>111.8</v>
      </c>
      <c r="AK619" s="0" t="n">
        <v>354.68</v>
      </c>
      <c r="AL619" s="0" t="n">
        <v>14.25</v>
      </c>
      <c r="AM619" s="0" t="n">
        <v>265445.47</v>
      </c>
      <c r="AN619" s="0" t="n">
        <v>36224.33</v>
      </c>
      <c r="AO619" s="0" t="n">
        <v>30270.55</v>
      </c>
      <c r="AP619" s="0" t="n">
        <v>5579</v>
      </c>
      <c r="AQ619" s="0" t="n">
        <v>2397.72</v>
      </c>
      <c r="AR619" s="0" t="n">
        <v>470.25</v>
      </c>
      <c r="AS619" s="0" t="n">
        <v>511</v>
      </c>
    </row>
    <row r="620" customFormat="false" ht="12" hidden="false" customHeight="false" outlineLevel="0" collapsed="false">
      <c r="A620" s="0" t="str">
        <f aca="false">CONCATENATE("Item/",ASC(C620),"/cond_",ASC(L620),"/list_",ASC(E620),"/context_",ASC(F620),"/CW_",ASC(AS620))</f>
        <v>Item/12139/cond_ORTH/list_CORGA/context_139/CW_508</v>
      </c>
      <c r="B620" s="0" t="str">
        <f aca="false">CONCATENATE("(#",ASC(C620),")")</f>
        <v>(#12139)</v>
      </c>
      <c r="C620" s="0" t="n">
        <v>12139</v>
      </c>
      <c r="D620" s="0" t="n">
        <v>2139</v>
      </c>
      <c r="E620" s="0" t="s">
        <v>46</v>
      </c>
      <c r="F620" s="0" t="n">
        <v>139</v>
      </c>
      <c r="G620" s="0" t="n">
        <v>169</v>
      </c>
      <c r="H620" s="0" t="n">
        <v>10</v>
      </c>
      <c r="I620" s="0" t="s">
        <v>652</v>
      </c>
      <c r="J620" s="0" t="s">
        <v>1619</v>
      </c>
      <c r="K620" s="0" t="s">
        <v>654</v>
      </c>
      <c r="L620" s="0" t="s">
        <v>1365</v>
      </c>
      <c r="M620" s="0" t="s">
        <v>1366</v>
      </c>
      <c r="N620" s="0" t="s">
        <v>1620</v>
      </c>
      <c r="O620" s="0" t="n">
        <v>16</v>
      </c>
      <c r="P620" s="0" t="n">
        <v>12</v>
      </c>
      <c r="Q620" s="0" t="s">
        <v>52</v>
      </c>
      <c r="R620" s="0" t="s">
        <v>236</v>
      </c>
      <c r="S620" s="0" t="s">
        <v>1778</v>
      </c>
      <c r="T620" s="0" t="s">
        <v>55</v>
      </c>
      <c r="U620" s="0" t="n">
        <v>7</v>
      </c>
      <c r="V620" s="0" t="s">
        <v>55</v>
      </c>
      <c r="W620" s="0" t="s">
        <v>55</v>
      </c>
      <c r="X620" s="0" t="s">
        <v>55</v>
      </c>
      <c r="Y620" s="0" t="s">
        <v>55</v>
      </c>
      <c r="Z620" s="0" t="s">
        <v>55</v>
      </c>
      <c r="AA620" s="0" t="n">
        <v>3</v>
      </c>
      <c r="AB620" s="0" t="s">
        <v>55</v>
      </c>
      <c r="AC620" s="0" t="s">
        <v>55</v>
      </c>
      <c r="AD620" s="0" t="n">
        <v>28.1996</v>
      </c>
      <c r="AE620" s="0" t="n">
        <v>6</v>
      </c>
      <c r="AF620" s="0" t="n">
        <v>3.18</v>
      </c>
      <c r="AG620" s="0" t="n">
        <v>7610.44</v>
      </c>
      <c r="AH620" s="0" t="n">
        <v>1398.43</v>
      </c>
      <c r="AI620" s="0" t="n">
        <v>1034.93</v>
      </c>
      <c r="AJ620" s="0" t="n">
        <v>243.33</v>
      </c>
      <c r="AK620" s="0" t="n">
        <v>96.27</v>
      </c>
      <c r="AL620" s="0" t="n">
        <v>12.2</v>
      </c>
      <c r="AM620" s="0" t="n">
        <v>288627.22</v>
      </c>
      <c r="AN620" s="0" t="n">
        <v>42323.14</v>
      </c>
      <c r="AO620" s="0" t="n">
        <v>19271.98</v>
      </c>
      <c r="AP620" s="0" t="n">
        <v>4697.17</v>
      </c>
      <c r="AQ620" s="0" t="n">
        <v>1925.15</v>
      </c>
      <c r="AR620" s="0" t="n">
        <v>364</v>
      </c>
      <c r="AS620" s="0" t="n">
        <v>508</v>
      </c>
    </row>
    <row r="621" customFormat="false" ht="12" hidden="false" customHeight="false" outlineLevel="0" collapsed="false">
      <c r="A621" s="0" t="str">
        <f aca="false">CONCATENATE("Item/",ASC(C621),"/cond_",ASC(L621),"/list_",ASC(E621),"/context_",ASC(F621),"/CW_",ASC(AS621))</f>
        <v>Item/12140/cond_ORTH/list_CORGA/context_140/CW_518</v>
      </c>
      <c r="B621" s="0" t="str">
        <f aca="false">CONCATENATE("(#",ASC(C621),")")</f>
        <v>(#12140)</v>
      </c>
      <c r="C621" s="0" t="n">
        <v>12140</v>
      </c>
      <c r="D621" s="0" t="n">
        <v>2140</v>
      </c>
      <c r="E621" s="0" t="s">
        <v>46</v>
      </c>
      <c r="F621" s="0" t="n">
        <v>140</v>
      </c>
      <c r="G621" s="0" t="n">
        <v>173</v>
      </c>
      <c r="H621" s="0" t="s">
        <v>656</v>
      </c>
      <c r="I621" s="0" t="s">
        <v>657</v>
      </c>
      <c r="J621" s="0" t="s">
        <v>1621</v>
      </c>
      <c r="K621" s="0" t="s">
        <v>659</v>
      </c>
      <c r="L621" s="0" t="s">
        <v>1365</v>
      </c>
      <c r="M621" s="0" t="s">
        <v>1366</v>
      </c>
      <c r="N621" s="0" t="s">
        <v>1622</v>
      </c>
      <c r="O621" s="0" t="n">
        <v>11</v>
      </c>
      <c r="P621" s="0" t="n">
        <v>8</v>
      </c>
      <c r="Q621" s="0" t="s">
        <v>52</v>
      </c>
      <c r="R621" s="0" t="s">
        <v>236</v>
      </c>
      <c r="S621" s="0" t="s">
        <v>1741</v>
      </c>
      <c r="T621" s="0" t="s">
        <v>55</v>
      </c>
      <c r="U621" s="0" t="n">
        <v>5</v>
      </c>
      <c r="V621" s="0" t="n">
        <v>14</v>
      </c>
      <c r="W621" s="0" t="s">
        <v>55</v>
      </c>
      <c r="X621" s="0" t="n">
        <v>477</v>
      </c>
      <c r="Y621" s="0" t="n">
        <v>404</v>
      </c>
      <c r="Z621" s="0" t="s">
        <v>55</v>
      </c>
      <c r="AA621" s="0" t="n">
        <v>5</v>
      </c>
      <c r="AB621" s="0" t="s">
        <v>55</v>
      </c>
      <c r="AC621" s="0" t="s">
        <v>55</v>
      </c>
      <c r="AD621" s="0" t="n">
        <v>7.3771</v>
      </c>
      <c r="AE621" s="0" t="n">
        <v>7</v>
      </c>
      <c r="AF621" s="0" t="n">
        <v>17.8</v>
      </c>
      <c r="AG621" s="0" t="n">
        <v>10460.4</v>
      </c>
      <c r="AH621" s="0" t="n">
        <v>386</v>
      </c>
      <c r="AI621" s="0" t="n">
        <v>1436.91</v>
      </c>
      <c r="AJ621" s="0" t="n">
        <v>31.25</v>
      </c>
      <c r="AK621" s="0" t="n">
        <v>60.74</v>
      </c>
      <c r="AL621" s="0" t="n">
        <v>6.67</v>
      </c>
      <c r="AM621" s="0" t="n">
        <v>288671.77</v>
      </c>
      <c r="AN621" s="0" t="n">
        <v>38390.8</v>
      </c>
      <c r="AO621" s="0" t="n">
        <v>26364.91</v>
      </c>
      <c r="AP621" s="0" t="n">
        <v>3072</v>
      </c>
      <c r="AQ621" s="0" t="n">
        <v>2808.87</v>
      </c>
      <c r="AR621" s="0" t="n">
        <v>256.67</v>
      </c>
      <c r="AS621" s="0" t="n">
        <v>518</v>
      </c>
    </row>
    <row r="622" customFormat="false" ht="12" hidden="false" customHeight="false" outlineLevel="0" collapsed="false">
      <c r="A622" s="0" t="str">
        <f aca="false">CONCATENATE("Item/",ASC(C622),"/cond_",ASC(L622),"/list_",ASC(E622),"/context_",ASC(F622),"/CW_",ASC(AS622))</f>
        <v>Item/12141/cond_ORTH/list_CORGB/context_141/CW_524</v>
      </c>
      <c r="B622" s="0" t="str">
        <f aca="false">CONCATENATE("(#",ASC(C622),")")</f>
        <v>(#12141)</v>
      </c>
      <c r="C622" s="0" t="n">
        <v>12141</v>
      </c>
      <c r="D622" s="0" t="n">
        <v>2141</v>
      </c>
      <c r="E622" s="0" t="s">
        <v>56</v>
      </c>
      <c r="F622" s="0" t="n">
        <v>141</v>
      </c>
      <c r="G622" s="0" t="n">
        <v>176</v>
      </c>
      <c r="I622" s="0" t="s">
        <v>661</v>
      </c>
      <c r="J622" s="0" t="s">
        <v>1623</v>
      </c>
      <c r="K622" s="0" t="s">
        <v>663</v>
      </c>
      <c r="L622" s="0" t="s">
        <v>1365</v>
      </c>
      <c r="M622" s="0" t="s">
        <v>1366</v>
      </c>
      <c r="N622" s="0" t="s">
        <v>1624</v>
      </c>
      <c r="O622" s="0" t="n">
        <v>12</v>
      </c>
      <c r="P622" s="0" t="n">
        <v>9</v>
      </c>
      <c r="Q622" s="0" t="s">
        <v>52</v>
      </c>
      <c r="R622" s="0" t="s">
        <v>236</v>
      </c>
      <c r="S622" s="0" t="s">
        <v>1751</v>
      </c>
      <c r="T622" s="0" t="s">
        <v>55</v>
      </c>
      <c r="U622" s="0" t="n">
        <v>5</v>
      </c>
      <c r="V622" s="0" t="n">
        <v>7</v>
      </c>
      <c r="W622" s="0" t="s">
        <v>55</v>
      </c>
      <c r="X622" s="0" t="s">
        <v>55</v>
      </c>
      <c r="Y622" s="0" t="s">
        <v>55</v>
      </c>
      <c r="Z622" s="0" t="s">
        <v>55</v>
      </c>
      <c r="AA622" s="0" t="n">
        <v>2</v>
      </c>
      <c r="AB622" s="0" t="s">
        <v>55</v>
      </c>
      <c r="AC622" s="0" t="s">
        <v>55</v>
      </c>
      <c r="AD622" s="0" t="n">
        <v>10.5302</v>
      </c>
      <c r="AE622" s="0" t="n">
        <v>3</v>
      </c>
      <c r="AF622" s="0" t="n">
        <v>30.3</v>
      </c>
      <c r="AG622" s="0" t="n">
        <v>8134.32</v>
      </c>
      <c r="AH622" s="0" t="n">
        <v>345.6</v>
      </c>
      <c r="AI622" s="0" t="n">
        <v>797.9</v>
      </c>
      <c r="AJ622" s="0" t="n">
        <v>41.25</v>
      </c>
      <c r="AK622" s="0" t="n">
        <v>72.54</v>
      </c>
      <c r="AL622" s="0" t="n">
        <v>7</v>
      </c>
      <c r="AM622" s="0" t="n">
        <v>367417.13</v>
      </c>
      <c r="AN622" s="0" t="n">
        <v>38241</v>
      </c>
      <c r="AO622" s="0" t="n">
        <v>58480.64</v>
      </c>
      <c r="AP622" s="0" t="n">
        <v>5068.25</v>
      </c>
      <c r="AQ622" s="0" t="n">
        <v>6247.1</v>
      </c>
      <c r="AR622" s="0" t="n">
        <v>949</v>
      </c>
      <c r="AS622" s="0" t="n">
        <v>524</v>
      </c>
    </row>
    <row r="623" customFormat="false" ht="12" hidden="false" customHeight="false" outlineLevel="0" collapsed="false">
      <c r="A623" s="0" t="str">
        <f aca="false">CONCATENATE("Item/",ASC(C623),"/cond_",ASC(L623),"/list_",ASC(E623),"/context_",ASC(F623),"/CW_",ASC(AS623))</f>
        <v>Item/12142/cond_ORTH/list_CORGC/context_142/CW_527</v>
      </c>
      <c r="B623" s="0" t="str">
        <f aca="false">CONCATENATE("(#",ASC(C623),")")</f>
        <v>(#12142)</v>
      </c>
      <c r="C623" s="0" t="n">
        <v>12142</v>
      </c>
      <c r="D623" s="0" t="n">
        <v>2142</v>
      </c>
      <c r="E623" s="0" t="s">
        <v>66</v>
      </c>
      <c r="F623" s="0" t="n">
        <v>142</v>
      </c>
      <c r="G623" s="0" t="n">
        <v>177</v>
      </c>
      <c r="H623" s="0" t="s">
        <v>153</v>
      </c>
      <c r="I623" s="0" t="s">
        <v>665</v>
      </c>
      <c r="J623" s="0" t="s">
        <v>1625</v>
      </c>
      <c r="K623" s="0" t="s">
        <v>667</v>
      </c>
      <c r="L623" s="0" t="s">
        <v>1365</v>
      </c>
      <c r="M623" s="0" t="s">
        <v>1366</v>
      </c>
      <c r="N623" s="0" t="s">
        <v>1626</v>
      </c>
      <c r="O623" s="0" t="n">
        <v>11</v>
      </c>
      <c r="P623" s="0" t="n">
        <v>9</v>
      </c>
      <c r="Q623" s="0" t="s">
        <v>52</v>
      </c>
      <c r="R623" s="0" t="s">
        <v>236</v>
      </c>
      <c r="S623" s="0" t="s">
        <v>1787</v>
      </c>
      <c r="T623" s="0" t="s">
        <v>55</v>
      </c>
      <c r="U623" s="0" t="n">
        <v>5</v>
      </c>
      <c r="V623" s="0" t="n">
        <v>2724</v>
      </c>
      <c r="W623" s="0" t="n">
        <v>216</v>
      </c>
      <c r="X623" s="0" t="n">
        <v>603</v>
      </c>
      <c r="Y623" s="0" t="n">
        <v>283</v>
      </c>
      <c r="Z623" s="0" t="n">
        <v>277</v>
      </c>
      <c r="AA623" s="0" t="n">
        <v>7</v>
      </c>
      <c r="AB623" s="0" t="s">
        <v>55</v>
      </c>
      <c r="AC623" s="0" t="s">
        <v>55</v>
      </c>
      <c r="AD623" s="0" t="n">
        <v>3232.06</v>
      </c>
      <c r="AE623" s="0" t="n">
        <v>4</v>
      </c>
      <c r="AF623" s="0" t="n">
        <v>571.26</v>
      </c>
      <c r="AG623" s="0" t="n">
        <v>15917.27</v>
      </c>
      <c r="AH623" s="0" t="n">
        <v>335.4</v>
      </c>
      <c r="AI623" s="0" t="n">
        <v>7335.19</v>
      </c>
      <c r="AJ623" s="0" t="n">
        <v>38.25</v>
      </c>
      <c r="AK623" s="0" t="n">
        <v>5323.83</v>
      </c>
      <c r="AL623" s="0" t="n">
        <v>4.33</v>
      </c>
      <c r="AM623" s="0" t="n">
        <v>384473.02</v>
      </c>
      <c r="AN623" s="0" t="n">
        <v>43385.2</v>
      </c>
      <c r="AO623" s="0" t="n">
        <v>91548.81</v>
      </c>
      <c r="AP623" s="0" t="n">
        <v>5752.5</v>
      </c>
      <c r="AQ623" s="0" t="n">
        <v>38392.16</v>
      </c>
      <c r="AR623" s="0" t="n">
        <v>688.33</v>
      </c>
      <c r="AS623" s="0" t="n">
        <v>527</v>
      </c>
    </row>
    <row r="624" customFormat="false" ht="12" hidden="false" customHeight="false" outlineLevel="0" collapsed="false">
      <c r="A624" s="0" t="str">
        <f aca="false">CONCATENATE("Item/",ASC(C624),"/cond_",ASC(L624),"/list_",ASC(E624),"/context_",ASC(F624),"/CW_",ASC(AS624))</f>
        <v>Item/12143/cond_ORTH/list_CORGA/context_143/CW_530</v>
      </c>
      <c r="B624" s="0" t="str">
        <f aca="false">CONCATENATE("(#",ASC(C624),")")</f>
        <v>(#12143)</v>
      </c>
      <c r="C624" s="0" t="n">
        <v>12143</v>
      </c>
      <c r="D624" s="0" t="n">
        <v>2143</v>
      </c>
      <c r="E624" s="0" t="s">
        <v>46</v>
      </c>
      <c r="F624" s="0" t="n">
        <v>143</v>
      </c>
      <c r="G624" s="0" t="n">
        <v>178</v>
      </c>
      <c r="I624" s="0" t="s">
        <v>669</v>
      </c>
      <c r="J624" s="0" t="s">
        <v>1627</v>
      </c>
      <c r="K624" s="0" t="s">
        <v>671</v>
      </c>
      <c r="L624" s="0" t="s">
        <v>1365</v>
      </c>
      <c r="M624" s="0" t="s">
        <v>1366</v>
      </c>
      <c r="N624" s="0" t="s">
        <v>1628</v>
      </c>
      <c r="O624" s="0" t="n">
        <v>21</v>
      </c>
      <c r="P624" s="0" t="n">
        <v>19</v>
      </c>
      <c r="Q624" s="0" t="s">
        <v>52</v>
      </c>
      <c r="R624" s="0" t="s">
        <v>236</v>
      </c>
      <c r="S624" s="0" t="s">
        <v>1374</v>
      </c>
      <c r="T624" s="0" t="s">
        <v>55</v>
      </c>
      <c r="U624" s="0" t="n">
        <v>6</v>
      </c>
      <c r="V624" s="0" t="n">
        <v>42</v>
      </c>
      <c r="W624" s="0" t="n">
        <v>335</v>
      </c>
      <c r="X624" s="0" t="n">
        <v>524</v>
      </c>
      <c r="Y624" s="0" t="n">
        <v>408</v>
      </c>
      <c r="Z624" s="0" t="n">
        <v>380</v>
      </c>
      <c r="AA624" s="0" t="n">
        <v>2</v>
      </c>
      <c r="AB624" s="0" t="s">
        <v>55</v>
      </c>
      <c r="AC624" s="0" t="s">
        <v>55</v>
      </c>
      <c r="AD624" s="0" t="n">
        <v>64.3117</v>
      </c>
      <c r="AE624" s="0" t="n">
        <v>2</v>
      </c>
      <c r="AF624" s="0" t="n">
        <v>28.17</v>
      </c>
      <c r="AG624" s="0" t="n">
        <v>5670.97</v>
      </c>
      <c r="AH624" s="0" t="n">
        <v>506.33</v>
      </c>
      <c r="AI624" s="0" t="n">
        <v>872.1</v>
      </c>
      <c r="AJ624" s="0" t="n">
        <v>44</v>
      </c>
      <c r="AK624" s="0" t="n">
        <v>175.95</v>
      </c>
      <c r="AL624" s="0" t="n">
        <v>11.25</v>
      </c>
      <c r="AM624" s="0" t="n">
        <v>362507.95</v>
      </c>
      <c r="AN624" s="0" t="n">
        <v>38926.17</v>
      </c>
      <c r="AO624" s="0" t="n">
        <v>51465.71</v>
      </c>
      <c r="AP624" s="0" t="n">
        <v>3924.6</v>
      </c>
      <c r="AQ624" s="0" t="n">
        <v>3454.63</v>
      </c>
      <c r="AR624" s="0" t="n">
        <v>325.25</v>
      </c>
      <c r="AS624" s="0" t="n">
        <v>530</v>
      </c>
    </row>
    <row r="625" customFormat="false" ht="12" hidden="false" customHeight="false" outlineLevel="0" collapsed="false">
      <c r="A625" s="0" t="str">
        <f aca="false">CONCATENATE("Item/",ASC(C625),"/cond_",ASC(L625),"/list_",ASC(E625),"/context_",ASC(F625),"/CW_",ASC(AS625))</f>
        <v>Item/12144/cond_ORTH/list_CORGD/context_144/CW_107</v>
      </c>
      <c r="B625" s="0" t="str">
        <f aca="false">CONCATENATE("(#",ASC(C625),")")</f>
        <v>(#12144)</v>
      </c>
      <c r="C625" s="0" t="n">
        <v>12144</v>
      </c>
      <c r="D625" s="0" t="n">
        <v>2144</v>
      </c>
      <c r="E625" s="0" t="s">
        <v>80</v>
      </c>
      <c r="F625" s="0" t="n">
        <v>144</v>
      </c>
      <c r="G625" s="0" t="n">
        <v>180</v>
      </c>
      <c r="I625" s="0" t="s">
        <v>673</v>
      </c>
      <c r="J625" s="0" t="s">
        <v>1629</v>
      </c>
      <c r="K625" s="0" t="s">
        <v>589</v>
      </c>
      <c r="L625" s="0" t="s">
        <v>1365</v>
      </c>
      <c r="M625" s="0" t="s">
        <v>1366</v>
      </c>
      <c r="N625" s="0" t="s">
        <v>1630</v>
      </c>
      <c r="O625" s="0" t="n">
        <v>26</v>
      </c>
      <c r="P625" s="0" t="n">
        <v>24</v>
      </c>
      <c r="Q625" s="0" t="s">
        <v>52</v>
      </c>
      <c r="R625" s="0" t="s">
        <v>236</v>
      </c>
      <c r="S625" s="0" t="s">
        <v>1758</v>
      </c>
      <c r="T625" s="0" t="s">
        <v>55</v>
      </c>
      <c r="U625" s="0" t="n">
        <v>3</v>
      </c>
      <c r="V625" s="0" t="n">
        <v>73</v>
      </c>
      <c r="W625" s="0" t="n">
        <v>358</v>
      </c>
      <c r="X625" s="0" t="n">
        <v>569</v>
      </c>
      <c r="Y625" s="0" t="n">
        <v>499</v>
      </c>
      <c r="Z625" s="0" t="n">
        <v>574</v>
      </c>
      <c r="AA625" s="0" t="n">
        <v>8</v>
      </c>
      <c r="AB625" s="0" t="s">
        <v>55</v>
      </c>
      <c r="AC625" s="0" t="s">
        <v>55</v>
      </c>
      <c r="AD625" s="0" t="n">
        <v>81.1481</v>
      </c>
      <c r="AE625" s="0" t="n">
        <v>16</v>
      </c>
      <c r="AF625" s="0" t="n">
        <v>89.75</v>
      </c>
      <c r="AG625" s="0" t="n">
        <v>30150.8</v>
      </c>
      <c r="AH625" s="0" t="n">
        <v>61</v>
      </c>
      <c r="AI625" s="0" t="n">
        <v>747.47</v>
      </c>
      <c r="AJ625" s="0" t="n">
        <v>7.5</v>
      </c>
      <c r="AK625" s="0" t="n">
        <v>81.15</v>
      </c>
      <c r="AL625" s="0" t="n">
        <v>1</v>
      </c>
      <c r="AM625" s="0" t="n">
        <v>331041.66</v>
      </c>
      <c r="AN625" s="0" t="n">
        <v>44348.67</v>
      </c>
      <c r="AO625" s="0" t="n">
        <v>11544.42</v>
      </c>
      <c r="AP625" s="0" t="n">
        <v>3469</v>
      </c>
      <c r="AQ625" s="0" t="n">
        <v>839.56</v>
      </c>
      <c r="AR625" s="0" t="n">
        <v>220</v>
      </c>
      <c r="AS625" s="0" t="n">
        <v>107</v>
      </c>
    </row>
    <row r="626" customFormat="false" ht="12" hidden="false" customHeight="false" outlineLevel="0" collapsed="false">
      <c r="A626" s="0" t="str">
        <f aca="false">CONCATENATE("Item/",ASC(C626),"/cond_",ASC(L626),"/list_",ASC(E626),"/context_",ASC(F626),"/CW_",ASC(AS626))</f>
        <v>Item/12145/cond_ORTH/list_CORGC/context_145/CW_272</v>
      </c>
      <c r="B626" s="0" t="str">
        <f aca="false">CONCATENATE("(#",ASC(C626),")")</f>
        <v>(#12145)</v>
      </c>
      <c r="C626" s="0" t="n">
        <v>12145</v>
      </c>
      <c r="D626" s="0" t="n">
        <v>2145</v>
      </c>
      <c r="E626" s="0" t="s">
        <v>66</v>
      </c>
      <c r="F626" s="0" t="n">
        <v>145</v>
      </c>
      <c r="G626" s="0" t="n">
        <v>181</v>
      </c>
      <c r="I626" s="0" t="s">
        <v>676</v>
      </c>
      <c r="J626" s="0" t="s">
        <v>1631</v>
      </c>
      <c r="K626" s="0" t="s">
        <v>678</v>
      </c>
      <c r="L626" s="0" t="s">
        <v>1365</v>
      </c>
      <c r="M626" s="0" t="s">
        <v>1366</v>
      </c>
      <c r="N626" s="0" t="s">
        <v>1632</v>
      </c>
      <c r="O626" s="0" t="n">
        <v>18</v>
      </c>
      <c r="P626" s="0" t="n">
        <v>15</v>
      </c>
      <c r="Q626" s="0" t="s">
        <v>52</v>
      </c>
      <c r="R626" s="0" t="s">
        <v>236</v>
      </c>
      <c r="S626" s="0" t="s">
        <v>1743</v>
      </c>
      <c r="T626" s="0" t="s">
        <v>55</v>
      </c>
      <c r="U626" s="0" t="n">
        <v>4</v>
      </c>
      <c r="V626" s="0" t="n">
        <v>13</v>
      </c>
      <c r="W626" s="0" t="n">
        <v>590</v>
      </c>
      <c r="X626" s="0" t="n">
        <v>447</v>
      </c>
      <c r="Y626" s="0" t="n">
        <v>563</v>
      </c>
      <c r="Z626" s="0" t="n">
        <v>400</v>
      </c>
      <c r="AA626" s="0" t="n">
        <v>12</v>
      </c>
      <c r="AB626" s="0" t="s">
        <v>55</v>
      </c>
      <c r="AC626" s="0" t="s">
        <v>55</v>
      </c>
      <c r="AD626" s="0" t="n">
        <v>8.50746</v>
      </c>
      <c r="AE626" s="0" t="n">
        <v>16</v>
      </c>
      <c r="AF626" s="0" t="n">
        <v>305.03</v>
      </c>
      <c r="AG626" s="0" t="n">
        <v>18727.4</v>
      </c>
      <c r="AH626" s="0" t="n">
        <v>232.5</v>
      </c>
      <c r="AI626" s="0" t="n">
        <v>4036.9</v>
      </c>
      <c r="AJ626" s="0" t="n">
        <v>23</v>
      </c>
      <c r="AK626" s="0" t="n">
        <v>907.71</v>
      </c>
      <c r="AL626" s="0" t="n">
        <v>5.5</v>
      </c>
      <c r="AM626" s="0" t="n">
        <v>274867.7</v>
      </c>
      <c r="AN626" s="0" t="n">
        <v>38989.5</v>
      </c>
      <c r="AO626" s="0" t="n">
        <v>19444.45</v>
      </c>
      <c r="AP626" s="0" t="n">
        <v>3067</v>
      </c>
      <c r="AQ626" s="0" t="n">
        <v>1813.04</v>
      </c>
      <c r="AR626" s="0" t="n">
        <v>204</v>
      </c>
      <c r="AS626" s="0" t="n">
        <v>272</v>
      </c>
    </row>
    <row r="627" customFormat="false" ht="12" hidden="false" customHeight="false" outlineLevel="0" collapsed="false">
      <c r="A627" s="0" t="str">
        <f aca="false">CONCATENATE("Item/",ASC(C627),"/cond_",ASC(L627),"/list_",ASC(E627),"/context_",ASC(F627),"/CW_",ASC(AS627))</f>
        <v>Item/12146/cond_ORTH/list_CORGA/context_146/CW_535</v>
      </c>
      <c r="B627" s="0" t="str">
        <f aca="false">CONCATENATE("(#",ASC(C627),")")</f>
        <v>(#12146)</v>
      </c>
      <c r="C627" s="0" t="n">
        <v>12146</v>
      </c>
      <c r="D627" s="0" t="n">
        <v>2146</v>
      </c>
      <c r="E627" s="0" t="s">
        <v>46</v>
      </c>
      <c r="F627" s="0" t="n">
        <v>146</v>
      </c>
      <c r="G627" s="0" t="n">
        <v>182</v>
      </c>
      <c r="H627" s="0" t="n">
        <v>34</v>
      </c>
      <c r="I627" s="0" t="s">
        <v>680</v>
      </c>
      <c r="J627" s="0" t="s">
        <v>1633</v>
      </c>
      <c r="K627" s="0" t="s">
        <v>93</v>
      </c>
      <c r="L627" s="0" t="s">
        <v>1365</v>
      </c>
      <c r="M627" s="0" t="s">
        <v>1366</v>
      </c>
      <c r="N627" s="0" t="s">
        <v>1634</v>
      </c>
      <c r="O627" s="0" t="n">
        <v>10</v>
      </c>
      <c r="P627" s="0" t="n">
        <v>8</v>
      </c>
      <c r="Q627" s="0" t="s">
        <v>52</v>
      </c>
      <c r="R627" s="0" t="s">
        <v>236</v>
      </c>
      <c r="S627" s="0" t="s">
        <v>1745</v>
      </c>
      <c r="T627" s="0" t="s">
        <v>55</v>
      </c>
      <c r="U627" s="0" t="n">
        <v>3</v>
      </c>
      <c r="V627" s="0" t="n">
        <v>12</v>
      </c>
      <c r="W627" s="0" t="n">
        <v>593</v>
      </c>
      <c r="X627" s="0" t="n">
        <v>575</v>
      </c>
      <c r="Y627" s="0" t="n">
        <v>532</v>
      </c>
      <c r="Z627" s="0" t="s">
        <v>55</v>
      </c>
      <c r="AA627" s="0" t="n">
        <v>3</v>
      </c>
      <c r="AB627" s="0" t="s">
        <v>55</v>
      </c>
      <c r="AC627" s="0" t="s">
        <v>55</v>
      </c>
      <c r="AD627" s="0" t="n">
        <v>29.9843</v>
      </c>
      <c r="AE627" s="0" t="n">
        <v>20</v>
      </c>
      <c r="AF627" s="0" t="n">
        <v>25.58</v>
      </c>
      <c r="AG627" s="0" t="n">
        <v>27820.08</v>
      </c>
      <c r="AH627" s="0" t="n">
        <v>64</v>
      </c>
      <c r="AI627" s="0" t="n">
        <v>165.72</v>
      </c>
      <c r="AJ627" s="0" t="n">
        <v>9</v>
      </c>
      <c r="AK627" s="0" t="n">
        <v>29.98</v>
      </c>
      <c r="AL627" s="0" t="n">
        <v>1</v>
      </c>
      <c r="AM627" s="0" t="n">
        <v>328110.88</v>
      </c>
      <c r="AN627" s="0" t="n">
        <v>41834</v>
      </c>
      <c r="AO627" s="0" t="n">
        <v>55758.03</v>
      </c>
      <c r="AP627" s="0" t="n">
        <v>10583.5</v>
      </c>
      <c r="AQ627" s="0" t="n">
        <v>4811.54</v>
      </c>
      <c r="AR627" s="0" t="n">
        <v>1851</v>
      </c>
      <c r="AS627" s="0" t="n">
        <v>535</v>
      </c>
    </row>
    <row r="628" customFormat="false" ht="12" hidden="false" customHeight="false" outlineLevel="0" collapsed="false">
      <c r="A628" s="0" t="str">
        <f aca="false">CONCATENATE("Item/",ASC(C628),"/cond_",ASC(L628),"/list_",ASC(E628),"/context_",ASC(F628),"/CW_",ASC(AS628))</f>
        <v>Item/12147/cond_ORTH/list_CORGB/context_147/CW_572</v>
      </c>
      <c r="B628" s="0" t="str">
        <f aca="false">CONCATENATE("(#",ASC(C628),")")</f>
        <v>(#12147)</v>
      </c>
      <c r="C628" s="0" t="n">
        <v>12147</v>
      </c>
      <c r="D628" s="0" t="n">
        <v>2147</v>
      </c>
      <c r="E628" s="0" t="s">
        <v>56</v>
      </c>
      <c r="F628" s="0" t="n">
        <v>147</v>
      </c>
      <c r="G628" s="0" t="n">
        <v>183</v>
      </c>
      <c r="I628" s="0" t="s">
        <v>683</v>
      </c>
      <c r="J628" s="0" t="s">
        <v>186</v>
      </c>
      <c r="K628" s="0" t="s">
        <v>685</v>
      </c>
      <c r="L628" s="0" t="s">
        <v>1365</v>
      </c>
      <c r="M628" s="0" t="s">
        <v>1366</v>
      </c>
      <c r="N628" s="0" t="s">
        <v>1635</v>
      </c>
      <c r="O628" s="0" t="n">
        <v>18</v>
      </c>
      <c r="P628" s="0" t="n">
        <v>16</v>
      </c>
      <c r="Q628" s="0" t="s">
        <v>52</v>
      </c>
      <c r="R628" s="0" t="s">
        <v>236</v>
      </c>
      <c r="S628" s="0" t="s">
        <v>1788</v>
      </c>
      <c r="T628" s="0" t="s">
        <v>55</v>
      </c>
      <c r="U628" s="0" t="n">
        <v>4</v>
      </c>
      <c r="V628" s="0" t="n">
        <v>42</v>
      </c>
      <c r="W628" s="0" t="n">
        <v>585</v>
      </c>
      <c r="X628" s="0" t="n">
        <v>556</v>
      </c>
      <c r="Y628" s="0" t="n">
        <v>564</v>
      </c>
      <c r="Z628" s="0" t="n">
        <v>378</v>
      </c>
      <c r="AA628" s="0" t="n">
        <v>4</v>
      </c>
      <c r="AB628" s="0" t="s">
        <v>55</v>
      </c>
      <c r="AC628" s="0" t="s">
        <v>55</v>
      </c>
      <c r="AD628" s="0" t="n">
        <v>36.7665</v>
      </c>
      <c r="AE628" s="0" t="n">
        <v>17</v>
      </c>
      <c r="AF628" s="0" t="n">
        <v>251.57</v>
      </c>
      <c r="AG628" s="0" t="n">
        <v>24172.92</v>
      </c>
      <c r="AH628" s="0" t="n">
        <v>253.25</v>
      </c>
      <c r="AI628" s="0" t="n">
        <v>6197.72</v>
      </c>
      <c r="AJ628" s="0" t="n">
        <v>29.67</v>
      </c>
      <c r="AK628" s="0" t="n">
        <v>130.23</v>
      </c>
      <c r="AL628" s="0" t="n">
        <v>5</v>
      </c>
      <c r="AM628" s="0" t="n">
        <v>290483.01</v>
      </c>
      <c r="AN628" s="0" t="n">
        <v>39040.5</v>
      </c>
      <c r="AO628" s="0" t="n">
        <v>27329.96</v>
      </c>
      <c r="AP628" s="0" t="n">
        <v>3100.33</v>
      </c>
      <c r="AQ628" s="0" t="n">
        <v>943.32</v>
      </c>
      <c r="AR628" s="0" t="n">
        <v>164</v>
      </c>
      <c r="AS628" s="0" t="n">
        <v>572</v>
      </c>
    </row>
    <row r="629" customFormat="false" ht="12" hidden="false" customHeight="false" outlineLevel="0" collapsed="false">
      <c r="A629" s="0" t="str">
        <f aca="false">CONCATENATE("Item/",ASC(C629),"/cond_",ASC(L629),"/list_",ASC(E629),"/context_",ASC(F629),"/CW_",ASC(AS629))</f>
        <v>Item/12148/cond_ORTH/list_CORGC/context_148/CW_158</v>
      </c>
      <c r="B629" s="0" t="str">
        <f aca="false">CONCATENATE("(#",ASC(C629),")")</f>
        <v>(#12148)</v>
      </c>
      <c r="C629" s="0" t="n">
        <v>12148</v>
      </c>
      <c r="D629" s="0" t="n">
        <v>2148</v>
      </c>
      <c r="E629" s="0" t="s">
        <v>66</v>
      </c>
      <c r="F629" s="0" t="n">
        <v>148</v>
      </c>
      <c r="G629" s="0" t="n">
        <v>187</v>
      </c>
      <c r="I629" s="0" t="s">
        <v>687</v>
      </c>
      <c r="J629" s="0" t="s">
        <v>1636</v>
      </c>
      <c r="K629" s="0" t="s">
        <v>689</v>
      </c>
      <c r="L629" s="0" t="s">
        <v>1365</v>
      </c>
      <c r="M629" s="0" t="s">
        <v>1366</v>
      </c>
      <c r="N629" s="0" t="s">
        <v>1637</v>
      </c>
      <c r="O629" s="0" t="n">
        <v>19</v>
      </c>
      <c r="P629" s="0" t="n">
        <v>17</v>
      </c>
      <c r="Q629" s="0" t="s">
        <v>52</v>
      </c>
      <c r="R629" s="0" t="s">
        <v>236</v>
      </c>
      <c r="S629" s="0" t="s">
        <v>1743</v>
      </c>
      <c r="T629" s="0" t="s">
        <v>55</v>
      </c>
      <c r="U629" s="0" t="n">
        <v>4</v>
      </c>
      <c r="V629" s="0" t="n">
        <v>260</v>
      </c>
      <c r="W629" s="0" t="n">
        <v>328</v>
      </c>
      <c r="X629" s="0" t="n">
        <v>607</v>
      </c>
      <c r="Y629" s="0" t="n">
        <v>397</v>
      </c>
      <c r="Z629" s="0" t="n">
        <v>528</v>
      </c>
      <c r="AA629" s="0" t="n">
        <v>8</v>
      </c>
      <c r="AB629" s="0" t="s">
        <v>55</v>
      </c>
      <c r="AC629" s="0" t="s">
        <v>55</v>
      </c>
      <c r="AD629" s="0" t="n">
        <v>209.652</v>
      </c>
      <c r="AE629" s="0" t="n">
        <v>3</v>
      </c>
      <c r="AF629" s="0" t="n">
        <v>28.12</v>
      </c>
      <c r="AG629" s="0" t="n">
        <v>19283.89</v>
      </c>
      <c r="AH629" s="0" t="n">
        <v>207.5</v>
      </c>
      <c r="AI629" s="0" t="n">
        <v>1850.56</v>
      </c>
      <c r="AJ629" s="0" t="n">
        <v>11.33</v>
      </c>
      <c r="AK629" s="0" t="n">
        <v>248.86</v>
      </c>
      <c r="AL629" s="0" t="n">
        <v>2</v>
      </c>
      <c r="AM629" s="0" t="n">
        <v>345076.65</v>
      </c>
      <c r="AN629" s="0" t="n">
        <v>43543.5</v>
      </c>
      <c r="AO629" s="0" t="n">
        <v>26668.46</v>
      </c>
      <c r="AP629" s="0" t="n">
        <v>3109</v>
      </c>
      <c r="AQ629" s="0" t="n">
        <v>1731.92</v>
      </c>
      <c r="AR629" s="0" t="n">
        <v>234</v>
      </c>
      <c r="AS629" s="0" t="n">
        <v>158</v>
      </c>
    </row>
    <row r="630" customFormat="false" ht="12" hidden="false" customHeight="false" outlineLevel="0" collapsed="false">
      <c r="A630" s="0" t="str">
        <f aca="false">CONCATENATE("Item/",ASC(C630),"/cond_",ASC(L630),"/list_",ASC(E630),"/context_",ASC(F630),"/CW_",ASC(AS630))</f>
        <v>Item/12149/cond_ORTH/list_CORGC/context_149/CW_548</v>
      </c>
      <c r="B630" s="0" t="str">
        <f aca="false">CONCATENATE("(#",ASC(C630),")")</f>
        <v>(#12149)</v>
      </c>
      <c r="C630" s="0" t="n">
        <v>12149</v>
      </c>
      <c r="D630" s="0" t="n">
        <v>2149</v>
      </c>
      <c r="E630" s="0" t="s">
        <v>66</v>
      </c>
      <c r="F630" s="0" t="n">
        <v>149</v>
      </c>
      <c r="G630" s="0" t="n">
        <v>188</v>
      </c>
      <c r="H630" s="0" t="s">
        <v>90</v>
      </c>
      <c r="I630" s="0" t="s">
        <v>691</v>
      </c>
      <c r="J630" s="0" t="s">
        <v>478</v>
      </c>
      <c r="K630" s="0" t="s">
        <v>693</v>
      </c>
      <c r="L630" s="0" t="s">
        <v>1365</v>
      </c>
      <c r="M630" s="0" t="s">
        <v>1366</v>
      </c>
      <c r="N630" s="0" t="s">
        <v>1638</v>
      </c>
      <c r="O630" s="0" t="n">
        <v>16</v>
      </c>
      <c r="P630" s="0" t="n">
        <v>13</v>
      </c>
      <c r="Q630" s="0" t="s">
        <v>52</v>
      </c>
      <c r="R630" s="0" t="s">
        <v>236</v>
      </c>
      <c r="S630" s="0" t="s">
        <v>1789</v>
      </c>
      <c r="T630" s="0" t="s">
        <v>55</v>
      </c>
      <c r="U630" s="0" t="n">
        <v>4</v>
      </c>
      <c r="V630" s="0" t="s">
        <v>55</v>
      </c>
      <c r="W630" s="0" t="n">
        <v>559</v>
      </c>
      <c r="X630" s="0" t="n">
        <v>493</v>
      </c>
      <c r="Y630" s="0" t="n">
        <v>555</v>
      </c>
      <c r="Z630" s="0" t="n">
        <v>420</v>
      </c>
      <c r="AA630" s="0" t="n">
        <v>4</v>
      </c>
      <c r="AB630" s="0" t="s">
        <v>55</v>
      </c>
      <c r="AC630" s="0" t="s">
        <v>55</v>
      </c>
      <c r="AD630" s="0" t="n">
        <v>2.79616</v>
      </c>
      <c r="AE630" s="0" t="n">
        <v>3</v>
      </c>
      <c r="AF630" s="0" t="n">
        <v>6.29</v>
      </c>
      <c r="AG630" s="0" t="n">
        <v>11310.8</v>
      </c>
      <c r="AH630" s="0" t="n">
        <v>102.5</v>
      </c>
      <c r="AI630" s="0" t="n">
        <v>25.26</v>
      </c>
      <c r="AJ630" s="0" t="n">
        <v>5.67</v>
      </c>
      <c r="AK630" s="0" t="n">
        <v>12.23</v>
      </c>
      <c r="AL630" s="0" t="n">
        <v>2.5</v>
      </c>
      <c r="AM630" s="0" t="n">
        <v>218486.95</v>
      </c>
      <c r="AN630" s="0" t="n">
        <v>27061</v>
      </c>
      <c r="AO630" s="0" t="n">
        <v>8280.68</v>
      </c>
      <c r="AP630" s="0" t="n">
        <v>797.67</v>
      </c>
      <c r="AQ630" s="0" t="n">
        <v>129.46</v>
      </c>
      <c r="AR630" s="0" t="n">
        <v>58.5</v>
      </c>
      <c r="AS630" s="0" t="n">
        <v>548</v>
      </c>
    </row>
    <row r="631" customFormat="false" ht="12" hidden="false" customHeight="false" outlineLevel="0" collapsed="false">
      <c r="A631" s="0" t="str">
        <f aca="false">CONCATENATE("Item/",ASC(C631),"/cond_",ASC(L631),"/list_",ASC(E631),"/context_",ASC(F631),"/CW_",ASC(AS631))</f>
        <v>Item/12150/cond_ORTH/list_CORGB/context_150/CW_51</v>
      </c>
      <c r="B631" s="0" t="str">
        <f aca="false">CONCATENATE("(#",ASC(C631),")")</f>
        <v>(#12150)</v>
      </c>
      <c r="C631" s="0" t="n">
        <v>12150</v>
      </c>
      <c r="D631" s="0" t="n">
        <v>2150</v>
      </c>
      <c r="E631" s="0" t="s">
        <v>56</v>
      </c>
      <c r="F631" s="0" t="n">
        <v>150</v>
      </c>
      <c r="G631" s="0" t="n">
        <v>189</v>
      </c>
      <c r="H631" s="0" t="s">
        <v>695</v>
      </c>
      <c r="I631" s="0" t="s">
        <v>696</v>
      </c>
      <c r="J631" s="0" t="s">
        <v>1639</v>
      </c>
      <c r="K631" s="0" t="s">
        <v>698</v>
      </c>
      <c r="L631" s="0" t="s">
        <v>1365</v>
      </c>
      <c r="M631" s="0" t="s">
        <v>1366</v>
      </c>
      <c r="N631" s="0" t="s">
        <v>1640</v>
      </c>
      <c r="O631" s="0" t="n">
        <v>10</v>
      </c>
      <c r="P631" s="0" t="n">
        <v>8</v>
      </c>
      <c r="Q631" s="0" t="s">
        <v>52</v>
      </c>
      <c r="R631" s="0" t="s">
        <v>236</v>
      </c>
      <c r="S631" s="0" t="s">
        <v>1743</v>
      </c>
      <c r="T631" s="0" t="s">
        <v>55</v>
      </c>
      <c r="U631" s="0" t="n">
        <v>4</v>
      </c>
      <c r="V631" s="0" t="n">
        <v>188</v>
      </c>
      <c r="W631" s="0" t="n">
        <v>389</v>
      </c>
      <c r="X631" s="0" t="n">
        <v>599</v>
      </c>
      <c r="Y631" s="0" t="n">
        <v>424</v>
      </c>
      <c r="Z631" s="0" t="n">
        <v>430</v>
      </c>
      <c r="AA631" s="0" t="n">
        <v>10</v>
      </c>
      <c r="AB631" s="0" t="s">
        <v>55</v>
      </c>
      <c r="AC631" s="0" t="s">
        <v>55</v>
      </c>
      <c r="AD631" s="0" t="n">
        <v>227.203</v>
      </c>
      <c r="AE631" s="0" t="n">
        <v>15</v>
      </c>
      <c r="AF631" s="0" t="n">
        <v>42.91</v>
      </c>
      <c r="AG631" s="0" t="n">
        <v>13397.33</v>
      </c>
      <c r="AH631" s="0" t="n">
        <v>244.5</v>
      </c>
      <c r="AI631" s="0" t="n">
        <v>3137.35</v>
      </c>
      <c r="AJ631" s="0" t="n">
        <v>39.67</v>
      </c>
      <c r="AK631" s="0" t="n">
        <v>527.37</v>
      </c>
      <c r="AL631" s="0" t="n">
        <v>6.5</v>
      </c>
      <c r="AM631" s="0" t="n">
        <v>209624.63</v>
      </c>
      <c r="AN631" s="0" t="n">
        <v>30802</v>
      </c>
      <c r="AO631" s="0" t="n">
        <v>22718.48</v>
      </c>
      <c r="AP631" s="0" t="n">
        <v>3780</v>
      </c>
      <c r="AQ631" s="0" t="n">
        <v>6784.43</v>
      </c>
      <c r="AR631" s="0" t="n">
        <v>1109</v>
      </c>
      <c r="AS631" s="0" t="n">
        <v>51</v>
      </c>
    </row>
    <row r="632" customFormat="false" ht="12" hidden="false" customHeight="false" outlineLevel="0" collapsed="false">
      <c r="A632" s="0" t="str">
        <f aca="false">CONCATENATE("Item/",ASC(C632),"/cond_",ASC(L632),"/list_",ASC(E632),"/context_",ASC(F632),"/CW_",ASC(AS632))</f>
        <v>Item/12151/cond_ORTH/list_CORGC/context_151/CW_126</v>
      </c>
      <c r="B632" s="0" t="str">
        <f aca="false">CONCATENATE("(#",ASC(C632),")")</f>
        <v>(#12151)</v>
      </c>
      <c r="C632" s="0" t="n">
        <v>12151</v>
      </c>
      <c r="D632" s="0" t="n">
        <v>2151</v>
      </c>
      <c r="E632" s="0" t="s">
        <v>66</v>
      </c>
      <c r="F632" s="0" t="n">
        <v>151</v>
      </c>
      <c r="G632" s="0" t="n">
        <v>190</v>
      </c>
      <c r="I632" s="0" t="s">
        <v>700</v>
      </c>
      <c r="J632" s="0" t="s">
        <v>1641</v>
      </c>
      <c r="K632" s="0" t="s">
        <v>702</v>
      </c>
      <c r="L632" s="0" t="s">
        <v>1365</v>
      </c>
      <c r="M632" s="0" t="s">
        <v>1366</v>
      </c>
      <c r="N632" s="0" t="s">
        <v>1642</v>
      </c>
      <c r="O632" s="0" t="n">
        <v>15</v>
      </c>
      <c r="P632" s="0" t="n">
        <v>13</v>
      </c>
      <c r="Q632" s="0" t="s">
        <v>52</v>
      </c>
      <c r="R632" s="0" t="s">
        <v>236</v>
      </c>
      <c r="S632" s="0" t="s">
        <v>1790</v>
      </c>
      <c r="T632" s="0" t="s">
        <v>55</v>
      </c>
      <c r="U632" s="0" t="n">
        <v>5</v>
      </c>
      <c r="V632" s="0" t="s">
        <v>55</v>
      </c>
      <c r="W632" s="0" t="s">
        <v>55</v>
      </c>
      <c r="X632" s="0" t="s">
        <v>55</v>
      </c>
      <c r="Y632" s="0" t="s">
        <v>55</v>
      </c>
      <c r="Z632" s="0" t="s">
        <v>55</v>
      </c>
      <c r="AA632" s="0" t="n">
        <v>14</v>
      </c>
      <c r="AB632" s="0" t="s">
        <v>55</v>
      </c>
      <c r="AC632" s="0" t="s">
        <v>55</v>
      </c>
      <c r="AD632" s="0" t="n">
        <v>2.20123</v>
      </c>
      <c r="AE632" s="0" t="n">
        <v>8</v>
      </c>
      <c r="AF632" s="0" t="n">
        <v>124.3</v>
      </c>
      <c r="AG632" s="0" t="n">
        <v>9394.66</v>
      </c>
      <c r="AH632" s="0" t="n">
        <v>465</v>
      </c>
      <c r="AI632" s="0" t="n">
        <v>3196.74</v>
      </c>
      <c r="AJ632" s="0" t="n">
        <v>83.25</v>
      </c>
      <c r="AK632" s="0" t="n">
        <v>1138.95</v>
      </c>
      <c r="AL632" s="0" t="n">
        <v>15.67</v>
      </c>
      <c r="AM632" s="0" t="n">
        <v>411888.22</v>
      </c>
      <c r="AN632" s="0" t="n">
        <v>49282.4</v>
      </c>
      <c r="AO632" s="0" t="n">
        <v>42325.72</v>
      </c>
      <c r="AP632" s="0" t="n">
        <v>7160.25</v>
      </c>
      <c r="AQ632" s="0" t="n">
        <v>7062.26</v>
      </c>
      <c r="AR632" s="0" t="n">
        <v>1664.33</v>
      </c>
      <c r="AS632" s="0" t="n">
        <v>126</v>
      </c>
    </row>
    <row r="633" customFormat="false" ht="12" hidden="false" customHeight="false" outlineLevel="0" collapsed="false">
      <c r="A633" s="0" t="str">
        <f aca="false">CONCATENATE("Item/",ASC(C633),"/cond_",ASC(L633),"/list_",ASC(E633),"/context_",ASC(F633),"/CW_",ASC(AS633))</f>
        <v>Item/12152/cond_ORTH/list_CORGB/context_152/CW_58</v>
      </c>
      <c r="B633" s="0" t="str">
        <f aca="false">CONCATENATE("(#",ASC(C633),")")</f>
        <v>(#12152)</v>
      </c>
      <c r="C633" s="0" t="n">
        <v>12152</v>
      </c>
      <c r="D633" s="0" t="n">
        <v>2152</v>
      </c>
      <c r="E633" s="0" t="s">
        <v>56</v>
      </c>
      <c r="F633" s="0" t="n">
        <v>152</v>
      </c>
      <c r="G633" s="0" t="n">
        <v>191</v>
      </c>
      <c r="H633" s="0" t="n">
        <v>60</v>
      </c>
      <c r="I633" s="0" t="s">
        <v>704</v>
      </c>
      <c r="J633" s="0" t="s">
        <v>1099</v>
      </c>
      <c r="K633" s="0" t="s">
        <v>706</v>
      </c>
      <c r="L633" s="0" t="s">
        <v>1365</v>
      </c>
      <c r="M633" s="0" t="s">
        <v>1366</v>
      </c>
      <c r="N633" s="0" t="s">
        <v>1643</v>
      </c>
      <c r="O633" s="0" t="n">
        <v>12</v>
      </c>
      <c r="P633" s="0" t="n">
        <v>10</v>
      </c>
      <c r="Q633" s="0" t="s">
        <v>52</v>
      </c>
      <c r="R633" s="0" t="s">
        <v>236</v>
      </c>
      <c r="S633" s="0" t="s">
        <v>1791</v>
      </c>
      <c r="T633" s="0" t="s">
        <v>55</v>
      </c>
      <c r="U633" s="0" t="n">
        <v>4</v>
      </c>
      <c r="V633" s="0" t="n">
        <v>9</v>
      </c>
      <c r="W633" s="0" t="n">
        <v>592</v>
      </c>
      <c r="X633" s="0" t="n">
        <v>526</v>
      </c>
      <c r="Y633" s="0" t="n">
        <v>601</v>
      </c>
      <c r="Z633" s="0" t="n">
        <v>478</v>
      </c>
      <c r="AA633" s="0" t="n">
        <v>18</v>
      </c>
      <c r="AB633" s="0" t="s">
        <v>55</v>
      </c>
      <c r="AC633" s="0" t="s">
        <v>55</v>
      </c>
      <c r="AD633" s="0" t="n">
        <v>29.2109</v>
      </c>
      <c r="AE633" s="0" t="n">
        <v>17</v>
      </c>
      <c r="AF633" s="0" t="n">
        <v>369.79</v>
      </c>
      <c r="AG633" s="0" t="n">
        <v>19026.17</v>
      </c>
      <c r="AH633" s="0" t="n">
        <v>262.75</v>
      </c>
      <c r="AI633" s="0" t="n">
        <v>4510.56</v>
      </c>
      <c r="AJ633" s="0" t="n">
        <v>24</v>
      </c>
      <c r="AK633" s="0" t="n">
        <v>2500.51</v>
      </c>
      <c r="AL633" s="0" t="n">
        <v>5</v>
      </c>
      <c r="AM633" s="0" t="n">
        <v>265209.41</v>
      </c>
      <c r="AN633" s="0" t="n">
        <v>33405.25</v>
      </c>
      <c r="AO633" s="0" t="n">
        <v>17387.35</v>
      </c>
      <c r="AP633" s="0" t="n">
        <v>2329.33</v>
      </c>
      <c r="AQ633" s="0" t="n">
        <v>3139.19</v>
      </c>
      <c r="AR633" s="0" t="n">
        <v>181</v>
      </c>
      <c r="AS633" s="0" t="n">
        <v>58</v>
      </c>
    </row>
    <row r="634" customFormat="false" ht="12" hidden="false" customHeight="false" outlineLevel="0" collapsed="false">
      <c r="A634" s="0" t="str">
        <f aca="false">CONCATENATE("Item/",ASC(C634),"/cond_",ASC(L634),"/list_",ASC(E634),"/context_",ASC(F634),"/CW_",ASC(AS634))</f>
        <v>Item/12153/cond_ORTH/list_CORGD/context_153/CW_564</v>
      </c>
      <c r="B634" s="0" t="str">
        <f aca="false">CONCATENATE("(#",ASC(C634),")")</f>
        <v>(#12153)</v>
      </c>
      <c r="C634" s="0" t="n">
        <v>12153</v>
      </c>
      <c r="D634" s="0" t="n">
        <v>2153</v>
      </c>
      <c r="E634" s="0" t="s">
        <v>80</v>
      </c>
      <c r="F634" s="0" t="n">
        <v>153</v>
      </c>
      <c r="G634" s="0" t="n">
        <v>192</v>
      </c>
      <c r="H634" s="0" t="n">
        <v>6</v>
      </c>
      <c r="I634" s="0" t="s">
        <v>708</v>
      </c>
      <c r="J634" s="0" t="s">
        <v>1644</v>
      </c>
      <c r="K634" s="0" t="s">
        <v>710</v>
      </c>
      <c r="L634" s="0" t="s">
        <v>1365</v>
      </c>
      <c r="M634" s="0" t="s">
        <v>1366</v>
      </c>
      <c r="N634" s="0" t="s">
        <v>1645</v>
      </c>
      <c r="O634" s="0" t="n">
        <v>16</v>
      </c>
      <c r="P634" s="0" t="n">
        <v>13</v>
      </c>
      <c r="Q634" s="0" t="s">
        <v>52</v>
      </c>
      <c r="R634" s="0" t="s">
        <v>236</v>
      </c>
      <c r="S634" s="0" t="s">
        <v>1792</v>
      </c>
      <c r="T634" s="0" t="s">
        <v>55</v>
      </c>
      <c r="U634" s="0" t="n">
        <v>3</v>
      </c>
      <c r="V634" s="0" t="n">
        <v>53</v>
      </c>
      <c r="W634" s="0" t="n">
        <v>478</v>
      </c>
      <c r="X634" s="0" t="n">
        <v>585</v>
      </c>
      <c r="Y634" s="0" t="n">
        <v>509</v>
      </c>
      <c r="Z634" s="0" t="n">
        <v>458</v>
      </c>
      <c r="AA634" s="0" t="n">
        <v>4</v>
      </c>
      <c r="AB634" s="0" t="s">
        <v>55</v>
      </c>
      <c r="AC634" s="0" t="s">
        <v>55</v>
      </c>
      <c r="AD634" s="0" t="n">
        <v>63.9547</v>
      </c>
      <c r="AE634" s="0" t="n">
        <v>16</v>
      </c>
      <c r="AF634" s="0" t="n">
        <v>160.54</v>
      </c>
      <c r="AG634" s="0" t="n">
        <v>16568.26</v>
      </c>
      <c r="AH634" s="0" t="n">
        <v>63.67</v>
      </c>
      <c r="AI634" s="0" t="n">
        <v>1342.81</v>
      </c>
      <c r="AJ634" s="0" t="n">
        <v>8.5</v>
      </c>
      <c r="AK634" s="0" t="n">
        <v>63.95</v>
      </c>
      <c r="AL634" s="0" t="n">
        <v>1</v>
      </c>
      <c r="AM634" s="0" t="n">
        <v>335264.85</v>
      </c>
      <c r="AN634" s="0" t="n">
        <v>35545</v>
      </c>
      <c r="AO634" s="0" t="n">
        <v>14207.02</v>
      </c>
      <c r="AP634" s="0" t="n">
        <v>1618</v>
      </c>
      <c r="AQ634" s="0" t="n">
        <v>72.4</v>
      </c>
      <c r="AR634" s="0" t="n">
        <v>11</v>
      </c>
      <c r="AS634" s="0" t="n">
        <v>564</v>
      </c>
    </row>
    <row r="635" customFormat="false" ht="12" hidden="false" customHeight="false" outlineLevel="0" collapsed="false">
      <c r="A635" s="0" t="str">
        <f aca="false">CONCATENATE("Item/",ASC(C635),"/cond_",ASC(L635),"/list_",ASC(E635),"/context_",ASC(F635),"/CW_",ASC(AS635))</f>
        <v>Item/12154/cond_ORTH/list_CORGC/context_154/CW_568</v>
      </c>
      <c r="B635" s="0" t="str">
        <f aca="false">CONCATENATE("(#",ASC(C635),")")</f>
        <v>(#12154)</v>
      </c>
      <c r="C635" s="0" t="n">
        <v>12154</v>
      </c>
      <c r="D635" s="0" t="n">
        <v>2154</v>
      </c>
      <c r="E635" s="0" t="s">
        <v>66</v>
      </c>
      <c r="F635" s="0" t="n">
        <v>154</v>
      </c>
      <c r="G635" s="0" t="n">
        <v>193</v>
      </c>
      <c r="I635" s="0" t="s">
        <v>712</v>
      </c>
      <c r="J635" s="0" t="s">
        <v>1355</v>
      </c>
      <c r="K635" s="0" t="s">
        <v>93</v>
      </c>
      <c r="L635" s="0" t="s">
        <v>1365</v>
      </c>
      <c r="M635" s="0" t="s">
        <v>1366</v>
      </c>
      <c r="N635" s="0" t="s">
        <v>1646</v>
      </c>
      <c r="O635" s="0" t="n">
        <v>12</v>
      </c>
      <c r="P635" s="0" t="n">
        <v>10</v>
      </c>
      <c r="Q635" s="0" t="s">
        <v>52</v>
      </c>
      <c r="R635" s="0" t="s">
        <v>236</v>
      </c>
      <c r="S635" s="0" t="s">
        <v>1741</v>
      </c>
      <c r="T635" s="0" t="s">
        <v>55</v>
      </c>
      <c r="U635" s="0" t="n">
        <v>4</v>
      </c>
      <c r="V635" s="0" t="n">
        <v>72</v>
      </c>
      <c r="W635" s="0" t="n">
        <v>621</v>
      </c>
      <c r="X635" s="0" t="n">
        <v>570</v>
      </c>
      <c r="Y635" s="0" t="n">
        <v>624</v>
      </c>
      <c r="Z635" s="0" t="n">
        <v>489</v>
      </c>
      <c r="AA635" s="0" t="n">
        <v>9</v>
      </c>
      <c r="AB635" s="0" t="s">
        <v>55</v>
      </c>
      <c r="AC635" s="0" t="s">
        <v>55</v>
      </c>
      <c r="AD635" s="0" t="n">
        <v>75.5558</v>
      </c>
      <c r="AE635" s="0" t="n">
        <v>22</v>
      </c>
      <c r="AF635" s="0" t="n">
        <v>50.11</v>
      </c>
      <c r="AG635" s="0" t="n">
        <v>22940.86</v>
      </c>
      <c r="AH635" s="0" t="n">
        <v>255.25</v>
      </c>
      <c r="AI635" s="0" t="n">
        <v>4733.23</v>
      </c>
      <c r="AJ635" s="0" t="n">
        <v>40.33</v>
      </c>
      <c r="AK635" s="0" t="n">
        <v>427.37</v>
      </c>
      <c r="AL635" s="0" t="n">
        <v>8.5</v>
      </c>
      <c r="AM635" s="0" t="n">
        <v>301437.57</v>
      </c>
      <c r="AN635" s="0" t="n">
        <v>38923.25</v>
      </c>
      <c r="AO635" s="0" t="n">
        <v>38865.78</v>
      </c>
      <c r="AP635" s="0" t="n">
        <v>5986</v>
      </c>
      <c r="AQ635" s="0" t="n">
        <v>2794.58</v>
      </c>
      <c r="AR635" s="0" t="n">
        <v>760.5</v>
      </c>
      <c r="AS635" s="0" t="n">
        <v>568</v>
      </c>
    </row>
    <row r="636" customFormat="false" ht="12" hidden="false" customHeight="false" outlineLevel="0" collapsed="false">
      <c r="A636" s="0" t="str">
        <f aca="false">CONCATENATE("Item/",ASC(C636),"/cond_",ASC(L636),"/list_",ASC(E636),"/context_",ASC(F636),"/CW_",ASC(AS636))</f>
        <v>Item/12155/cond_ORTH/list_CORGC/context_155/CW_571</v>
      </c>
      <c r="B636" s="0" t="str">
        <f aca="false">CONCATENATE("(#",ASC(C636),")")</f>
        <v>(#12155)</v>
      </c>
      <c r="C636" s="0" t="n">
        <v>12155</v>
      </c>
      <c r="D636" s="0" t="n">
        <v>2155</v>
      </c>
      <c r="E636" s="0" t="s">
        <v>66</v>
      </c>
      <c r="F636" s="0" t="n">
        <v>155</v>
      </c>
      <c r="G636" s="0" t="n">
        <v>194</v>
      </c>
      <c r="H636" s="0" t="s">
        <v>715</v>
      </c>
      <c r="I636" s="0" t="s">
        <v>716</v>
      </c>
      <c r="J636" s="0" t="s">
        <v>1647</v>
      </c>
      <c r="K636" s="0" t="s">
        <v>718</v>
      </c>
      <c r="L636" s="0" t="s">
        <v>1365</v>
      </c>
      <c r="M636" s="0" t="s">
        <v>1366</v>
      </c>
      <c r="N636" s="0" t="s">
        <v>1648</v>
      </c>
      <c r="O636" s="0" t="n">
        <v>11</v>
      </c>
      <c r="P636" s="0" t="n">
        <v>8</v>
      </c>
      <c r="Q636" s="0" t="s">
        <v>52</v>
      </c>
      <c r="R636" s="0" t="s">
        <v>236</v>
      </c>
      <c r="S636" s="0" t="s">
        <v>1741</v>
      </c>
      <c r="T636" s="0" t="s">
        <v>55</v>
      </c>
      <c r="U636" s="0" t="n">
        <v>4</v>
      </c>
      <c r="V636" s="0" t="n">
        <v>10</v>
      </c>
      <c r="W636" s="0" t="s">
        <v>55</v>
      </c>
      <c r="X636" s="0" t="s">
        <v>55</v>
      </c>
      <c r="Y636" s="0" t="s">
        <v>55</v>
      </c>
      <c r="Z636" s="0" t="s">
        <v>55</v>
      </c>
      <c r="AA636" s="0" t="n">
        <v>1</v>
      </c>
      <c r="AB636" s="0" t="s">
        <v>55</v>
      </c>
      <c r="AC636" s="0" t="s">
        <v>55</v>
      </c>
      <c r="AD636" s="0" t="n">
        <v>10.9467</v>
      </c>
      <c r="AE636" s="0" t="n">
        <v>8</v>
      </c>
      <c r="AF636" s="0" t="n">
        <v>61.77</v>
      </c>
      <c r="AG636" s="0" t="n">
        <v>20816.52</v>
      </c>
      <c r="AH636" s="0" t="n">
        <v>218</v>
      </c>
      <c r="AI636" s="0" t="n">
        <v>3548.98</v>
      </c>
      <c r="AJ636" s="0" t="n">
        <v>18.33</v>
      </c>
      <c r="AK636" s="0" t="n">
        <v>27.1</v>
      </c>
      <c r="AL636" s="0" t="n">
        <v>2</v>
      </c>
      <c r="AM636" s="0" t="n">
        <v>249402.1</v>
      </c>
      <c r="AN636" s="0" t="n">
        <v>33257.5</v>
      </c>
      <c r="AO636" s="0" t="n">
        <v>10140.4</v>
      </c>
      <c r="AP636" s="0" t="n">
        <v>1487</v>
      </c>
      <c r="AQ636" s="0" t="n">
        <v>90.49</v>
      </c>
      <c r="AR636" s="0" t="n">
        <v>56.5</v>
      </c>
      <c r="AS636" s="0" t="n">
        <v>571</v>
      </c>
    </row>
    <row r="637" customFormat="false" ht="12" hidden="false" customHeight="false" outlineLevel="0" collapsed="false">
      <c r="A637" s="0" t="str">
        <f aca="false">CONCATENATE("Item/",ASC(C637),"/cond_",ASC(L637),"/list_",ASC(E637),"/context_",ASC(F637),"/CW_",ASC(AS637))</f>
        <v>Item/12156/cond_ORTH/list_CORGA/context_156/CW_565</v>
      </c>
      <c r="B637" s="0" t="str">
        <f aca="false">CONCATENATE("(#",ASC(C637),")")</f>
        <v>(#12156)</v>
      </c>
      <c r="C637" s="0" t="n">
        <v>12156</v>
      </c>
      <c r="D637" s="0" t="n">
        <v>2156</v>
      </c>
      <c r="E637" s="0" t="s">
        <v>46</v>
      </c>
      <c r="F637" s="0" t="n">
        <v>156</v>
      </c>
      <c r="G637" s="0" t="n">
        <v>196</v>
      </c>
      <c r="I637" s="0" t="s">
        <v>720</v>
      </c>
      <c r="J637" s="0" t="s">
        <v>1649</v>
      </c>
      <c r="K637" s="0" t="s">
        <v>722</v>
      </c>
      <c r="L637" s="0" t="s">
        <v>1365</v>
      </c>
      <c r="M637" s="0" t="s">
        <v>1366</v>
      </c>
      <c r="N637" s="0" t="s">
        <v>1650</v>
      </c>
      <c r="O637" s="0" t="n">
        <v>18</v>
      </c>
      <c r="P637" s="0" t="n">
        <v>16</v>
      </c>
      <c r="Q637" s="0" t="s">
        <v>52</v>
      </c>
      <c r="R637" s="0" t="s">
        <v>236</v>
      </c>
      <c r="S637" s="0" t="s">
        <v>1793</v>
      </c>
      <c r="T637" s="0" t="s">
        <v>55</v>
      </c>
      <c r="U637" s="0" t="n">
        <v>4</v>
      </c>
      <c r="V637" s="0" t="n">
        <v>125</v>
      </c>
      <c r="W637" s="0" t="n">
        <v>348</v>
      </c>
      <c r="X637" s="0" t="n">
        <v>569</v>
      </c>
      <c r="Y637" s="0" t="n">
        <v>455</v>
      </c>
      <c r="Z637" s="0" t="n">
        <v>520</v>
      </c>
      <c r="AA637" s="0" t="n">
        <v>2</v>
      </c>
      <c r="AB637" s="0" t="s">
        <v>55</v>
      </c>
      <c r="AC637" s="0" t="s">
        <v>55</v>
      </c>
      <c r="AD637" s="0" t="n">
        <v>99.5909</v>
      </c>
      <c r="AE637" s="0" t="n">
        <v>14</v>
      </c>
      <c r="AF637" s="0" t="n">
        <v>62.03</v>
      </c>
      <c r="AG637" s="0" t="n">
        <v>21185.49</v>
      </c>
      <c r="AH637" s="0" t="n">
        <v>219</v>
      </c>
      <c r="AI637" s="0" t="n">
        <v>4136.79</v>
      </c>
      <c r="AJ637" s="0" t="n">
        <v>21</v>
      </c>
      <c r="AK637" s="0" t="n">
        <v>345.68</v>
      </c>
      <c r="AL637" s="0" t="n">
        <v>4.5</v>
      </c>
      <c r="AM637" s="0" t="n">
        <v>271361.23</v>
      </c>
      <c r="AN637" s="0" t="n">
        <v>34496.25</v>
      </c>
      <c r="AO637" s="0" t="n">
        <v>15339.48</v>
      </c>
      <c r="AP637" s="0" t="n">
        <v>2110.33</v>
      </c>
      <c r="AQ637" s="0" t="n">
        <v>2337.83</v>
      </c>
      <c r="AR637" s="0" t="n">
        <v>259</v>
      </c>
      <c r="AS637" s="0" t="n">
        <v>565</v>
      </c>
    </row>
    <row r="638" customFormat="false" ht="12" hidden="false" customHeight="false" outlineLevel="0" collapsed="false">
      <c r="A638" s="0" t="str">
        <f aca="false">CONCATENATE("Item/",ASC(C638),"/cond_",ASC(L638),"/list_",ASC(E638),"/context_",ASC(F638),"/CW_",ASC(AS638))</f>
        <v>Item/12157/cond_ORTH/list_CORGA/context_157/CW_569</v>
      </c>
      <c r="B638" s="0" t="str">
        <f aca="false">CONCATENATE("(#",ASC(C638),")")</f>
        <v>(#12157)</v>
      </c>
      <c r="C638" s="0" t="n">
        <v>12157</v>
      </c>
      <c r="D638" s="0" t="n">
        <v>2157</v>
      </c>
      <c r="E638" s="0" t="s">
        <v>46</v>
      </c>
      <c r="F638" s="0" t="n">
        <v>157</v>
      </c>
      <c r="G638" s="0" t="n">
        <v>197</v>
      </c>
      <c r="I638" s="0" t="s">
        <v>724</v>
      </c>
      <c r="J638" s="0" t="s">
        <v>1651</v>
      </c>
      <c r="K638" s="0" t="s">
        <v>726</v>
      </c>
      <c r="L638" s="0" t="s">
        <v>1365</v>
      </c>
      <c r="M638" s="0" t="s">
        <v>1366</v>
      </c>
      <c r="N638" s="0" t="s">
        <v>1652</v>
      </c>
      <c r="O638" s="0" t="n">
        <v>17</v>
      </c>
      <c r="P638" s="0" t="n">
        <v>15</v>
      </c>
      <c r="Q638" s="0" t="s">
        <v>52</v>
      </c>
      <c r="R638" s="0" t="s">
        <v>236</v>
      </c>
      <c r="S638" s="0" t="s">
        <v>1743</v>
      </c>
      <c r="T638" s="0" t="s">
        <v>55</v>
      </c>
      <c r="U638" s="0" t="n">
        <v>6</v>
      </c>
      <c r="V638" s="0" t="n">
        <v>8</v>
      </c>
      <c r="W638" s="0" t="s">
        <v>55</v>
      </c>
      <c r="X638" s="0" t="s">
        <v>55</v>
      </c>
      <c r="Y638" s="0" t="s">
        <v>55</v>
      </c>
      <c r="Z638" s="0" t="s">
        <v>55</v>
      </c>
      <c r="AA638" s="0" t="n">
        <v>20</v>
      </c>
      <c r="AB638" s="0" t="s">
        <v>55</v>
      </c>
      <c r="AC638" s="0" t="s">
        <v>55</v>
      </c>
      <c r="AD638" s="0" t="n">
        <v>10.5302</v>
      </c>
      <c r="AE638" s="0" t="n">
        <v>5</v>
      </c>
      <c r="AF638" s="0" t="n">
        <v>35.8</v>
      </c>
      <c r="AG638" s="0" t="n">
        <v>8338.3</v>
      </c>
      <c r="AH638" s="0" t="n">
        <v>876.5</v>
      </c>
      <c r="AI638" s="0" t="n">
        <v>2087.46</v>
      </c>
      <c r="AJ638" s="0" t="n">
        <v>200.4</v>
      </c>
      <c r="AK638" s="0" t="n">
        <v>256.19</v>
      </c>
      <c r="AL638" s="0" t="n">
        <v>24.5</v>
      </c>
      <c r="AM638" s="0" t="n">
        <v>289228.07</v>
      </c>
      <c r="AN638" s="0" t="n">
        <v>38990.33</v>
      </c>
      <c r="AO638" s="0" t="n">
        <v>36847.78</v>
      </c>
      <c r="AP638" s="0" t="n">
        <v>5923.4</v>
      </c>
      <c r="AQ638" s="0" t="n">
        <v>1244.78</v>
      </c>
      <c r="AR638" s="0" t="n">
        <v>276.25</v>
      </c>
      <c r="AS638" s="0" t="n">
        <v>569</v>
      </c>
    </row>
    <row r="639" customFormat="false" ht="12" hidden="false" customHeight="false" outlineLevel="0" collapsed="false">
      <c r="A639" s="0" t="str">
        <f aca="false">CONCATENATE("Item/",ASC(C639),"/cond_",ASC(L639),"/list_",ASC(E639),"/context_",ASC(F639),"/CW_",ASC(AS639))</f>
        <v>Item/12158/cond_ORTH/list_CORGB/context_158/CW_424</v>
      </c>
      <c r="B639" s="0" t="str">
        <f aca="false">CONCATENATE("(#",ASC(C639),")")</f>
        <v>(#12158)</v>
      </c>
      <c r="C639" s="0" t="n">
        <v>12158</v>
      </c>
      <c r="D639" s="0" t="n">
        <v>2158</v>
      </c>
      <c r="E639" s="0" t="s">
        <v>56</v>
      </c>
      <c r="F639" s="0" t="n">
        <v>158</v>
      </c>
      <c r="G639" s="0" t="n">
        <v>198</v>
      </c>
      <c r="I639" s="0" t="s">
        <v>728</v>
      </c>
      <c r="J639" s="0" t="s">
        <v>1653</v>
      </c>
      <c r="K639" s="0" t="s">
        <v>730</v>
      </c>
      <c r="L639" s="0" t="s">
        <v>1365</v>
      </c>
      <c r="M639" s="0" t="s">
        <v>1366</v>
      </c>
      <c r="N639" s="0" t="s">
        <v>1654</v>
      </c>
      <c r="O639" s="0" t="n">
        <v>21</v>
      </c>
      <c r="P639" s="0" t="n">
        <v>19</v>
      </c>
      <c r="Q639" s="0" t="s">
        <v>52</v>
      </c>
      <c r="R639" s="0" t="s">
        <v>236</v>
      </c>
      <c r="S639" s="0" t="s">
        <v>1794</v>
      </c>
      <c r="T639" s="0" t="s">
        <v>55</v>
      </c>
      <c r="U639" s="0" t="n">
        <v>5</v>
      </c>
      <c r="V639" s="0" t="n">
        <v>58</v>
      </c>
      <c r="W639" s="0" t="s">
        <v>55</v>
      </c>
      <c r="X639" s="0" t="s">
        <v>55</v>
      </c>
      <c r="Y639" s="0" t="s">
        <v>55</v>
      </c>
      <c r="Z639" s="0" t="s">
        <v>55</v>
      </c>
      <c r="AA639" s="0" t="n">
        <v>8</v>
      </c>
      <c r="AB639" s="0" t="s">
        <v>55</v>
      </c>
      <c r="AC639" s="0" t="s">
        <v>55</v>
      </c>
      <c r="AD639" s="0" t="n">
        <v>40.4551</v>
      </c>
      <c r="AE639" s="0" t="n">
        <v>2</v>
      </c>
      <c r="AF639" s="0" t="n">
        <v>174.28</v>
      </c>
      <c r="AG639" s="0" t="n">
        <v>7187.13</v>
      </c>
      <c r="AH639" s="0" t="n">
        <v>311.6</v>
      </c>
      <c r="AI639" s="0" t="n">
        <v>1029.24</v>
      </c>
      <c r="AJ639" s="0" t="n">
        <v>31.5</v>
      </c>
      <c r="AK639" s="0" t="n">
        <v>375.24</v>
      </c>
      <c r="AL639" s="0" t="n">
        <v>4</v>
      </c>
      <c r="AM639" s="0" t="n">
        <v>267448.72</v>
      </c>
      <c r="AN639" s="0" t="n">
        <v>33638</v>
      </c>
      <c r="AO639" s="0" t="n">
        <v>30268.16</v>
      </c>
      <c r="AP639" s="0" t="n">
        <v>3453.75</v>
      </c>
      <c r="AQ639" s="0" t="n">
        <v>3370.84</v>
      </c>
      <c r="AR639" s="0" t="n">
        <v>340.67</v>
      </c>
      <c r="AS639" s="0" t="n">
        <v>424</v>
      </c>
    </row>
    <row r="640" customFormat="false" ht="12" hidden="false" customHeight="false" outlineLevel="0" collapsed="false">
      <c r="A640" s="0" t="str">
        <f aca="false">CONCATENATE("Item/",ASC(C640),"/cond_",ASC(L640),"/list_",ASC(E640),"/context_",ASC(F640),"/CW_",ASC(AS640))</f>
        <v>Item/12159/cond_ORTH/list_CORGC/context_159/CW_579</v>
      </c>
      <c r="B640" s="0" t="str">
        <f aca="false">CONCATENATE("(#",ASC(C640),")")</f>
        <v>(#12159)</v>
      </c>
      <c r="C640" s="0" t="n">
        <v>12159</v>
      </c>
      <c r="D640" s="0" t="n">
        <v>2159</v>
      </c>
      <c r="E640" s="0" t="s">
        <v>66</v>
      </c>
      <c r="F640" s="0" t="n">
        <v>159</v>
      </c>
      <c r="G640" s="0" t="n">
        <v>199</v>
      </c>
      <c r="H640" s="0" t="s">
        <v>732</v>
      </c>
      <c r="I640" s="0" t="s">
        <v>733</v>
      </c>
      <c r="J640" s="0" t="s">
        <v>1655</v>
      </c>
      <c r="K640" s="0" t="s">
        <v>735</v>
      </c>
      <c r="L640" s="0" t="s">
        <v>1365</v>
      </c>
      <c r="M640" s="0" t="s">
        <v>1366</v>
      </c>
      <c r="N640" s="0" t="s">
        <v>1656</v>
      </c>
      <c r="O640" s="0" t="n">
        <v>10</v>
      </c>
      <c r="P640" s="0" t="n">
        <v>8</v>
      </c>
      <c r="Q640" s="0" t="s">
        <v>52</v>
      </c>
      <c r="R640" s="0" t="s">
        <v>236</v>
      </c>
      <c r="S640" s="0" t="s">
        <v>1755</v>
      </c>
      <c r="T640" s="0" t="s">
        <v>55</v>
      </c>
      <c r="U640" s="0" t="n">
        <v>4</v>
      </c>
      <c r="V640" s="0" t="n">
        <v>10</v>
      </c>
      <c r="W640" s="0" t="n">
        <v>608</v>
      </c>
      <c r="X640" s="0" t="n">
        <v>540</v>
      </c>
      <c r="Y640" s="0" t="n">
        <v>586</v>
      </c>
      <c r="Z640" s="0" t="s">
        <v>55</v>
      </c>
      <c r="AA640" s="0" t="n">
        <v>2</v>
      </c>
      <c r="AB640" s="0" t="s">
        <v>55</v>
      </c>
      <c r="AC640" s="0" t="s">
        <v>55</v>
      </c>
      <c r="AD640" s="0" t="n">
        <v>22.5478</v>
      </c>
      <c r="AE640" s="0" t="n">
        <v>7</v>
      </c>
      <c r="AF640" s="0" t="n">
        <v>30.76</v>
      </c>
      <c r="AG640" s="0" t="n">
        <v>17332.95</v>
      </c>
      <c r="AH640" s="0" t="n">
        <v>222.25</v>
      </c>
      <c r="AI640" s="0" t="n">
        <v>1983.15</v>
      </c>
      <c r="AJ640" s="0" t="n">
        <v>29.33</v>
      </c>
      <c r="AK640" s="0" t="n">
        <v>130.2</v>
      </c>
      <c r="AL640" s="0" t="n">
        <v>4.5</v>
      </c>
      <c r="AM640" s="0" t="n">
        <v>227152.84</v>
      </c>
      <c r="AN640" s="0" t="n">
        <v>25227.75</v>
      </c>
      <c r="AO640" s="0" t="n">
        <v>10101.53</v>
      </c>
      <c r="AP640" s="0" t="n">
        <v>1426.67</v>
      </c>
      <c r="AQ640" s="0" t="n">
        <v>550.84</v>
      </c>
      <c r="AR640" s="0" t="n">
        <v>110</v>
      </c>
      <c r="AS640" s="0" t="n">
        <v>579</v>
      </c>
    </row>
    <row r="641" customFormat="false" ht="12" hidden="false" customHeight="false" outlineLevel="0" collapsed="false">
      <c r="A641" s="0" t="str">
        <f aca="false">CONCATENATE("Item/",ASC(C641),"/cond_",ASC(L641),"/list_",ASC(E641),"/context_",ASC(F641),"/CW_",ASC(AS641))</f>
        <v>Item/12160/cond_ORTH/list_CORGC/context_160/CW_320</v>
      </c>
      <c r="B641" s="0" t="str">
        <f aca="false">CONCATENATE("(#",ASC(C641),")")</f>
        <v>(#12160)</v>
      </c>
      <c r="C641" s="0" t="n">
        <v>12160</v>
      </c>
      <c r="D641" s="0" t="n">
        <v>2160</v>
      </c>
      <c r="E641" s="0" t="s">
        <v>66</v>
      </c>
      <c r="F641" s="0" t="n">
        <v>160</v>
      </c>
      <c r="G641" s="0" t="n">
        <v>200</v>
      </c>
      <c r="H641" s="0" t="s">
        <v>737</v>
      </c>
      <c r="I641" s="0" t="s">
        <v>738</v>
      </c>
      <c r="J641" s="0" t="s">
        <v>1657</v>
      </c>
      <c r="K641" s="0" t="s">
        <v>740</v>
      </c>
      <c r="L641" s="0" t="s">
        <v>1365</v>
      </c>
      <c r="M641" s="0" t="s">
        <v>1366</v>
      </c>
      <c r="N641" s="0" t="s">
        <v>1658</v>
      </c>
      <c r="O641" s="0" t="n">
        <v>10</v>
      </c>
      <c r="P641" s="0" t="n">
        <v>8</v>
      </c>
      <c r="Q641" s="0" t="s">
        <v>52</v>
      </c>
      <c r="R641" s="0" t="s">
        <v>236</v>
      </c>
      <c r="S641" s="0" t="s">
        <v>1743</v>
      </c>
      <c r="T641" s="0" t="s">
        <v>55</v>
      </c>
      <c r="U641" s="0" t="n">
        <v>3</v>
      </c>
      <c r="V641" s="0" t="s">
        <v>55</v>
      </c>
      <c r="W641" s="0" t="s">
        <v>55</v>
      </c>
      <c r="X641" s="0" t="s">
        <v>55</v>
      </c>
      <c r="Y641" s="0" t="s">
        <v>55</v>
      </c>
      <c r="Z641" s="0" t="s">
        <v>55</v>
      </c>
      <c r="AA641" s="0" t="n">
        <v>22</v>
      </c>
      <c r="AB641" s="0" t="s">
        <v>55</v>
      </c>
      <c r="AC641" s="0" t="s">
        <v>55</v>
      </c>
      <c r="AD641" s="0" t="n">
        <v>0.297464</v>
      </c>
      <c r="AE641" s="0" t="n">
        <v>14</v>
      </c>
      <c r="AF641" s="0" t="n">
        <v>79.04</v>
      </c>
      <c r="AG641" s="0" t="n">
        <v>12666.84</v>
      </c>
      <c r="AH641" s="0" t="n">
        <v>61</v>
      </c>
      <c r="AI641" s="0" t="n">
        <v>548.91</v>
      </c>
      <c r="AJ641" s="0" t="n">
        <v>7.5</v>
      </c>
      <c r="AK641" s="0" t="n">
        <v>0.3</v>
      </c>
      <c r="AL641" s="0" t="n">
        <v>1</v>
      </c>
      <c r="AM641" s="0" t="n">
        <v>249657.04</v>
      </c>
      <c r="AN641" s="0" t="n">
        <v>27123.33</v>
      </c>
      <c r="AO641" s="0" t="n">
        <v>11139.6</v>
      </c>
      <c r="AP641" s="0" t="n">
        <v>1593.5</v>
      </c>
      <c r="AQ641" s="0" t="n">
        <v>223.28</v>
      </c>
      <c r="AR641" s="0" t="n">
        <v>96</v>
      </c>
      <c r="AS641" s="0" t="n">
        <v>320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R641"/>
  <sheetViews>
    <sheetView windowProtection="false" showFormulas="false" showGridLines="true" showRowColHeaders="true" showZeros="true" rightToLeft="false" tabSelected="true" showOutlineSymbols="true" defaultGridColor="true" view="normal" topLeftCell="AI1" colorId="64" zoomScale="160" zoomScaleNormal="160" zoomScalePageLayoutView="100" workbookViewId="0">
      <selection pane="topLeft" activeCell="AQ35" activeCellId="0" sqref="AQ35"/>
    </sheetView>
  </sheetViews>
  <sheetFormatPr defaultRowHeight="12.8"/>
  <cols>
    <col collapsed="false" hidden="false" max="42" min="1" style="0" width="10.530612244898"/>
    <col collapsed="false" hidden="false" max="43" min="43" style="107" width="88.8265306122449"/>
    <col collapsed="false" hidden="false" max="1025" min="44" style="0" width="10.530612244898"/>
  </cols>
  <sheetData>
    <row r="1" customFormat="false" ht="12.8" hidden="false" customHeight="false" outlineLevel="0" collapsed="false">
      <c r="A1" s="0" t="s">
        <v>1706</v>
      </c>
      <c r="B1" s="0" t="s">
        <v>1707</v>
      </c>
      <c r="C1" s="0" t="s">
        <v>1708</v>
      </c>
      <c r="D1" s="0" t="s">
        <v>1709</v>
      </c>
      <c r="E1" s="0" t="s">
        <v>1710</v>
      </c>
      <c r="F1" s="0" t="s">
        <v>1711</v>
      </c>
      <c r="G1" s="0" t="s">
        <v>1712</v>
      </c>
      <c r="H1" s="0" t="s">
        <v>1713</v>
      </c>
      <c r="I1" s="0" t="s">
        <v>7</v>
      </c>
      <c r="J1" s="0" t="s">
        <v>1716</v>
      </c>
      <c r="K1" s="0" t="s">
        <v>1717</v>
      </c>
      <c r="L1" s="0" t="s">
        <v>1719</v>
      </c>
      <c r="M1" s="0" t="s">
        <v>1720</v>
      </c>
      <c r="N1" s="0" t="s">
        <v>14</v>
      </c>
      <c r="O1" s="0" t="s">
        <v>1721</v>
      </c>
      <c r="P1" s="0" t="s">
        <v>19</v>
      </c>
      <c r="Q1" s="0" t="s">
        <v>20</v>
      </c>
      <c r="R1" s="0" t="s">
        <v>1722</v>
      </c>
      <c r="S1" s="0" t="s">
        <v>1723</v>
      </c>
      <c r="T1" s="0" t="s">
        <v>23</v>
      </c>
      <c r="U1" s="0" t="s">
        <v>24</v>
      </c>
      <c r="V1" s="0" t="s">
        <v>25</v>
      </c>
      <c r="W1" s="0" t="s">
        <v>1724</v>
      </c>
      <c r="X1" s="0" t="s">
        <v>1725</v>
      </c>
      <c r="Y1" s="0" t="s">
        <v>28</v>
      </c>
      <c r="Z1" s="0" t="s">
        <v>29</v>
      </c>
      <c r="AA1" s="0" t="s">
        <v>1726</v>
      </c>
      <c r="AB1" s="0" t="s">
        <v>1727</v>
      </c>
      <c r="AC1" s="0" t="s">
        <v>1728</v>
      </c>
      <c r="AD1" s="0" t="s">
        <v>1729</v>
      </c>
      <c r="AE1" s="0" t="s">
        <v>1730</v>
      </c>
      <c r="AF1" s="0" t="s">
        <v>1731</v>
      </c>
      <c r="AG1" s="0" t="s">
        <v>1732</v>
      </c>
      <c r="AH1" s="0" t="s">
        <v>1733</v>
      </c>
      <c r="AI1" s="0" t="s">
        <v>1734</v>
      </c>
      <c r="AJ1" s="0" t="s">
        <v>1735</v>
      </c>
      <c r="AK1" s="0" t="s">
        <v>1736</v>
      </c>
      <c r="AL1" s="0" t="s">
        <v>1737</v>
      </c>
      <c r="AM1" s="0" t="s">
        <v>1738</v>
      </c>
      <c r="AN1" s="0" t="s">
        <v>1739</v>
      </c>
      <c r="AO1" s="0" t="s">
        <v>1740</v>
      </c>
      <c r="AP1" s="0" t="s">
        <v>45</v>
      </c>
      <c r="AQ1" s="107" t="s">
        <v>1714</v>
      </c>
    </row>
    <row r="2" customFormat="false" ht="12.8" hidden="false" customHeight="false" outlineLevel="0" collapsed="false">
      <c r="A2" s="0" t="s">
        <v>1795</v>
      </c>
      <c r="B2" s="0" t="s">
        <v>1796</v>
      </c>
      <c r="C2" s="0" t="n">
        <v>13001</v>
      </c>
      <c r="D2" s="0" t="n">
        <v>3001</v>
      </c>
      <c r="E2" s="0" t="s">
        <v>46</v>
      </c>
      <c r="F2" s="0" t="n">
        <v>1</v>
      </c>
      <c r="G2" s="0" t="n">
        <v>1</v>
      </c>
      <c r="H2" s="0" t="n">
        <v>36</v>
      </c>
      <c r="I2" s="0" t="s">
        <v>48</v>
      </c>
      <c r="J2" s="0" t="s">
        <v>50</v>
      </c>
      <c r="K2" s="0" t="n">
        <v>3</v>
      </c>
      <c r="L2" s="0" t="n">
        <v>15</v>
      </c>
      <c r="M2" s="0" t="n">
        <v>13</v>
      </c>
      <c r="N2" s="0" t="s">
        <v>52</v>
      </c>
      <c r="O2" s="0" t="s">
        <v>53</v>
      </c>
      <c r="P2" s="0" t="s">
        <v>1741</v>
      </c>
      <c r="Q2" s="0" t="s">
        <v>55</v>
      </c>
      <c r="R2" s="0" t="n">
        <v>9</v>
      </c>
      <c r="S2" s="0" t="n">
        <v>2.94</v>
      </c>
      <c r="T2" s="0" t="n">
        <v>0</v>
      </c>
      <c r="U2" s="0" t="n">
        <v>492</v>
      </c>
      <c r="V2" s="0" t="n">
        <v>499</v>
      </c>
      <c r="W2" s="0" t="n">
        <v>516</v>
      </c>
      <c r="X2" s="0" t="s">
        <v>55</v>
      </c>
      <c r="Y2" s="0" t="s">
        <v>55</v>
      </c>
      <c r="Z2" s="0" t="s">
        <v>55</v>
      </c>
      <c r="AA2" s="0" t="n">
        <v>7.3771</v>
      </c>
      <c r="AB2" s="0" t="n">
        <v>0</v>
      </c>
      <c r="AC2" s="0" t="n">
        <v>0</v>
      </c>
      <c r="AD2" s="0" t="n">
        <v>3246.89</v>
      </c>
      <c r="AE2" s="0" t="n">
        <v>964.33</v>
      </c>
      <c r="AF2" s="0" t="n">
        <v>320.87</v>
      </c>
      <c r="AG2" s="0" t="n">
        <v>126.25</v>
      </c>
      <c r="AH2" s="0" t="n">
        <v>44.08</v>
      </c>
      <c r="AI2" s="0" t="n">
        <v>20</v>
      </c>
      <c r="AJ2" s="0" t="n">
        <v>291387.8</v>
      </c>
      <c r="AK2" s="0" t="n">
        <v>38979.78</v>
      </c>
      <c r="AL2" s="0" t="n">
        <v>26817.37</v>
      </c>
      <c r="AM2" s="0" t="n">
        <v>3743.75</v>
      </c>
      <c r="AN2" s="0" t="n">
        <v>3171.84</v>
      </c>
      <c r="AO2" s="0" t="n">
        <v>273.29</v>
      </c>
      <c r="AP2" s="0" t="n">
        <v>152</v>
      </c>
      <c r="AQ2" s="107" t="s">
        <v>47</v>
      </c>
    </row>
    <row r="3" customFormat="false" ht="12.8" hidden="false" customHeight="false" outlineLevel="0" collapsed="false">
      <c r="A3" s="0" t="s">
        <v>1797</v>
      </c>
      <c r="B3" s="0" t="s">
        <v>1798</v>
      </c>
      <c r="C3" s="0" t="n">
        <v>13002</v>
      </c>
      <c r="D3" s="0" t="n">
        <v>3002</v>
      </c>
      <c r="E3" s="0" t="s">
        <v>56</v>
      </c>
      <c r="F3" s="0" t="n">
        <v>2</v>
      </c>
      <c r="G3" s="0" t="n">
        <v>5</v>
      </c>
      <c r="H3" s="0" t="n">
        <v>42</v>
      </c>
      <c r="I3" s="0" t="s">
        <v>58</v>
      </c>
      <c r="J3" s="0" t="s">
        <v>50</v>
      </c>
      <c r="K3" s="0" t="n">
        <v>3</v>
      </c>
      <c r="L3" s="0" t="n">
        <v>14</v>
      </c>
      <c r="M3" s="0" t="n">
        <v>12</v>
      </c>
      <c r="N3" s="0" t="s">
        <v>52</v>
      </c>
      <c r="O3" s="0" t="s">
        <v>53</v>
      </c>
      <c r="P3" s="0" t="s">
        <v>1742</v>
      </c>
      <c r="Q3" s="0" t="s">
        <v>55</v>
      </c>
      <c r="R3" s="0" t="n">
        <v>4</v>
      </c>
      <c r="S3" s="0" t="n">
        <v>16.86</v>
      </c>
      <c r="T3" s="0" t="n">
        <v>15</v>
      </c>
      <c r="U3" s="0" t="s">
        <v>55</v>
      </c>
      <c r="V3" s="0" t="s">
        <v>55</v>
      </c>
      <c r="W3" s="0" t="s">
        <v>55</v>
      </c>
      <c r="X3" s="0" t="s">
        <v>55</v>
      </c>
      <c r="Y3" s="0" t="s">
        <v>55</v>
      </c>
      <c r="Z3" s="0" t="s">
        <v>55</v>
      </c>
      <c r="AA3" s="0" t="n">
        <v>45.512</v>
      </c>
      <c r="AB3" s="0" t="n">
        <v>17</v>
      </c>
      <c r="AC3" s="0" t="n">
        <v>50.78</v>
      </c>
      <c r="AD3" s="0" t="n">
        <v>26038.71</v>
      </c>
      <c r="AE3" s="0" t="n">
        <v>305.25</v>
      </c>
      <c r="AF3" s="0" t="n">
        <v>1652.09</v>
      </c>
      <c r="AG3" s="0" t="n">
        <v>36.67</v>
      </c>
      <c r="AH3" s="0" t="n">
        <v>457.71</v>
      </c>
      <c r="AI3" s="0" t="n">
        <v>6.5</v>
      </c>
      <c r="AJ3" s="0" t="n">
        <v>380829.7</v>
      </c>
      <c r="AK3" s="0" t="n">
        <v>43474.5</v>
      </c>
      <c r="AL3" s="0" t="n">
        <v>36418.28</v>
      </c>
      <c r="AM3" s="0" t="n">
        <v>4464</v>
      </c>
      <c r="AN3" s="0" t="n">
        <v>3749.65</v>
      </c>
      <c r="AO3" s="0" t="n">
        <v>408.5</v>
      </c>
      <c r="AP3" s="0" t="n">
        <v>540</v>
      </c>
      <c r="AQ3" s="107" t="s">
        <v>57</v>
      </c>
    </row>
    <row r="4" customFormat="false" ht="12.8" hidden="false" customHeight="false" outlineLevel="0" collapsed="false">
      <c r="A4" s="0" t="s">
        <v>1799</v>
      </c>
      <c r="B4" s="0" t="s">
        <v>1800</v>
      </c>
      <c r="C4" s="0" t="n">
        <v>13003</v>
      </c>
      <c r="D4" s="0" t="n">
        <v>3003</v>
      </c>
      <c r="E4" s="0" t="s">
        <v>46</v>
      </c>
      <c r="F4" s="0" t="n">
        <v>3</v>
      </c>
      <c r="G4" s="0" t="n">
        <v>8</v>
      </c>
      <c r="H4" s="0" t="s">
        <v>61</v>
      </c>
      <c r="I4" s="0" t="s">
        <v>63</v>
      </c>
      <c r="J4" s="0" t="s">
        <v>50</v>
      </c>
      <c r="K4" s="0" t="n">
        <v>3</v>
      </c>
      <c r="L4" s="0" t="n">
        <v>11</v>
      </c>
      <c r="M4" s="0" t="n">
        <v>8</v>
      </c>
      <c r="N4" s="0" t="s">
        <v>52</v>
      </c>
      <c r="O4" s="0" t="s">
        <v>53</v>
      </c>
      <c r="P4" s="0" t="s">
        <v>1741</v>
      </c>
      <c r="Q4" s="0" t="n">
        <v>0</v>
      </c>
      <c r="R4" s="0" t="n">
        <v>5</v>
      </c>
      <c r="S4" s="0" t="n">
        <v>186.12</v>
      </c>
      <c r="T4" s="0" t="n">
        <v>4</v>
      </c>
      <c r="U4" s="0" t="n">
        <v>613</v>
      </c>
      <c r="V4" s="0" t="n">
        <v>571</v>
      </c>
      <c r="W4" s="0" t="n">
        <v>620</v>
      </c>
      <c r="X4" s="0" t="n">
        <v>467</v>
      </c>
      <c r="Y4" s="0" t="n">
        <v>20</v>
      </c>
      <c r="Z4" s="0" t="s">
        <v>55</v>
      </c>
      <c r="AA4" s="0" t="n">
        <v>148.315</v>
      </c>
      <c r="AB4" s="0" t="n">
        <v>4</v>
      </c>
      <c r="AC4" s="0" t="n">
        <v>9.71</v>
      </c>
      <c r="AD4" s="0" t="n">
        <v>7121.43</v>
      </c>
      <c r="AE4" s="0" t="n">
        <v>325.4</v>
      </c>
      <c r="AF4" s="0" t="n">
        <v>868.33</v>
      </c>
      <c r="AG4" s="0" t="n">
        <v>39.25</v>
      </c>
      <c r="AH4" s="0" t="n">
        <v>331.37</v>
      </c>
      <c r="AI4" s="0" t="n">
        <v>8</v>
      </c>
      <c r="AJ4" s="0" t="n">
        <v>209801.55</v>
      </c>
      <c r="AK4" s="0" t="n">
        <v>25549.6</v>
      </c>
      <c r="AL4" s="0" t="n">
        <v>9323.81</v>
      </c>
      <c r="AM4" s="0" t="n">
        <v>1706.75</v>
      </c>
      <c r="AN4" s="0" t="n">
        <v>1671.39</v>
      </c>
      <c r="AO4" s="0" t="n">
        <v>182.67</v>
      </c>
      <c r="AP4" s="0" t="n">
        <v>24</v>
      </c>
      <c r="AQ4" s="107" t="s">
        <v>62</v>
      </c>
    </row>
    <row r="5" customFormat="false" ht="12.8" hidden="false" customHeight="false" outlineLevel="0" collapsed="false">
      <c r="A5" s="0" t="s">
        <v>1801</v>
      </c>
      <c r="B5" s="0" t="s">
        <v>1802</v>
      </c>
      <c r="C5" s="0" t="n">
        <v>13004</v>
      </c>
      <c r="D5" s="0" t="n">
        <v>3004</v>
      </c>
      <c r="E5" s="0" t="s">
        <v>66</v>
      </c>
      <c r="F5" s="0" t="n">
        <v>4</v>
      </c>
      <c r="G5" s="0" t="n">
        <v>9</v>
      </c>
      <c r="I5" s="0" t="s">
        <v>68</v>
      </c>
      <c r="J5" s="0" t="s">
        <v>50</v>
      </c>
      <c r="K5" s="0" t="n">
        <v>3</v>
      </c>
      <c r="L5" s="0" t="n">
        <v>12</v>
      </c>
      <c r="M5" s="0" t="n">
        <v>9</v>
      </c>
      <c r="N5" s="0" t="s">
        <v>52</v>
      </c>
      <c r="O5" s="0" t="s">
        <v>53</v>
      </c>
      <c r="P5" s="0" t="s">
        <v>1743</v>
      </c>
      <c r="Q5" s="0" t="s">
        <v>55</v>
      </c>
      <c r="R5" s="0" t="n">
        <v>7</v>
      </c>
      <c r="S5" s="0" t="n">
        <v>12.98</v>
      </c>
      <c r="T5" s="0" t="n">
        <v>0</v>
      </c>
      <c r="U5" s="0" t="n">
        <v>622</v>
      </c>
      <c r="V5" s="0" t="n">
        <v>563</v>
      </c>
      <c r="W5" s="0" t="n">
        <v>582</v>
      </c>
      <c r="X5" s="0" t="n">
        <v>449</v>
      </c>
      <c r="Y5" s="0" t="n">
        <v>9</v>
      </c>
      <c r="Z5" s="0" t="s">
        <v>55</v>
      </c>
      <c r="AA5" s="0" t="n">
        <v>17.7883</v>
      </c>
      <c r="AB5" s="0" t="n">
        <v>1</v>
      </c>
      <c r="AC5" s="0" t="n">
        <v>0.18</v>
      </c>
      <c r="AD5" s="0" t="n">
        <v>6081.93</v>
      </c>
      <c r="AE5" s="0" t="n">
        <v>978.86</v>
      </c>
      <c r="AF5" s="0" t="n">
        <v>439.29</v>
      </c>
      <c r="AG5" s="0" t="n">
        <v>96.83</v>
      </c>
      <c r="AH5" s="0" t="n">
        <v>77.32</v>
      </c>
      <c r="AI5" s="0" t="n">
        <v>18.6</v>
      </c>
      <c r="AJ5" s="0" t="n">
        <v>264207.5</v>
      </c>
      <c r="AK5" s="0" t="n">
        <v>32498.29</v>
      </c>
      <c r="AL5" s="0" t="n">
        <v>18941.97</v>
      </c>
      <c r="AM5" s="0" t="n">
        <v>2600.17</v>
      </c>
      <c r="AN5" s="0" t="n">
        <v>850.34</v>
      </c>
      <c r="AO5" s="0" t="n">
        <v>233.2</v>
      </c>
      <c r="AP5" s="0" t="n">
        <v>23</v>
      </c>
      <c r="AQ5" s="107" t="s">
        <v>67</v>
      </c>
    </row>
    <row r="6" customFormat="false" ht="12.8" hidden="false" customHeight="false" outlineLevel="0" collapsed="false">
      <c r="A6" s="0" t="s">
        <v>1803</v>
      </c>
      <c r="B6" s="0" t="s">
        <v>1804</v>
      </c>
      <c r="C6" s="0" t="n">
        <v>13005</v>
      </c>
      <c r="D6" s="0" t="n">
        <v>3005</v>
      </c>
      <c r="E6" s="0" t="s">
        <v>46</v>
      </c>
      <c r="F6" s="0" t="n">
        <v>5</v>
      </c>
      <c r="G6" s="0" t="n">
        <v>10</v>
      </c>
      <c r="H6" s="0" t="s">
        <v>71</v>
      </c>
      <c r="I6" s="0" t="s">
        <v>73</v>
      </c>
      <c r="J6" s="0" t="s">
        <v>50</v>
      </c>
      <c r="K6" s="0" t="n">
        <v>3</v>
      </c>
      <c r="L6" s="0" t="n">
        <v>10</v>
      </c>
      <c r="M6" s="0" t="n">
        <v>8</v>
      </c>
      <c r="N6" s="0" t="s">
        <v>52</v>
      </c>
      <c r="O6" s="0" t="s">
        <v>53</v>
      </c>
      <c r="P6" s="0" t="s">
        <v>1743</v>
      </c>
      <c r="Q6" s="0" t="s">
        <v>55</v>
      </c>
      <c r="R6" s="0" t="n">
        <v>3</v>
      </c>
      <c r="S6" s="0" t="n">
        <v>15.43</v>
      </c>
      <c r="T6" s="0" t="n">
        <v>11</v>
      </c>
      <c r="U6" s="0" t="s">
        <v>55</v>
      </c>
      <c r="V6" s="0" t="s">
        <v>55</v>
      </c>
      <c r="W6" s="0" t="s">
        <v>55</v>
      </c>
      <c r="X6" s="0" t="s">
        <v>55</v>
      </c>
      <c r="Y6" s="0" t="n">
        <v>21</v>
      </c>
      <c r="Z6" s="0" t="s">
        <v>55</v>
      </c>
      <c r="AA6" s="0" t="n">
        <v>3.80754</v>
      </c>
      <c r="AB6" s="0" t="n">
        <v>11</v>
      </c>
      <c r="AC6" s="0" t="n">
        <v>499.77</v>
      </c>
      <c r="AD6" s="0" t="n">
        <v>7091.75</v>
      </c>
      <c r="AE6" s="0" t="n">
        <v>50.33</v>
      </c>
      <c r="AF6" s="0" t="n">
        <v>2752.52</v>
      </c>
      <c r="AG6" s="0" t="n">
        <v>6.5</v>
      </c>
      <c r="AH6" s="0" t="n">
        <v>3.81</v>
      </c>
      <c r="AI6" s="0" t="n">
        <v>1</v>
      </c>
      <c r="AJ6" s="0" t="n">
        <v>95642.53</v>
      </c>
      <c r="AK6" s="0" t="n">
        <v>14607</v>
      </c>
      <c r="AL6" s="0" t="n">
        <v>5584.47</v>
      </c>
      <c r="AM6" s="0" t="n">
        <v>1052</v>
      </c>
      <c r="AN6" s="0" t="n">
        <v>34.98</v>
      </c>
      <c r="AO6" s="0" t="n">
        <v>34</v>
      </c>
      <c r="AP6" s="0" t="n">
        <v>42</v>
      </c>
      <c r="AQ6" s="107" t="s">
        <v>72</v>
      </c>
    </row>
    <row r="7" customFormat="false" ht="12.8" hidden="false" customHeight="false" outlineLevel="0" collapsed="false">
      <c r="A7" s="0" t="s">
        <v>1805</v>
      </c>
      <c r="B7" s="0" t="s">
        <v>1806</v>
      </c>
      <c r="C7" s="0" t="n">
        <v>13006</v>
      </c>
      <c r="D7" s="0" t="n">
        <v>3006</v>
      </c>
      <c r="E7" s="0" t="s">
        <v>66</v>
      </c>
      <c r="F7" s="0" t="n">
        <v>6</v>
      </c>
      <c r="G7" s="0" t="n">
        <v>11</v>
      </c>
      <c r="I7" s="0" t="s">
        <v>77</v>
      </c>
      <c r="J7" s="0" t="s">
        <v>50</v>
      </c>
      <c r="K7" s="0" t="n">
        <v>3</v>
      </c>
      <c r="L7" s="0" t="n">
        <v>18</v>
      </c>
      <c r="M7" s="0" t="n">
        <v>15</v>
      </c>
      <c r="N7" s="0" t="s">
        <v>52</v>
      </c>
      <c r="O7" s="0" t="s">
        <v>53</v>
      </c>
      <c r="P7" s="0" t="s">
        <v>1744</v>
      </c>
      <c r="Q7" s="0" t="s">
        <v>55</v>
      </c>
      <c r="R7" s="0" t="n">
        <v>6</v>
      </c>
      <c r="S7" s="0" t="n">
        <v>31.31</v>
      </c>
      <c r="T7" s="0" t="n">
        <v>5</v>
      </c>
      <c r="U7" s="0" t="n">
        <v>524</v>
      </c>
      <c r="V7" s="0" t="n">
        <v>588</v>
      </c>
      <c r="W7" s="0" t="n">
        <v>585</v>
      </c>
      <c r="X7" s="0" t="n">
        <v>545</v>
      </c>
      <c r="Y7" s="0" t="s">
        <v>55</v>
      </c>
      <c r="Z7" s="0" t="s">
        <v>55</v>
      </c>
      <c r="AA7" s="0" t="n">
        <v>73.1761</v>
      </c>
      <c r="AB7" s="0" t="n">
        <v>6</v>
      </c>
      <c r="AC7" s="0" t="n">
        <v>7.91</v>
      </c>
      <c r="AD7" s="0" t="n">
        <v>7036.85</v>
      </c>
      <c r="AE7" s="0" t="n">
        <v>608.33</v>
      </c>
      <c r="AF7" s="0" t="n">
        <v>2115.84</v>
      </c>
      <c r="AG7" s="0" t="n">
        <v>166.2</v>
      </c>
      <c r="AH7" s="0" t="n">
        <v>1152.6</v>
      </c>
      <c r="AI7" s="0" t="n">
        <v>77.5</v>
      </c>
      <c r="AJ7" s="0" t="n">
        <v>210226.79</v>
      </c>
      <c r="AK7" s="0" t="n">
        <v>35071.5</v>
      </c>
      <c r="AL7" s="0" t="n">
        <v>30583.7</v>
      </c>
      <c r="AM7" s="0" t="n">
        <v>5952.2</v>
      </c>
      <c r="AN7" s="0" t="n">
        <v>8862.2</v>
      </c>
      <c r="AO7" s="0" t="n">
        <v>2138.25</v>
      </c>
      <c r="AP7" s="0" t="n">
        <v>494</v>
      </c>
      <c r="AQ7" s="107" t="s">
        <v>1807</v>
      </c>
    </row>
    <row r="8" customFormat="false" ht="12.8" hidden="false" customHeight="false" outlineLevel="0" collapsed="false">
      <c r="A8" s="0" t="s">
        <v>1808</v>
      </c>
      <c r="B8" s="0" t="s">
        <v>1809</v>
      </c>
      <c r="C8" s="0" t="n">
        <v>13007</v>
      </c>
      <c r="D8" s="0" t="n">
        <v>3007</v>
      </c>
      <c r="E8" s="0" t="s">
        <v>80</v>
      </c>
      <c r="F8" s="0" t="n">
        <v>7</v>
      </c>
      <c r="G8" s="0" t="n">
        <v>12</v>
      </c>
      <c r="H8" s="0" t="s">
        <v>81</v>
      </c>
      <c r="I8" s="0" t="s">
        <v>83</v>
      </c>
      <c r="J8" s="0" t="s">
        <v>50</v>
      </c>
      <c r="K8" s="0" t="n">
        <v>3</v>
      </c>
      <c r="L8" s="0" t="n">
        <v>12</v>
      </c>
      <c r="M8" s="0" t="n">
        <v>8</v>
      </c>
      <c r="N8" s="0" t="s">
        <v>52</v>
      </c>
      <c r="O8" s="0" t="s">
        <v>53</v>
      </c>
      <c r="P8" s="0" t="s">
        <v>1745</v>
      </c>
      <c r="Q8" s="0" t="s">
        <v>55</v>
      </c>
      <c r="R8" s="0" t="n">
        <v>4</v>
      </c>
      <c r="S8" s="0" t="n">
        <v>16</v>
      </c>
      <c r="T8" s="0" t="n">
        <v>11</v>
      </c>
      <c r="U8" s="0" t="s">
        <v>55</v>
      </c>
      <c r="V8" s="0" t="n">
        <v>437</v>
      </c>
      <c r="W8" s="0" t="s">
        <v>55</v>
      </c>
      <c r="X8" s="0" t="s">
        <v>55</v>
      </c>
      <c r="Y8" s="0" t="s">
        <v>55</v>
      </c>
      <c r="Z8" s="0" t="s">
        <v>55</v>
      </c>
      <c r="AA8" s="0" t="n">
        <v>23.3807</v>
      </c>
      <c r="AB8" s="0" t="n">
        <v>11</v>
      </c>
      <c r="AC8" s="0" t="n">
        <v>119.22</v>
      </c>
      <c r="AD8" s="0" t="n">
        <v>14028.01</v>
      </c>
      <c r="AE8" s="0" t="n">
        <v>187.5</v>
      </c>
      <c r="AF8" s="0" t="n">
        <v>1840.53</v>
      </c>
      <c r="AG8" s="0" t="n">
        <v>33.33</v>
      </c>
      <c r="AH8" s="0" t="n">
        <v>679.11</v>
      </c>
      <c r="AI8" s="0" t="n">
        <v>6.5</v>
      </c>
      <c r="AJ8" s="0" t="n">
        <v>307494.98</v>
      </c>
      <c r="AK8" s="0" t="n">
        <v>40352.25</v>
      </c>
      <c r="AL8" s="0" t="n">
        <v>23522.22</v>
      </c>
      <c r="AM8" s="0" t="n">
        <v>3176</v>
      </c>
      <c r="AN8" s="0" t="n">
        <v>3107.93</v>
      </c>
      <c r="AO8" s="0" t="n">
        <v>260.5</v>
      </c>
      <c r="AP8" s="0" t="n">
        <v>170</v>
      </c>
      <c r="AQ8" s="107" t="s">
        <v>82</v>
      </c>
    </row>
    <row r="9" customFormat="false" ht="12.8" hidden="false" customHeight="false" outlineLevel="0" collapsed="false">
      <c r="A9" s="0" t="s">
        <v>1810</v>
      </c>
      <c r="B9" s="0" t="s">
        <v>1811</v>
      </c>
      <c r="C9" s="0" t="n">
        <v>13008</v>
      </c>
      <c r="D9" s="0" t="n">
        <v>3008</v>
      </c>
      <c r="E9" s="0" t="s">
        <v>46</v>
      </c>
      <c r="F9" s="0" t="n">
        <v>8</v>
      </c>
      <c r="G9" s="0" t="n">
        <v>13</v>
      </c>
      <c r="I9" s="0" t="s">
        <v>87</v>
      </c>
      <c r="J9" s="0" t="s">
        <v>50</v>
      </c>
      <c r="K9" s="0" t="n">
        <v>3</v>
      </c>
      <c r="L9" s="0" t="n">
        <v>16</v>
      </c>
      <c r="M9" s="0" t="n">
        <v>13</v>
      </c>
      <c r="N9" s="0" t="s">
        <v>52</v>
      </c>
      <c r="O9" s="0" t="s">
        <v>53</v>
      </c>
      <c r="P9" s="0" t="s">
        <v>1743</v>
      </c>
      <c r="Q9" s="0" t="s">
        <v>55</v>
      </c>
      <c r="R9" s="0" t="n">
        <v>5</v>
      </c>
      <c r="S9" s="0" t="n">
        <v>14.71</v>
      </c>
      <c r="T9" s="0" t="n">
        <v>3</v>
      </c>
      <c r="U9" s="0" t="n">
        <v>570</v>
      </c>
      <c r="V9" s="0" t="s">
        <v>1812</v>
      </c>
      <c r="W9" s="0" t="n">
        <v>609</v>
      </c>
      <c r="X9" s="0" t="n">
        <v>400</v>
      </c>
      <c r="Y9" s="0" t="s">
        <v>55</v>
      </c>
      <c r="Z9" s="0" t="s">
        <v>55</v>
      </c>
      <c r="AA9" s="0" t="n">
        <v>17.7883</v>
      </c>
      <c r="AB9" s="0" t="n">
        <v>3</v>
      </c>
      <c r="AC9" s="0" t="n">
        <v>13.09</v>
      </c>
      <c r="AD9" s="0" t="n">
        <v>7613.93</v>
      </c>
      <c r="AE9" s="0" t="n">
        <v>285.2</v>
      </c>
      <c r="AF9" s="0" t="n">
        <v>1769.72</v>
      </c>
      <c r="AG9" s="0" t="n">
        <v>19.5</v>
      </c>
      <c r="AH9" s="0" t="n">
        <v>18.03</v>
      </c>
      <c r="AI9" s="0" t="n">
        <v>2.67</v>
      </c>
      <c r="AJ9" s="0" t="n">
        <v>150569.42</v>
      </c>
      <c r="AK9" s="0" t="n">
        <v>26624.8</v>
      </c>
      <c r="AL9" s="0" t="n">
        <v>8778.26</v>
      </c>
      <c r="AM9" s="0" t="n">
        <v>1374</v>
      </c>
      <c r="AN9" s="0" t="n">
        <v>386.23</v>
      </c>
      <c r="AO9" s="0" t="n">
        <v>108.67</v>
      </c>
      <c r="AP9" s="0" t="n">
        <v>473</v>
      </c>
      <c r="AQ9" s="107" t="s">
        <v>86</v>
      </c>
    </row>
    <row r="10" customFormat="false" ht="12.8" hidden="false" customHeight="false" outlineLevel="0" collapsed="false">
      <c r="A10" s="0" t="s">
        <v>1813</v>
      </c>
      <c r="B10" s="0" t="s">
        <v>1814</v>
      </c>
      <c r="C10" s="0" t="n">
        <v>13009</v>
      </c>
      <c r="D10" s="0" t="n">
        <v>3009</v>
      </c>
      <c r="E10" s="0" t="s">
        <v>46</v>
      </c>
      <c r="F10" s="0" t="n">
        <v>9</v>
      </c>
      <c r="G10" s="0" t="n">
        <v>14</v>
      </c>
      <c r="H10" s="0" t="s">
        <v>90</v>
      </c>
      <c r="I10" s="0" t="s">
        <v>92</v>
      </c>
      <c r="J10" s="0" t="s">
        <v>50</v>
      </c>
      <c r="K10" s="0" t="n">
        <v>3</v>
      </c>
      <c r="L10" s="0" t="n">
        <v>16</v>
      </c>
      <c r="M10" s="0" t="n">
        <v>14</v>
      </c>
      <c r="N10" s="0" t="s">
        <v>52</v>
      </c>
      <c r="O10" s="0" t="s">
        <v>53</v>
      </c>
      <c r="P10" s="0" t="s">
        <v>1746</v>
      </c>
      <c r="Q10" s="0" t="s">
        <v>55</v>
      </c>
      <c r="R10" s="0" t="n">
        <v>9</v>
      </c>
      <c r="S10" s="0" t="n">
        <v>10.92</v>
      </c>
      <c r="T10" s="0" t="n">
        <v>0</v>
      </c>
      <c r="U10" s="0" t="n">
        <v>368</v>
      </c>
      <c r="V10" s="0" t="n">
        <v>532</v>
      </c>
      <c r="W10" s="0" t="n">
        <v>367</v>
      </c>
      <c r="X10" s="0" t="s">
        <v>55</v>
      </c>
      <c r="Y10" s="0" t="s">
        <v>55</v>
      </c>
      <c r="Z10" s="0" t="s">
        <v>55</v>
      </c>
      <c r="AA10" s="0" t="n">
        <v>15.5276</v>
      </c>
      <c r="AB10" s="0" t="n">
        <v>0</v>
      </c>
      <c r="AC10" s="0" t="n">
        <v>0</v>
      </c>
      <c r="AD10" s="0" t="n">
        <v>3195.47</v>
      </c>
      <c r="AE10" s="0" t="n">
        <v>838.78</v>
      </c>
      <c r="AF10" s="0" t="n">
        <v>1095.92</v>
      </c>
      <c r="AG10" s="0" t="n">
        <v>176.62</v>
      </c>
      <c r="AH10" s="0" t="n">
        <v>571.97</v>
      </c>
      <c r="AI10" s="0" t="n">
        <v>62.29</v>
      </c>
      <c r="AJ10" s="0" t="n">
        <v>264211.78</v>
      </c>
      <c r="AK10" s="0" t="n">
        <v>32863.33</v>
      </c>
      <c r="AL10" s="0" t="n">
        <v>21901.97</v>
      </c>
      <c r="AM10" s="0" t="n">
        <v>3712.5</v>
      </c>
      <c r="AN10" s="0" t="n">
        <v>5422.99</v>
      </c>
      <c r="AO10" s="0" t="n">
        <v>983.86</v>
      </c>
      <c r="AP10" s="0" t="n">
        <v>396</v>
      </c>
      <c r="AQ10" s="107" t="s">
        <v>91</v>
      </c>
      <c r="AR10" s="107" t="s">
        <v>1815</v>
      </c>
    </row>
    <row r="11" customFormat="false" ht="12.8" hidden="false" customHeight="false" outlineLevel="0" collapsed="false">
      <c r="A11" s="0" t="s">
        <v>1816</v>
      </c>
      <c r="B11" s="0" t="s">
        <v>1817</v>
      </c>
      <c r="C11" s="0" t="n">
        <v>13010</v>
      </c>
      <c r="D11" s="0" t="n">
        <v>3010</v>
      </c>
      <c r="E11" s="0" t="s">
        <v>46</v>
      </c>
      <c r="F11" s="0" t="n">
        <v>10</v>
      </c>
      <c r="G11" s="0" t="n">
        <v>15</v>
      </c>
      <c r="H11" s="0" t="s">
        <v>95</v>
      </c>
      <c r="I11" s="0" t="s">
        <v>97</v>
      </c>
      <c r="J11" s="0" t="s">
        <v>50</v>
      </c>
      <c r="K11" s="0" t="n">
        <v>3</v>
      </c>
      <c r="L11" s="0" t="n">
        <v>10</v>
      </c>
      <c r="M11" s="0" t="n">
        <v>8</v>
      </c>
      <c r="N11" s="0" t="s">
        <v>52</v>
      </c>
      <c r="O11" s="0" t="s">
        <v>53</v>
      </c>
      <c r="P11" s="0" t="s">
        <v>1743</v>
      </c>
      <c r="Q11" s="0" t="n">
        <v>0</v>
      </c>
      <c r="R11" s="0" t="n">
        <v>4</v>
      </c>
      <c r="S11" s="0" t="n">
        <v>27</v>
      </c>
      <c r="T11" s="0" t="n">
        <v>7</v>
      </c>
      <c r="U11" s="0" t="n">
        <v>606</v>
      </c>
      <c r="V11" s="0" t="n">
        <v>574</v>
      </c>
      <c r="W11" s="0" t="n">
        <v>577</v>
      </c>
      <c r="X11" s="0" t="n">
        <v>505</v>
      </c>
      <c r="Y11" s="0" t="s">
        <v>55</v>
      </c>
      <c r="Z11" s="0" t="s">
        <v>55</v>
      </c>
      <c r="AA11" s="0" t="n">
        <v>66.8104</v>
      </c>
      <c r="AB11" s="0" t="n">
        <v>11</v>
      </c>
      <c r="AC11" s="0" t="n">
        <v>131.96</v>
      </c>
      <c r="AD11" s="0" t="n">
        <v>18422.01</v>
      </c>
      <c r="AE11" s="0" t="n">
        <v>228.5</v>
      </c>
      <c r="AF11" s="0" t="n">
        <v>2354.92</v>
      </c>
      <c r="AG11" s="0" t="n">
        <v>30.67</v>
      </c>
      <c r="AH11" s="0" t="n">
        <v>687.32</v>
      </c>
      <c r="AI11" s="0" t="n">
        <v>5</v>
      </c>
      <c r="AJ11" s="0" t="n">
        <v>226246.18</v>
      </c>
      <c r="AK11" s="0" t="n">
        <v>23186.25</v>
      </c>
      <c r="AL11" s="0" t="n">
        <v>8607.57</v>
      </c>
      <c r="AM11" s="0" t="n">
        <v>1021.33</v>
      </c>
      <c r="AN11" s="0" t="n">
        <v>1296.61</v>
      </c>
      <c r="AO11" s="0" t="n">
        <v>169</v>
      </c>
      <c r="AP11" s="0" t="n">
        <v>578</v>
      </c>
      <c r="AQ11" s="107" t="s">
        <v>96</v>
      </c>
    </row>
    <row r="12" customFormat="false" ht="12.8" hidden="false" customHeight="false" outlineLevel="0" collapsed="false">
      <c r="A12" s="0" t="s">
        <v>1818</v>
      </c>
      <c r="B12" s="0" t="s">
        <v>1819</v>
      </c>
      <c r="C12" s="0" t="n">
        <v>13011</v>
      </c>
      <c r="D12" s="0" t="n">
        <v>3011</v>
      </c>
      <c r="E12" s="0" t="s">
        <v>46</v>
      </c>
      <c r="F12" s="0" t="n">
        <v>11</v>
      </c>
      <c r="G12" s="0" t="n">
        <v>16</v>
      </c>
      <c r="H12" s="0" t="s">
        <v>100</v>
      </c>
      <c r="I12" s="0" t="s">
        <v>102</v>
      </c>
      <c r="J12" s="0" t="s">
        <v>50</v>
      </c>
      <c r="K12" s="0" t="n">
        <v>3</v>
      </c>
      <c r="L12" s="0" t="n">
        <v>10</v>
      </c>
      <c r="M12" s="0" t="n">
        <v>8</v>
      </c>
      <c r="N12" s="0" t="s">
        <v>52</v>
      </c>
      <c r="O12" s="0" t="s">
        <v>53</v>
      </c>
      <c r="P12" s="0" t="s">
        <v>1743</v>
      </c>
      <c r="Q12" s="0" t="s">
        <v>55</v>
      </c>
      <c r="R12" s="0" t="n">
        <v>4</v>
      </c>
      <c r="S12" s="0" t="n">
        <v>11.82</v>
      </c>
      <c r="T12" s="0" t="n">
        <v>2</v>
      </c>
      <c r="U12" s="0" t="n">
        <v>619</v>
      </c>
      <c r="V12" s="0" t="n">
        <v>507</v>
      </c>
      <c r="W12" s="0" t="n">
        <v>617</v>
      </c>
      <c r="X12" s="0" t="n">
        <v>466</v>
      </c>
      <c r="Y12" s="0" t="s">
        <v>55</v>
      </c>
      <c r="Z12" s="0" t="s">
        <v>55</v>
      </c>
      <c r="AA12" s="0" t="n">
        <v>3.62906</v>
      </c>
      <c r="AB12" s="0" t="n">
        <v>3</v>
      </c>
      <c r="AC12" s="0" t="n">
        <v>1410.26</v>
      </c>
      <c r="AD12" s="0" t="n">
        <v>7480.08</v>
      </c>
      <c r="AE12" s="0" t="n">
        <v>118.25</v>
      </c>
      <c r="AF12" s="0" t="n">
        <v>2995.72</v>
      </c>
      <c r="AG12" s="0" t="n">
        <v>11.67</v>
      </c>
      <c r="AH12" s="0" t="n">
        <v>2118.66</v>
      </c>
      <c r="AI12" s="0" t="n">
        <v>2</v>
      </c>
      <c r="AJ12" s="0" t="n">
        <v>186218.42</v>
      </c>
      <c r="AK12" s="0" t="n">
        <v>24307.75</v>
      </c>
      <c r="AL12" s="0" t="n">
        <v>10393.58</v>
      </c>
      <c r="AM12" s="0" t="n">
        <v>1744</v>
      </c>
      <c r="AN12" s="0" t="n">
        <v>2537.4</v>
      </c>
      <c r="AO12" s="0" t="n">
        <v>134.5</v>
      </c>
      <c r="AP12" s="0" t="n">
        <v>160</v>
      </c>
      <c r="AQ12" s="107" t="s">
        <v>101</v>
      </c>
    </row>
    <row r="13" customFormat="false" ht="12.8" hidden="false" customHeight="false" outlineLevel="0" collapsed="false">
      <c r="A13" s="0" t="s">
        <v>1820</v>
      </c>
      <c r="B13" s="0" t="s">
        <v>1821</v>
      </c>
      <c r="C13" s="0" t="n">
        <v>13012</v>
      </c>
      <c r="D13" s="0" t="n">
        <v>3012</v>
      </c>
      <c r="E13" s="0" t="s">
        <v>66</v>
      </c>
      <c r="F13" s="0" t="n">
        <v>12</v>
      </c>
      <c r="G13" s="0" t="n">
        <v>17</v>
      </c>
      <c r="H13" s="0" t="s">
        <v>105</v>
      </c>
      <c r="I13" s="0" t="s">
        <v>107</v>
      </c>
      <c r="J13" s="0" t="s">
        <v>50</v>
      </c>
      <c r="K13" s="0" t="n">
        <v>3</v>
      </c>
      <c r="L13" s="0" t="n">
        <v>10</v>
      </c>
      <c r="M13" s="0" t="n">
        <v>8</v>
      </c>
      <c r="N13" s="0" t="s">
        <v>52</v>
      </c>
      <c r="O13" s="0" t="s">
        <v>53</v>
      </c>
      <c r="P13" s="0" t="s">
        <v>1743</v>
      </c>
      <c r="Q13" s="0" t="s">
        <v>55</v>
      </c>
      <c r="R13" s="0" t="n">
        <v>7</v>
      </c>
      <c r="S13" s="0" t="n">
        <v>79.08</v>
      </c>
      <c r="T13" s="0" t="n">
        <v>0</v>
      </c>
      <c r="U13" s="0" t="n">
        <v>572</v>
      </c>
      <c r="V13" s="0" t="n">
        <v>548</v>
      </c>
      <c r="W13" s="0" t="n">
        <v>554</v>
      </c>
      <c r="X13" s="0" t="n">
        <v>485</v>
      </c>
      <c r="Y13" s="0" t="s">
        <v>55</v>
      </c>
      <c r="Z13" s="0" t="s">
        <v>55</v>
      </c>
      <c r="AA13" s="0" t="n">
        <v>95.3074</v>
      </c>
      <c r="AB13" s="0" t="n">
        <v>0</v>
      </c>
      <c r="AC13" s="0" t="n">
        <v>0</v>
      </c>
      <c r="AD13" s="0" t="n">
        <v>6693.96</v>
      </c>
      <c r="AE13" s="0" t="n">
        <v>943.86</v>
      </c>
      <c r="AF13" s="0" t="n">
        <v>1202.85</v>
      </c>
      <c r="AG13" s="0" t="n">
        <v>140.17</v>
      </c>
      <c r="AH13" s="0" t="n">
        <v>418.22</v>
      </c>
      <c r="AI13" s="0" t="n">
        <v>32</v>
      </c>
      <c r="AJ13" s="0" t="n">
        <v>335022.03</v>
      </c>
      <c r="AK13" s="0" t="n">
        <v>41398.43</v>
      </c>
      <c r="AL13" s="0" t="n">
        <v>31667.59</v>
      </c>
      <c r="AM13" s="0" t="n">
        <v>5987.17</v>
      </c>
      <c r="AN13" s="0" t="n">
        <v>8195.96</v>
      </c>
      <c r="AO13" s="0" t="n">
        <v>1925.8</v>
      </c>
      <c r="AP13" s="0" t="n">
        <v>498</v>
      </c>
      <c r="AQ13" s="107" t="s">
        <v>106</v>
      </c>
    </row>
    <row r="14" customFormat="false" ht="12.8" hidden="false" customHeight="false" outlineLevel="0" collapsed="false">
      <c r="A14" s="0" t="s">
        <v>1822</v>
      </c>
      <c r="B14" s="0" t="s">
        <v>1823</v>
      </c>
      <c r="C14" s="0" t="n">
        <v>13013</v>
      </c>
      <c r="D14" s="0" t="n">
        <v>3013</v>
      </c>
      <c r="E14" s="0" t="s">
        <v>80</v>
      </c>
      <c r="F14" s="0" t="n">
        <v>13</v>
      </c>
      <c r="G14" s="0" t="n">
        <v>18</v>
      </c>
      <c r="I14" s="0" t="s">
        <v>111</v>
      </c>
      <c r="J14" s="0" t="s">
        <v>50</v>
      </c>
      <c r="K14" s="0" t="n">
        <v>3</v>
      </c>
      <c r="L14" s="0" t="n">
        <v>21</v>
      </c>
      <c r="M14" s="0" t="n">
        <v>18</v>
      </c>
      <c r="N14" s="0" t="s">
        <v>52</v>
      </c>
      <c r="O14" s="0" t="s">
        <v>53</v>
      </c>
      <c r="P14" s="0" t="s">
        <v>1747</v>
      </c>
      <c r="Q14" s="0" t="s">
        <v>55</v>
      </c>
      <c r="R14" s="0" t="n">
        <v>4</v>
      </c>
      <c r="S14" s="0" t="n">
        <v>6.16</v>
      </c>
      <c r="T14" s="0" t="n">
        <v>19</v>
      </c>
      <c r="U14" s="0" t="n">
        <v>413</v>
      </c>
      <c r="V14" s="0" t="n">
        <v>482</v>
      </c>
      <c r="W14" s="0" t="n">
        <v>384</v>
      </c>
      <c r="X14" s="0" t="n">
        <v>361</v>
      </c>
      <c r="Y14" s="0" t="s">
        <v>55</v>
      </c>
      <c r="Z14" s="0" t="s">
        <v>55</v>
      </c>
      <c r="AA14" s="0" t="n">
        <v>9.0429</v>
      </c>
      <c r="AB14" s="0" t="n">
        <v>19</v>
      </c>
      <c r="AC14" s="0" t="n">
        <v>56.17</v>
      </c>
      <c r="AD14" s="0" t="n">
        <v>22363.34</v>
      </c>
      <c r="AE14" s="0" t="n">
        <v>296.5</v>
      </c>
      <c r="AF14" s="0" t="n">
        <v>3809.56</v>
      </c>
      <c r="AG14" s="0" t="n">
        <v>44.67</v>
      </c>
      <c r="AH14" s="0" t="n">
        <v>198.91</v>
      </c>
      <c r="AI14" s="0" t="n">
        <v>6.5</v>
      </c>
      <c r="AJ14" s="0" t="n">
        <v>310200.19</v>
      </c>
      <c r="AK14" s="0" t="n">
        <v>38145.75</v>
      </c>
      <c r="AL14" s="0" t="n">
        <v>32075.1</v>
      </c>
      <c r="AM14" s="0" t="n">
        <v>4234</v>
      </c>
      <c r="AN14" s="0" t="n">
        <v>4114.55</v>
      </c>
      <c r="AO14" s="0" t="n">
        <v>179.5</v>
      </c>
      <c r="AP14" s="0" t="n">
        <v>138</v>
      </c>
      <c r="AQ14" s="107" t="s">
        <v>110</v>
      </c>
    </row>
    <row r="15" customFormat="false" ht="12.8" hidden="false" customHeight="false" outlineLevel="0" collapsed="false">
      <c r="A15" s="0" t="s">
        <v>1824</v>
      </c>
      <c r="B15" s="0" t="s">
        <v>1825</v>
      </c>
      <c r="C15" s="0" t="n">
        <v>13014</v>
      </c>
      <c r="D15" s="0" t="n">
        <v>3014</v>
      </c>
      <c r="E15" s="0" t="s">
        <v>46</v>
      </c>
      <c r="F15" s="0" t="n">
        <v>14</v>
      </c>
      <c r="G15" s="0" t="n">
        <v>19</v>
      </c>
      <c r="I15" s="0" t="s">
        <v>115</v>
      </c>
      <c r="J15" s="0" t="s">
        <v>50</v>
      </c>
      <c r="K15" s="0" t="n">
        <v>3</v>
      </c>
      <c r="L15" s="0" t="n">
        <v>20</v>
      </c>
      <c r="M15" s="0" t="n">
        <v>18</v>
      </c>
      <c r="N15" s="0" t="s">
        <v>52</v>
      </c>
      <c r="O15" s="0" t="s">
        <v>53</v>
      </c>
      <c r="P15" s="0" t="s">
        <v>1748</v>
      </c>
      <c r="Q15" s="0" t="s">
        <v>55</v>
      </c>
      <c r="R15" s="0" t="n">
        <v>3</v>
      </c>
      <c r="S15" s="0" t="n">
        <v>16.35</v>
      </c>
      <c r="T15" s="0" t="n">
        <v>4</v>
      </c>
      <c r="U15" s="0" t="s">
        <v>55</v>
      </c>
      <c r="V15" s="0" t="s">
        <v>55</v>
      </c>
      <c r="W15" s="0" t="s">
        <v>55</v>
      </c>
      <c r="X15" s="0" t="s">
        <v>55</v>
      </c>
      <c r="Y15" s="0" t="s">
        <v>55</v>
      </c>
      <c r="Z15" s="0" t="s">
        <v>55</v>
      </c>
      <c r="AA15" s="0" t="n">
        <v>24.392</v>
      </c>
      <c r="AB15" s="0" t="n">
        <v>5</v>
      </c>
      <c r="AC15" s="0" t="n">
        <v>45.81</v>
      </c>
      <c r="AD15" s="0" t="n">
        <v>5425.62</v>
      </c>
      <c r="AE15" s="0" t="n">
        <v>48.67</v>
      </c>
      <c r="AF15" s="0" t="n">
        <v>138.92</v>
      </c>
      <c r="AG15" s="0" t="n">
        <v>3.5</v>
      </c>
      <c r="AH15" s="0" t="n">
        <v>24.39</v>
      </c>
      <c r="AI15" s="0" t="n">
        <v>1</v>
      </c>
      <c r="AJ15" s="0" t="n">
        <v>138450.44</v>
      </c>
      <c r="AK15" s="0" t="n">
        <v>21541</v>
      </c>
      <c r="AL15" s="0" t="n">
        <v>4983.5</v>
      </c>
      <c r="AM15" s="0" t="n">
        <v>1206</v>
      </c>
      <c r="AN15" s="0" t="n">
        <v>133.44</v>
      </c>
      <c r="AO15" s="0" t="n">
        <v>18</v>
      </c>
      <c r="AP15" s="0" t="n">
        <v>315</v>
      </c>
      <c r="AQ15" s="107" t="s">
        <v>114</v>
      </c>
    </row>
    <row r="16" customFormat="false" ht="12.8" hidden="false" customHeight="false" outlineLevel="0" collapsed="false">
      <c r="A16" s="0" t="s">
        <v>1826</v>
      </c>
      <c r="B16" s="0" t="s">
        <v>1827</v>
      </c>
      <c r="C16" s="0" t="n">
        <v>13015</v>
      </c>
      <c r="D16" s="0" t="n">
        <v>3015</v>
      </c>
      <c r="E16" s="0" t="s">
        <v>66</v>
      </c>
      <c r="F16" s="0" t="n">
        <v>15</v>
      </c>
      <c r="G16" s="0" t="n">
        <v>20</v>
      </c>
      <c r="H16" s="0" t="s">
        <v>118</v>
      </c>
      <c r="I16" s="0" t="s">
        <v>120</v>
      </c>
      <c r="J16" s="0" t="s">
        <v>50</v>
      </c>
      <c r="K16" s="0" t="n">
        <v>3</v>
      </c>
      <c r="L16" s="0" t="n">
        <v>10</v>
      </c>
      <c r="M16" s="0" t="n">
        <v>8</v>
      </c>
      <c r="N16" s="0" t="s">
        <v>52</v>
      </c>
      <c r="O16" s="0" t="s">
        <v>53</v>
      </c>
      <c r="P16" s="0" t="s">
        <v>1749</v>
      </c>
      <c r="Q16" s="0" t="s">
        <v>55</v>
      </c>
      <c r="R16" s="0" t="n">
        <v>6</v>
      </c>
      <c r="S16" s="0" t="n">
        <v>6.65</v>
      </c>
      <c r="T16" s="0" t="n">
        <v>2</v>
      </c>
      <c r="U16" s="0" t="s">
        <v>55</v>
      </c>
      <c r="V16" s="0" t="s">
        <v>55</v>
      </c>
      <c r="W16" s="0" t="s">
        <v>55</v>
      </c>
      <c r="X16" s="0" t="s">
        <v>55</v>
      </c>
      <c r="Y16" s="0" t="n">
        <v>10</v>
      </c>
      <c r="Z16" s="0" t="s">
        <v>55</v>
      </c>
      <c r="AA16" s="0" t="n">
        <v>4.22399</v>
      </c>
      <c r="AB16" s="0" t="n">
        <v>6</v>
      </c>
      <c r="AC16" s="0" t="n">
        <v>0.64</v>
      </c>
      <c r="AD16" s="0" t="n">
        <v>8640.12</v>
      </c>
      <c r="AE16" s="0" t="n">
        <v>1100</v>
      </c>
      <c r="AF16" s="0" t="n">
        <v>1351.69</v>
      </c>
      <c r="AG16" s="0" t="n">
        <v>203.2</v>
      </c>
      <c r="AH16" s="0" t="n">
        <v>67.91</v>
      </c>
      <c r="AI16" s="0" t="n">
        <v>18.75</v>
      </c>
      <c r="AJ16" s="0" t="n">
        <v>251188.86</v>
      </c>
      <c r="AK16" s="0" t="n">
        <v>35209.5</v>
      </c>
      <c r="AL16" s="0" t="n">
        <v>14471.59</v>
      </c>
      <c r="AM16" s="0" t="n">
        <v>3999.4</v>
      </c>
      <c r="AN16" s="0" t="n">
        <v>1048.49</v>
      </c>
      <c r="AO16" s="0" t="n">
        <v>186</v>
      </c>
      <c r="AP16" s="0" t="n">
        <v>35</v>
      </c>
      <c r="AQ16" s="107" t="s">
        <v>119</v>
      </c>
    </row>
    <row r="17" customFormat="false" ht="12.8" hidden="false" customHeight="false" outlineLevel="0" collapsed="false">
      <c r="A17" s="0" t="s">
        <v>1828</v>
      </c>
      <c r="B17" s="0" t="s">
        <v>1829</v>
      </c>
      <c r="C17" s="0" t="n">
        <v>13016</v>
      </c>
      <c r="D17" s="0" t="n">
        <v>3016</v>
      </c>
      <c r="E17" s="0" t="s">
        <v>80</v>
      </c>
      <c r="F17" s="0" t="n">
        <v>16</v>
      </c>
      <c r="G17" s="0" t="n">
        <v>21</v>
      </c>
      <c r="I17" s="0" t="s">
        <v>124</v>
      </c>
      <c r="J17" s="0" t="s">
        <v>50</v>
      </c>
      <c r="K17" s="0" t="n">
        <v>3</v>
      </c>
      <c r="L17" s="0" t="n">
        <v>19</v>
      </c>
      <c r="M17" s="0" t="n">
        <v>17</v>
      </c>
      <c r="N17" s="0" t="s">
        <v>52</v>
      </c>
      <c r="O17" s="0" t="s">
        <v>53</v>
      </c>
      <c r="P17" s="0" t="s">
        <v>1743</v>
      </c>
      <c r="Q17" s="0" t="s">
        <v>55</v>
      </c>
      <c r="R17" s="0" t="n">
        <v>7</v>
      </c>
      <c r="S17" s="0" t="n">
        <v>32.06</v>
      </c>
      <c r="T17" s="0" t="n">
        <v>0</v>
      </c>
      <c r="U17" s="0" t="s">
        <v>55</v>
      </c>
      <c r="V17" s="0" t="s">
        <v>55</v>
      </c>
      <c r="W17" s="0" t="s">
        <v>55</v>
      </c>
      <c r="X17" s="0" t="s">
        <v>55</v>
      </c>
      <c r="Y17" s="0" t="s">
        <v>55</v>
      </c>
      <c r="Z17" s="0" t="s">
        <v>55</v>
      </c>
      <c r="AA17" s="0" t="n">
        <v>0.237971</v>
      </c>
      <c r="AB17" s="0" t="n">
        <v>1</v>
      </c>
      <c r="AC17" s="0" t="n">
        <v>19.34</v>
      </c>
      <c r="AD17" s="0" t="n">
        <v>4962.28</v>
      </c>
      <c r="AE17" s="0" t="n">
        <v>622.43</v>
      </c>
      <c r="AF17" s="0" t="n">
        <v>771.34</v>
      </c>
      <c r="AG17" s="0" t="n">
        <v>59</v>
      </c>
      <c r="AH17" s="0" t="n">
        <v>54.76</v>
      </c>
      <c r="AI17" s="0" t="n">
        <v>5.2</v>
      </c>
      <c r="AJ17" s="0" t="n">
        <v>312160.3</v>
      </c>
      <c r="AK17" s="0" t="n">
        <v>45296.43</v>
      </c>
      <c r="AL17" s="0" t="n">
        <v>23509.11</v>
      </c>
      <c r="AM17" s="0" t="n">
        <v>4029.67</v>
      </c>
      <c r="AN17" s="0" t="n">
        <v>1863.27</v>
      </c>
      <c r="AO17" s="0" t="n">
        <v>344.2</v>
      </c>
      <c r="AP17" s="0" t="n">
        <v>269</v>
      </c>
      <c r="AQ17" s="107" t="s">
        <v>123</v>
      </c>
    </row>
    <row r="18" customFormat="false" ht="12.8" hidden="false" customHeight="false" outlineLevel="0" collapsed="false">
      <c r="A18" s="0" t="s">
        <v>1830</v>
      </c>
      <c r="B18" s="0" t="s">
        <v>1831</v>
      </c>
      <c r="C18" s="0" t="n">
        <v>13017</v>
      </c>
      <c r="D18" s="0" t="n">
        <v>3017</v>
      </c>
      <c r="E18" s="0" t="s">
        <v>46</v>
      </c>
      <c r="F18" s="0" t="n">
        <v>17</v>
      </c>
      <c r="G18" s="0" t="n">
        <v>22</v>
      </c>
      <c r="H18" s="0" t="n">
        <v>24</v>
      </c>
      <c r="I18" s="0" t="s">
        <v>128</v>
      </c>
      <c r="J18" s="0" t="s">
        <v>50</v>
      </c>
      <c r="K18" s="0" t="n">
        <v>3</v>
      </c>
      <c r="L18" s="0" t="n">
        <v>13</v>
      </c>
      <c r="M18" s="0" t="n">
        <v>11</v>
      </c>
      <c r="N18" s="0" t="s">
        <v>52</v>
      </c>
      <c r="O18" s="0" t="s">
        <v>53</v>
      </c>
      <c r="P18" s="0" t="s">
        <v>1741</v>
      </c>
      <c r="Q18" s="0" t="s">
        <v>55</v>
      </c>
      <c r="R18" s="0" t="n">
        <v>6</v>
      </c>
      <c r="S18" s="0" t="n">
        <v>3.55</v>
      </c>
      <c r="T18" s="0" t="n">
        <v>3</v>
      </c>
      <c r="U18" s="0" t="s">
        <v>55</v>
      </c>
      <c r="V18" s="0" t="s">
        <v>55</v>
      </c>
      <c r="W18" s="0" t="s">
        <v>55</v>
      </c>
      <c r="X18" s="0" t="s">
        <v>55</v>
      </c>
      <c r="Y18" s="0" t="n">
        <v>8</v>
      </c>
      <c r="Z18" s="0" t="s">
        <v>55</v>
      </c>
      <c r="AA18" s="0" t="n">
        <v>2.26072</v>
      </c>
      <c r="AB18" s="0" t="n">
        <v>4</v>
      </c>
      <c r="AC18" s="0" t="n">
        <v>1.86</v>
      </c>
      <c r="AD18" s="0" t="n">
        <v>7956.12</v>
      </c>
      <c r="AE18" s="0" t="n">
        <v>834</v>
      </c>
      <c r="AF18" s="0" t="n">
        <v>1800.93</v>
      </c>
      <c r="AG18" s="0" t="n">
        <v>191.4</v>
      </c>
      <c r="AH18" s="0" t="n">
        <v>90.89</v>
      </c>
      <c r="AI18" s="0" t="n">
        <v>20.5</v>
      </c>
      <c r="AJ18" s="0" t="n">
        <v>188281.67</v>
      </c>
      <c r="AK18" s="0" t="n">
        <v>27146.83</v>
      </c>
      <c r="AL18" s="0" t="n">
        <v>19449.26</v>
      </c>
      <c r="AM18" s="0" t="n">
        <v>3469</v>
      </c>
      <c r="AN18" s="0" t="n">
        <v>1458.49</v>
      </c>
      <c r="AO18" s="0" t="n">
        <v>387.75</v>
      </c>
      <c r="AP18" s="0" t="n">
        <v>43</v>
      </c>
      <c r="AQ18" s="107" t="s">
        <v>127</v>
      </c>
    </row>
    <row r="19" customFormat="false" ht="12.8" hidden="false" customHeight="false" outlineLevel="0" collapsed="false">
      <c r="A19" s="0" t="s">
        <v>1832</v>
      </c>
      <c r="B19" s="0" t="s">
        <v>1833</v>
      </c>
      <c r="C19" s="0" t="n">
        <v>13018</v>
      </c>
      <c r="D19" s="0" t="n">
        <v>3018</v>
      </c>
      <c r="E19" s="0" t="s">
        <v>46</v>
      </c>
      <c r="F19" s="0" t="n">
        <v>18</v>
      </c>
      <c r="G19" s="0" t="n">
        <v>23</v>
      </c>
      <c r="H19" s="0" t="s">
        <v>131</v>
      </c>
      <c r="I19" s="0" t="s">
        <v>133</v>
      </c>
      <c r="J19" s="0" t="s">
        <v>50</v>
      </c>
      <c r="K19" s="0" t="n">
        <v>3</v>
      </c>
      <c r="L19" s="0" t="n">
        <v>22</v>
      </c>
      <c r="M19" s="0" t="n">
        <v>19</v>
      </c>
      <c r="N19" s="0" t="s">
        <v>52</v>
      </c>
      <c r="O19" s="0" t="s">
        <v>53</v>
      </c>
      <c r="P19" s="0" t="s">
        <v>1745</v>
      </c>
      <c r="Q19" s="0" t="s">
        <v>55</v>
      </c>
      <c r="R19" s="0" t="n">
        <v>5</v>
      </c>
      <c r="S19" s="0" t="n">
        <v>17.02</v>
      </c>
      <c r="T19" s="0" t="n">
        <v>0</v>
      </c>
      <c r="U19" s="0" t="n">
        <v>595</v>
      </c>
      <c r="V19" s="0" t="n">
        <v>554</v>
      </c>
      <c r="W19" s="0" t="n">
        <v>623</v>
      </c>
      <c r="X19" s="0" t="s">
        <v>55</v>
      </c>
      <c r="Y19" s="0" t="s">
        <v>55</v>
      </c>
      <c r="Z19" s="0" t="s">
        <v>55</v>
      </c>
      <c r="AA19" s="0" t="n">
        <v>16.658</v>
      </c>
      <c r="AB19" s="0" t="n">
        <v>0</v>
      </c>
      <c r="AC19" s="0" t="n">
        <v>0</v>
      </c>
      <c r="AD19" s="0" t="n">
        <v>8109.14</v>
      </c>
      <c r="AE19" s="0" t="n">
        <v>476</v>
      </c>
      <c r="AF19" s="0" t="n">
        <v>337.38</v>
      </c>
      <c r="AG19" s="0" t="n">
        <v>40</v>
      </c>
      <c r="AH19" s="0" t="n">
        <v>39.19</v>
      </c>
      <c r="AI19" s="0" t="n">
        <v>4</v>
      </c>
      <c r="AJ19" s="0" t="n">
        <v>272747.96</v>
      </c>
      <c r="AK19" s="0" t="n">
        <v>37033.2</v>
      </c>
      <c r="AL19" s="0" t="n">
        <v>17571.57</v>
      </c>
      <c r="AM19" s="0" t="n">
        <v>2852.25</v>
      </c>
      <c r="AN19" s="0" t="n">
        <v>415.28</v>
      </c>
      <c r="AO19" s="0" t="n">
        <v>165.33</v>
      </c>
      <c r="AP19" s="0" t="n">
        <v>435</v>
      </c>
      <c r="AQ19" s="107" t="s">
        <v>132</v>
      </c>
    </row>
    <row r="20" customFormat="false" ht="12.8" hidden="false" customHeight="false" outlineLevel="0" collapsed="false">
      <c r="A20" s="0" t="s">
        <v>1834</v>
      </c>
      <c r="B20" s="0" t="s">
        <v>1835</v>
      </c>
      <c r="C20" s="0" t="n">
        <v>13019</v>
      </c>
      <c r="D20" s="0" t="n">
        <v>3019</v>
      </c>
      <c r="E20" s="0" t="s">
        <v>46</v>
      </c>
      <c r="F20" s="0" t="n">
        <v>19</v>
      </c>
      <c r="G20" s="0" t="n">
        <v>24</v>
      </c>
      <c r="I20" s="0" t="s">
        <v>137</v>
      </c>
      <c r="J20" s="0" t="s">
        <v>50</v>
      </c>
      <c r="K20" s="0" t="n">
        <v>3</v>
      </c>
      <c r="L20" s="0" t="n">
        <v>14</v>
      </c>
      <c r="M20" s="0" t="n">
        <v>12</v>
      </c>
      <c r="N20" s="0" t="s">
        <v>52</v>
      </c>
      <c r="O20" s="0" t="s">
        <v>53</v>
      </c>
      <c r="P20" s="0" t="s">
        <v>1750</v>
      </c>
      <c r="Q20" s="0" t="s">
        <v>55</v>
      </c>
      <c r="R20" s="0" t="n">
        <v>6</v>
      </c>
      <c r="S20" s="0" t="n">
        <v>3.92</v>
      </c>
      <c r="T20" s="0" t="n">
        <v>6</v>
      </c>
      <c r="U20" s="0" t="s">
        <v>55</v>
      </c>
      <c r="V20" s="0" t="s">
        <v>55</v>
      </c>
      <c r="W20" s="0" t="s">
        <v>55</v>
      </c>
      <c r="X20" s="0" t="s">
        <v>55</v>
      </c>
      <c r="Y20" s="0" t="s">
        <v>55</v>
      </c>
      <c r="Z20" s="0" t="s">
        <v>55</v>
      </c>
      <c r="AA20" s="0" t="n">
        <v>8.03152</v>
      </c>
      <c r="AB20" s="0" t="n">
        <v>6</v>
      </c>
      <c r="AC20" s="0" t="n">
        <v>35.89</v>
      </c>
      <c r="AD20" s="0" t="n">
        <v>9405.49</v>
      </c>
      <c r="AE20" s="0" t="n">
        <v>886.5</v>
      </c>
      <c r="AF20" s="0" t="n">
        <v>3209.62</v>
      </c>
      <c r="AG20" s="0" t="n">
        <v>221.8</v>
      </c>
      <c r="AH20" s="0" t="n">
        <v>1146.1</v>
      </c>
      <c r="AI20" s="0" t="n">
        <v>44.75</v>
      </c>
      <c r="AJ20" s="0" t="n">
        <v>337338.08</v>
      </c>
      <c r="AK20" s="0" t="n">
        <v>42835.83</v>
      </c>
      <c r="AL20" s="0" t="n">
        <v>32732.88</v>
      </c>
      <c r="AM20" s="0" t="n">
        <v>5654.8</v>
      </c>
      <c r="AN20" s="0" t="n">
        <v>4521.98</v>
      </c>
      <c r="AO20" s="0" t="n">
        <v>907.25</v>
      </c>
      <c r="AP20" s="0" t="n">
        <v>276</v>
      </c>
      <c r="AQ20" s="107" t="s">
        <v>136</v>
      </c>
    </row>
    <row r="21" customFormat="false" ht="12.8" hidden="false" customHeight="false" outlineLevel="0" collapsed="false">
      <c r="A21" s="0" t="s">
        <v>1836</v>
      </c>
      <c r="B21" s="0" t="s">
        <v>1837</v>
      </c>
      <c r="C21" s="0" t="n">
        <v>13020</v>
      </c>
      <c r="D21" s="0" t="n">
        <v>3020</v>
      </c>
      <c r="E21" s="0" t="s">
        <v>66</v>
      </c>
      <c r="F21" s="0" t="n">
        <v>20</v>
      </c>
      <c r="G21" s="0" t="n">
        <v>25</v>
      </c>
      <c r="H21" s="0" t="s">
        <v>140</v>
      </c>
      <c r="I21" s="0" t="s">
        <v>142</v>
      </c>
      <c r="J21" s="0" t="s">
        <v>50</v>
      </c>
      <c r="K21" s="0" t="n">
        <v>3</v>
      </c>
      <c r="L21" s="0" t="n">
        <v>10</v>
      </c>
      <c r="M21" s="0" t="n">
        <v>8</v>
      </c>
      <c r="N21" s="0" t="s">
        <v>52</v>
      </c>
      <c r="O21" s="0" t="s">
        <v>53</v>
      </c>
      <c r="P21" s="0" t="s">
        <v>1751</v>
      </c>
      <c r="Q21" s="0" t="s">
        <v>55</v>
      </c>
      <c r="R21" s="0" t="n">
        <v>3</v>
      </c>
      <c r="S21" s="0" t="n">
        <v>20.63</v>
      </c>
      <c r="T21" s="0" t="n">
        <v>19</v>
      </c>
      <c r="U21" s="0" t="n">
        <v>564</v>
      </c>
      <c r="V21" s="0" t="n">
        <v>514</v>
      </c>
      <c r="W21" s="0" t="n">
        <v>586</v>
      </c>
      <c r="X21" s="0" t="n">
        <v>412</v>
      </c>
      <c r="Y21" s="0" t="n">
        <v>17</v>
      </c>
      <c r="Z21" s="0" t="s">
        <v>55</v>
      </c>
      <c r="AA21" s="0" t="n">
        <v>10.4707</v>
      </c>
      <c r="AB21" s="0" t="n">
        <v>23</v>
      </c>
      <c r="AC21" s="0" t="n">
        <v>280.33</v>
      </c>
      <c r="AD21" s="0" t="n">
        <v>18847.75</v>
      </c>
      <c r="AE21" s="0" t="n">
        <v>83</v>
      </c>
      <c r="AF21" s="0" t="n">
        <v>502.86</v>
      </c>
      <c r="AG21" s="0" t="n">
        <v>11</v>
      </c>
      <c r="AH21" s="0" t="n">
        <v>10.47</v>
      </c>
      <c r="AI21" s="0" t="n">
        <v>1</v>
      </c>
      <c r="AJ21" s="0" t="n">
        <v>280090.76</v>
      </c>
      <c r="AK21" s="0" t="n">
        <v>30233</v>
      </c>
      <c r="AL21" s="0" t="n">
        <v>25354.41</v>
      </c>
      <c r="AM21" s="0" t="n">
        <v>4399.5</v>
      </c>
      <c r="AN21" s="0" t="n">
        <v>479.15</v>
      </c>
      <c r="AO21" s="0" t="n">
        <v>177</v>
      </c>
      <c r="AP21" s="0" t="n">
        <v>15</v>
      </c>
      <c r="AQ21" s="107" t="s">
        <v>141</v>
      </c>
    </row>
    <row r="22" customFormat="false" ht="12.8" hidden="false" customHeight="false" outlineLevel="0" collapsed="false">
      <c r="A22" s="0" t="s">
        <v>1838</v>
      </c>
      <c r="B22" s="0" t="s">
        <v>1839</v>
      </c>
      <c r="C22" s="0" t="n">
        <v>13021</v>
      </c>
      <c r="D22" s="0" t="n">
        <v>3021</v>
      </c>
      <c r="E22" s="0" t="s">
        <v>46</v>
      </c>
      <c r="F22" s="0" t="n">
        <v>21</v>
      </c>
      <c r="G22" s="0" t="n">
        <v>26</v>
      </c>
      <c r="I22" s="0" t="s">
        <v>146</v>
      </c>
      <c r="J22" s="0" t="s">
        <v>50</v>
      </c>
      <c r="K22" s="0" t="n">
        <v>3</v>
      </c>
      <c r="L22" s="0" t="n">
        <v>12</v>
      </c>
      <c r="M22" s="0" t="n">
        <v>10</v>
      </c>
      <c r="N22" s="0" t="s">
        <v>52</v>
      </c>
      <c r="O22" s="0" t="s">
        <v>53</v>
      </c>
      <c r="P22" s="0" t="s">
        <v>1752</v>
      </c>
      <c r="Q22" s="0" t="s">
        <v>55</v>
      </c>
      <c r="R22" s="0" t="n">
        <v>7</v>
      </c>
      <c r="S22" s="0" t="n">
        <v>2.63</v>
      </c>
      <c r="T22" s="0" t="n">
        <v>2</v>
      </c>
      <c r="U22" s="0" t="s">
        <v>55</v>
      </c>
      <c r="V22" s="0" t="s">
        <v>55</v>
      </c>
      <c r="W22" s="0" t="s">
        <v>55</v>
      </c>
      <c r="X22" s="0" t="s">
        <v>55</v>
      </c>
      <c r="Y22" s="0" t="s">
        <v>55</v>
      </c>
      <c r="Z22" s="0" t="s">
        <v>55</v>
      </c>
      <c r="AA22" s="0" t="n">
        <v>12.434</v>
      </c>
      <c r="AB22" s="0" t="n">
        <v>2</v>
      </c>
      <c r="AC22" s="0" t="n">
        <v>1.43</v>
      </c>
      <c r="AD22" s="0" t="n">
        <v>6356.71</v>
      </c>
      <c r="AE22" s="0" t="n">
        <v>1094.71</v>
      </c>
      <c r="AF22" s="0" t="n">
        <v>1402.54</v>
      </c>
      <c r="AG22" s="0" t="n">
        <v>261.67</v>
      </c>
      <c r="AH22" s="0" t="n">
        <v>293.79</v>
      </c>
      <c r="AI22" s="0" t="n">
        <v>47.4</v>
      </c>
      <c r="AJ22" s="0" t="n">
        <v>292928.22</v>
      </c>
      <c r="AK22" s="0" t="n">
        <v>39911.86</v>
      </c>
      <c r="AL22" s="0" t="n">
        <v>31260.53</v>
      </c>
      <c r="AM22" s="0" t="n">
        <v>5422.83</v>
      </c>
      <c r="AN22" s="0" t="n">
        <v>4294.15</v>
      </c>
      <c r="AO22" s="0" t="n">
        <v>896.8</v>
      </c>
      <c r="AP22" s="0" t="n">
        <v>382</v>
      </c>
      <c r="AQ22" s="107" t="s">
        <v>145</v>
      </c>
    </row>
    <row r="23" customFormat="false" ht="12.8" hidden="false" customHeight="false" outlineLevel="0" collapsed="false">
      <c r="A23" s="0" t="s">
        <v>1840</v>
      </c>
      <c r="B23" s="0" t="s">
        <v>1841</v>
      </c>
      <c r="C23" s="0" t="n">
        <v>13022</v>
      </c>
      <c r="D23" s="0" t="n">
        <v>3022</v>
      </c>
      <c r="E23" s="0" t="s">
        <v>46</v>
      </c>
      <c r="F23" s="0" t="n">
        <v>22</v>
      </c>
      <c r="G23" s="0" t="n">
        <v>27</v>
      </c>
      <c r="I23" s="0" t="s">
        <v>150</v>
      </c>
      <c r="J23" s="0" t="s">
        <v>50</v>
      </c>
      <c r="K23" s="0" t="n">
        <v>3</v>
      </c>
      <c r="L23" s="0" t="n">
        <v>10</v>
      </c>
      <c r="M23" s="0" t="n">
        <v>8</v>
      </c>
      <c r="N23" s="0" t="s">
        <v>52</v>
      </c>
      <c r="O23" s="0" t="s">
        <v>53</v>
      </c>
      <c r="P23" s="0" t="s">
        <v>1753</v>
      </c>
      <c r="Q23" s="0" t="n">
        <v>0</v>
      </c>
      <c r="R23" s="0" t="n">
        <v>7</v>
      </c>
      <c r="S23" s="0" t="n">
        <v>35.71</v>
      </c>
      <c r="T23" s="0" t="n">
        <v>6</v>
      </c>
      <c r="U23" s="0" t="n">
        <v>578</v>
      </c>
      <c r="V23" s="0" t="n">
        <v>590</v>
      </c>
      <c r="W23" s="0" t="n">
        <v>558</v>
      </c>
      <c r="X23" s="0" t="n">
        <v>413</v>
      </c>
      <c r="Y23" s="0" t="s">
        <v>55</v>
      </c>
      <c r="Z23" s="0" t="s">
        <v>55</v>
      </c>
      <c r="AA23" s="0" t="n">
        <v>19.7516</v>
      </c>
      <c r="AB23" s="0" t="n">
        <v>6</v>
      </c>
      <c r="AC23" s="0" t="n">
        <v>2.87</v>
      </c>
      <c r="AD23" s="0" t="n">
        <v>6428.32</v>
      </c>
      <c r="AE23" s="0" t="n">
        <v>1164.43</v>
      </c>
      <c r="AF23" s="0" t="n">
        <v>639.21</v>
      </c>
      <c r="AG23" s="0" t="n">
        <v>147.33</v>
      </c>
      <c r="AH23" s="0" t="n">
        <v>121.53</v>
      </c>
      <c r="AI23" s="0" t="n">
        <v>40</v>
      </c>
      <c r="AJ23" s="0" t="n">
        <v>246668.48</v>
      </c>
      <c r="AK23" s="0" t="n">
        <v>32830.14</v>
      </c>
      <c r="AL23" s="0" t="n">
        <v>9064.88</v>
      </c>
      <c r="AM23" s="0" t="n">
        <v>1858.33</v>
      </c>
      <c r="AN23" s="0" t="n">
        <v>685.77</v>
      </c>
      <c r="AO23" s="0" t="n">
        <v>260</v>
      </c>
      <c r="AP23" s="0" t="n">
        <v>386</v>
      </c>
      <c r="AQ23" s="107" t="s">
        <v>149</v>
      </c>
    </row>
    <row r="24" customFormat="false" ht="12.8" hidden="false" customHeight="false" outlineLevel="0" collapsed="false">
      <c r="A24" s="0" t="s">
        <v>1842</v>
      </c>
      <c r="B24" s="0" t="s">
        <v>1843</v>
      </c>
      <c r="C24" s="0" t="n">
        <v>13023</v>
      </c>
      <c r="D24" s="0" t="n">
        <v>3023</v>
      </c>
      <c r="E24" s="0" t="s">
        <v>46</v>
      </c>
      <c r="F24" s="0" t="n">
        <v>23</v>
      </c>
      <c r="G24" s="0" t="n">
        <v>29</v>
      </c>
      <c r="H24" s="0" t="s">
        <v>153</v>
      </c>
      <c r="I24" s="0" t="s">
        <v>155</v>
      </c>
      <c r="J24" s="0" t="s">
        <v>50</v>
      </c>
      <c r="K24" s="0" t="n">
        <v>3</v>
      </c>
      <c r="L24" s="0" t="n">
        <v>12</v>
      </c>
      <c r="M24" s="0" t="n">
        <v>9</v>
      </c>
      <c r="N24" s="0" t="s">
        <v>52</v>
      </c>
      <c r="O24" s="0" t="s">
        <v>53</v>
      </c>
      <c r="P24" s="0" t="s">
        <v>1754</v>
      </c>
      <c r="Q24" s="0" t="s">
        <v>55</v>
      </c>
      <c r="R24" s="0" t="n">
        <v>5</v>
      </c>
      <c r="S24" s="0" t="n">
        <v>156.57</v>
      </c>
      <c r="T24" s="0" t="n">
        <v>1</v>
      </c>
      <c r="U24" s="0" t="n">
        <v>344</v>
      </c>
      <c r="V24" s="0" t="n">
        <v>570</v>
      </c>
      <c r="W24" s="0" t="n">
        <v>352</v>
      </c>
      <c r="X24" s="0" t="n">
        <v>397</v>
      </c>
      <c r="Y24" s="0" t="s">
        <v>55</v>
      </c>
      <c r="Z24" s="0" t="s">
        <v>55</v>
      </c>
      <c r="AA24" s="0" t="n">
        <v>269.978</v>
      </c>
      <c r="AB24" s="0" t="n">
        <v>2</v>
      </c>
      <c r="AC24" s="0" t="n">
        <v>51.7</v>
      </c>
      <c r="AD24" s="0" t="n">
        <v>8576.84</v>
      </c>
      <c r="AE24" s="0" t="n">
        <v>368.6</v>
      </c>
      <c r="AF24" s="0" t="n">
        <v>2336.04</v>
      </c>
      <c r="AG24" s="0" t="n">
        <v>63.25</v>
      </c>
      <c r="AH24" s="0" t="n">
        <v>514.75</v>
      </c>
      <c r="AI24" s="0" t="n">
        <v>5.33</v>
      </c>
      <c r="AJ24" s="0" t="n">
        <v>299324.97</v>
      </c>
      <c r="AK24" s="0" t="n">
        <v>39337.2</v>
      </c>
      <c r="AL24" s="0" t="n">
        <v>32387.84</v>
      </c>
      <c r="AM24" s="0" t="n">
        <v>5116</v>
      </c>
      <c r="AN24" s="0" t="n">
        <v>2342.25</v>
      </c>
      <c r="AO24" s="0" t="n">
        <v>452.67</v>
      </c>
      <c r="AP24" s="0" t="n">
        <v>355</v>
      </c>
      <c r="AQ24" s="107" t="s">
        <v>154</v>
      </c>
    </row>
    <row r="25" customFormat="false" ht="12.8" hidden="false" customHeight="false" outlineLevel="0" collapsed="false">
      <c r="A25" s="0" t="s">
        <v>1844</v>
      </c>
      <c r="B25" s="0" t="s">
        <v>1845</v>
      </c>
      <c r="C25" s="0" t="n">
        <v>13024</v>
      </c>
      <c r="D25" s="0" t="n">
        <v>3024</v>
      </c>
      <c r="E25" s="0" t="s">
        <v>46</v>
      </c>
      <c r="F25" s="0" t="n">
        <v>24</v>
      </c>
      <c r="G25" s="0" t="n">
        <v>30</v>
      </c>
      <c r="H25" s="0" t="s">
        <v>158</v>
      </c>
      <c r="I25" s="0" t="s">
        <v>160</v>
      </c>
      <c r="J25" s="0" t="s">
        <v>50</v>
      </c>
      <c r="K25" s="0" t="n">
        <v>3</v>
      </c>
      <c r="L25" s="0" t="n">
        <v>18</v>
      </c>
      <c r="M25" s="0" t="n">
        <v>15</v>
      </c>
      <c r="N25" s="0" t="s">
        <v>52</v>
      </c>
      <c r="O25" s="0" t="s">
        <v>53</v>
      </c>
      <c r="P25" s="0" t="s">
        <v>1745</v>
      </c>
      <c r="Q25" s="0" t="n">
        <v>0</v>
      </c>
      <c r="R25" s="0" t="n">
        <v>4</v>
      </c>
      <c r="S25" s="0" t="n">
        <v>29.24</v>
      </c>
      <c r="T25" s="0" t="n">
        <v>22</v>
      </c>
      <c r="U25" s="0" t="n">
        <v>507</v>
      </c>
      <c r="V25" s="0" t="n">
        <v>553</v>
      </c>
      <c r="W25" s="0" t="n">
        <v>506</v>
      </c>
      <c r="X25" s="0" t="n">
        <v>502</v>
      </c>
      <c r="Y25" s="0" t="s">
        <v>55</v>
      </c>
      <c r="Z25" s="0" t="s">
        <v>55</v>
      </c>
      <c r="AA25" s="0" t="n">
        <v>14.7542</v>
      </c>
      <c r="AB25" s="0" t="n">
        <v>21</v>
      </c>
      <c r="AC25" s="0" t="n">
        <v>120.78</v>
      </c>
      <c r="AD25" s="0" t="n">
        <v>21890.73</v>
      </c>
      <c r="AE25" s="0" t="n">
        <v>275.5</v>
      </c>
      <c r="AF25" s="0" t="n">
        <v>1738.04</v>
      </c>
      <c r="AG25" s="0" t="n">
        <v>34</v>
      </c>
      <c r="AH25" s="0" t="n">
        <v>290.98</v>
      </c>
      <c r="AI25" s="0" t="n">
        <v>6.5</v>
      </c>
      <c r="AJ25" s="0" t="n">
        <v>349493.53</v>
      </c>
      <c r="AK25" s="0" t="n">
        <v>39581.25</v>
      </c>
      <c r="AL25" s="0" t="n">
        <v>31602.71</v>
      </c>
      <c r="AM25" s="0" t="n">
        <v>5852.67</v>
      </c>
      <c r="AN25" s="0" t="n">
        <v>4670.54</v>
      </c>
      <c r="AO25" s="0" t="n">
        <v>1479.5</v>
      </c>
      <c r="AP25" s="0" t="n">
        <v>299</v>
      </c>
      <c r="AQ25" s="107" t="s">
        <v>159</v>
      </c>
    </row>
    <row r="26" customFormat="false" ht="12.8" hidden="false" customHeight="false" outlineLevel="0" collapsed="false">
      <c r="A26" s="0" t="s">
        <v>1846</v>
      </c>
      <c r="B26" s="0" t="s">
        <v>1847</v>
      </c>
      <c r="C26" s="0" t="n">
        <v>13025</v>
      </c>
      <c r="D26" s="0" t="n">
        <v>3025</v>
      </c>
      <c r="E26" s="0" t="s">
        <v>56</v>
      </c>
      <c r="F26" s="0" t="n">
        <v>25</v>
      </c>
      <c r="G26" s="0" t="n">
        <v>33</v>
      </c>
      <c r="H26" s="0" t="s">
        <v>163</v>
      </c>
      <c r="I26" s="0" t="s">
        <v>165</v>
      </c>
      <c r="J26" s="0" t="s">
        <v>50</v>
      </c>
      <c r="K26" s="0" t="n">
        <v>3</v>
      </c>
      <c r="L26" s="0" t="n">
        <v>10</v>
      </c>
      <c r="M26" s="0" t="n">
        <v>8</v>
      </c>
      <c r="N26" s="0" t="s">
        <v>52</v>
      </c>
      <c r="O26" s="0" t="s">
        <v>53</v>
      </c>
      <c r="P26" s="0" t="s">
        <v>1755</v>
      </c>
      <c r="Q26" s="0" t="s">
        <v>55</v>
      </c>
      <c r="R26" s="0" t="n">
        <v>3</v>
      </c>
      <c r="S26" s="0" t="n">
        <v>70.8</v>
      </c>
      <c r="T26" s="0" t="n">
        <v>8</v>
      </c>
      <c r="U26" s="0" t="n">
        <v>440</v>
      </c>
      <c r="V26" s="0" t="n">
        <v>529</v>
      </c>
      <c r="W26" s="0" t="n">
        <v>493</v>
      </c>
      <c r="X26" s="0" t="n">
        <v>565</v>
      </c>
      <c r="Y26" s="0" t="n">
        <v>17</v>
      </c>
      <c r="Z26" s="0" t="s">
        <v>55</v>
      </c>
      <c r="AA26" s="0" t="n">
        <v>164.676</v>
      </c>
      <c r="AB26" s="0" t="n">
        <v>8</v>
      </c>
      <c r="AC26" s="0" t="n">
        <v>573.85</v>
      </c>
      <c r="AD26" s="0" t="n">
        <v>21258</v>
      </c>
      <c r="AE26" s="0" t="n">
        <v>49</v>
      </c>
      <c r="AF26" s="0" t="n">
        <v>2352.88</v>
      </c>
      <c r="AG26" s="0" t="n">
        <v>3</v>
      </c>
      <c r="AH26" s="0" t="n">
        <v>164.68</v>
      </c>
      <c r="AI26" s="0" t="n">
        <v>1</v>
      </c>
      <c r="AJ26" s="0" t="n">
        <v>338956.24</v>
      </c>
      <c r="AK26" s="0" t="n">
        <v>39821.33</v>
      </c>
      <c r="AL26" s="0" t="n">
        <v>21588.17</v>
      </c>
      <c r="AM26" s="0" t="n">
        <v>3198</v>
      </c>
      <c r="AN26" s="0" t="n">
        <v>3871.43</v>
      </c>
      <c r="AO26" s="0" t="n">
        <v>463</v>
      </c>
      <c r="AP26" s="0" t="n">
        <v>10</v>
      </c>
      <c r="AQ26" s="107" t="s">
        <v>164</v>
      </c>
    </row>
    <row r="27" customFormat="false" ht="12.8" hidden="false" customHeight="false" outlineLevel="0" collapsed="false">
      <c r="A27" s="0" t="s">
        <v>1848</v>
      </c>
      <c r="B27" s="0" t="s">
        <v>1849</v>
      </c>
      <c r="C27" s="0" t="n">
        <v>13026</v>
      </c>
      <c r="D27" s="0" t="n">
        <v>3026</v>
      </c>
      <c r="E27" s="0" t="s">
        <v>46</v>
      </c>
      <c r="F27" s="0" t="n">
        <v>26</v>
      </c>
      <c r="G27" s="0" t="n">
        <v>34</v>
      </c>
      <c r="I27" s="0" t="s">
        <v>169</v>
      </c>
      <c r="J27" s="0" t="s">
        <v>50</v>
      </c>
      <c r="K27" s="0" t="n">
        <v>3</v>
      </c>
      <c r="L27" s="0" t="n">
        <v>14</v>
      </c>
      <c r="M27" s="0" t="n">
        <v>11</v>
      </c>
      <c r="N27" s="0" t="s">
        <v>52</v>
      </c>
      <c r="O27" s="0" t="s">
        <v>53</v>
      </c>
      <c r="P27" s="0" t="s">
        <v>1756</v>
      </c>
      <c r="Q27" s="0" t="s">
        <v>55</v>
      </c>
      <c r="R27" s="0" t="n">
        <v>6</v>
      </c>
      <c r="S27" s="0" t="n">
        <v>7.41</v>
      </c>
      <c r="T27" s="0" t="n">
        <v>0</v>
      </c>
      <c r="U27" s="0" t="n">
        <v>595</v>
      </c>
      <c r="V27" s="0" t="n">
        <v>458</v>
      </c>
      <c r="W27" s="0" t="n">
        <v>561</v>
      </c>
      <c r="X27" s="0" t="n">
        <v>390</v>
      </c>
      <c r="Y27" s="0" t="n">
        <v>10</v>
      </c>
      <c r="Z27" s="0" t="s">
        <v>55</v>
      </c>
      <c r="AA27" s="0" t="n">
        <v>6.72268</v>
      </c>
      <c r="AB27" s="0" t="n">
        <v>0</v>
      </c>
      <c r="AC27" s="0" t="n">
        <v>0</v>
      </c>
      <c r="AD27" s="0" t="n">
        <v>4677.28</v>
      </c>
      <c r="AE27" s="0" t="n">
        <v>368.17</v>
      </c>
      <c r="AF27" s="0" t="n">
        <v>337.13</v>
      </c>
      <c r="AG27" s="0" t="n">
        <v>28.6</v>
      </c>
      <c r="AH27" s="0" t="n">
        <v>23.34</v>
      </c>
      <c r="AI27" s="0" t="n">
        <v>2.25</v>
      </c>
      <c r="AJ27" s="0" t="n">
        <v>265978.01</v>
      </c>
      <c r="AK27" s="0" t="n">
        <v>31411.67</v>
      </c>
      <c r="AL27" s="0" t="n">
        <v>30207.04</v>
      </c>
      <c r="AM27" s="0" t="n">
        <v>3338.8</v>
      </c>
      <c r="AN27" s="0" t="n">
        <v>1448.51</v>
      </c>
      <c r="AO27" s="0" t="n">
        <v>357</v>
      </c>
      <c r="AP27" s="0" t="n">
        <v>4</v>
      </c>
      <c r="AQ27" s="107" t="s">
        <v>168</v>
      </c>
    </row>
    <row r="28" customFormat="false" ht="12.8" hidden="false" customHeight="false" outlineLevel="0" collapsed="false">
      <c r="A28" s="0" t="s">
        <v>1850</v>
      </c>
      <c r="B28" s="0" t="s">
        <v>1851</v>
      </c>
      <c r="C28" s="0" t="n">
        <v>13027</v>
      </c>
      <c r="D28" s="0" t="n">
        <v>3027</v>
      </c>
      <c r="E28" s="0" t="s">
        <v>46</v>
      </c>
      <c r="F28" s="0" t="n">
        <v>27</v>
      </c>
      <c r="G28" s="0" t="n">
        <v>35</v>
      </c>
      <c r="H28" s="0" t="n">
        <v>68</v>
      </c>
      <c r="I28" s="0" t="s">
        <v>173</v>
      </c>
      <c r="J28" s="0" t="s">
        <v>50</v>
      </c>
      <c r="K28" s="0" t="n">
        <v>3</v>
      </c>
      <c r="L28" s="0" t="n">
        <v>19</v>
      </c>
      <c r="M28" s="0" t="n">
        <v>17</v>
      </c>
      <c r="N28" s="0" t="s">
        <v>52</v>
      </c>
      <c r="O28" s="0" t="s">
        <v>53</v>
      </c>
      <c r="P28" s="0" t="s">
        <v>1357</v>
      </c>
      <c r="Q28" s="0" t="s">
        <v>55</v>
      </c>
      <c r="R28" s="0" t="n">
        <v>4</v>
      </c>
      <c r="S28" s="0" t="n">
        <v>7.78</v>
      </c>
      <c r="T28" s="0" t="n">
        <v>14</v>
      </c>
      <c r="U28" s="0" t="n">
        <v>535</v>
      </c>
      <c r="V28" s="0" t="n">
        <v>486</v>
      </c>
      <c r="W28" s="0" t="n">
        <v>439</v>
      </c>
      <c r="X28" s="0" t="n">
        <v>337</v>
      </c>
      <c r="Y28" s="0" t="s">
        <v>55</v>
      </c>
      <c r="Z28" s="0" t="s">
        <v>55</v>
      </c>
      <c r="AA28" s="0" t="n">
        <v>8.80493</v>
      </c>
      <c r="AB28" s="0" t="n">
        <v>15</v>
      </c>
      <c r="AC28" s="0" t="n">
        <v>107.59</v>
      </c>
      <c r="AD28" s="0" t="n">
        <v>11347.84</v>
      </c>
      <c r="AE28" s="0" t="n">
        <v>214.5</v>
      </c>
      <c r="AF28" s="0" t="n">
        <v>1888.91</v>
      </c>
      <c r="AG28" s="0" t="n">
        <v>33.33</v>
      </c>
      <c r="AH28" s="0" t="n">
        <v>761.65</v>
      </c>
      <c r="AI28" s="0" t="n">
        <v>6.5</v>
      </c>
      <c r="AJ28" s="0" t="n">
        <v>193113.97</v>
      </c>
      <c r="AK28" s="0" t="n">
        <v>27237</v>
      </c>
      <c r="AL28" s="0" t="n">
        <v>12153.28</v>
      </c>
      <c r="AM28" s="0" t="n">
        <v>3097.33</v>
      </c>
      <c r="AN28" s="0" t="n">
        <v>2266.08</v>
      </c>
      <c r="AO28" s="0" t="n">
        <v>510.5</v>
      </c>
      <c r="AP28" s="0" t="n">
        <v>408</v>
      </c>
      <c r="AQ28" s="107" t="s">
        <v>172</v>
      </c>
    </row>
    <row r="29" customFormat="false" ht="12.8" hidden="false" customHeight="false" outlineLevel="0" collapsed="false">
      <c r="A29" s="0" t="s">
        <v>1852</v>
      </c>
      <c r="B29" s="0" t="s">
        <v>1853</v>
      </c>
      <c r="C29" s="0" t="n">
        <v>13028</v>
      </c>
      <c r="D29" s="0" t="n">
        <v>3028</v>
      </c>
      <c r="E29" s="0" t="s">
        <v>56</v>
      </c>
      <c r="F29" s="0" t="n">
        <v>28</v>
      </c>
      <c r="G29" s="0" t="n">
        <v>36</v>
      </c>
      <c r="H29" s="0" t="n">
        <v>48</v>
      </c>
      <c r="I29" s="0" t="s">
        <v>177</v>
      </c>
      <c r="J29" s="0" t="s">
        <v>50</v>
      </c>
      <c r="K29" s="0" t="n">
        <v>3</v>
      </c>
      <c r="L29" s="0" t="n">
        <v>17</v>
      </c>
      <c r="M29" s="0" t="n">
        <v>15</v>
      </c>
      <c r="N29" s="0" t="s">
        <v>52</v>
      </c>
      <c r="O29" s="0" t="s">
        <v>53</v>
      </c>
      <c r="P29" s="0" t="s">
        <v>1755</v>
      </c>
      <c r="Q29" s="0" t="s">
        <v>55</v>
      </c>
      <c r="R29" s="0" t="n">
        <v>8</v>
      </c>
      <c r="S29" s="0" t="n">
        <v>439</v>
      </c>
      <c r="T29" s="0" t="n">
        <v>1</v>
      </c>
      <c r="U29" s="0" t="n">
        <v>515</v>
      </c>
      <c r="V29" s="0" t="n">
        <v>605</v>
      </c>
      <c r="W29" s="0" t="n">
        <v>579</v>
      </c>
      <c r="X29" s="0" t="n">
        <v>510</v>
      </c>
      <c r="Y29" s="0" t="s">
        <v>55</v>
      </c>
      <c r="Z29" s="0" t="s">
        <v>55</v>
      </c>
      <c r="AA29" s="0" t="n">
        <v>10.8872</v>
      </c>
      <c r="AB29" s="0" t="n">
        <v>0</v>
      </c>
      <c r="AC29" s="0" t="n">
        <v>0</v>
      </c>
      <c r="AD29" s="0" t="n">
        <v>4112.06</v>
      </c>
      <c r="AE29" s="0" t="n">
        <v>1132.88</v>
      </c>
      <c r="AF29" s="0" t="n">
        <v>487.87</v>
      </c>
      <c r="AG29" s="0" t="n">
        <v>129.57</v>
      </c>
      <c r="AH29" s="0" t="n">
        <v>162.55</v>
      </c>
      <c r="AI29" s="0" t="n">
        <v>45.17</v>
      </c>
      <c r="AJ29" s="0" t="n">
        <v>236918.47</v>
      </c>
      <c r="AK29" s="0" t="n">
        <v>35143.75</v>
      </c>
      <c r="AL29" s="0" t="n">
        <v>25908.35</v>
      </c>
      <c r="AM29" s="0" t="n">
        <v>4366</v>
      </c>
      <c r="AN29" s="0" t="n">
        <v>6514.3</v>
      </c>
      <c r="AO29" s="0" t="n">
        <v>1420.33</v>
      </c>
      <c r="AP29" s="0" t="n">
        <v>325</v>
      </c>
      <c r="AQ29" s="107" t="s">
        <v>176</v>
      </c>
    </row>
    <row r="30" customFormat="false" ht="12.8" hidden="false" customHeight="false" outlineLevel="0" collapsed="false">
      <c r="A30" s="0" t="s">
        <v>1854</v>
      </c>
      <c r="B30" s="0" t="s">
        <v>1855</v>
      </c>
      <c r="C30" s="0" t="n">
        <v>13029</v>
      </c>
      <c r="D30" s="0" t="n">
        <v>3029</v>
      </c>
      <c r="E30" s="0" t="s">
        <v>56</v>
      </c>
      <c r="F30" s="0" t="n">
        <v>29</v>
      </c>
      <c r="G30" s="0" t="n">
        <v>38</v>
      </c>
      <c r="H30" s="0" t="s">
        <v>180</v>
      </c>
      <c r="I30" s="0" t="s">
        <v>182</v>
      </c>
      <c r="J30" s="0" t="s">
        <v>50</v>
      </c>
      <c r="K30" s="0" t="n">
        <v>3</v>
      </c>
      <c r="L30" s="0" t="n">
        <v>11</v>
      </c>
      <c r="M30" s="0" t="n">
        <v>8</v>
      </c>
      <c r="N30" s="0" t="s">
        <v>52</v>
      </c>
      <c r="O30" s="0" t="s">
        <v>53</v>
      </c>
      <c r="P30" s="0" t="s">
        <v>1745</v>
      </c>
      <c r="Q30" s="0" t="s">
        <v>55</v>
      </c>
      <c r="R30" s="0" t="n">
        <v>6</v>
      </c>
      <c r="S30" s="0" t="n">
        <v>1.04</v>
      </c>
      <c r="T30" s="0" t="n">
        <v>5</v>
      </c>
      <c r="U30" s="0" t="s">
        <v>55</v>
      </c>
      <c r="V30" s="0" t="s">
        <v>55</v>
      </c>
      <c r="W30" s="0" t="s">
        <v>55</v>
      </c>
      <c r="X30" s="0" t="s">
        <v>55</v>
      </c>
      <c r="Y30" s="0" t="s">
        <v>55</v>
      </c>
      <c r="Z30" s="0" t="s">
        <v>55</v>
      </c>
      <c r="AA30" s="0" t="n">
        <v>6.36572</v>
      </c>
      <c r="AB30" s="0" t="n">
        <v>6</v>
      </c>
      <c r="AC30" s="0" t="n">
        <v>0.73</v>
      </c>
      <c r="AD30" s="0" t="n">
        <v>7614.76</v>
      </c>
      <c r="AE30" s="0" t="n">
        <v>670.83</v>
      </c>
      <c r="AF30" s="0" t="n">
        <v>1412.48</v>
      </c>
      <c r="AG30" s="0" t="n">
        <v>115.4</v>
      </c>
      <c r="AH30" s="0" t="n">
        <v>125.75</v>
      </c>
      <c r="AI30" s="0" t="n">
        <v>19.25</v>
      </c>
      <c r="AJ30" s="0" t="n">
        <v>306004.35</v>
      </c>
      <c r="AK30" s="0" t="n">
        <v>38085</v>
      </c>
      <c r="AL30" s="0" t="n">
        <v>28891.47</v>
      </c>
      <c r="AM30" s="0" t="n">
        <v>4632</v>
      </c>
      <c r="AN30" s="0" t="n">
        <v>1530.9</v>
      </c>
      <c r="AO30" s="0" t="n">
        <v>387.25</v>
      </c>
      <c r="AP30" s="0" t="n">
        <v>521</v>
      </c>
      <c r="AQ30" s="107" t="s">
        <v>181</v>
      </c>
    </row>
    <row r="31" customFormat="false" ht="12.8" hidden="false" customHeight="false" outlineLevel="0" collapsed="false">
      <c r="A31" s="0" t="s">
        <v>1856</v>
      </c>
      <c r="B31" s="0" t="s">
        <v>1857</v>
      </c>
      <c r="C31" s="0" t="n">
        <v>13030</v>
      </c>
      <c r="D31" s="0" t="n">
        <v>3030</v>
      </c>
      <c r="E31" s="0" t="s">
        <v>46</v>
      </c>
      <c r="F31" s="0" t="n">
        <v>30</v>
      </c>
      <c r="G31" s="0" t="n">
        <v>39</v>
      </c>
      <c r="I31" s="0" t="s">
        <v>186</v>
      </c>
      <c r="J31" s="0" t="s">
        <v>50</v>
      </c>
      <c r="K31" s="0" t="n">
        <v>3</v>
      </c>
      <c r="L31" s="0" t="n">
        <v>20</v>
      </c>
      <c r="M31" s="0" t="n">
        <v>18</v>
      </c>
      <c r="N31" s="0" t="s">
        <v>52</v>
      </c>
      <c r="O31" s="0" t="s">
        <v>53</v>
      </c>
      <c r="P31" s="0" t="s">
        <v>1755</v>
      </c>
      <c r="Q31" s="0" t="s">
        <v>55</v>
      </c>
      <c r="R31" s="0" t="n">
        <v>4</v>
      </c>
      <c r="S31" s="0" t="n">
        <v>27.51</v>
      </c>
      <c r="T31" s="0" t="n">
        <v>16</v>
      </c>
      <c r="U31" s="0" t="n">
        <v>585</v>
      </c>
      <c r="V31" s="0" t="n">
        <v>556</v>
      </c>
      <c r="W31" s="0" t="n">
        <v>564</v>
      </c>
      <c r="X31" s="0" t="n">
        <v>378</v>
      </c>
      <c r="Y31" s="0" t="s">
        <v>55</v>
      </c>
      <c r="Z31" s="0" t="s">
        <v>55</v>
      </c>
      <c r="AA31" s="0" t="n">
        <v>36.7665</v>
      </c>
      <c r="AB31" s="0" t="n">
        <v>17</v>
      </c>
      <c r="AC31" s="0" t="n">
        <v>251.57</v>
      </c>
      <c r="AD31" s="0" t="n">
        <v>24172.92</v>
      </c>
      <c r="AE31" s="0" t="n">
        <v>253.25</v>
      </c>
      <c r="AF31" s="0" t="n">
        <v>6197.72</v>
      </c>
      <c r="AG31" s="0" t="n">
        <v>29.67</v>
      </c>
      <c r="AH31" s="0" t="n">
        <v>130.23</v>
      </c>
      <c r="AI31" s="0" t="n">
        <v>5</v>
      </c>
      <c r="AJ31" s="0" t="n">
        <v>290483.01</v>
      </c>
      <c r="AK31" s="0" t="n">
        <v>39040.5</v>
      </c>
      <c r="AL31" s="0" t="n">
        <v>27329.96</v>
      </c>
      <c r="AM31" s="0" t="n">
        <v>3100.33</v>
      </c>
      <c r="AN31" s="0" t="n">
        <v>943.32</v>
      </c>
      <c r="AO31" s="0" t="n">
        <v>164</v>
      </c>
      <c r="AP31" s="0" t="n">
        <v>572</v>
      </c>
      <c r="AQ31" s="107" t="s">
        <v>185</v>
      </c>
    </row>
    <row r="32" customFormat="false" ht="12.8" hidden="false" customHeight="false" outlineLevel="0" collapsed="false">
      <c r="A32" s="0" t="s">
        <v>1858</v>
      </c>
      <c r="B32" s="0" t="s">
        <v>1859</v>
      </c>
      <c r="C32" s="0" t="n">
        <v>13031</v>
      </c>
      <c r="D32" s="0" t="n">
        <v>3031</v>
      </c>
      <c r="E32" s="0" t="s">
        <v>56</v>
      </c>
      <c r="F32" s="0" t="n">
        <v>31</v>
      </c>
      <c r="G32" s="0" t="n">
        <v>40</v>
      </c>
      <c r="I32" s="0" t="s">
        <v>190</v>
      </c>
      <c r="J32" s="0" t="s">
        <v>50</v>
      </c>
      <c r="K32" s="0" t="n">
        <v>3</v>
      </c>
      <c r="L32" s="0" t="n">
        <v>15</v>
      </c>
      <c r="M32" s="0" t="n">
        <v>12</v>
      </c>
      <c r="N32" s="0" t="s">
        <v>52</v>
      </c>
      <c r="O32" s="0" t="s">
        <v>53</v>
      </c>
      <c r="P32" s="0" t="s">
        <v>1757</v>
      </c>
      <c r="Q32" s="0" t="s">
        <v>55</v>
      </c>
      <c r="R32" s="0" t="n">
        <v>4</v>
      </c>
      <c r="S32" s="0" t="n">
        <v>8.49</v>
      </c>
      <c r="T32" s="0" t="n">
        <v>9</v>
      </c>
      <c r="U32" s="0" t="s">
        <v>55</v>
      </c>
      <c r="V32" s="0" t="s">
        <v>55</v>
      </c>
      <c r="W32" s="0" t="s">
        <v>55</v>
      </c>
      <c r="X32" s="0" t="s">
        <v>55</v>
      </c>
      <c r="Y32" s="0" t="s">
        <v>55</v>
      </c>
      <c r="Z32" s="0" t="s">
        <v>55</v>
      </c>
      <c r="AA32" s="0" t="n">
        <v>9.22138</v>
      </c>
      <c r="AB32" s="0" t="n">
        <v>10</v>
      </c>
      <c r="AC32" s="0" t="n">
        <v>28.56</v>
      </c>
      <c r="AD32" s="0" t="n">
        <v>16297.34</v>
      </c>
      <c r="AE32" s="0" t="n">
        <v>254.5</v>
      </c>
      <c r="AF32" s="0" t="n">
        <v>459.78</v>
      </c>
      <c r="AG32" s="0" t="n">
        <v>19</v>
      </c>
      <c r="AH32" s="0" t="n">
        <v>10.95</v>
      </c>
      <c r="AI32" s="0" t="n">
        <v>2</v>
      </c>
      <c r="AJ32" s="0" t="n">
        <v>288403.9</v>
      </c>
      <c r="AK32" s="0" t="n">
        <v>36684.75</v>
      </c>
      <c r="AL32" s="0" t="n">
        <v>15328.9</v>
      </c>
      <c r="AM32" s="0" t="n">
        <v>1908.33</v>
      </c>
      <c r="AN32" s="0" t="n">
        <v>543.85</v>
      </c>
      <c r="AO32" s="0" t="n">
        <v>86</v>
      </c>
      <c r="AP32" s="0" t="n">
        <v>423</v>
      </c>
      <c r="AQ32" s="107" t="s">
        <v>189</v>
      </c>
    </row>
    <row r="33" customFormat="false" ht="12.8" hidden="false" customHeight="false" outlineLevel="0" collapsed="false">
      <c r="A33" s="0" t="s">
        <v>1860</v>
      </c>
      <c r="B33" s="0" t="s">
        <v>1861</v>
      </c>
      <c r="C33" s="0" t="n">
        <v>13032</v>
      </c>
      <c r="D33" s="0" t="n">
        <v>3032</v>
      </c>
      <c r="E33" s="0" t="s">
        <v>46</v>
      </c>
      <c r="F33" s="0" t="n">
        <v>32</v>
      </c>
      <c r="G33" s="0" t="n">
        <v>41</v>
      </c>
      <c r="H33" s="0" t="s">
        <v>193</v>
      </c>
      <c r="I33" s="0" t="s">
        <v>195</v>
      </c>
      <c r="J33" s="0" t="s">
        <v>50</v>
      </c>
      <c r="K33" s="0" t="n">
        <v>3</v>
      </c>
      <c r="L33" s="0" t="n">
        <v>10</v>
      </c>
      <c r="M33" s="0" t="n">
        <v>8</v>
      </c>
      <c r="N33" s="0" t="s">
        <v>52</v>
      </c>
      <c r="O33" s="0" t="s">
        <v>53</v>
      </c>
      <c r="P33" s="0" t="s">
        <v>1745</v>
      </c>
      <c r="Q33" s="0" t="s">
        <v>55</v>
      </c>
      <c r="R33" s="0" t="n">
        <v>4</v>
      </c>
      <c r="S33" s="0" t="n">
        <v>1958.63</v>
      </c>
      <c r="T33" s="0" t="n">
        <v>9</v>
      </c>
      <c r="U33" s="0" t="n">
        <v>343</v>
      </c>
      <c r="V33" s="0" t="n">
        <v>604</v>
      </c>
      <c r="W33" s="0" t="n">
        <v>413</v>
      </c>
      <c r="X33" s="0" t="n">
        <v>453</v>
      </c>
      <c r="Y33" s="0" t="s">
        <v>55</v>
      </c>
      <c r="Z33" s="0" t="s">
        <v>55</v>
      </c>
      <c r="AA33" s="0" t="n">
        <v>1770.21</v>
      </c>
      <c r="AB33" s="0" t="n">
        <v>10</v>
      </c>
      <c r="AC33" s="0" t="n">
        <v>5.6</v>
      </c>
      <c r="AD33" s="0" t="n">
        <v>24790.78</v>
      </c>
      <c r="AE33" s="0" t="n">
        <v>235.75</v>
      </c>
      <c r="AF33" s="0" t="n">
        <v>3582</v>
      </c>
      <c r="AG33" s="0" t="n">
        <v>18.33</v>
      </c>
      <c r="AH33" s="0" t="n">
        <v>1777.91</v>
      </c>
      <c r="AI33" s="0" t="n">
        <v>3</v>
      </c>
      <c r="AJ33" s="0" t="n">
        <v>330404.94</v>
      </c>
      <c r="AK33" s="0" t="n">
        <v>41208</v>
      </c>
      <c r="AL33" s="0" t="n">
        <v>23338.23</v>
      </c>
      <c r="AM33" s="0" t="n">
        <v>4191</v>
      </c>
      <c r="AN33" s="0" t="n">
        <v>3055.73</v>
      </c>
      <c r="AO33" s="0" t="n">
        <v>222.5</v>
      </c>
      <c r="AP33" s="0" t="n">
        <v>534</v>
      </c>
      <c r="AQ33" s="107" t="s">
        <v>194</v>
      </c>
    </row>
    <row r="34" customFormat="false" ht="12.8" hidden="false" customHeight="false" outlineLevel="0" collapsed="false">
      <c r="A34" s="0" t="s">
        <v>1862</v>
      </c>
      <c r="B34" s="0" t="s">
        <v>1863</v>
      </c>
      <c r="C34" s="0" t="n">
        <v>13033</v>
      </c>
      <c r="D34" s="0" t="n">
        <v>3033</v>
      </c>
      <c r="E34" s="0" t="s">
        <v>56</v>
      </c>
      <c r="F34" s="0" t="n">
        <v>33</v>
      </c>
      <c r="G34" s="0" t="n">
        <v>42</v>
      </c>
      <c r="I34" s="0" t="s">
        <v>199</v>
      </c>
      <c r="J34" s="0" t="s">
        <v>50</v>
      </c>
      <c r="K34" s="0" t="n">
        <v>3</v>
      </c>
      <c r="L34" s="0" t="n">
        <v>19</v>
      </c>
      <c r="M34" s="0" t="n">
        <v>17</v>
      </c>
      <c r="N34" s="0" t="s">
        <v>52</v>
      </c>
      <c r="O34" s="0" t="s">
        <v>53</v>
      </c>
      <c r="P34" s="0" t="s">
        <v>1758</v>
      </c>
      <c r="Q34" s="0" t="s">
        <v>55</v>
      </c>
      <c r="R34" s="0" t="n">
        <v>12</v>
      </c>
      <c r="S34" s="0" t="n">
        <v>8.98</v>
      </c>
      <c r="T34" s="0" t="n">
        <v>0</v>
      </c>
      <c r="U34" s="0" t="n">
        <v>517</v>
      </c>
      <c r="V34" s="0" t="n">
        <v>488</v>
      </c>
      <c r="W34" s="0" t="n">
        <v>529</v>
      </c>
      <c r="X34" s="0" t="s">
        <v>55</v>
      </c>
      <c r="Y34" s="0" t="s">
        <v>55</v>
      </c>
      <c r="Z34" s="0" t="s">
        <v>55</v>
      </c>
      <c r="AA34" s="0" t="n">
        <v>4.99739</v>
      </c>
      <c r="AB34" s="0" t="n">
        <v>1</v>
      </c>
      <c r="AC34" s="0" t="n">
        <v>0.06</v>
      </c>
      <c r="AD34" s="0" t="n">
        <v>711.73</v>
      </c>
      <c r="AE34" s="0" t="n">
        <v>461.33</v>
      </c>
      <c r="AF34" s="0" t="n">
        <v>163.97</v>
      </c>
      <c r="AG34" s="0" t="n">
        <v>115.55</v>
      </c>
      <c r="AH34" s="0" t="n">
        <v>72.49</v>
      </c>
      <c r="AI34" s="0" t="n">
        <v>42.1</v>
      </c>
      <c r="AJ34" s="0" t="n">
        <v>304526.76</v>
      </c>
      <c r="AK34" s="0" t="n">
        <v>40450.75</v>
      </c>
      <c r="AL34" s="0" t="n">
        <v>26281.15</v>
      </c>
      <c r="AM34" s="0" t="n">
        <v>5399.73</v>
      </c>
      <c r="AN34" s="0" t="n">
        <v>2194.3</v>
      </c>
      <c r="AO34" s="0" t="n">
        <v>725.8</v>
      </c>
      <c r="AP34" s="0" t="n">
        <v>63</v>
      </c>
      <c r="AQ34" s="107" t="s">
        <v>198</v>
      </c>
    </row>
    <row r="35" customFormat="false" ht="12.8" hidden="false" customHeight="false" outlineLevel="0" collapsed="false">
      <c r="A35" s="0" t="s">
        <v>1864</v>
      </c>
      <c r="B35" s="0" t="s">
        <v>1865</v>
      </c>
      <c r="C35" s="0" t="n">
        <v>13034</v>
      </c>
      <c r="D35" s="0" t="n">
        <v>3034</v>
      </c>
      <c r="E35" s="0" t="s">
        <v>56</v>
      </c>
      <c r="F35" s="0" t="n">
        <v>34</v>
      </c>
      <c r="G35" s="0" t="n">
        <v>44</v>
      </c>
      <c r="H35" s="0" t="s">
        <v>153</v>
      </c>
      <c r="I35" s="0" t="s">
        <v>204</v>
      </c>
      <c r="J35" s="0" t="s">
        <v>50</v>
      </c>
      <c r="K35" s="0" t="n">
        <v>3</v>
      </c>
      <c r="L35" s="0" t="n">
        <v>15</v>
      </c>
      <c r="M35" s="0" t="n">
        <v>12</v>
      </c>
      <c r="N35" s="0" t="s">
        <v>52</v>
      </c>
      <c r="O35" s="0" t="s">
        <v>53</v>
      </c>
      <c r="P35" s="0" t="s">
        <v>1759</v>
      </c>
      <c r="Q35" s="0" t="s">
        <v>55</v>
      </c>
      <c r="R35" s="0" t="n">
        <v>7</v>
      </c>
      <c r="S35" s="0" t="n">
        <v>3.61</v>
      </c>
      <c r="T35" s="0" t="n">
        <v>0</v>
      </c>
      <c r="U35" s="0" t="n">
        <v>585</v>
      </c>
      <c r="V35" s="0" t="n">
        <v>495</v>
      </c>
      <c r="W35" s="0" t="n">
        <v>582</v>
      </c>
      <c r="X35" s="0" t="n">
        <v>357</v>
      </c>
      <c r="Y35" s="0" t="s">
        <v>55</v>
      </c>
      <c r="Z35" s="0" t="s">
        <v>55</v>
      </c>
      <c r="AA35" s="0" t="n">
        <v>2.37971</v>
      </c>
      <c r="AB35" s="0" t="n">
        <v>0</v>
      </c>
      <c r="AC35" s="0" t="n">
        <v>0</v>
      </c>
      <c r="AD35" s="0" t="n">
        <v>7450.22</v>
      </c>
      <c r="AE35" s="0" t="n">
        <v>1369</v>
      </c>
      <c r="AF35" s="0" t="n">
        <v>2015.49</v>
      </c>
      <c r="AG35" s="0" t="n">
        <v>272.83</v>
      </c>
      <c r="AH35" s="0" t="n">
        <v>272.79</v>
      </c>
      <c r="AI35" s="0" t="n">
        <v>32</v>
      </c>
      <c r="AJ35" s="0" t="n">
        <v>233440.32</v>
      </c>
      <c r="AK35" s="0" t="n">
        <v>34318.14</v>
      </c>
      <c r="AL35" s="0" t="n">
        <v>18328.2</v>
      </c>
      <c r="AM35" s="0" t="n">
        <v>3530.83</v>
      </c>
      <c r="AN35" s="0" t="n">
        <v>1216.92</v>
      </c>
      <c r="AO35" s="0" t="n">
        <v>235.6</v>
      </c>
      <c r="AP35" s="0" t="n">
        <v>333</v>
      </c>
      <c r="AQ35" s="107" t="s">
        <v>203</v>
      </c>
    </row>
    <row r="36" customFormat="false" ht="12.8" hidden="false" customHeight="false" outlineLevel="0" collapsed="false">
      <c r="A36" s="0" t="s">
        <v>1866</v>
      </c>
      <c r="B36" s="0" t="s">
        <v>1867</v>
      </c>
      <c r="C36" s="0" t="n">
        <v>13035</v>
      </c>
      <c r="D36" s="0" t="n">
        <v>3035</v>
      </c>
      <c r="E36" s="0" t="s">
        <v>66</v>
      </c>
      <c r="F36" s="0" t="n">
        <v>35</v>
      </c>
      <c r="G36" s="0" t="n">
        <v>45</v>
      </c>
      <c r="H36" s="0" t="n">
        <v>14</v>
      </c>
      <c r="I36" s="0" t="s">
        <v>208</v>
      </c>
      <c r="J36" s="0" t="s">
        <v>50</v>
      </c>
      <c r="K36" s="0" t="n">
        <v>3</v>
      </c>
      <c r="L36" s="0" t="n">
        <v>13</v>
      </c>
      <c r="M36" s="0" t="n">
        <v>10</v>
      </c>
      <c r="N36" s="0" t="s">
        <v>52</v>
      </c>
      <c r="O36" s="0" t="s">
        <v>53</v>
      </c>
      <c r="P36" s="0" t="s">
        <v>1760</v>
      </c>
      <c r="Q36" s="0" t="s">
        <v>55</v>
      </c>
      <c r="R36" s="0" t="n">
        <v>6</v>
      </c>
      <c r="S36" s="0" t="n">
        <v>10.51</v>
      </c>
      <c r="T36" s="0" t="n">
        <v>2</v>
      </c>
      <c r="U36" s="0" t="n">
        <v>622</v>
      </c>
      <c r="V36" s="0" t="n">
        <v>509</v>
      </c>
      <c r="W36" s="0" t="n">
        <v>582</v>
      </c>
      <c r="X36" s="0" t="n">
        <v>400</v>
      </c>
      <c r="Y36" s="0" t="s">
        <v>55</v>
      </c>
      <c r="Z36" s="0" t="s">
        <v>55</v>
      </c>
      <c r="AA36" s="0" t="n">
        <v>19.0972</v>
      </c>
      <c r="AB36" s="0" t="n">
        <v>2</v>
      </c>
      <c r="AC36" s="0" t="n">
        <v>12.52</v>
      </c>
      <c r="AD36" s="0" t="n">
        <v>5889.12</v>
      </c>
      <c r="AE36" s="0" t="n">
        <v>625.33</v>
      </c>
      <c r="AF36" s="0" t="n">
        <v>899.98</v>
      </c>
      <c r="AG36" s="0" t="n">
        <v>84.6</v>
      </c>
      <c r="AH36" s="0" t="n">
        <v>114.69</v>
      </c>
      <c r="AI36" s="0" t="n">
        <v>11.5</v>
      </c>
      <c r="AJ36" s="0" t="n">
        <v>234087.41</v>
      </c>
      <c r="AK36" s="0" t="n">
        <v>32646.5</v>
      </c>
      <c r="AL36" s="0" t="n">
        <v>20073.16</v>
      </c>
      <c r="AM36" s="0" t="n">
        <v>3522.6</v>
      </c>
      <c r="AN36" s="0" t="n">
        <v>1270.38</v>
      </c>
      <c r="AO36" s="0" t="n">
        <v>304.25</v>
      </c>
      <c r="AP36" s="0" t="n">
        <v>86</v>
      </c>
      <c r="AQ36" s="107" t="s">
        <v>207</v>
      </c>
    </row>
    <row r="37" customFormat="false" ht="12.8" hidden="false" customHeight="false" outlineLevel="0" collapsed="false">
      <c r="A37" s="0" t="s">
        <v>1868</v>
      </c>
      <c r="B37" s="0" t="s">
        <v>1869</v>
      </c>
      <c r="C37" s="0" t="n">
        <v>13036</v>
      </c>
      <c r="D37" s="0" t="n">
        <v>3036</v>
      </c>
      <c r="E37" s="0" t="s">
        <v>66</v>
      </c>
      <c r="F37" s="0" t="n">
        <v>36</v>
      </c>
      <c r="G37" s="0" t="n">
        <v>46</v>
      </c>
      <c r="H37" s="0" t="n">
        <v>27</v>
      </c>
      <c r="I37" s="0" t="s">
        <v>212</v>
      </c>
      <c r="J37" s="0" t="s">
        <v>50</v>
      </c>
      <c r="K37" s="0" t="n">
        <v>3</v>
      </c>
      <c r="L37" s="0" t="n">
        <v>10</v>
      </c>
      <c r="M37" s="0" t="n">
        <v>8</v>
      </c>
      <c r="N37" s="0" t="s">
        <v>52</v>
      </c>
      <c r="O37" s="0" t="s">
        <v>53</v>
      </c>
      <c r="P37" s="0" t="s">
        <v>1743</v>
      </c>
      <c r="Q37" s="0" t="s">
        <v>55</v>
      </c>
      <c r="R37" s="0" t="n">
        <v>3</v>
      </c>
      <c r="S37" s="0" t="n">
        <v>3.49</v>
      </c>
      <c r="T37" s="0" t="n">
        <v>18</v>
      </c>
      <c r="U37" s="0" t="n">
        <v>513</v>
      </c>
      <c r="V37" s="0" t="n">
        <v>490</v>
      </c>
      <c r="W37" s="0" t="n">
        <v>537</v>
      </c>
      <c r="X37" s="0" t="n">
        <v>363</v>
      </c>
      <c r="Y37" s="0" t="s">
        <v>55</v>
      </c>
      <c r="Z37" s="0" t="s">
        <v>55</v>
      </c>
      <c r="AA37" s="0" t="n">
        <v>11.4821</v>
      </c>
      <c r="AB37" s="0" t="n">
        <v>24</v>
      </c>
      <c r="AC37" s="0" t="n">
        <v>121.3</v>
      </c>
      <c r="AD37" s="0" t="n">
        <v>17641.89</v>
      </c>
      <c r="AE37" s="0" t="n">
        <v>80.67</v>
      </c>
      <c r="AF37" s="0" t="n">
        <v>1391.95</v>
      </c>
      <c r="AG37" s="0" t="n">
        <v>12.5</v>
      </c>
      <c r="AH37" s="0" t="n">
        <v>11.48</v>
      </c>
      <c r="AI37" s="0" t="n">
        <v>1</v>
      </c>
      <c r="AJ37" s="0" t="n">
        <v>292229.31</v>
      </c>
      <c r="AK37" s="0" t="n">
        <v>31617</v>
      </c>
      <c r="AL37" s="0" t="n">
        <v>30705.96</v>
      </c>
      <c r="AM37" s="0" t="n">
        <v>5014</v>
      </c>
      <c r="AN37" s="0" t="n">
        <v>1671.57</v>
      </c>
      <c r="AO37" s="0" t="n">
        <v>496</v>
      </c>
      <c r="AP37" s="0" t="n">
        <v>298</v>
      </c>
      <c r="AQ37" s="107" t="s">
        <v>211</v>
      </c>
    </row>
    <row r="38" customFormat="false" ht="12.8" hidden="false" customHeight="false" outlineLevel="0" collapsed="false">
      <c r="A38" s="0" t="s">
        <v>1870</v>
      </c>
      <c r="B38" s="0" t="s">
        <v>1871</v>
      </c>
      <c r="C38" s="0" t="n">
        <v>13037</v>
      </c>
      <c r="D38" s="0" t="n">
        <v>3037</v>
      </c>
      <c r="E38" s="0" t="s">
        <v>80</v>
      </c>
      <c r="F38" s="0" t="n">
        <v>37</v>
      </c>
      <c r="G38" s="0" t="n">
        <v>47</v>
      </c>
      <c r="H38" s="0" t="n">
        <v>20</v>
      </c>
      <c r="I38" s="0" t="s">
        <v>216</v>
      </c>
      <c r="J38" s="0" t="s">
        <v>50</v>
      </c>
      <c r="K38" s="0" t="n">
        <v>3</v>
      </c>
      <c r="L38" s="0" t="n">
        <v>14</v>
      </c>
      <c r="M38" s="0" t="n">
        <v>12</v>
      </c>
      <c r="N38" s="0" t="s">
        <v>52</v>
      </c>
      <c r="O38" s="0" t="s">
        <v>53</v>
      </c>
      <c r="P38" s="0" t="s">
        <v>605</v>
      </c>
      <c r="Q38" s="0" t="s">
        <v>55</v>
      </c>
      <c r="R38" s="0" t="n">
        <v>4</v>
      </c>
      <c r="S38" s="0" t="s">
        <v>55</v>
      </c>
      <c r="T38" s="0" t="s">
        <v>55</v>
      </c>
      <c r="U38" s="0" t="n">
        <v>326</v>
      </c>
      <c r="V38" s="0" t="n">
        <v>243</v>
      </c>
      <c r="W38" s="0" t="n">
        <v>276</v>
      </c>
      <c r="X38" s="0" t="n">
        <v>205</v>
      </c>
      <c r="Y38" s="0" t="s">
        <v>55</v>
      </c>
      <c r="Z38" s="0" t="s">
        <v>55</v>
      </c>
      <c r="AA38" s="0" t="n">
        <v>0.297464</v>
      </c>
      <c r="AB38" s="0" t="n">
        <v>3</v>
      </c>
      <c r="AC38" s="0" t="n">
        <v>5.93</v>
      </c>
      <c r="AD38" s="0" t="n">
        <v>9785.84</v>
      </c>
      <c r="AE38" s="0" t="n">
        <v>169.75</v>
      </c>
      <c r="AF38" s="0" t="n">
        <v>752.05</v>
      </c>
      <c r="AG38" s="0" t="n">
        <v>18</v>
      </c>
      <c r="AH38" s="0" t="n">
        <v>9.19</v>
      </c>
      <c r="AI38" s="0" t="n">
        <v>2.5</v>
      </c>
      <c r="AJ38" s="0" t="n">
        <v>139071.2</v>
      </c>
      <c r="AK38" s="0" t="n">
        <v>17073</v>
      </c>
      <c r="AL38" s="0" t="n">
        <v>3808.53</v>
      </c>
      <c r="AM38" s="0" t="n">
        <v>853.33</v>
      </c>
      <c r="AN38" s="0" t="n">
        <v>189.01</v>
      </c>
      <c r="AO38" s="0" t="n">
        <v>107.5</v>
      </c>
      <c r="AP38" s="0" t="n">
        <v>242</v>
      </c>
      <c r="AQ38" s="107" t="s">
        <v>215</v>
      </c>
    </row>
    <row r="39" customFormat="false" ht="12.8" hidden="false" customHeight="false" outlineLevel="0" collapsed="false">
      <c r="A39" s="0" t="s">
        <v>1872</v>
      </c>
      <c r="B39" s="0" t="s">
        <v>1873</v>
      </c>
      <c r="C39" s="0" t="n">
        <v>13038</v>
      </c>
      <c r="D39" s="0" t="n">
        <v>3038</v>
      </c>
      <c r="E39" s="0" t="s">
        <v>56</v>
      </c>
      <c r="F39" s="0" t="n">
        <v>38</v>
      </c>
      <c r="G39" s="0" t="n">
        <v>48</v>
      </c>
      <c r="H39" s="0" t="s">
        <v>153</v>
      </c>
      <c r="I39" s="0" t="s">
        <v>220</v>
      </c>
      <c r="J39" s="0" t="s">
        <v>50</v>
      </c>
      <c r="K39" s="0" t="n">
        <v>3</v>
      </c>
      <c r="L39" s="0" t="n">
        <v>13</v>
      </c>
      <c r="M39" s="0" t="n">
        <v>11</v>
      </c>
      <c r="N39" s="0" t="s">
        <v>52</v>
      </c>
      <c r="O39" s="0" t="s">
        <v>53</v>
      </c>
      <c r="P39" s="0" t="s">
        <v>1761</v>
      </c>
      <c r="Q39" s="0" t="s">
        <v>55</v>
      </c>
      <c r="R39" s="0" t="n">
        <v>4</v>
      </c>
      <c r="S39" s="0" t="n">
        <v>214.59</v>
      </c>
      <c r="T39" s="0" t="n">
        <v>16</v>
      </c>
      <c r="U39" s="0" t="n">
        <v>335</v>
      </c>
      <c r="V39" s="0" t="n">
        <v>552</v>
      </c>
      <c r="W39" s="0" t="n">
        <v>462</v>
      </c>
      <c r="X39" s="0" t="n">
        <v>517</v>
      </c>
      <c r="Y39" s="0" t="s">
        <v>55</v>
      </c>
      <c r="Z39" s="0" t="s">
        <v>55</v>
      </c>
      <c r="AA39" s="0" t="n">
        <v>56.9346</v>
      </c>
      <c r="AB39" s="0" t="n">
        <v>16</v>
      </c>
      <c r="AC39" s="0" t="n">
        <v>316.81</v>
      </c>
      <c r="AD39" s="0" t="n">
        <v>21727.72</v>
      </c>
      <c r="AE39" s="0" t="n">
        <v>273</v>
      </c>
      <c r="AF39" s="0" t="n">
        <v>2603.28</v>
      </c>
      <c r="AG39" s="0" t="n">
        <v>31</v>
      </c>
      <c r="AH39" s="0" t="n">
        <v>320.31</v>
      </c>
      <c r="AI39" s="0" t="n">
        <v>6.5</v>
      </c>
      <c r="AJ39" s="0" t="n">
        <v>384989.83</v>
      </c>
      <c r="AK39" s="0" t="n">
        <v>38994</v>
      </c>
      <c r="AL39" s="0" t="n">
        <v>39017.86</v>
      </c>
      <c r="AM39" s="0" t="n">
        <v>5600</v>
      </c>
      <c r="AN39" s="0" t="n">
        <v>11121.01</v>
      </c>
      <c r="AO39" s="0" t="n">
        <v>1277.5</v>
      </c>
      <c r="AP39" s="0" t="n">
        <v>206</v>
      </c>
      <c r="AQ39" s="107" t="s">
        <v>219</v>
      </c>
    </row>
    <row r="40" customFormat="false" ht="12.8" hidden="false" customHeight="false" outlineLevel="0" collapsed="false">
      <c r="A40" s="0" t="s">
        <v>1874</v>
      </c>
      <c r="B40" s="0" t="s">
        <v>1875</v>
      </c>
      <c r="C40" s="0" t="n">
        <v>13039</v>
      </c>
      <c r="D40" s="0" t="n">
        <v>3039</v>
      </c>
      <c r="E40" s="0" t="s">
        <v>56</v>
      </c>
      <c r="F40" s="0" t="n">
        <v>39</v>
      </c>
      <c r="G40" s="0" t="n">
        <v>52</v>
      </c>
      <c r="I40" s="0" t="s">
        <v>224</v>
      </c>
      <c r="J40" s="0" t="s">
        <v>50</v>
      </c>
      <c r="K40" s="0" t="n">
        <v>3</v>
      </c>
      <c r="L40" s="0" t="n">
        <v>15</v>
      </c>
      <c r="M40" s="0" t="n">
        <v>13</v>
      </c>
      <c r="N40" s="0" t="s">
        <v>52</v>
      </c>
      <c r="O40" s="0" t="s">
        <v>53</v>
      </c>
      <c r="P40" s="0" t="s">
        <v>1762</v>
      </c>
      <c r="Q40" s="0" t="n">
        <v>0</v>
      </c>
      <c r="R40" s="0" t="n">
        <v>5</v>
      </c>
      <c r="S40" s="0" t="n">
        <v>58.2</v>
      </c>
      <c r="T40" s="0" t="n">
        <v>0</v>
      </c>
      <c r="U40" s="0" t="n">
        <v>517</v>
      </c>
      <c r="V40" s="0" t="n">
        <v>504</v>
      </c>
      <c r="W40" s="0" t="n">
        <v>530</v>
      </c>
      <c r="X40" s="0" t="n">
        <v>485</v>
      </c>
      <c r="Y40" s="0" t="s">
        <v>55</v>
      </c>
      <c r="Z40" s="0" t="s">
        <v>55</v>
      </c>
      <c r="AA40" s="0" t="n">
        <v>42.8348</v>
      </c>
      <c r="AB40" s="0" t="n">
        <v>0</v>
      </c>
      <c r="AC40" s="0" t="n">
        <v>0</v>
      </c>
      <c r="AD40" s="0" t="n">
        <v>8160.44</v>
      </c>
      <c r="AE40" s="0" t="n">
        <v>360.4</v>
      </c>
      <c r="AF40" s="0" t="n">
        <v>896.87</v>
      </c>
      <c r="AG40" s="0" t="n">
        <v>32.75</v>
      </c>
      <c r="AH40" s="0" t="n">
        <v>179.23</v>
      </c>
      <c r="AI40" s="0" t="n">
        <v>5</v>
      </c>
      <c r="AJ40" s="0" t="n">
        <v>198602.3</v>
      </c>
      <c r="AK40" s="0" t="n">
        <v>27519.6</v>
      </c>
      <c r="AL40" s="0" t="n">
        <v>11108.77</v>
      </c>
      <c r="AM40" s="0" t="n">
        <v>1821.25</v>
      </c>
      <c r="AN40" s="0" t="n">
        <v>1307.37</v>
      </c>
      <c r="AO40" s="0" t="n">
        <v>271</v>
      </c>
      <c r="AP40" s="0" t="n">
        <v>191</v>
      </c>
      <c r="AQ40" s="107" t="s">
        <v>223</v>
      </c>
    </row>
    <row r="41" customFormat="false" ht="12.8" hidden="false" customHeight="false" outlineLevel="0" collapsed="false">
      <c r="A41" s="0" t="s">
        <v>1876</v>
      </c>
      <c r="B41" s="0" t="s">
        <v>1877</v>
      </c>
      <c r="C41" s="0" t="n">
        <v>13040</v>
      </c>
      <c r="D41" s="0" t="n">
        <v>3040</v>
      </c>
      <c r="E41" s="0" t="s">
        <v>56</v>
      </c>
      <c r="F41" s="0" t="n">
        <v>40</v>
      </c>
      <c r="G41" s="0" t="n">
        <v>55</v>
      </c>
      <c r="H41" s="0" t="s">
        <v>227</v>
      </c>
      <c r="I41" s="0" t="s">
        <v>229</v>
      </c>
      <c r="J41" s="0" t="s">
        <v>50</v>
      </c>
      <c r="K41" s="0" t="n">
        <v>3</v>
      </c>
      <c r="L41" s="0" t="n">
        <v>10</v>
      </c>
      <c r="M41" s="0" t="n">
        <v>8</v>
      </c>
      <c r="N41" s="0" t="s">
        <v>52</v>
      </c>
      <c r="O41" s="0" t="s">
        <v>53</v>
      </c>
      <c r="P41" s="0" t="s">
        <v>1743</v>
      </c>
      <c r="Q41" s="0" t="s">
        <v>55</v>
      </c>
      <c r="R41" s="0" t="n">
        <v>3</v>
      </c>
      <c r="S41" s="0" t="n">
        <v>6.37</v>
      </c>
      <c r="T41" s="0" t="n">
        <v>19</v>
      </c>
      <c r="U41" s="0" t="n">
        <v>623</v>
      </c>
      <c r="V41" s="0" t="n">
        <v>486</v>
      </c>
      <c r="W41" s="0" t="n">
        <v>597</v>
      </c>
      <c r="X41" s="0" t="s">
        <v>55</v>
      </c>
      <c r="Y41" s="0" t="s">
        <v>55</v>
      </c>
      <c r="Z41" s="0" t="s">
        <v>55</v>
      </c>
      <c r="AA41" s="0" t="n">
        <v>15.7061</v>
      </c>
      <c r="AB41" s="0" t="n">
        <v>20</v>
      </c>
      <c r="AC41" s="0" t="n">
        <v>638.79</v>
      </c>
      <c r="AD41" s="0" t="n">
        <v>20041.77</v>
      </c>
      <c r="AE41" s="0" t="n">
        <v>73.67</v>
      </c>
      <c r="AF41" s="0" t="n">
        <v>6394.31</v>
      </c>
      <c r="AG41" s="0" t="n">
        <v>10.5</v>
      </c>
      <c r="AH41" s="0" t="n">
        <v>15.71</v>
      </c>
      <c r="AI41" s="0" t="n">
        <v>1</v>
      </c>
      <c r="AJ41" s="0" t="n">
        <v>235411.06</v>
      </c>
      <c r="AK41" s="0" t="n">
        <v>21115.33</v>
      </c>
      <c r="AL41" s="0" t="n">
        <v>24006.87</v>
      </c>
      <c r="AM41" s="0" t="n">
        <v>1277</v>
      </c>
      <c r="AN41" s="0" t="n">
        <v>19.22</v>
      </c>
      <c r="AO41" s="0" t="n">
        <v>19</v>
      </c>
      <c r="AP41" s="0" t="n">
        <v>209</v>
      </c>
      <c r="AQ41" s="107" t="s">
        <v>228</v>
      </c>
    </row>
    <row r="42" customFormat="false" ht="12.8" hidden="false" customHeight="false" outlineLevel="0" collapsed="false">
      <c r="A42" s="0" t="s">
        <v>1878</v>
      </c>
      <c r="B42" s="0" t="s">
        <v>1879</v>
      </c>
      <c r="C42" s="0" t="n">
        <v>13041</v>
      </c>
      <c r="D42" s="0" t="n">
        <v>3041</v>
      </c>
      <c r="E42" s="0" t="s">
        <v>56</v>
      </c>
      <c r="F42" s="0" t="n">
        <v>41</v>
      </c>
      <c r="G42" s="0" t="n">
        <v>56</v>
      </c>
      <c r="H42" s="0" t="n">
        <v>13</v>
      </c>
      <c r="I42" s="0" t="s">
        <v>233</v>
      </c>
      <c r="J42" s="0" t="s">
        <v>50</v>
      </c>
      <c r="K42" s="0" t="n">
        <v>3</v>
      </c>
      <c r="L42" s="0" t="n">
        <v>15</v>
      </c>
      <c r="M42" s="0" t="n">
        <v>13</v>
      </c>
      <c r="N42" s="0" t="s">
        <v>52</v>
      </c>
      <c r="O42" s="0" t="s">
        <v>236</v>
      </c>
      <c r="P42" s="0" t="s">
        <v>1749</v>
      </c>
      <c r="Q42" s="0" t="s">
        <v>55</v>
      </c>
      <c r="R42" s="0" t="n">
        <v>4</v>
      </c>
      <c r="S42" s="0" t="n">
        <v>9.69</v>
      </c>
      <c r="T42" s="0" t="n">
        <v>6</v>
      </c>
      <c r="U42" s="0" t="n">
        <v>490</v>
      </c>
      <c r="V42" s="0" t="n">
        <v>523</v>
      </c>
      <c r="W42" s="0" t="n">
        <v>540</v>
      </c>
      <c r="X42" s="0" t="s">
        <v>55</v>
      </c>
      <c r="Y42" s="0" t="s">
        <v>55</v>
      </c>
      <c r="Z42" s="0" t="s">
        <v>55</v>
      </c>
      <c r="AA42" s="0" t="n">
        <v>6.72268</v>
      </c>
      <c r="AB42" s="0" t="n">
        <v>6</v>
      </c>
      <c r="AC42" s="0" t="n">
        <v>16.58</v>
      </c>
      <c r="AD42" s="0" t="n">
        <v>5405.5</v>
      </c>
      <c r="AE42" s="0" t="n">
        <v>122</v>
      </c>
      <c r="AF42" s="0" t="n">
        <v>212.29</v>
      </c>
      <c r="AG42" s="0" t="n">
        <v>16.67</v>
      </c>
      <c r="AH42" s="0" t="n">
        <v>56.46</v>
      </c>
      <c r="AI42" s="0" t="n">
        <v>4</v>
      </c>
      <c r="AJ42" s="0" t="n">
        <v>177728.92</v>
      </c>
      <c r="AK42" s="0" t="n">
        <v>30167.25</v>
      </c>
      <c r="AL42" s="0" t="n">
        <v>9246.23</v>
      </c>
      <c r="AM42" s="0" t="n">
        <v>2459.67</v>
      </c>
      <c r="AN42" s="0" t="n">
        <v>368.11</v>
      </c>
      <c r="AO42" s="0" t="n">
        <v>162</v>
      </c>
      <c r="AP42" s="0" t="n">
        <v>187</v>
      </c>
      <c r="AQ42" s="107" t="s">
        <v>232</v>
      </c>
    </row>
    <row r="43" customFormat="false" ht="12.8" hidden="false" customHeight="false" outlineLevel="0" collapsed="false">
      <c r="A43" s="0" t="s">
        <v>1880</v>
      </c>
      <c r="B43" s="0" t="s">
        <v>1881</v>
      </c>
      <c r="C43" s="0" t="n">
        <v>13042</v>
      </c>
      <c r="D43" s="0" t="n">
        <v>3042</v>
      </c>
      <c r="E43" s="0" t="s">
        <v>56</v>
      </c>
      <c r="F43" s="0" t="n">
        <v>42</v>
      </c>
      <c r="G43" s="0" t="n">
        <v>57</v>
      </c>
      <c r="H43" s="0" t="s">
        <v>237</v>
      </c>
      <c r="I43" s="0" t="s">
        <v>239</v>
      </c>
      <c r="J43" s="0" t="s">
        <v>50</v>
      </c>
      <c r="K43" s="0" t="n">
        <v>3</v>
      </c>
      <c r="L43" s="0" t="n">
        <v>22</v>
      </c>
      <c r="M43" s="0" t="n">
        <v>19</v>
      </c>
      <c r="N43" s="0" t="s">
        <v>52</v>
      </c>
      <c r="O43" s="0" t="s">
        <v>236</v>
      </c>
      <c r="P43" s="0" t="s">
        <v>1745</v>
      </c>
      <c r="Q43" s="0" t="s">
        <v>55</v>
      </c>
      <c r="R43" s="0" t="n">
        <v>4</v>
      </c>
      <c r="S43" s="0" t="n">
        <v>8.06</v>
      </c>
      <c r="T43" s="0" t="n">
        <v>11</v>
      </c>
      <c r="U43" s="0" t="n">
        <v>596</v>
      </c>
      <c r="V43" s="0" t="n">
        <v>449</v>
      </c>
      <c r="W43" s="0" t="n">
        <v>572</v>
      </c>
      <c r="X43" s="0" t="s">
        <v>55</v>
      </c>
      <c r="Y43" s="0" t="s">
        <v>55</v>
      </c>
      <c r="Z43" s="0" t="s">
        <v>55</v>
      </c>
      <c r="AA43" s="0" t="n">
        <v>3.86703</v>
      </c>
      <c r="AB43" s="0" t="n">
        <v>11</v>
      </c>
      <c r="AC43" s="0" t="n">
        <v>91.61</v>
      </c>
      <c r="AD43" s="0" t="n">
        <v>20602.2</v>
      </c>
      <c r="AE43" s="0" t="n">
        <v>275.75</v>
      </c>
      <c r="AF43" s="0" t="n">
        <v>1461.44</v>
      </c>
      <c r="AG43" s="0" t="n">
        <v>26</v>
      </c>
      <c r="AH43" s="0" t="n">
        <v>141.77</v>
      </c>
      <c r="AI43" s="0" t="n">
        <v>4</v>
      </c>
      <c r="AJ43" s="0" t="n">
        <v>338210.84</v>
      </c>
      <c r="AK43" s="0" t="n">
        <v>40013.25</v>
      </c>
      <c r="AL43" s="0" t="n">
        <v>19121.65</v>
      </c>
      <c r="AM43" s="0" t="n">
        <v>2341</v>
      </c>
      <c r="AN43" s="0" t="n">
        <v>2235.59</v>
      </c>
      <c r="AO43" s="0" t="n">
        <v>194.5</v>
      </c>
      <c r="AP43" s="0" t="n">
        <v>230</v>
      </c>
      <c r="AQ43" s="107" t="s">
        <v>238</v>
      </c>
    </row>
    <row r="44" customFormat="false" ht="12.8" hidden="false" customHeight="false" outlineLevel="0" collapsed="false">
      <c r="A44" s="0" t="s">
        <v>1882</v>
      </c>
      <c r="B44" s="0" t="s">
        <v>1883</v>
      </c>
      <c r="C44" s="0" t="n">
        <v>13043</v>
      </c>
      <c r="D44" s="0" t="n">
        <v>3043</v>
      </c>
      <c r="E44" s="0" t="s">
        <v>56</v>
      </c>
      <c r="F44" s="0" t="n">
        <v>43</v>
      </c>
      <c r="G44" s="0" t="n">
        <v>58</v>
      </c>
      <c r="H44" s="0" t="s">
        <v>242</v>
      </c>
      <c r="I44" s="0" t="s">
        <v>244</v>
      </c>
      <c r="J44" s="0" t="s">
        <v>50</v>
      </c>
      <c r="K44" s="0" t="n">
        <v>3</v>
      </c>
      <c r="L44" s="0" t="n">
        <v>20</v>
      </c>
      <c r="M44" s="0" t="n">
        <v>18</v>
      </c>
      <c r="N44" s="0" t="s">
        <v>52</v>
      </c>
      <c r="O44" s="0" t="s">
        <v>236</v>
      </c>
      <c r="P44" s="0" t="s">
        <v>1745</v>
      </c>
      <c r="Q44" s="0" t="s">
        <v>55</v>
      </c>
      <c r="R44" s="0" t="n">
        <v>5</v>
      </c>
      <c r="S44" s="0" t="n">
        <v>9.51</v>
      </c>
      <c r="T44" s="0" t="n">
        <v>6</v>
      </c>
      <c r="U44" s="0" t="n">
        <v>475</v>
      </c>
      <c r="V44" s="0" t="n">
        <v>523</v>
      </c>
      <c r="W44" s="0" t="n">
        <v>463</v>
      </c>
      <c r="X44" s="0" t="n">
        <v>405</v>
      </c>
      <c r="Y44" s="0" t="s">
        <v>55</v>
      </c>
      <c r="Z44" s="0" t="s">
        <v>55</v>
      </c>
      <c r="AA44" s="0" t="n">
        <v>70.6774</v>
      </c>
      <c r="AB44" s="0" t="n">
        <v>6</v>
      </c>
      <c r="AC44" s="0" t="n">
        <v>3.42</v>
      </c>
      <c r="AD44" s="0" t="n">
        <v>11070.92</v>
      </c>
      <c r="AE44" s="0" t="n">
        <v>420.2</v>
      </c>
      <c r="AF44" s="0" t="n">
        <v>821.33</v>
      </c>
      <c r="AG44" s="0" t="n">
        <v>35.75</v>
      </c>
      <c r="AH44" s="0" t="n">
        <v>88.55</v>
      </c>
      <c r="AI44" s="0" t="n">
        <v>7.67</v>
      </c>
      <c r="AJ44" s="0" t="n">
        <v>290694.41</v>
      </c>
      <c r="AK44" s="0" t="n">
        <v>41640.8</v>
      </c>
      <c r="AL44" s="0" t="n">
        <v>19436</v>
      </c>
      <c r="AM44" s="0" t="n">
        <v>3829</v>
      </c>
      <c r="AN44" s="0" t="n">
        <v>1621.14</v>
      </c>
      <c r="AO44" s="0" t="n">
        <v>496.33</v>
      </c>
      <c r="AP44" s="0" t="n">
        <v>441</v>
      </c>
      <c r="AQ44" s="107" t="s">
        <v>243</v>
      </c>
    </row>
    <row r="45" customFormat="false" ht="12.8" hidden="false" customHeight="false" outlineLevel="0" collapsed="false">
      <c r="A45" s="0" t="s">
        <v>1884</v>
      </c>
      <c r="B45" s="0" t="s">
        <v>1885</v>
      </c>
      <c r="C45" s="0" t="n">
        <v>13044</v>
      </c>
      <c r="D45" s="0" t="n">
        <v>3044</v>
      </c>
      <c r="E45" s="0" t="s">
        <v>80</v>
      </c>
      <c r="F45" s="0" t="n">
        <v>44</v>
      </c>
      <c r="G45" s="0" t="n">
        <v>59</v>
      </c>
      <c r="H45" s="0" t="s">
        <v>247</v>
      </c>
      <c r="I45" s="0" t="s">
        <v>249</v>
      </c>
      <c r="J45" s="0" t="s">
        <v>50</v>
      </c>
      <c r="K45" s="0" t="n">
        <v>3</v>
      </c>
      <c r="L45" s="0" t="n">
        <v>17</v>
      </c>
      <c r="M45" s="0" t="n">
        <v>15</v>
      </c>
      <c r="N45" s="0" t="s">
        <v>52</v>
      </c>
      <c r="O45" s="0" t="s">
        <v>236</v>
      </c>
      <c r="P45" s="0" t="s">
        <v>1745</v>
      </c>
      <c r="Q45" s="0" t="s">
        <v>55</v>
      </c>
      <c r="R45" s="0" t="n">
        <v>9</v>
      </c>
      <c r="S45" s="0" t="n">
        <v>1.18</v>
      </c>
      <c r="T45" s="0" t="n">
        <v>0</v>
      </c>
      <c r="U45" s="0" t="s">
        <v>55</v>
      </c>
      <c r="V45" s="0" t="s">
        <v>55</v>
      </c>
      <c r="W45" s="0" t="s">
        <v>55</v>
      </c>
      <c r="X45" s="0" t="s">
        <v>55</v>
      </c>
      <c r="Y45" s="0" t="s">
        <v>55</v>
      </c>
      <c r="Z45" s="0" t="s">
        <v>55</v>
      </c>
      <c r="AA45" s="0" t="n">
        <v>2.73667</v>
      </c>
      <c r="AB45" s="0" t="n">
        <v>0</v>
      </c>
      <c r="AC45" s="0" t="n">
        <v>0</v>
      </c>
      <c r="AD45" s="0" t="n">
        <v>2220.2</v>
      </c>
      <c r="AE45" s="0" t="n">
        <v>665.11</v>
      </c>
      <c r="AF45" s="0" t="n">
        <v>403.85</v>
      </c>
      <c r="AG45" s="0" t="n">
        <v>99.25</v>
      </c>
      <c r="AH45" s="0" t="n">
        <v>164.38</v>
      </c>
      <c r="AI45" s="0" t="n">
        <v>27.43</v>
      </c>
      <c r="AJ45" s="0" t="n">
        <v>261427.99</v>
      </c>
      <c r="AK45" s="0" t="n">
        <v>34670.78</v>
      </c>
      <c r="AL45" s="0" t="n">
        <v>18288.38</v>
      </c>
      <c r="AM45" s="0" t="n">
        <v>2980.12</v>
      </c>
      <c r="AN45" s="0" t="n">
        <v>2166.22</v>
      </c>
      <c r="AO45" s="0" t="n">
        <v>463.43</v>
      </c>
      <c r="AP45" s="0" t="n">
        <v>156</v>
      </c>
      <c r="AQ45" s="107" t="s">
        <v>248</v>
      </c>
    </row>
    <row r="46" customFormat="false" ht="12.8" hidden="false" customHeight="false" outlineLevel="0" collapsed="false">
      <c r="A46" s="0" t="s">
        <v>1886</v>
      </c>
      <c r="B46" s="0" t="s">
        <v>1887</v>
      </c>
      <c r="C46" s="0" t="n">
        <v>13045</v>
      </c>
      <c r="D46" s="0" t="n">
        <v>3045</v>
      </c>
      <c r="E46" s="0" t="s">
        <v>66</v>
      </c>
      <c r="F46" s="0" t="n">
        <v>45</v>
      </c>
      <c r="G46" s="0" t="n">
        <v>60</v>
      </c>
      <c r="H46" s="0" t="n">
        <v>66</v>
      </c>
      <c r="I46" s="0" t="s">
        <v>253</v>
      </c>
      <c r="J46" s="0" t="s">
        <v>50</v>
      </c>
      <c r="K46" s="0" t="n">
        <v>3</v>
      </c>
      <c r="L46" s="0" t="n">
        <v>9</v>
      </c>
      <c r="M46" s="0" t="n">
        <v>7</v>
      </c>
      <c r="N46" s="0" t="s">
        <v>52</v>
      </c>
      <c r="O46" s="0" t="s">
        <v>236</v>
      </c>
      <c r="P46" s="0" t="s">
        <v>1763</v>
      </c>
      <c r="Q46" s="0" t="s">
        <v>55</v>
      </c>
      <c r="R46" s="0" t="n">
        <v>10</v>
      </c>
      <c r="S46" s="0" t="n">
        <v>1.2</v>
      </c>
      <c r="T46" s="0" t="n">
        <v>0</v>
      </c>
      <c r="U46" s="0" t="s">
        <v>55</v>
      </c>
      <c r="V46" s="0" t="s">
        <v>55</v>
      </c>
      <c r="W46" s="0" t="s">
        <v>55</v>
      </c>
      <c r="X46" s="0" t="s">
        <v>55</v>
      </c>
      <c r="Y46" s="0" t="s">
        <v>55</v>
      </c>
      <c r="Z46" s="0" t="s">
        <v>55</v>
      </c>
      <c r="AA46" s="0" t="n">
        <v>3.15312</v>
      </c>
      <c r="AB46" s="0" t="n">
        <v>1</v>
      </c>
      <c r="AC46" s="0" t="n">
        <v>0</v>
      </c>
      <c r="AD46" s="0" t="n">
        <v>1887.35</v>
      </c>
      <c r="AE46" s="0" t="n">
        <v>699.7</v>
      </c>
      <c r="AF46" s="0" t="n">
        <v>243.92</v>
      </c>
      <c r="AG46" s="0" t="n">
        <v>95.11</v>
      </c>
      <c r="AH46" s="0" t="n">
        <v>70.22</v>
      </c>
      <c r="AI46" s="0" t="n">
        <v>26.88</v>
      </c>
      <c r="AJ46" s="0" t="n">
        <v>223484.25</v>
      </c>
      <c r="AK46" s="0" t="n">
        <v>33729.5</v>
      </c>
      <c r="AL46" s="0" t="n">
        <v>15671.8</v>
      </c>
      <c r="AM46" s="0" t="n">
        <v>2492.56</v>
      </c>
      <c r="AN46" s="0" t="n">
        <v>1495.63</v>
      </c>
      <c r="AO46" s="0" t="n">
        <v>345.88</v>
      </c>
      <c r="AP46" s="0" t="n">
        <v>553</v>
      </c>
      <c r="AQ46" s="107" t="s">
        <v>252</v>
      </c>
    </row>
    <row r="47" customFormat="false" ht="12.8" hidden="false" customHeight="false" outlineLevel="0" collapsed="false">
      <c r="A47" s="0" t="s">
        <v>1888</v>
      </c>
      <c r="B47" s="0" t="s">
        <v>1889</v>
      </c>
      <c r="C47" s="0" t="n">
        <v>13046</v>
      </c>
      <c r="D47" s="0" t="n">
        <v>3046</v>
      </c>
      <c r="E47" s="0" t="s">
        <v>56</v>
      </c>
      <c r="F47" s="0" t="n">
        <v>46</v>
      </c>
      <c r="G47" s="0" t="n">
        <v>61</v>
      </c>
      <c r="H47" s="0" t="n">
        <v>3</v>
      </c>
      <c r="I47" s="0" t="s">
        <v>257</v>
      </c>
      <c r="J47" s="0" t="s">
        <v>50</v>
      </c>
      <c r="K47" s="0" t="n">
        <v>3</v>
      </c>
      <c r="L47" s="0" t="n">
        <v>19</v>
      </c>
      <c r="M47" s="0" t="n">
        <v>17</v>
      </c>
      <c r="N47" s="0" t="s">
        <v>52</v>
      </c>
      <c r="O47" s="0" t="s">
        <v>236</v>
      </c>
      <c r="P47" s="0" t="s">
        <v>1745</v>
      </c>
      <c r="Q47" s="0" t="n">
        <v>0</v>
      </c>
      <c r="R47" s="0" t="n">
        <v>4</v>
      </c>
      <c r="S47" s="0" t="s">
        <v>55</v>
      </c>
      <c r="T47" s="0" t="s">
        <v>55</v>
      </c>
      <c r="U47" s="0" t="s">
        <v>55</v>
      </c>
      <c r="V47" s="0" t="s">
        <v>55</v>
      </c>
      <c r="W47" s="0" t="s">
        <v>55</v>
      </c>
      <c r="X47" s="0" t="s">
        <v>55</v>
      </c>
      <c r="Y47" s="0" t="s">
        <v>55</v>
      </c>
      <c r="Z47" s="0" t="s">
        <v>55</v>
      </c>
      <c r="AA47" s="0" t="n">
        <v>2.73667</v>
      </c>
      <c r="AB47" s="0" t="n">
        <v>21</v>
      </c>
      <c r="AC47" s="0" t="n">
        <v>122.88</v>
      </c>
      <c r="AD47" s="0" t="n">
        <v>25252.04</v>
      </c>
      <c r="AE47" s="0" t="n">
        <v>266.75</v>
      </c>
      <c r="AF47" s="0" t="n">
        <v>2077.47</v>
      </c>
      <c r="AG47" s="0" t="n">
        <v>39.67</v>
      </c>
      <c r="AH47" s="0" t="n">
        <v>361.3</v>
      </c>
      <c r="AI47" s="0" t="n">
        <v>8.5</v>
      </c>
      <c r="AJ47" s="0" t="n">
        <v>376404.7</v>
      </c>
      <c r="AK47" s="0" t="n">
        <v>47244</v>
      </c>
      <c r="AL47" s="0" t="n">
        <v>44861.87</v>
      </c>
      <c r="AM47" s="0" t="n">
        <v>8491</v>
      </c>
      <c r="AN47" s="0" t="n">
        <v>4425.31</v>
      </c>
      <c r="AO47" s="0" t="n">
        <v>1533</v>
      </c>
      <c r="AP47" s="0" t="n">
        <v>536</v>
      </c>
      <c r="AQ47" s="107" t="s">
        <v>256</v>
      </c>
    </row>
    <row r="48" customFormat="false" ht="12.8" hidden="false" customHeight="false" outlineLevel="0" collapsed="false">
      <c r="A48" s="0" t="s">
        <v>1890</v>
      </c>
      <c r="B48" s="0" t="s">
        <v>1891</v>
      </c>
      <c r="C48" s="0" t="n">
        <v>13047</v>
      </c>
      <c r="D48" s="0" t="n">
        <v>3047</v>
      </c>
      <c r="E48" s="0" t="s">
        <v>56</v>
      </c>
      <c r="F48" s="0" t="n">
        <v>47</v>
      </c>
      <c r="G48" s="0" t="n">
        <v>63</v>
      </c>
      <c r="I48" s="0" t="s">
        <v>261</v>
      </c>
      <c r="J48" s="0" t="s">
        <v>50</v>
      </c>
      <c r="K48" s="0" t="n">
        <v>3</v>
      </c>
      <c r="L48" s="0" t="n">
        <v>12</v>
      </c>
      <c r="M48" s="0" t="n">
        <v>10</v>
      </c>
      <c r="N48" s="0" t="s">
        <v>52</v>
      </c>
      <c r="O48" s="0" t="s">
        <v>236</v>
      </c>
      <c r="P48" s="0" t="s">
        <v>1764</v>
      </c>
      <c r="Q48" s="0" t="s">
        <v>55</v>
      </c>
      <c r="R48" s="0" t="n">
        <v>7</v>
      </c>
      <c r="S48" s="0" t="n">
        <v>3.59</v>
      </c>
      <c r="T48" s="0" t="n">
        <v>0</v>
      </c>
      <c r="U48" s="0" t="n">
        <v>554</v>
      </c>
      <c r="V48" s="0" t="n">
        <v>534</v>
      </c>
      <c r="W48" s="0" t="n">
        <v>564</v>
      </c>
      <c r="X48" s="0" t="n">
        <v>465</v>
      </c>
      <c r="Y48" s="0" t="s">
        <v>55</v>
      </c>
      <c r="Z48" s="0" t="s">
        <v>55</v>
      </c>
      <c r="AA48" s="0" t="n">
        <v>5.05688</v>
      </c>
      <c r="AB48" s="0" t="n">
        <v>0</v>
      </c>
      <c r="AC48" s="0" t="n">
        <v>0</v>
      </c>
      <c r="AD48" s="0" t="n">
        <v>7590.27</v>
      </c>
      <c r="AE48" s="0" t="n">
        <v>1070.29</v>
      </c>
      <c r="AF48" s="0" t="n">
        <v>928.84</v>
      </c>
      <c r="AG48" s="0" t="n">
        <v>115.83</v>
      </c>
      <c r="AH48" s="0" t="n">
        <v>163.52</v>
      </c>
      <c r="AI48" s="0" t="n">
        <v>17</v>
      </c>
      <c r="AJ48" s="0" t="n">
        <v>380825.56</v>
      </c>
      <c r="AK48" s="0" t="n">
        <v>48640.14</v>
      </c>
      <c r="AL48" s="0" t="n">
        <v>34673.57</v>
      </c>
      <c r="AM48" s="0" t="n">
        <v>4765.67</v>
      </c>
      <c r="AN48" s="0" t="n">
        <v>3683.31</v>
      </c>
      <c r="AO48" s="0" t="n">
        <v>335</v>
      </c>
      <c r="AP48" s="0" t="n">
        <v>414</v>
      </c>
      <c r="AQ48" s="107" t="s">
        <v>260</v>
      </c>
    </row>
    <row r="49" customFormat="false" ht="12.8" hidden="false" customHeight="false" outlineLevel="0" collapsed="false">
      <c r="A49" s="0" t="s">
        <v>1892</v>
      </c>
      <c r="B49" s="0" t="s">
        <v>1893</v>
      </c>
      <c r="C49" s="0" t="n">
        <v>13048</v>
      </c>
      <c r="D49" s="0" t="n">
        <v>3048</v>
      </c>
      <c r="E49" s="0" t="s">
        <v>80</v>
      </c>
      <c r="F49" s="0" t="n">
        <v>48</v>
      </c>
      <c r="G49" s="0" t="n">
        <v>64</v>
      </c>
      <c r="I49" s="0" t="s">
        <v>265</v>
      </c>
      <c r="J49" s="0" t="s">
        <v>50</v>
      </c>
      <c r="K49" s="0" t="n">
        <v>3</v>
      </c>
      <c r="L49" s="0" t="n">
        <v>23</v>
      </c>
      <c r="M49" s="0" t="n">
        <v>21</v>
      </c>
      <c r="N49" s="0" t="s">
        <v>52</v>
      </c>
      <c r="O49" s="0" t="s">
        <v>236</v>
      </c>
      <c r="P49" s="0" t="s">
        <v>1755</v>
      </c>
      <c r="Q49" s="0" t="s">
        <v>55</v>
      </c>
      <c r="R49" s="0" t="n">
        <v>5</v>
      </c>
      <c r="S49" s="0" t="n">
        <v>10.14</v>
      </c>
      <c r="T49" s="0" t="n">
        <v>8</v>
      </c>
      <c r="U49" s="0" t="n">
        <v>472</v>
      </c>
      <c r="V49" s="0" t="n">
        <v>514</v>
      </c>
      <c r="W49" s="0" t="n">
        <v>545</v>
      </c>
      <c r="X49" s="0" t="s">
        <v>55</v>
      </c>
      <c r="Y49" s="0" t="s">
        <v>55</v>
      </c>
      <c r="Z49" s="0" t="s">
        <v>55</v>
      </c>
      <c r="AA49" s="0" t="n">
        <v>2.85565</v>
      </c>
      <c r="AB49" s="0" t="n">
        <v>8</v>
      </c>
      <c r="AC49" s="0" t="n">
        <v>6.45</v>
      </c>
      <c r="AD49" s="0" t="n">
        <v>8247.34</v>
      </c>
      <c r="AE49" s="0" t="n">
        <v>606.6</v>
      </c>
      <c r="AF49" s="0" t="n">
        <v>1536.89</v>
      </c>
      <c r="AG49" s="0" t="n">
        <v>70</v>
      </c>
      <c r="AH49" s="0" t="n">
        <v>271.13</v>
      </c>
      <c r="AI49" s="0" t="n">
        <v>8</v>
      </c>
      <c r="AJ49" s="0" t="n">
        <v>273593.84</v>
      </c>
      <c r="AK49" s="0" t="n">
        <v>38130.4</v>
      </c>
      <c r="AL49" s="0" t="n">
        <v>14615.96</v>
      </c>
      <c r="AM49" s="0" t="n">
        <v>2345.75</v>
      </c>
      <c r="AN49" s="0" t="n">
        <v>1357.55</v>
      </c>
      <c r="AO49" s="0" t="n">
        <v>171.33</v>
      </c>
      <c r="AP49" s="0" t="n">
        <v>263</v>
      </c>
      <c r="AQ49" s="107" t="s">
        <v>264</v>
      </c>
    </row>
    <row r="50" customFormat="false" ht="12.8" hidden="false" customHeight="false" outlineLevel="0" collapsed="false">
      <c r="A50" s="0" t="s">
        <v>1894</v>
      </c>
      <c r="B50" s="0" t="s">
        <v>1895</v>
      </c>
      <c r="C50" s="0" t="n">
        <v>13049</v>
      </c>
      <c r="D50" s="0" t="n">
        <v>3049</v>
      </c>
      <c r="E50" s="0" t="s">
        <v>80</v>
      </c>
      <c r="F50" s="0" t="n">
        <v>49</v>
      </c>
      <c r="G50" s="0" t="n">
        <v>65</v>
      </c>
      <c r="H50" s="0" t="n">
        <v>33</v>
      </c>
      <c r="I50" s="0" t="s">
        <v>269</v>
      </c>
      <c r="J50" s="0" t="s">
        <v>50</v>
      </c>
      <c r="K50" s="0" t="n">
        <v>3</v>
      </c>
      <c r="L50" s="0" t="n">
        <v>15</v>
      </c>
      <c r="M50" s="0" t="n">
        <v>13</v>
      </c>
      <c r="N50" s="0" t="s">
        <v>52</v>
      </c>
      <c r="O50" s="0" t="s">
        <v>236</v>
      </c>
      <c r="P50" s="0" t="s">
        <v>1742</v>
      </c>
      <c r="Q50" s="0" t="s">
        <v>55</v>
      </c>
      <c r="R50" s="0" t="n">
        <v>6</v>
      </c>
      <c r="S50" s="0" t="n">
        <v>247.39</v>
      </c>
      <c r="T50" s="0" t="n">
        <v>3</v>
      </c>
      <c r="U50" s="0" t="n">
        <v>549</v>
      </c>
      <c r="V50" s="0" t="n">
        <v>628</v>
      </c>
      <c r="W50" s="0" t="n">
        <v>553</v>
      </c>
      <c r="X50" s="0" t="n">
        <v>488</v>
      </c>
      <c r="Y50" s="0" t="s">
        <v>55</v>
      </c>
      <c r="Z50" s="0" t="s">
        <v>55</v>
      </c>
      <c r="AA50" s="0" t="n">
        <v>31.7096</v>
      </c>
      <c r="AB50" s="0" t="n">
        <v>3</v>
      </c>
      <c r="AC50" s="0" t="n">
        <v>0.93</v>
      </c>
      <c r="AD50" s="0" t="n">
        <v>4730.48</v>
      </c>
      <c r="AE50" s="0" t="n">
        <v>683.17</v>
      </c>
      <c r="AF50" s="0" t="n">
        <v>629.83</v>
      </c>
      <c r="AG50" s="0" t="n">
        <v>81.8</v>
      </c>
      <c r="AH50" s="0" t="n">
        <v>126.79</v>
      </c>
      <c r="AI50" s="0" t="n">
        <v>14.75</v>
      </c>
      <c r="AJ50" s="0" t="n">
        <v>216053.35</v>
      </c>
      <c r="AK50" s="0" t="n">
        <v>33961.33</v>
      </c>
      <c r="AL50" s="0" t="n">
        <v>21551.83</v>
      </c>
      <c r="AM50" s="0" t="n">
        <v>4001.2</v>
      </c>
      <c r="AN50" s="0" t="n">
        <v>1454.09</v>
      </c>
      <c r="AO50" s="0" t="n">
        <v>354.25</v>
      </c>
      <c r="AP50" s="0" t="n">
        <v>122</v>
      </c>
      <c r="AQ50" s="107" t="s">
        <v>268</v>
      </c>
    </row>
    <row r="51" customFormat="false" ht="12.8" hidden="false" customHeight="false" outlineLevel="0" collapsed="false">
      <c r="A51" s="0" t="s">
        <v>1896</v>
      </c>
      <c r="B51" s="0" t="s">
        <v>1897</v>
      </c>
      <c r="C51" s="0" t="n">
        <v>13050</v>
      </c>
      <c r="D51" s="0" t="n">
        <v>3050</v>
      </c>
      <c r="E51" s="0" t="s">
        <v>80</v>
      </c>
      <c r="F51" s="0" t="n">
        <v>50</v>
      </c>
      <c r="G51" s="0" t="n">
        <v>66</v>
      </c>
      <c r="I51" s="0" t="s">
        <v>273</v>
      </c>
      <c r="J51" s="0" t="s">
        <v>50</v>
      </c>
      <c r="K51" s="0" t="n">
        <v>3</v>
      </c>
      <c r="L51" s="0" t="n">
        <v>14</v>
      </c>
      <c r="M51" s="0" t="n">
        <v>12</v>
      </c>
      <c r="N51" s="0" t="s">
        <v>52</v>
      </c>
      <c r="O51" s="0" t="s">
        <v>236</v>
      </c>
      <c r="P51" s="0" t="s">
        <v>1742</v>
      </c>
      <c r="Q51" s="0" t="n">
        <v>0</v>
      </c>
      <c r="R51" s="0" t="n">
        <v>4</v>
      </c>
      <c r="S51" s="0" t="n">
        <v>38.53</v>
      </c>
      <c r="T51" s="0" t="n">
        <v>2</v>
      </c>
      <c r="U51" s="0" t="n">
        <v>379</v>
      </c>
      <c r="V51" s="0" t="n">
        <v>523</v>
      </c>
      <c r="W51" s="0" t="n">
        <v>430</v>
      </c>
      <c r="X51" s="0" t="n">
        <v>417</v>
      </c>
      <c r="Y51" s="0" t="s">
        <v>55</v>
      </c>
      <c r="Z51" s="0" t="s">
        <v>55</v>
      </c>
      <c r="AA51" s="0" t="n">
        <v>205.369</v>
      </c>
      <c r="AB51" s="0" t="n">
        <v>2</v>
      </c>
      <c r="AC51" s="0" t="n">
        <v>0.71</v>
      </c>
      <c r="AD51" s="0" t="n">
        <v>13062.63</v>
      </c>
      <c r="AE51" s="0" t="n">
        <v>156.25</v>
      </c>
      <c r="AF51" s="0" t="n">
        <v>563.83</v>
      </c>
      <c r="AG51" s="0" t="n">
        <v>17.33</v>
      </c>
      <c r="AH51" s="0" t="n">
        <v>206.08</v>
      </c>
      <c r="AI51" s="0" t="n">
        <v>2</v>
      </c>
      <c r="AJ51" s="0" t="n">
        <v>240040.99</v>
      </c>
      <c r="AK51" s="0" t="n">
        <v>30609.5</v>
      </c>
      <c r="AL51" s="0" t="n">
        <v>7341.8</v>
      </c>
      <c r="AM51" s="0" t="n">
        <v>1792</v>
      </c>
      <c r="AN51" s="0" t="n">
        <v>532.79</v>
      </c>
      <c r="AO51" s="0" t="n">
        <v>56</v>
      </c>
      <c r="AP51" s="0" t="n">
        <v>552</v>
      </c>
      <c r="AQ51" s="107" t="s">
        <v>272</v>
      </c>
    </row>
    <row r="52" customFormat="false" ht="12.8" hidden="false" customHeight="false" outlineLevel="0" collapsed="false">
      <c r="A52" s="0" t="s">
        <v>1898</v>
      </c>
      <c r="B52" s="0" t="s">
        <v>1899</v>
      </c>
      <c r="C52" s="0" t="n">
        <v>13051</v>
      </c>
      <c r="D52" s="0" t="n">
        <v>3051</v>
      </c>
      <c r="E52" s="0" t="s">
        <v>66</v>
      </c>
      <c r="F52" s="0" t="n">
        <v>51</v>
      </c>
      <c r="G52" s="0" t="n">
        <v>67</v>
      </c>
      <c r="H52" s="0" t="n">
        <v>52</v>
      </c>
      <c r="I52" s="0" t="s">
        <v>277</v>
      </c>
      <c r="J52" s="0" t="s">
        <v>50</v>
      </c>
      <c r="K52" s="0" t="n">
        <v>3</v>
      </c>
      <c r="L52" s="0" t="n">
        <v>11</v>
      </c>
      <c r="M52" s="0" t="n">
        <v>9</v>
      </c>
      <c r="N52" s="0" t="s">
        <v>52</v>
      </c>
      <c r="O52" s="0" t="s">
        <v>236</v>
      </c>
      <c r="P52" s="0" t="s">
        <v>1749</v>
      </c>
      <c r="Q52" s="0" t="s">
        <v>55</v>
      </c>
      <c r="R52" s="0" t="n">
        <v>4</v>
      </c>
      <c r="S52" s="0" t="s">
        <v>55</v>
      </c>
      <c r="T52" s="0" t="s">
        <v>55</v>
      </c>
      <c r="U52" s="0" t="s">
        <v>55</v>
      </c>
      <c r="V52" s="0" t="s">
        <v>55</v>
      </c>
      <c r="W52" s="0" t="s">
        <v>55</v>
      </c>
      <c r="X52" s="0" t="s">
        <v>55</v>
      </c>
      <c r="Y52" s="0" t="s">
        <v>55</v>
      </c>
      <c r="Z52" s="0" t="s">
        <v>55</v>
      </c>
      <c r="AA52" s="0" t="s">
        <v>55</v>
      </c>
      <c r="AB52" s="0" t="n">
        <v>2</v>
      </c>
      <c r="AC52" s="0" t="n">
        <v>233.72</v>
      </c>
      <c r="AD52" s="0" t="n">
        <v>13085.76</v>
      </c>
      <c r="AE52" s="0" t="n">
        <v>188.25</v>
      </c>
      <c r="AF52" s="0" t="n">
        <v>2731.27</v>
      </c>
      <c r="AG52" s="0" t="n">
        <v>19.67</v>
      </c>
      <c r="AH52" s="0" t="n">
        <v>5.27</v>
      </c>
      <c r="AI52" s="0" t="n">
        <v>0.5</v>
      </c>
      <c r="AJ52" s="0" t="n">
        <v>304329.28</v>
      </c>
      <c r="AK52" s="0" t="n">
        <v>40726.25</v>
      </c>
      <c r="AL52" s="0" t="n">
        <v>31380.82</v>
      </c>
      <c r="AM52" s="0" t="n">
        <v>5464</v>
      </c>
      <c r="AN52" s="0" t="n">
        <v>1106.45</v>
      </c>
      <c r="AO52" s="0" t="n">
        <v>266</v>
      </c>
      <c r="AP52" s="0" t="n">
        <v>340</v>
      </c>
      <c r="AQ52" s="107" t="s">
        <v>276</v>
      </c>
    </row>
    <row r="53" customFormat="false" ht="12.8" hidden="false" customHeight="false" outlineLevel="0" collapsed="false">
      <c r="A53" s="0" t="s">
        <v>1900</v>
      </c>
      <c r="B53" s="0" t="s">
        <v>1901</v>
      </c>
      <c r="C53" s="0" t="n">
        <v>13052</v>
      </c>
      <c r="D53" s="0" t="n">
        <v>3052</v>
      </c>
      <c r="E53" s="0" t="s">
        <v>66</v>
      </c>
      <c r="F53" s="0" t="n">
        <v>52</v>
      </c>
      <c r="G53" s="0" t="n">
        <v>68</v>
      </c>
      <c r="H53" s="0" t="n">
        <v>18</v>
      </c>
      <c r="I53" s="0" t="s">
        <v>281</v>
      </c>
      <c r="J53" s="0" t="s">
        <v>50</v>
      </c>
      <c r="K53" s="0" t="n">
        <v>3</v>
      </c>
      <c r="L53" s="0" t="n">
        <v>16</v>
      </c>
      <c r="M53" s="0" t="n">
        <v>14</v>
      </c>
      <c r="N53" s="0" t="s">
        <v>52</v>
      </c>
      <c r="O53" s="0" t="s">
        <v>236</v>
      </c>
      <c r="P53" s="0" t="s">
        <v>1765</v>
      </c>
      <c r="Q53" s="0" t="s">
        <v>55</v>
      </c>
      <c r="R53" s="0" t="n">
        <v>5</v>
      </c>
      <c r="S53" s="0" t="n">
        <v>103.35</v>
      </c>
      <c r="T53" s="0" t="n">
        <v>4</v>
      </c>
      <c r="U53" s="0" t="n">
        <v>599</v>
      </c>
      <c r="V53" s="0" t="n">
        <v>635</v>
      </c>
      <c r="W53" s="0" t="n">
        <v>590</v>
      </c>
      <c r="X53" s="0" t="n">
        <v>460</v>
      </c>
      <c r="Y53" s="0" t="s">
        <v>55</v>
      </c>
      <c r="Z53" s="0" t="s">
        <v>55</v>
      </c>
      <c r="AA53" s="0" t="n">
        <v>173.421</v>
      </c>
      <c r="AB53" s="0" t="n">
        <v>7</v>
      </c>
      <c r="AC53" s="0" t="n">
        <v>1.19</v>
      </c>
      <c r="AD53" s="0" t="n">
        <v>9030.85</v>
      </c>
      <c r="AE53" s="0" t="n">
        <v>495.2</v>
      </c>
      <c r="AF53" s="0" t="n">
        <v>2322.83</v>
      </c>
      <c r="AG53" s="0" t="n">
        <v>86.5</v>
      </c>
      <c r="AH53" s="0" t="n">
        <v>206.3</v>
      </c>
      <c r="AI53" s="0" t="n">
        <v>10</v>
      </c>
      <c r="AJ53" s="0" t="n">
        <v>260623.81</v>
      </c>
      <c r="AK53" s="0" t="n">
        <v>35434</v>
      </c>
      <c r="AL53" s="0" t="n">
        <v>23768.65</v>
      </c>
      <c r="AM53" s="0" t="n">
        <v>4282.5</v>
      </c>
      <c r="AN53" s="0" t="n">
        <v>2012.5</v>
      </c>
      <c r="AO53" s="0" t="n">
        <v>429.33</v>
      </c>
      <c r="AP53" s="0" t="n">
        <v>360</v>
      </c>
      <c r="AQ53" s="107" t="s">
        <v>280</v>
      </c>
    </row>
    <row r="54" customFormat="false" ht="12.8" hidden="false" customHeight="false" outlineLevel="0" collapsed="false">
      <c r="A54" s="0" t="s">
        <v>1902</v>
      </c>
      <c r="B54" s="0" t="s">
        <v>1903</v>
      </c>
      <c r="C54" s="0" t="n">
        <v>13053</v>
      </c>
      <c r="D54" s="0" t="n">
        <v>3053</v>
      </c>
      <c r="E54" s="0" t="s">
        <v>56</v>
      </c>
      <c r="F54" s="0" t="n">
        <v>53</v>
      </c>
      <c r="G54" s="0" t="n">
        <v>69</v>
      </c>
      <c r="I54" s="0" t="s">
        <v>285</v>
      </c>
      <c r="J54" s="0" t="s">
        <v>50</v>
      </c>
      <c r="K54" s="0" t="n">
        <v>3</v>
      </c>
      <c r="L54" s="0" t="n">
        <v>12</v>
      </c>
      <c r="M54" s="0" t="n">
        <v>10</v>
      </c>
      <c r="N54" s="0" t="s">
        <v>52</v>
      </c>
      <c r="O54" s="0" t="s">
        <v>236</v>
      </c>
      <c r="P54" s="0" t="s">
        <v>1758</v>
      </c>
      <c r="Q54" s="0" t="s">
        <v>55</v>
      </c>
      <c r="R54" s="0" t="n">
        <v>5</v>
      </c>
      <c r="S54" s="0" t="n">
        <v>21.22</v>
      </c>
      <c r="T54" s="0" t="n">
        <v>1</v>
      </c>
      <c r="U54" s="0" t="n">
        <v>595</v>
      </c>
      <c r="V54" s="0" t="n">
        <v>513</v>
      </c>
      <c r="W54" s="0" t="n">
        <v>559</v>
      </c>
      <c r="X54" s="0" t="n">
        <v>461</v>
      </c>
      <c r="Y54" s="0" t="n">
        <v>14</v>
      </c>
      <c r="Z54" s="0" t="s">
        <v>55</v>
      </c>
      <c r="AA54" s="0" t="n">
        <v>33.6729</v>
      </c>
      <c r="AB54" s="0" t="n">
        <v>1</v>
      </c>
      <c r="AC54" s="0" t="n">
        <v>110.66</v>
      </c>
      <c r="AD54" s="0" t="n">
        <v>10175.22</v>
      </c>
      <c r="AE54" s="0" t="n">
        <v>313.6</v>
      </c>
      <c r="AF54" s="0" t="n">
        <v>1189.26</v>
      </c>
      <c r="AG54" s="0" t="n">
        <v>45.75</v>
      </c>
      <c r="AH54" s="0" t="n">
        <v>486.04</v>
      </c>
      <c r="AI54" s="0" t="n">
        <v>11</v>
      </c>
      <c r="AJ54" s="0" t="n">
        <v>267053.63</v>
      </c>
      <c r="AK54" s="0" t="n">
        <v>32837.8</v>
      </c>
      <c r="AL54" s="0" t="n">
        <v>37328.8</v>
      </c>
      <c r="AM54" s="0" t="n">
        <v>4736</v>
      </c>
      <c r="AN54" s="0" t="n">
        <v>2871.08</v>
      </c>
      <c r="AO54" s="0" t="n">
        <v>368.33</v>
      </c>
      <c r="AP54" s="0" t="n">
        <v>64</v>
      </c>
      <c r="AQ54" s="107" t="s">
        <v>284</v>
      </c>
    </row>
    <row r="55" customFormat="false" ht="12.8" hidden="false" customHeight="false" outlineLevel="0" collapsed="false">
      <c r="A55" s="0" t="s">
        <v>1904</v>
      </c>
      <c r="B55" s="0" t="s">
        <v>1905</v>
      </c>
      <c r="C55" s="0" t="n">
        <v>13054</v>
      </c>
      <c r="D55" s="0" t="n">
        <v>3054</v>
      </c>
      <c r="E55" s="0" t="s">
        <v>66</v>
      </c>
      <c r="F55" s="0" t="n">
        <v>54</v>
      </c>
      <c r="G55" s="0" t="n">
        <v>70</v>
      </c>
      <c r="H55" s="0" t="s">
        <v>288</v>
      </c>
      <c r="I55" s="0" t="s">
        <v>290</v>
      </c>
      <c r="J55" s="0" t="s">
        <v>50</v>
      </c>
      <c r="K55" s="0" t="n">
        <v>3</v>
      </c>
      <c r="L55" s="0" t="n">
        <v>10</v>
      </c>
      <c r="M55" s="0" t="n">
        <v>8</v>
      </c>
      <c r="N55" s="0" t="s">
        <v>52</v>
      </c>
      <c r="O55" s="0" t="s">
        <v>236</v>
      </c>
      <c r="P55" s="0" t="s">
        <v>1743</v>
      </c>
      <c r="Q55" s="0" t="s">
        <v>55</v>
      </c>
      <c r="R55" s="0" t="n">
        <v>3</v>
      </c>
      <c r="S55" s="0" t="n">
        <v>507.25</v>
      </c>
      <c r="T55" s="0" t="n">
        <v>15</v>
      </c>
      <c r="U55" s="0" t="n">
        <v>603</v>
      </c>
      <c r="V55" s="0" t="n">
        <v>646</v>
      </c>
      <c r="W55" s="0" t="n">
        <v>626</v>
      </c>
      <c r="X55" s="0" t="s">
        <v>55</v>
      </c>
      <c r="Y55" s="0" t="s">
        <v>55</v>
      </c>
      <c r="Z55" s="0" t="s">
        <v>55</v>
      </c>
      <c r="AA55" s="0" t="n">
        <v>31.4122</v>
      </c>
      <c r="AB55" s="0" t="n">
        <v>15</v>
      </c>
      <c r="AC55" s="0" t="n">
        <v>583.38</v>
      </c>
      <c r="AD55" s="0" t="n">
        <v>23926.89</v>
      </c>
      <c r="AE55" s="0" t="n">
        <v>74</v>
      </c>
      <c r="AF55" s="0" t="n">
        <v>3831.51</v>
      </c>
      <c r="AG55" s="0" t="n">
        <v>7.5</v>
      </c>
      <c r="AH55" s="0" t="n">
        <v>31.41</v>
      </c>
      <c r="AI55" s="0" t="n">
        <v>1</v>
      </c>
      <c r="AJ55" s="0" t="n">
        <v>238201.99</v>
      </c>
      <c r="AK55" s="0" t="n">
        <v>28082.33</v>
      </c>
      <c r="AL55" s="0" t="n">
        <v>10282.81</v>
      </c>
      <c r="AM55" s="0" t="n">
        <v>1299.5</v>
      </c>
      <c r="AN55" s="0" t="n">
        <v>53.84</v>
      </c>
      <c r="AO55" s="0" t="n">
        <v>15</v>
      </c>
      <c r="AP55" s="0" t="n">
        <v>96</v>
      </c>
      <c r="AQ55" s="107" t="s">
        <v>289</v>
      </c>
    </row>
    <row r="56" customFormat="false" ht="12.8" hidden="false" customHeight="false" outlineLevel="0" collapsed="false">
      <c r="A56" s="0" t="s">
        <v>1906</v>
      </c>
      <c r="B56" s="0" t="s">
        <v>1907</v>
      </c>
      <c r="C56" s="0" t="n">
        <v>13055</v>
      </c>
      <c r="D56" s="0" t="n">
        <v>3055</v>
      </c>
      <c r="E56" s="0" t="s">
        <v>56</v>
      </c>
      <c r="F56" s="0" t="n">
        <v>55</v>
      </c>
      <c r="G56" s="0" t="n">
        <v>71</v>
      </c>
      <c r="H56" s="0" t="s">
        <v>293</v>
      </c>
      <c r="I56" s="0" t="s">
        <v>295</v>
      </c>
      <c r="J56" s="0" t="s">
        <v>50</v>
      </c>
      <c r="K56" s="0" t="n">
        <v>3</v>
      </c>
      <c r="L56" s="0" t="n">
        <v>10</v>
      </c>
      <c r="M56" s="0" t="n">
        <v>8</v>
      </c>
      <c r="N56" s="0" t="s">
        <v>52</v>
      </c>
      <c r="O56" s="0" t="s">
        <v>236</v>
      </c>
      <c r="P56" s="0" t="s">
        <v>1743</v>
      </c>
      <c r="Q56" s="0" t="s">
        <v>55</v>
      </c>
      <c r="R56" s="0" t="n">
        <v>6</v>
      </c>
      <c r="S56" s="0" t="n">
        <v>3.1</v>
      </c>
      <c r="T56" s="0" t="n">
        <v>0</v>
      </c>
      <c r="U56" s="0" t="s">
        <v>55</v>
      </c>
      <c r="V56" s="0" t="s">
        <v>55</v>
      </c>
      <c r="W56" s="0" t="s">
        <v>55</v>
      </c>
      <c r="X56" s="0" t="s">
        <v>55</v>
      </c>
      <c r="Y56" s="0" t="s">
        <v>55</v>
      </c>
      <c r="Z56" s="0" t="s">
        <v>55</v>
      </c>
      <c r="AA56" s="0" t="n">
        <v>0.535435</v>
      </c>
      <c r="AB56" s="0" t="n">
        <v>0</v>
      </c>
      <c r="AC56" s="0" t="n">
        <v>0</v>
      </c>
      <c r="AD56" s="0" t="n">
        <v>3037.48</v>
      </c>
      <c r="AE56" s="0" t="n">
        <v>339.17</v>
      </c>
      <c r="AF56" s="0" t="n">
        <v>110.44</v>
      </c>
      <c r="AG56" s="0" t="n">
        <v>14.4</v>
      </c>
      <c r="AH56" s="0" t="n">
        <v>0.55</v>
      </c>
      <c r="AI56" s="0" t="n">
        <v>1.25</v>
      </c>
      <c r="AJ56" s="0" t="n">
        <v>254687.43</v>
      </c>
      <c r="AK56" s="0" t="n">
        <v>29359.67</v>
      </c>
      <c r="AL56" s="0" t="n">
        <v>11029.63</v>
      </c>
      <c r="AM56" s="0" t="n">
        <v>1963.4</v>
      </c>
      <c r="AN56" s="0" t="n">
        <v>80.18</v>
      </c>
      <c r="AO56" s="0" t="n">
        <v>33.5</v>
      </c>
      <c r="AP56" s="0" t="n">
        <v>547</v>
      </c>
      <c r="AQ56" s="107" t="s">
        <v>294</v>
      </c>
    </row>
    <row r="57" customFormat="false" ht="12.8" hidden="false" customHeight="false" outlineLevel="0" collapsed="false">
      <c r="A57" s="0" t="s">
        <v>1908</v>
      </c>
      <c r="B57" s="0" t="s">
        <v>1909</v>
      </c>
      <c r="C57" s="0" t="n">
        <v>13056</v>
      </c>
      <c r="D57" s="0" t="n">
        <v>3056</v>
      </c>
      <c r="E57" s="0" t="s">
        <v>46</v>
      </c>
      <c r="F57" s="0" t="n">
        <v>56</v>
      </c>
      <c r="G57" s="0" t="n">
        <v>72</v>
      </c>
      <c r="I57" s="0" t="s">
        <v>299</v>
      </c>
      <c r="J57" s="0" t="s">
        <v>50</v>
      </c>
      <c r="K57" s="0" t="n">
        <v>3</v>
      </c>
      <c r="L57" s="0" t="n">
        <v>19</v>
      </c>
      <c r="M57" s="0" t="n">
        <v>17</v>
      </c>
      <c r="N57" s="0" t="s">
        <v>52</v>
      </c>
      <c r="O57" s="0" t="s">
        <v>236</v>
      </c>
      <c r="P57" s="0" t="s">
        <v>1743</v>
      </c>
      <c r="Q57" s="0" t="n">
        <v>0</v>
      </c>
      <c r="R57" s="0" t="n">
        <v>5</v>
      </c>
      <c r="S57" s="0" t="n">
        <v>6.29</v>
      </c>
      <c r="T57" s="0" t="n">
        <v>6</v>
      </c>
      <c r="U57" s="0" t="n">
        <v>611</v>
      </c>
      <c r="V57" s="0" t="n">
        <v>498</v>
      </c>
      <c r="W57" s="0" t="n">
        <v>578</v>
      </c>
      <c r="X57" s="0" t="s">
        <v>55</v>
      </c>
      <c r="Y57" s="0" t="s">
        <v>55</v>
      </c>
      <c r="Z57" s="0" t="s">
        <v>55</v>
      </c>
      <c r="AA57" s="0" t="n">
        <v>10.4112</v>
      </c>
      <c r="AB57" s="0" t="n">
        <v>8</v>
      </c>
      <c r="AC57" s="0" t="n">
        <v>56.14</v>
      </c>
      <c r="AD57" s="0" t="n">
        <v>11190.71</v>
      </c>
      <c r="AE57" s="0" t="n">
        <v>598.8</v>
      </c>
      <c r="AF57" s="0" t="n">
        <v>2207.43</v>
      </c>
      <c r="AG57" s="0" t="n">
        <v>45</v>
      </c>
      <c r="AH57" s="0" t="n">
        <v>618.29</v>
      </c>
      <c r="AI57" s="0" t="n">
        <v>9.33</v>
      </c>
      <c r="AJ57" s="0" t="n">
        <v>204958.36</v>
      </c>
      <c r="AK57" s="0" t="n">
        <v>28645.2</v>
      </c>
      <c r="AL57" s="0" t="n">
        <v>13471.82</v>
      </c>
      <c r="AM57" s="0" t="n">
        <v>1555.75</v>
      </c>
      <c r="AN57" s="0" t="n">
        <v>1942.68</v>
      </c>
      <c r="AO57" s="0" t="n">
        <v>202.67</v>
      </c>
      <c r="AP57" s="0" t="n">
        <v>581</v>
      </c>
      <c r="AQ57" s="107" t="s">
        <v>298</v>
      </c>
    </row>
    <row r="58" customFormat="false" ht="12.8" hidden="false" customHeight="false" outlineLevel="0" collapsed="false">
      <c r="A58" s="0" t="s">
        <v>1910</v>
      </c>
      <c r="B58" s="0" t="s">
        <v>1911</v>
      </c>
      <c r="C58" s="0" t="n">
        <v>13057</v>
      </c>
      <c r="D58" s="0" t="n">
        <v>3057</v>
      </c>
      <c r="E58" s="0" t="s">
        <v>66</v>
      </c>
      <c r="F58" s="0" t="n">
        <v>57</v>
      </c>
      <c r="G58" s="0" t="n">
        <v>73</v>
      </c>
      <c r="I58" s="0" t="s">
        <v>303</v>
      </c>
      <c r="J58" s="0" t="s">
        <v>50</v>
      </c>
      <c r="K58" s="0" t="n">
        <v>3</v>
      </c>
      <c r="L58" s="0" t="n">
        <v>17</v>
      </c>
      <c r="M58" s="0" t="n">
        <v>15</v>
      </c>
      <c r="N58" s="0" t="s">
        <v>52</v>
      </c>
      <c r="O58" s="0" t="s">
        <v>236</v>
      </c>
      <c r="P58" s="0" t="s">
        <v>1766</v>
      </c>
      <c r="Q58" s="0" t="s">
        <v>55</v>
      </c>
      <c r="R58" s="0" t="n">
        <v>6</v>
      </c>
      <c r="S58" s="0" t="n">
        <v>2.65</v>
      </c>
      <c r="T58" s="0" t="n">
        <v>0</v>
      </c>
      <c r="U58" s="0" t="s">
        <v>55</v>
      </c>
      <c r="V58" s="0" t="s">
        <v>55</v>
      </c>
      <c r="W58" s="0" t="s">
        <v>55</v>
      </c>
      <c r="X58" s="0" t="s">
        <v>55</v>
      </c>
      <c r="Y58" s="0" t="s">
        <v>55</v>
      </c>
      <c r="Z58" s="0" t="s">
        <v>55</v>
      </c>
      <c r="AA58" s="0" t="n">
        <v>2.97464</v>
      </c>
      <c r="AB58" s="0" t="n">
        <v>0</v>
      </c>
      <c r="AC58" s="0" t="n">
        <v>0</v>
      </c>
      <c r="AD58" s="0" t="n">
        <v>6158.4</v>
      </c>
      <c r="AE58" s="0" t="n">
        <v>629.67</v>
      </c>
      <c r="AF58" s="0" t="n">
        <v>519.44</v>
      </c>
      <c r="AG58" s="0" t="n">
        <v>55.8</v>
      </c>
      <c r="AH58" s="0" t="n">
        <v>22.32</v>
      </c>
      <c r="AI58" s="0" t="n">
        <v>7.75</v>
      </c>
      <c r="AJ58" s="0" t="n">
        <v>257314.14</v>
      </c>
      <c r="AK58" s="0" t="n">
        <v>36334.83</v>
      </c>
      <c r="AL58" s="0" t="n">
        <v>14134.96</v>
      </c>
      <c r="AM58" s="0" t="n">
        <v>2658.4</v>
      </c>
      <c r="AN58" s="0" t="n">
        <v>1006.97</v>
      </c>
      <c r="AO58" s="0" t="n">
        <v>345.25</v>
      </c>
      <c r="AP58" s="0" t="n">
        <v>436</v>
      </c>
      <c r="AQ58" s="107" t="s">
        <v>302</v>
      </c>
    </row>
    <row r="59" customFormat="false" ht="12.8" hidden="false" customHeight="false" outlineLevel="0" collapsed="false">
      <c r="A59" s="0" t="s">
        <v>1912</v>
      </c>
      <c r="B59" s="0" t="s">
        <v>1913</v>
      </c>
      <c r="C59" s="0" t="n">
        <v>13058</v>
      </c>
      <c r="D59" s="0" t="n">
        <v>3058</v>
      </c>
      <c r="E59" s="0" t="s">
        <v>46</v>
      </c>
      <c r="F59" s="0" t="n">
        <v>58</v>
      </c>
      <c r="G59" s="0" t="n">
        <v>74</v>
      </c>
      <c r="H59" s="0" t="s">
        <v>306</v>
      </c>
      <c r="I59" s="0" t="s">
        <v>308</v>
      </c>
      <c r="J59" s="0" t="s">
        <v>50</v>
      </c>
      <c r="K59" s="0" t="n">
        <v>3</v>
      </c>
      <c r="L59" s="0" t="n">
        <v>10</v>
      </c>
      <c r="M59" s="0" t="n">
        <v>8</v>
      </c>
      <c r="N59" s="0" t="s">
        <v>52</v>
      </c>
      <c r="O59" s="0" t="s">
        <v>236</v>
      </c>
      <c r="P59" s="0" t="s">
        <v>1741</v>
      </c>
      <c r="Q59" s="0" t="s">
        <v>55</v>
      </c>
      <c r="R59" s="0" t="n">
        <v>6</v>
      </c>
      <c r="S59" s="0" t="n">
        <v>37.96</v>
      </c>
      <c r="T59" s="0" t="n">
        <v>0</v>
      </c>
      <c r="U59" s="0" t="s">
        <v>55</v>
      </c>
      <c r="V59" s="0" t="s">
        <v>55</v>
      </c>
      <c r="W59" s="0" t="s">
        <v>55</v>
      </c>
      <c r="X59" s="0" t="s">
        <v>55</v>
      </c>
      <c r="Y59" s="0" t="s">
        <v>55</v>
      </c>
      <c r="Z59" s="0" t="s">
        <v>55</v>
      </c>
      <c r="AA59" s="0" t="n">
        <v>34.4463</v>
      </c>
      <c r="AB59" s="0" t="n">
        <v>0</v>
      </c>
      <c r="AC59" s="0" t="n">
        <v>0</v>
      </c>
      <c r="AD59" s="0" t="n">
        <v>9176.2</v>
      </c>
      <c r="AE59" s="0" t="n">
        <v>952.17</v>
      </c>
      <c r="AF59" s="0" t="n">
        <v>946.82</v>
      </c>
      <c r="AG59" s="0" t="n">
        <v>116.6</v>
      </c>
      <c r="AH59" s="0" t="n">
        <v>135.3</v>
      </c>
      <c r="AI59" s="0" t="n">
        <v>12.5</v>
      </c>
      <c r="AJ59" s="0" t="n">
        <v>335726.13</v>
      </c>
      <c r="AK59" s="0" t="n">
        <v>39642.17</v>
      </c>
      <c r="AL59" s="0" t="n">
        <v>15357.67</v>
      </c>
      <c r="AM59" s="0" t="n">
        <v>2566.2</v>
      </c>
      <c r="AN59" s="0" t="n">
        <v>1539.82</v>
      </c>
      <c r="AO59" s="0" t="n">
        <v>177.75</v>
      </c>
      <c r="AP59" s="0" t="n">
        <v>522</v>
      </c>
      <c r="AQ59" s="107" t="s">
        <v>307</v>
      </c>
    </row>
    <row r="60" customFormat="false" ht="12.8" hidden="false" customHeight="false" outlineLevel="0" collapsed="false">
      <c r="A60" s="0" t="s">
        <v>1914</v>
      </c>
      <c r="B60" s="0" t="s">
        <v>1915</v>
      </c>
      <c r="C60" s="0" t="n">
        <v>13059</v>
      </c>
      <c r="D60" s="0" t="n">
        <v>3059</v>
      </c>
      <c r="E60" s="0" t="s">
        <v>46</v>
      </c>
      <c r="F60" s="0" t="n">
        <v>59</v>
      </c>
      <c r="G60" s="0" t="n">
        <v>76</v>
      </c>
      <c r="I60" s="0" t="s">
        <v>312</v>
      </c>
      <c r="J60" s="0" t="s">
        <v>50</v>
      </c>
      <c r="K60" s="0" t="n">
        <v>3</v>
      </c>
      <c r="L60" s="0" t="n">
        <v>11</v>
      </c>
      <c r="M60" s="0" t="n">
        <v>8</v>
      </c>
      <c r="N60" s="0" t="s">
        <v>52</v>
      </c>
      <c r="O60" s="0" t="s">
        <v>236</v>
      </c>
      <c r="P60" s="0" t="s">
        <v>1745</v>
      </c>
      <c r="Q60" s="0" t="s">
        <v>55</v>
      </c>
      <c r="R60" s="0" t="n">
        <v>4</v>
      </c>
      <c r="S60" s="0" t="n">
        <v>2.12</v>
      </c>
      <c r="T60" s="0" t="n">
        <v>15</v>
      </c>
      <c r="U60" s="0" t="n">
        <v>565</v>
      </c>
      <c r="V60" s="0" t="n">
        <v>463</v>
      </c>
      <c r="W60" s="0" t="n">
        <v>546</v>
      </c>
      <c r="X60" s="0" t="n">
        <v>358</v>
      </c>
      <c r="Y60" s="0" t="s">
        <v>55</v>
      </c>
      <c r="Z60" s="0" t="s">
        <v>55</v>
      </c>
      <c r="AA60" s="0" t="n">
        <v>2.4987</v>
      </c>
      <c r="AB60" s="0" t="n">
        <v>15</v>
      </c>
      <c r="AC60" s="0" t="n">
        <v>118.61</v>
      </c>
      <c r="AD60" s="0" t="n">
        <v>18839.64</v>
      </c>
      <c r="AE60" s="0" t="n">
        <v>224</v>
      </c>
      <c r="AF60" s="0" t="n">
        <v>2129.07</v>
      </c>
      <c r="AG60" s="0" t="n">
        <v>32.67</v>
      </c>
      <c r="AH60" s="0" t="n">
        <v>721.08</v>
      </c>
      <c r="AI60" s="0" t="n">
        <v>6</v>
      </c>
      <c r="AJ60" s="0" t="n">
        <v>230436.1</v>
      </c>
      <c r="AK60" s="0" t="n">
        <v>26952.75</v>
      </c>
      <c r="AL60" s="0" t="n">
        <v>11482.56</v>
      </c>
      <c r="AM60" s="0" t="n">
        <v>2407.33</v>
      </c>
      <c r="AN60" s="0" t="n">
        <v>1771.4</v>
      </c>
      <c r="AO60" s="0" t="n">
        <v>347</v>
      </c>
      <c r="AP60" s="0" t="n">
        <v>519</v>
      </c>
      <c r="AQ60" s="107" t="s">
        <v>311</v>
      </c>
    </row>
    <row r="61" customFormat="false" ht="12.8" hidden="false" customHeight="false" outlineLevel="0" collapsed="false">
      <c r="A61" s="0" t="s">
        <v>1916</v>
      </c>
      <c r="B61" s="0" t="s">
        <v>1917</v>
      </c>
      <c r="C61" s="0" t="n">
        <v>13060</v>
      </c>
      <c r="D61" s="0" t="n">
        <v>3060</v>
      </c>
      <c r="E61" s="0" t="s">
        <v>46</v>
      </c>
      <c r="F61" s="0" t="n">
        <v>60</v>
      </c>
      <c r="G61" s="0" t="n">
        <v>77</v>
      </c>
      <c r="H61" s="0" t="n">
        <v>39</v>
      </c>
      <c r="I61" s="0" t="s">
        <v>316</v>
      </c>
      <c r="J61" s="0" t="s">
        <v>50</v>
      </c>
      <c r="K61" s="0" t="n">
        <v>3</v>
      </c>
      <c r="L61" s="0" t="n">
        <v>13</v>
      </c>
      <c r="M61" s="0" t="n">
        <v>11</v>
      </c>
      <c r="N61" s="0" t="s">
        <v>52</v>
      </c>
      <c r="O61" s="0" t="s">
        <v>236</v>
      </c>
      <c r="P61" s="0" t="s">
        <v>1741</v>
      </c>
      <c r="Q61" s="0" t="s">
        <v>55</v>
      </c>
      <c r="R61" s="0" t="n">
        <v>5</v>
      </c>
      <c r="S61" s="0" t="n">
        <v>147.73</v>
      </c>
      <c r="T61" s="0" t="n">
        <v>4</v>
      </c>
      <c r="U61" s="0" t="n">
        <v>417</v>
      </c>
      <c r="V61" s="0" t="n">
        <v>590</v>
      </c>
      <c r="W61" s="0" t="n">
        <v>456</v>
      </c>
      <c r="X61" s="0" t="s">
        <v>55</v>
      </c>
      <c r="Y61" s="0" t="s">
        <v>55</v>
      </c>
      <c r="Z61" s="0" t="s">
        <v>55</v>
      </c>
      <c r="AA61" s="0" t="n">
        <v>97.8656</v>
      </c>
      <c r="AB61" s="0" t="n">
        <v>4</v>
      </c>
      <c r="AC61" s="0" t="n">
        <v>14.4</v>
      </c>
      <c r="AD61" s="0" t="n">
        <v>11707.02</v>
      </c>
      <c r="AE61" s="0" t="n">
        <v>334.2</v>
      </c>
      <c r="AF61" s="0" t="n">
        <v>3404.8</v>
      </c>
      <c r="AG61" s="0" t="n">
        <v>51.5</v>
      </c>
      <c r="AH61" s="0" t="n">
        <v>120.22</v>
      </c>
      <c r="AI61" s="0" t="n">
        <v>3.33</v>
      </c>
      <c r="AJ61" s="0" t="n">
        <v>238912.6</v>
      </c>
      <c r="AK61" s="0" t="n">
        <v>25008.2</v>
      </c>
      <c r="AL61" s="0" t="n">
        <v>25899.9</v>
      </c>
      <c r="AM61" s="0" t="n">
        <v>2227.25</v>
      </c>
      <c r="AN61" s="0" t="n">
        <v>993.73</v>
      </c>
      <c r="AO61" s="0" t="n">
        <v>104.67</v>
      </c>
      <c r="AP61" s="0" t="n">
        <v>542</v>
      </c>
      <c r="AQ61" s="107" t="s">
        <v>315</v>
      </c>
    </row>
    <row r="62" customFormat="false" ht="12.8" hidden="false" customHeight="false" outlineLevel="0" collapsed="false">
      <c r="A62" s="0" t="s">
        <v>1918</v>
      </c>
      <c r="B62" s="0" t="s">
        <v>1919</v>
      </c>
      <c r="C62" s="0" t="n">
        <v>13061</v>
      </c>
      <c r="D62" s="0" t="n">
        <v>3061</v>
      </c>
      <c r="E62" s="0" t="s">
        <v>56</v>
      </c>
      <c r="F62" s="0" t="n">
        <v>61</v>
      </c>
      <c r="G62" s="0" t="n">
        <v>78</v>
      </c>
      <c r="H62" s="0" t="s">
        <v>319</v>
      </c>
      <c r="I62" s="0" t="s">
        <v>321</v>
      </c>
      <c r="J62" s="0" t="s">
        <v>50</v>
      </c>
      <c r="K62" s="0" t="n">
        <v>3</v>
      </c>
      <c r="L62" s="0" t="n">
        <v>10</v>
      </c>
      <c r="M62" s="0" t="n">
        <v>8</v>
      </c>
      <c r="N62" s="0" t="s">
        <v>52</v>
      </c>
      <c r="O62" s="0" t="s">
        <v>236</v>
      </c>
      <c r="P62" s="0" t="s">
        <v>1741</v>
      </c>
      <c r="Q62" s="0" t="s">
        <v>55</v>
      </c>
      <c r="R62" s="0" t="n">
        <v>7</v>
      </c>
      <c r="S62" s="0" t="n">
        <v>6.63</v>
      </c>
      <c r="T62" s="0" t="n">
        <v>3</v>
      </c>
      <c r="U62" s="0" t="s">
        <v>55</v>
      </c>
      <c r="V62" s="0" t="n">
        <v>485</v>
      </c>
      <c r="W62" s="0" t="s">
        <v>55</v>
      </c>
      <c r="X62" s="0" t="s">
        <v>55</v>
      </c>
      <c r="Y62" s="0" t="s">
        <v>55</v>
      </c>
      <c r="Z62" s="0" t="s">
        <v>55</v>
      </c>
      <c r="AA62" s="0" t="n">
        <v>5.83029</v>
      </c>
      <c r="AB62" s="0" t="n">
        <v>3</v>
      </c>
      <c r="AC62" s="0" t="n">
        <v>36.51</v>
      </c>
      <c r="AD62" s="0" t="n">
        <v>8273.96</v>
      </c>
      <c r="AE62" s="0" t="n">
        <v>1199.71</v>
      </c>
      <c r="AF62" s="0" t="n">
        <v>1910.02</v>
      </c>
      <c r="AG62" s="0" t="n">
        <v>236.17</v>
      </c>
      <c r="AH62" s="0" t="n">
        <v>765.39</v>
      </c>
      <c r="AI62" s="0" t="n">
        <v>24.4</v>
      </c>
      <c r="AJ62" s="0" t="n">
        <v>342711.39</v>
      </c>
      <c r="AK62" s="0" t="n">
        <v>38096.57</v>
      </c>
      <c r="AL62" s="0" t="n">
        <v>64482.66</v>
      </c>
      <c r="AM62" s="0" t="n">
        <v>4471.83</v>
      </c>
      <c r="AN62" s="0" t="n">
        <v>21745.33</v>
      </c>
      <c r="AO62" s="0" t="n">
        <v>410.4</v>
      </c>
      <c r="AP62" s="0" t="n">
        <v>139</v>
      </c>
      <c r="AQ62" s="107" t="s">
        <v>320</v>
      </c>
    </row>
    <row r="63" customFormat="false" ht="12.8" hidden="false" customHeight="false" outlineLevel="0" collapsed="false">
      <c r="A63" s="0" t="s">
        <v>1920</v>
      </c>
      <c r="B63" s="0" t="s">
        <v>1921</v>
      </c>
      <c r="C63" s="0" t="n">
        <v>13062</v>
      </c>
      <c r="D63" s="0" t="n">
        <v>3062</v>
      </c>
      <c r="E63" s="0" t="s">
        <v>56</v>
      </c>
      <c r="F63" s="0" t="n">
        <v>62</v>
      </c>
      <c r="G63" s="0" t="n">
        <v>79</v>
      </c>
      <c r="H63" s="0" t="s">
        <v>324</v>
      </c>
      <c r="I63" s="0" t="s">
        <v>326</v>
      </c>
      <c r="J63" s="0" t="s">
        <v>50</v>
      </c>
      <c r="K63" s="0" t="n">
        <v>3</v>
      </c>
      <c r="L63" s="0" t="n">
        <v>10</v>
      </c>
      <c r="M63" s="0" t="n">
        <v>8</v>
      </c>
      <c r="N63" s="0" t="s">
        <v>52</v>
      </c>
      <c r="O63" s="0" t="s">
        <v>236</v>
      </c>
      <c r="P63" s="0" t="s">
        <v>1767</v>
      </c>
      <c r="Q63" s="0" t="s">
        <v>55</v>
      </c>
      <c r="R63" s="0" t="n">
        <v>4</v>
      </c>
      <c r="S63" s="0" t="n">
        <v>131.69</v>
      </c>
      <c r="T63" s="0" t="n">
        <v>20</v>
      </c>
      <c r="U63" s="0" t="n">
        <v>361</v>
      </c>
      <c r="V63" s="0" t="n">
        <v>536</v>
      </c>
      <c r="W63" s="0" t="n">
        <v>406</v>
      </c>
      <c r="X63" s="0" t="n">
        <v>471</v>
      </c>
      <c r="Y63" s="0" t="n">
        <v>17</v>
      </c>
      <c r="Z63" s="0" t="s">
        <v>55</v>
      </c>
      <c r="AA63" s="0" t="n">
        <v>54.7928</v>
      </c>
      <c r="AB63" s="0" t="n">
        <v>19</v>
      </c>
      <c r="AC63" s="0" t="n">
        <v>46.13</v>
      </c>
      <c r="AD63" s="0" t="n">
        <v>20418.12</v>
      </c>
      <c r="AE63" s="0" t="n">
        <v>245.5</v>
      </c>
      <c r="AF63" s="0" t="n">
        <v>7349.44</v>
      </c>
      <c r="AG63" s="0" t="n">
        <v>40.33</v>
      </c>
      <c r="AH63" s="0" t="n">
        <v>258.44</v>
      </c>
      <c r="AI63" s="0" t="n">
        <v>7.5</v>
      </c>
      <c r="AJ63" s="0" t="n">
        <v>340389.61</v>
      </c>
      <c r="AK63" s="0" t="n">
        <v>38543.25</v>
      </c>
      <c r="AL63" s="0" t="n">
        <v>30619.63</v>
      </c>
      <c r="AM63" s="0" t="n">
        <v>3859.67</v>
      </c>
      <c r="AN63" s="0" t="n">
        <v>2132.58</v>
      </c>
      <c r="AO63" s="0" t="n">
        <v>265.5</v>
      </c>
      <c r="AP63" s="0" t="n">
        <v>17</v>
      </c>
      <c r="AQ63" s="107" t="s">
        <v>325</v>
      </c>
    </row>
    <row r="64" customFormat="false" ht="12.8" hidden="false" customHeight="false" outlineLevel="0" collapsed="false">
      <c r="A64" s="0" t="s">
        <v>1922</v>
      </c>
      <c r="B64" s="0" t="s">
        <v>1923</v>
      </c>
      <c r="C64" s="0" t="n">
        <v>13063</v>
      </c>
      <c r="D64" s="0" t="n">
        <v>3063</v>
      </c>
      <c r="E64" s="0" t="s">
        <v>56</v>
      </c>
      <c r="F64" s="0" t="n">
        <v>63</v>
      </c>
      <c r="G64" s="0" t="n">
        <v>80</v>
      </c>
      <c r="I64" s="0" t="s">
        <v>330</v>
      </c>
      <c r="J64" s="0" t="s">
        <v>50</v>
      </c>
      <c r="K64" s="0" t="n">
        <v>3</v>
      </c>
      <c r="L64" s="0" t="n">
        <v>19</v>
      </c>
      <c r="M64" s="0" t="n">
        <v>17</v>
      </c>
      <c r="N64" s="0" t="s">
        <v>52</v>
      </c>
      <c r="O64" s="0" t="s">
        <v>236</v>
      </c>
      <c r="P64" s="0" t="s">
        <v>1759</v>
      </c>
      <c r="Q64" s="0" t="s">
        <v>55</v>
      </c>
      <c r="R64" s="0" t="n">
        <v>4</v>
      </c>
      <c r="S64" s="0" t="n">
        <v>31.78</v>
      </c>
      <c r="T64" s="0" t="n">
        <v>6</v>
      </c>
      <c r="U64" s="0" t="n">
        <v>244</v>
      </c>
      <c r="V64" s="0" t="n">
        <v>536</v>
      </c>
      <c r="W64" s="0" t="n">
        <v>362</v>
      </c>
      <c r="X64" s="0" t="s">
        <v>55</v>
      </c>
      <c r="Y64" s="0" t="s">
        <v>55</v>
      </c>
      <c r="Z64" s="0" t="s">
        <v>55</v>
      </c>
      <c r="AA64" s="0" t="n">
        <v>36.707</v>
      </c>
      <c r="AB64" s="0" t="n">
        <v>8</v>
      </c>
      <c r="AC64" s="0" t="n">
        <v>55.54</v>
      </c>
      <c r="AD64" s="0" t="n">
        <v>15652.41</v>
      </c>
      <c r="AE64" s="0" t="n">
        <v>226.75</v>
      </c>
      <c r="AF64" s="0" t="n">
        <v>2965.28</v>
      </c>
      <c r="AG64" s="0" t="n">
        <v>38.33</v>
      </c>
      <c r="AH64" s="0" t="n">
        <v>258.88</v>
      </c>
      <c r="AI64" s="0" t="n">
        <v>5</v>
      </c>
      <c r="AJ64" s="0" t="n">
        <v>243025.95</v>
      </c>
      <c r="AK64" s="0" t="n">
        <v>27096.25</v>
      </c>
      <c r="AL64" s="0" t="n">
        <v>25204.16</v>
      </c>
      <c r="AM64" s="0" t="n">
        <v>2543</v>
      </c>
      <c r="AN64" s="0" t="n">
        <v>1408.94</v>
      </c>
      <c r="AO64" s="0" t="n">
        <v>293</v>
      </c>
      <c r="AP64" s="0" t="n">
        <v>202</v>
      </c>
      <c r="AQ64" s="107" t="s">
        <v>329</v>
      </c>
    </row>
    <row r="65" customFormat="false" ht="12.8" hidden="false" customHeight="false" outlineLevel="0" collapsed="false">
      <c r="A65" s="0" t="s">
        <v>1924</v>
      </c>
      <c r="B65" s="0" t="s">
        <v>1925</v>
      </c>
      <c r="C65" s="0" t="n">
        <v>13064</v>
      </c>
      <c r="D65" s="0" t="n">
        <v>3064</v>
      </c>
      <c r="E65" s="0" t="s">
        <v>66</v>
      </c>
      <c r="F65" s="0" t="n">
        <v>64</v>
      </c>
      <c r="G65" s="0" t="n">
        <v>81</v>
      </c>
      <c r="I65" s="0" t="s">
        <v>334</v>
      </c>
      <c r="J65" s="0" t="s">
        <v>50</v>
      </c>
      <c r="K65" s="0" t="n">
        <v>3</v>
      </c>
      <c r="L65" s="0" t="n">
        <v>12</v>
      </c>
      <c r="M65" s="0" t="n">
        <v>10</v>
      </c>
      <c r="N65" s="0" t="s">
        <v>52</v>
      </c>
      <c r="O65" s="0" t="s">
        <v>236</v>
      </c>
      <c r="P65" s="0" t="s">
        <v>1768</v>
      </c>
      <c r="Q65" s="0" t="s">
        <v>55</v>
      </c>
      <c r="R65" s="0" t="n">
        <v>7</v>
      </c>
      <c r="S65" s="0" t="n">
        <v>17.22</v>
      </c>
      <c r="T65" s="0" t="n">
        <v>1</v>
      </c>
      <c r="U65" s="0" t="n">
        <v>402</v>
      </c>
      <c r="V65" s="0" t="n">
        <v>566</v>
      </c>
      <c r="W65" s="0" t="n">
        <v>421</v>
      </c>
      <c r="X65" s="0" t="n">
        <v>456</v>
      </c>
      <c r="Y65" s="0" t="s">
        <v>55</v>
      </c>
      <c r="Z65" s="0" t="s">
        <v>55</v>
      </c>
      <c r="AA65" s="0" t="n">
        <v>40.4551</v>
      </c>
      <c r="AB65" s="0" t="n">
        <v>1</v>
      </c>
      <c r="AC65" s="0" t="n">
        <v>0.48</v>
      </c>
      <c r="AD65" s="0" t="n">
        <v>5074.55</v>
      </c>
      <c r="AE65" s="0" t="n">
        <v>746</v>
      </c>
      <c r="AF65" s="0" t="n">
        <v>814.28</v>
      </c>
      <c r="AG65" s="0" t="n">
        <v>90.5</v>
      </c>
      <c r="AH65" s="0" t="n">
        <v>196.47</v>
      </c>
      <c r="AI65" s="0" t="n">
        <v>12.4</v>
      </c>
      <c r="AJ65" s="0" t="n">
        <v>227933.29</v>
      </c>
      <c r="AK65" s="0" t="n">
        <v>27063.86</v>
      </c>
      <c r="AL65" s="0" t="n">
        <v>17252.97</v>
      </c>
      <c r="AM65" s="0" t="n">
        <v>2115.5</v>
      </c>
      <c r="AN65" s="0" t="n">
        <v>4506.74</v>
      </c>
      <c r="AO65" s="0" t="n">
        <v>358</v>
      </c>
      <c r="AP65" s="0" t="n">
        <v>89</v>
      </c>
      <c r="AQ65" s="107" t="s">
        <v>333</v>
      </c>
    </row>
    <row r="66" customFormat="false" ht="12.8" hidden="false" customHeight="false" outlineLevel="0" collapsed="false">
      <c r="A66" s="0" t="s">
        <v>1926</v>
      </c>
      <c r="B66" s="0" t="s">
        <v>1927</v>
      </c>
      <c r="C66" s="0" t="n">
        <v>13065</v>
      </c>
      <c r="D66" s="0" t="n">
        <v>3065</v>
      </c>
      <c r="E66" s="0" t="s">
        <v>66</v>
      </c>
      <c r="F66" s="0" t="n">
        <v>65</v>
      </c>
      <c r="G66" s="0" t="n">
        <v>82</v>
      </c>
      <c r="H66" s="0" t="s">
        <v>337</v>
      </c>
      <c r="I66" s="0" t="s">
        <v>339</v>
      </c>
      <c r="J66" s="0" t="s">
        <v>50</v>
      </c>
      <c r="K66" s="0" t="n">
        <v>3</v>
      </c>
      <c r="L66" s="0" t="n">
        <v>11</v>
      </c>
      <c r="M66" s="0" t="n">
        <v>8</v>
      </c>
      <c r="N66" s="0" t="s">
        <v>52</v>
      </c>
      <c r="O66" s="0" t="s">
        <v>236</v>
      </c>
      <c r="P66" s="0" t="s">
        <v>1743</v>
      </c>
      <c r="Q66" s="0" t="s">
        <v>55</v>
      </c>
      <c r="R66" s="0" t="n">
        <v>5</v>
      </c>
      <c r="S66" s="0" t="n">
        <v>0.24</v>
      </c>
      <c r="T66" s="0" t="n">
        <v>1</v>
      </c>
      <c r="U66" s="0" t="s">
        <v>55</v>
      </c>
      <c r="V66" s="0" t="s">
        <v>55</v>
      </c>
      <c r="W66" s="0" t="s">
        <v>55</v>
      </c>
      <c r="X66" s="0" t="s">
        <v>55</v>
      </c>
      <c r="Y66" s="0" t="s">
        <v>55</v>
      </c>
      <c r="Z66" s="0" t="s">
        <v>55</v>
      </c>
      <c r="AA66" s="0" t="n">
        <v>0</v>
      </c>
      <c r="AB66" s="0" t="n">
        <v>1</v>
      </c>
      <c r="AC66" s="0" t="n">
        <v>8.8</v>
      </c>
      <c r="AD66" s="0" t="n">
        <v>7041.41</v>
      </c>
      <c r="AE66" s="0" t="n">
        <v>281.6</v>
      </c>
      <c r="AF66" s="0" t="n">
        <v>571.19</v>
      </c>
      <c r="AG66" s="0" t="n">
        <v>17.75</v>
      </c>
      <c r="AH66" s="0" t="n">
        <v>14.48</v>
      </c>
      <c r="AI66" s="0" t="n">
        <v>3.33</v>
      </c>
      <c r="AJ66" s="0" t="n">
        <v>288429.64</v>
      </c>
      <c r="AK66" s="0" t="n">
        <v>35968.8</v>
      </c>
      <c r="AL66" s="0" t="n">
        <v>11822.76</v>
      </c>
      <c r="AM66" s="0" t="n">
        <v>1750.75</v>
      </c>
      <c r="AN66" s="0" t="n">
        <v>2040.32</v>
      </c>
      <c r="AO66" s="0" t="n">
        <v>220</v>
      </c>
      <c r="AP66" s="0" t="n">
        <v>339</v>
      </c>
      <c r="AQ66" s="107" t="s">
        <v>338</v>
      </c>
    </row>
    <row r="67" customFormat="false" ht="12.8" hidden="false" customHeight="false" outlineLevel="0" collapsed="false">
      <c r="A67" s="0" t="s">
        <v>1928</v>
      </c>
      <c r="B67" s="0" t="s">
        <v>1929</v>
      </c>
      <c r="C67" s="0" t="n">
        <v>13066</v>
      </c>
      <c r="D67" s="0" t="n">
        <v>3066</v>
      </c>
      <c r="E67" s="0" t="s">
        <v>66</v>
      </c>
      <c r="F67" s="0" t="n">
        <v>66</v>
      </c>
      <c r="G67" s="0" t="n">
        <v>84</v>
      </c>
      <c r="I67" s="0" t="s">
        <v>343</v>
      </c>
      <c r="J67" s="0" t="s">
        <v>50</v>
      </c>
      <c r="K67" s="0" t="n">
        <v>3</v>
      </c>
      <c r="L67" s="0" t="n">
        <v>16</v>
      </c>
      <c r="M67" s="0" t="n">
        <v>10</v>
      </c>
      <c r="N67" s="0" t="s">
        <v>52</v>
      </c>
      <c r="O67" s="0" t="s">
        <v>236</v>
      </c>
      <c r="P67" s="0" t="s">
        <v>1741</v>
      </c>
      <c r="Q67" s="0" t="s">
        <v>55</v>
      </c>
      <c r="R67" s="0" t="n">
        <v>8</v>
      </c>
      <c r="S67" s="0" t="n">
        <v>5.9</v>
      </c>
      <c r="T67" s="0" t="n">
        <v>0</v>
      </c>
      <c r="U67" s="0" t="n">
        <v>422</v>
      </c>
      <c r="V67" s="0" t="n">
        <v>506</v>
      </c>
      <c r="W67" s="0" t="n">
        <v>358</v>
      </c>
      <c r="X67" s="0" t="n">
        <v>413</v>
      </c>
      <c r="Y67" s="0" t="s">
        <v>55</v>
      </c>
      <c r="Z67" s="0" t="s">
        <v>55</v>
      </c>
      <c r="AA67" s="0" t="n">
        <v>18.3833</v>
      </c>
      <c r="AB67" s="0" t="n">
        <v>0</v>
      </c>
      <c r="AC67" s="0" t="n">
        <v>0</v>
      </c>
      <c r="AD67" s="0" t="n">
        <v>3279.67</v>
      </c>
      <c r="AE67" s="0" t="n">
        <v>799.38</v>
      </c>
      <c r="AF67" s="0" t="n">
        <v>324.24</v>
      </c>
      <c r="AG67" s="0" t="n">
        <v>84.29</v>
      </c>
      <c r="AH67" s="0" t="n">
        <v>102.93</v>
      </c>
      <c r="AI67" s="0" t="n">
        <v>17.67</v>
      </c>
      <c r="AJ67" s="0" t="n">
        <v>266503.37</v>
      </c>
      <c r="AK67" s="0" t="n">
        <v>33047.75</v>
      </c>
      <c r="AL67" s="0" t="n">
        <v>11863.5</v>
      </c>
      <c r="AM67" s="0" t="n">
        <v>1685.57</v>
      </c>
      <c r="AN67" s="0" t="n">
        <v>1667.69</v>
      </c>
      <c r="AO67" s="0" t="n">
        <v>215.83</v>
      </c>
      <c r="AP67" s="0" t="n">
        <v>326</v>
      </c>
      <c r="AQ67" s="107" t="s">
        <v>342</v>
      </c>
    </row>
    <row r="68" customFormat="false" ht="12.8" hidden="false" customHeight="false" outlineLevel="0" collapsed="false">
      <c r="A68" s="0" t="s">
        <v>1930</v>
      </c>
      <c r="B68" s="0" t="s">
        <v>1931</v>
      </c>
      <c r="C68" s="0" t="n">
        <v>13067</v>
      </c>
      <c r="D68" s="0" t="n">
        <v>3067</v>
      </c>
      <c r="E68" s="0" t="s">
        <v>46</v>
      </c>
      <c r="F68" s="0" t="n">
        <v>67</v>
      </c>
      <c r="G68" s="0" t="n">
        <v>85</v>
      </c>
      <c r="H68" s="0" t="s">
        <v>346</v>
      </c>
      <c r="I68" s="0" t="s">
        <v>348</v>
      </c>
      <c r="J68" s="0" t="s">
        <v>50</v>
      </c>
      <c r="K68" s="0" t="n">
        <v>3</v>
      </c>
      <c r="L68" s="0" t="n">
        <v>10</v>
      </c>
      <c r="M68" s="0" t="n">
        <v>8</v>
      </c>
      <c r="N68" s="0" t="s">
        <v>52</v>
      </c>
      <c r="O68" s="0" t="s">
        <v>236</v>
      </c>
      <c r="P68" s="0" t="s">
        <v>1769</v>
      </c>
      <c r="Q68" s="0" t="s">
        <v>55</v>
      </c>
      <c r="R68" s="0" t="n">
        <v>6</v>
      </c>
      <c r="S68" s="0" t="n">
        <v>11.53</v>
      </c>
      <c r="T68" s="0" t="n">
        <v>1</v>
      </c>
      <c r="U68" s="0" t="n">
        <v>535</v>
      </c>
      <c r="V68" s="0" t="n">
        <v>514</v>
      </c>
      <c r="W68" s="0" t="n">
        <v>593</v>
      </c>
      <c r="X68" s="0" t="n">
        <v>394</v>
      </c>
      <c r="Y68" s="0" t="s">
        <v>55</v>
      </c>
      <c r="Z68" s="0" t="s">
        <v>55</v>
      </c>
      <c r="AA68" s="0" t="n">
        <v>4.69993</v>
      </c>
      <c r="AB68" s="0" t="n">
        <v>2</v>
      </c>
      <c r="AC68" s="0" t="n">
        <v>2.17</v>
      </c>
      <c r="AD68" s="0" t="n">
        <v>8040.26</v>
      </c>
      <c r="AE68" s="0" t="n">
        <v>838</v>
      </c>
      <c r="AF68" s="0" t="n">
        <v>843.77</v>
      </c>
      <c r="AG68" s="0" t="n">
        <v>91.6</v>
      </c>
      <c r="AH68" s="0" t="n">
        <v>182.14</v>
      </c>
      <c r="AI68" s="0" t="n">
        <v>25.5</v>
      </c>
      <c r="AJ68" s="0" t="n">
        <v>219440.11</v>
      </c>
      <c r="AK68" s="0" t="n">
        <v>24325.83</v>
      </c>
      <c r="AL68" s="0" t="n">
        <v>9633.54</v>
      </c>
      <c r="AM68" s="0" t="n">
        <v>1313.4</v>
      </c>
      <c r="AN68" s="0" t="n">
        <v>589.38</v>
      </c>
      <c r="AO68" s="0" t="n">
        <v>219</v>
      </c>
      <c r="AP68" s="0" t="n">
        <v>219</v>
      </c>
      <c r="AQ68" s="107" t="s">
        <v>347</v>
      </c>
    </row>
    <row r="69" customFormat="false" ht="12.8" hidden="false" customHeight="false" outlineLevel="0" collapsed="false">
      <c r="A69" s="0" t="s">
        <v>1932</v>
      </c>
      <c r="B69" s="0" t="s">
        <v>1933</v>
      </c>
      <c r="C69" s="0" t="n">
        <v>13068</v>
      </c>
      <c r="D69" s="0" t="n">
        <v>3068</v>
      </c>
      <c r="E69" s="0" t="s">
        <v>80</v>
      </c>
      <c r="F69" s="0" t="n">
        <v>68</v>
      </c>
      <c r="G69" s="0" t="n">
        <v>87</v>
      </c>
      <c r="H69" s="0" t="s">
        <v>351</v>
      </c>
      <c r="I69" s="0" t="s">
        <v>353</v>
      </c>
      <c r="J69" s="0" t="s">
        <v>50</v>
      </c>
      <c r="K69" s="0" t="n">
        <v>3</v>
      </c>
      <c r="L69" s="0" t="n">
        <v>11</v>
      </c>
      <c r="M69" s="0" t="n">
        <v>8</v>
      </c>
      <c r="N69" s="0" t="s">
        <v>52</v>
      </c>
      <c r="O69" s="0" t="s">
        <v>236</v>
      </c>
      <c r="P69" s="0" t="s">
        <v>1745</v>
      </c>
      <c r="Q69" s="0" t="s">
        <v>55</v>
      </c>
      <c r="R69" s="0" t="n">
        <v>3</v>
      </c>
      <c r="S69" s="0" t="n">
        <v>5.92</v>
      </c>
      <c r="T69" s="0" t="n">
        <v>11</v>
      </c>
      <c r="U69" s="0" t="s">
        <v>55</v>
      </c>
      <c r="V69" s="0" t="s">
        <v>55</v>
      </c>
      <c r="W69" s="0" t="s">
        <v>55</v>
      </c>
      <c r="X69" s="0" t="s">
        <v>55</v>
      </c>
      <c r="Y69" s="0" t="s">
        <v>55</v>
      </c>
      <c r="Z69" s="0" t="s">
        <v>55</v>
      </c>
      <c r="AA69" s="0" t="n">
        <v>11.0062</v>
      </c>
      <c r="AB69" s="0" t="n">
        <v>12</v>
      </c>
      <c r="AC69" s="0" t="n">
        <v>59.21</v>
      </c>
      <c r="AD69" s="0" t="n">
        <v>16478.67</v>
      </c>
      <c r="AE69" s="0" t="n">
        <v>62.67</v>
      </c>
      <c r="AF69" s="0" t="n">
        <v>334.26</v>
      </c>
      <c r="AG69" s="0" t="n">
        <v>6.5</v>
      </c>
      <c r="AH69" s="0" t="n">
        <v>11.01</v>
      </c>
      <c r="AI69" s="0" t="n">
        <v>1</v>
      </c>
      <c r="AJ69" s="0" t="n">
        <v>263311.45</v>
      </c>
      <c r="AK69" s="0" t="n">
        <v>30517</v>
      </c>
      <c r="AL69" s="0" t="n">
        <v>26083.33</v>
      </c>
      <c r="AM69" s="0" t="n">
        <v>2159.5</v>
      </c>
      <c r="AN69" s="0" t="n">
        <v>8277.58</v>
      </c>
      <c r="AO69" s="0" t="n">
        <v>114</v>
      </c>
      <c r="AP69" s="0" t="n">
        <v>574</v>
      </c>
      <c r="AQ69" s="107" t="s">
        <v>352</v>
      </c>
    </row>
    <row r="70" customFormat="false" ht="12.8" hidden="false" customHeight="false" outlineLevel="0" collapsed="false">
      <c r="A70" s="0" t="s">
        <v>1934</v>
      </c>
      <c r="B70" s="0" t="s">
        <v>1935</v>
      </c>
      <c r="C70" s="0" t="n">
        <v>13069</v>
      </c>
      <c r="D70" s="0" t="n">
        <v>3069</v>
      </c>
      <c r="E70" s="0" t="s">
        <v>80</v>
      </c>
      <c r="F70" s="0" t="n">
        <v>69</v>
      </c>
      <c r="G70" s="0" t="n">
        <v>88</v>
      </c>
      <c r="H70" s="0" t="n">
        <v>21</v>
      </c>
      <c r="I70" s="0" t="s">
        <v>357</v>
      </c>
      <c r="J70" s="0" t="s">
        <v>50</v>
      </c>
      <c r="K70" s="0" t="n">
        <v>3</v>
      </c>
      <c r="L70" s="0" t="n">
        <v>11</v>
      </c>
      <c r="M70" s="0" t="n">
        <v>9</v>
      </c>
      <c r="N70" s="0" t="s">
        <v>52</v>
      </c>
      <c r="O70" s="0" t="s">
        <v>236</v>
      </c>
      <c r="P70" s="0" t="s">
        <v>1770</v>
      </c>
      <c r="Q70" s="0" t="s">
        <v>55</v>
      </c>
      <c r="R70" s="0" t="n">
        <v>6</v>
      </c>
      <c r="S70" s="0" t="n">
        <v>5.06</v>
      </c>
      <c r="T70" s="0" t="n">
        <v>7</v>
      </c>
      <c r="U70" s="0" t="n">
        <v>437</v>
      </c>
      <c r="V70" s="0" t="n">
        <v>409</v>
      </c>
      <c r="W70" s="0" t="n">
        <v>497</v>
      </c>
      <c r="X70" s="0" t="s">
        <v>55</v>
      </c>
      <c r="Y70" s="0" t="s">
        <v>55</v>
      </c>
      <c r="Z70" s="0" t="s">
        <v>55</v>
      </c>
      <c r="AA70" s="0" t="n">
        <v>1.6658</v>
      </c>
      <c r="AB70" s="0" t="n">
        <v>7</v>
      </c>
      <c r="AC70" s="0" t="n">
        <v>23.75</v>
      </c>
      <c r="AD70" s="0" t="n">
        <v>6295.02</v>
      </c>
      <c r="AE70" s="0" t="n">
        <v>536.67</v>
      </c>
      <c r="AF70" s="0" t="n">
        <v>1201.29</v>
      </c>
      <c r="AG70" s="0" t="n">
        <v>97.6</v>
      </c>
      <c r="AH70" s="0" t="n">
        <v>152.82</v>
      </c>
      <c r="AI70" s="0" t="n">
        <v>18.5</v>
      </c>
      <c r="AJ70" s="0" t="n">
        <v>228827.53</v>
      </c>
      <c r="AK70" s="0" t="n">
        <v>32977.33</v>
      </c>
      <c r="AL70" s="0" t="n">
        <v>29026.92</v>
      </c>
      <c r="AM70" s="0" t="n">
        <v>5469.8</v>
      </c>
      <c r="AN70" s="0" t="n">
        <v>7822.51</v>
      </c>
      <c r="AO70" s="0" t="n">
        <v>1932</v>
      </c>
      <c r="AP70" s="0" t="n">
        <v>245</v>
      </c>
      <c r="AQ70" s="107" t="s">
        <v>356</v>
      </c>
    </row>
    <row r="71" customFormat="false" ht="12.8" hidden="false" customHeight="false" outlineLevel="0" collapsed="false">
      <c r="A71" s="0" t="s">
        <v>1936</v>
      </c>
      <c r="B71" s="0" t="s">
        <v>1937</v>
      </c>
      <c r="C71" s="0" t="n">
        <v>13070</v>
      </c>
      <c r="D71" s="0" t="n">
        <v>3070</v>
      </c>
      <c r="E71" s="0" t="s">
        <v>46</v>
      </c>
      <c r="F71" s="0" t="n">
        <v>70</v>
      </c>
      <c r="G71" s="0" t="n">
        <v>89</v>
      </c>
      <c r="H71" s="0" t="s">
        <v>153</v>
      </c>
      <c r="I71" s="0" t="s">
        <v>361</v>
      </c>
      <c r="J71" s="0" t="s">
        <v>50</v>
      </c>
      <c r="K71" s="0" t="n">
        <v>3</v>
      </c>
      <c r="L71" s="0" t="n">
        <v>15</v>
      </c>
      <c r="M71" s="0" t="n">
        <v>13</v>
      </c>
      <c r="N71" s="0" t="s">
        <v>52</v>
      </c>
      <c r="O71" s="0" t="s">
        <v>236</v>
      </c>
      <c r="P71" s="0" t="s">
        <v>1743</v>
      </c>
      <c r="Q71" s="0" t="s">
        <v>55</v>
      </c>
      <c r="R71" s="0" t="n">
        <v>5</v>
      </c>
      <c r="S71" s="0" t="n">
        <v>7.45</v>
      </c>
      <c r="T71" s="0" t="n">
        <v>1</v>
      </c>
      <c r="U71" s="0" t="s">
        <v>55</v>
      </c>
      <c r="V71" s="0" t="s">
        <v>55</v>
      </c>
      <c r="W71" s="0" t="s">
        <v>55</v>
      </c>
      <c r="X71" s="0" t="s">
        <v>55</v>
      </c>
      <c r="Y71" s="0" t="n">
        <v>14</v>
      </c>
      <c r="Z71" s="0" t="s">
        <v>55</v>
      </c>
      <c r="AA71" s="0" t="n">
        <v>15.3491</v>
      </c>
      <c r="AB71" s="0" t="n">
        <v>4</v>
      </c>
      <c r="AC71" s="0" t="n">
        <v>12.05</v>
      </c>
      <c r="AD71" s="0" t="n">
        <v>12693.9</v>
      </c>
      <c r="AE71" s="0" t="n">
        <v>540.2</v>
      </c>
      <c r="AF71" s="0" t="n">
        <v>3192.35</v>
      </c>
      <c r="AG71" s="0" t="n">
        <v>36.75</v>
      </c>
      <c r="AH71" s="0" t="n">
        <v>600.16</v>
      </c>
      <c r="AI71" s="0" t="n">
        <v>7</v>
      </c>
      <c r="AJ71" s="0" t="n">
        <v>282016.69</v>
      </c>
      <c r="AK71" s="0" t="n">
        <v>40048</v>
      </c>
      <c r="AL71" s="0" t="n">
        <v>45701.11</v>
      </c>
      <c r="AM71" s="0" t="n">
        <v>5204.5</v>
      </c>
      <c r="AN71" s="0" t="n">
        <v>3575.83</v>
      </c>
      <c r="AO71" s="0" t="n">
        <v>1186.33</v>
      </c>
      <c r="AP71" s="0" t="n">
        <v>70</v>
      </c>
      <c r="AQ71" s="107" t="s">
        <v>360</v>
      </c>
    </row>
    <row r="72" customFormat="false" ht="12.8" hidden="false" customHeight="false" outlineLevel="0" collapsed="false">
      <c r="A72" s="0" t="s">
        <v>1938</v>
      </c>
      <c r="B72" s="0" t="s">
        <v>1939</v>
      </c>
      <c r="C72" s="0" t="n">
        <v>13071</v>
      </c>
      <c r="D72" s="0" t="n">
        <v>3071</v>
      </c>
      <c r="E72" s="0" t="s">
        <v>66</v>
      </c>
      <c r="F72" s="0" t="n">
        <v>71</v>
      </c>
      <c r="G72" s="0" t="n">
        <v>90</v>
      </c>
      <c r="H72" s="0" t="s">
        <v>364</v>
      </c>
      <c r="I72" s="0" t="s">
        <v>366</v>
      </c>
      <c r="J72" s="0" t="s">
        <v>50</v>
      </c>
      <c r="K72" s="0" t="n">
        <v>3</v>
      </c>
      <c r="L72" s="0" t="n">
        <v>16</v>
      </c>
      <c r="M72" s="0" t="n">
        <v>13</v>
      </c>
      <c r="N72" s="0" t="s">
        <v>52</v>
      </c>
      <c r="O72" s="0" t="s">
        <v>236</v>
      </c>
      <c r="P72" s="0" t="s">
        <v>1745</v>
      </c>
      <c r="Q72" s="0" t="n">
        <v>0</v>
      </c>
      <c r="R72" s="0" t="n">
        <v>4</v>
      </c>
      <c r="S72" s="0" t="n">
        <v>23.9</v>
      </c>
      <c r="T72" s="0" t="n">
        <v>13</v>
      </c>
      <c r="U72" s="0" t="n">
        <v>613</v>
      </c>
      <c r="V72" s="0" t="n">
        <v>533</v>
      </c>
      <c r="W72" s="0" t="n">
        <v>551</v>
      </c>
      <c r="X72" s="0" t="n">
        <v>473</v>
      </c>
      <c r="Y72" s="0" t="s">
        <v>55</v>
      </c>
      <c r="Z72" s="0" t="s">
        <v>55</v>
      </c>
      <c r="AA72" s="0" t="n">
        <v>33.2565</v>
      </c>
      <c r="AB72" s="0" t="n">
        <v>13</v>
      </c>
      <c r="AC72" s="0" t="n">
        <v>17.48</v>
      </c>
      <c r="AD72" s="0" t="n">
        <v>19953.62</v>
      </c>
      <c r="AE72" s="0" t="n">
        <v>234.5</v>
      </c>
      <c r="AF72" s="0" t="n">
        <v>1927.61</v>
      </c>
      <c r="AG72" s="0" t="n">
        <v>28</v>
      </c>
      <c r="AH72" s="0" t="n">
        <v>111.28</v>
      </c>
      <c r="AI72" s="0" t="n">
        <v>6.5</v>
      </c>
      <c r="AJ72" s="0" t="n">
        <v>312358.56</v>
      </c>
      <c r="AK72" s="0" t="n">
        <v>39460.75</v>
      </c>
      <c r="AL72" s="0" t="n">
        <v>14160.07</v>
      </c>
      <c r="AM72" s="0" t="n">
        <v>2351</v>
      </c>
      <c r="AN72" s="0" t="n">
        <v>1493.36</v>
      </c>
      <c r="AO72" s="0" t="n">
        <v>246.5</v>
      </c>
      <c r="AP72" s="0" t="n">
        <v>520</v>
      </c>
      <c r="AQ72" s="107" t="s">
        <v>365</v>
      </c>
    </row>
    <row r="73" customFormat="false" ht="12.8" hidden="false" customHeight="false" outlineLevel="0" collapsed="false">
      <c r="A73" s="0" t="s">
        <v>1940</v>
      </c>
      <c r="B73" s="0" t="s">
        <v>1941</v>
      </c>
      <c r="C73" s="0" t="n">
        <v>13072</v>
      </c>
      <c r="D73" s="0" t="n">
        <v>3072</v>
      </c>
      <c r="E73" s="0" t="s">
        <v>80</v>
      </c>
      <c r="F73" s="0" t="n">
        <v>72</v>
      </c>
      <c r="G73" s="0" t="n">
        <v>93</v>
      </c>
      <c r="I73" s="0" t="s">
        <v>369</v>
      </c>
      <c r="J73" s="0" t="s">
        <v>50</v>
      </c>
      <c r="K73" s="0" t="n">
        <v>3</v>
      </c>
      <c r="L73" s="0" t="n">
        <v>16</v>
      </c>
      <c r="M73" s="0" t="n">
        <v>13</v>
      </c>
      <c r="N73" s="0" t="s">
        <v>52</v>
      </c>
      <c r="O73" s="0" t="s">
        <v>236</v>
      </c>
      <c r="P73" s="0" t="s">
        <v>1743</v>
      </c>
      <c r="Q73" s="0" t="s">
        <v>55</v>
      </c>
      <c r="R73" s="0" t="n">
        <v>7</v>
      </c>
      <c r="S73" s="0" t="n">
        <v>37.45</v>
      </c>
      <c r="T73" s="0" t="n">
        <v>1</v>
      </c>
      <c r="U73" s="0" t="n">
        <v>307</v>
      </c>
      <c r="V73" s="0" t="n">
        <v>522</v>
      </c>
      <c r="W73" s="0" t="n">
        <v>379</v>
      </c>
      <c r="X73" s="0" t="n">
        <v>460</v>
      </c>
      <c r="Y73" s="0" t="s">
        <v>55</v>
      </c>
      <c r="Z73" s="0" t="s">
        <v>55</v>
      </c>
      <c r="AA73" s="0" t="n">
        <v>51.8182</v>
      </c>
      <c r="AB73" s="0" t="n">
        <v>0</v>
      </c>
      <c r="AC73" s="0" t="n">
        <v>0</v>
      </c>
      <c r="AD73" s="0" t="n">
        <v>6354.99</v>
      </c>
      <c r="AE73" s="0" t="n">
        <v>898.86</v>
      </c>
      <c r="AF73" s="0" t="n">
        <v>1035.5</v>
      </c>
      <c r="AG73" s="0" t="n">
        <v>129.83</v>
      </c>
      <c r="AH73" s="0" t="n">
        <v>162.51</v>
      </c>
      <c r="AI73" s="0" t="n">
        <v>27</v>
      </c>
      <c r="AJ73" s="0" t="n">
        <v>246093.36</v>
      </c>
      <c r="AK73" s="0" t="n">
        <v>34733.57</v>
      </c>
      <c r="AL73" s="0" t="n">
        <v>19953.69</v>
      </c>
      <c r="AM73" s="0" t="n">
        <v>3984.83</v>
      </c>
      <c r="AN73" s="0" t="n">
        <v>2956.71</v>
      </c>
      <c r="AO73" s="0" t="n">
        <v>526.8</v>
      </c>
      <c r="AP73" s="0" t="n">
        <v>249</v>
      </c>
      <c r="AQ73" s="107" t="s">
        <v>368</v>
      </c>
    </row>
    <row r="74" customFormat="false" ht="12.8" hidden="false" customHeight="false" outlineLevel="0" collapsed="false">
      <c r="A74" s="0" t="s">
        <v>1942</v>
      </c>
      <c r="B74" s="0" t="s">
        <v>1943</v>
      </c>
      <c r="C74" s="0" t="n">
        <v>13073</v>
      </c>
      <c r="D74" s="0" t="n">
        <v>3073</v>
      </c>
      <c r="E74" s="0" t="s">
        <v>80</v>
      </c>
      <c r="F74" s="0" t="n">
        <v>73</v>
      </c>
      <c r="G74" s="0" t="n">
        <v>94</v>
      </c>
      <c r="I74" s="0" t="s">
        <v>373</v>
      </c>
      <c r="J74" s="0" t="s">
        <v>50</v>
      </c>
      <c r="K74" s="0" t="n">
        <v>3</v>
      </c>
      <c r="L74" s="0" t="n">
        <v>13</v>
      </c>
      <c r="M74" s="0" t="n">
        <v>10</v>
      </c>
      <c r="N74" s="0" t="s">
        <v>52</v>
      </c>
      <c r="O74" s="0" t="s">
        <v>236</v>
      </c>
      <c r="P74" s="0" t="s">
        <v>1743</v>
      </c>
      <c r="Q74" s="0" t="s">
        <v>55</v>
      </c>
      <c r="R74" s="0" t="n">
        <v>11</v>
      </c>
      <c r="S74" s="0" t="n">
        <v>6.65</v>
      </c>
      <c r="T74" s="0" t="n">
        <v>0</v>
      </c>
      <c r="U74" s="0" t="s">
        <v>55</v>
      </c>
      <c r="V74" s="0" t="s">
        <v>55</v>
      </c>
      <c r="W74" s="0" t="s">
        <v>55</v>
      </c>
      <c r="X74" s="0" t="s">
        <v>55</v>
      </c>
      <c r="Y74" s="0" t="s">
        <v>55</v>
      </c>
      <c r="Z74" s="0" t="s">
        <v>55</v>
      </c>
      <c r="AA74" s="0" t="n">
        <v>3.92652</v>
      </c>
      <c r="AB74" s="0" t="n">
        <v>0</v>
      </c>
      <c r="AC74" s="0" t="n">
        <v>0</v>
      </c>
      <c r="AD74" s="0" t="n">
        <v>1083.48</v>
      </c>
      <c r="AE74" s="0" t="n">
        <v>422.73</v>
      </c>
      <c r="AF74" s="0" t="n">
        <v>329.61</v>
      </c>
      <c r="AG74" s="0" t="n">
        <v>53.8</v>
      </c>
      <c r="AH74" s="0" t="n">
        <v>205.05</v>
      </c>
      <c r="AI74" s="0" t="n">
        <v>22.78</v>
      </c>
      <c r="AJ74" s="0" t="n">
        <v>309972.91</v>
      </c>
      <c r="AK74" s="0" t="n">
        <v>38576.09</v>
      </c>
      <c r="AL74" s="0" t="n">
        <v>23286.32</v>
      </c>
      <c r="AM74" s="0" t="n">
        <v>3002.8</v>
      </c>
      <c r="AN74" s="0" t="n">
        <v>4313.69</v>
      </c>
      <c r="AO74" s="0" t="n">
        <v>493.78</v>
      </c>
      <c r="AP74" s="0" t="n">
        <v>130</v>
      </c>
      <c r="AQ74" s="107" t="s">
        <v>372</v>
      </c>
    </row>
    <row r="75" customFormat="false" ht="12.8" hidden="false" customHeight="false" outlineLevel="0" collapsed="false">
      <c r="A75" s="0" t="s">
        <v>1944</v>
      </c>
      <c r="B75" s="0" t="s">
        <v>1945</v>
      </c>
      <c r="C75" s="0" t="n">
        <v>13074</v>
      </c>
      <c r="D75" s="0" t="n">
        <v>3074</v>
      </c>
      <c r="E75" s="0" t="s">
        <v>66</v>
      </c>
      <c r="F75" s="0" t="n">
        <v>74</v>
      </c>
      <c r="G75" s="0" t="n">
        <v>95</v>
      </c>
      <c r="I75" s="0" t="s">
        <v>377</v>
      </c>
      <c r="J75" s="0" t="s">
        <v>50</v>
      </c>
      <c r="K75" s="0" t="n">
        <v>3</v>
      </c>
      <c r="L75" s="0" t="n">
        <v>19</v>
      </c>
      <c r="M75" s="0" t="n">
        <v>16</v>
      </c>
      <c r="N75" s="0" t="s">
        <v>52</v>
      </c>
      <c r="O75" s="0" t="s">
        <v>236</v>
      </c>
      <c r="P75" s="0" t="s">
        <v>1771</v>
      </c>
      <c r="Q75" s="0" t="s">
        <v>55</v>
      </c>
      <c r="R75" s="0" t="n">
        <v>9</v>
      </c>
      <c r="S75" s="0" t="n">
        <v>0.35</v>
      </c>
      <c r="T75" s="0" t="n">
        <v>0</v>
      </c>
      <c r="U75" s="0" t="s">
        <v>55</v>
      </c>
      <c r="V75" s="0" t="s">
        <v>55</v>
      </c>
      <c r="W75" s="0" t="s">
        <v>55</v>
      </c>
      <c r="X75" s="0" t="s">
        <v>55</v>
      </c>
      <c r="Y75" s="0" t="s">
        <v>55</v>
      </c>
      <c r="Z75" s="0" t="s">
        <v>55</v>
      </c>
      <c r="AA75" s="0" t="n">
        <v>0.178478</v>
      </c>
      <c r="AB75" s="0" t="n">
        <v>0</v>
      </c>
      <c r="AC75" s="0" t="n">
        <v>0</v>
      </c>
      <c r="AD75" s="0" t="n">
        <v>2638.82</v>
      </c>
      <c r="AE75" s="0" t="n">
        <v>726.67</v>
      </c>
      <c r="AF75" s="0" t="n">
        <v>417.33</v>
      </c>
      <c r="AG75" s="0" t="n">
        <v>119.12</v>
      </c>
      <c r="AH75" s="0" t="n">
        <v>29.58</v>
      </c>
      <c r="AI75" s="0" t="n">
        <v>16</v>
      </c>
      <c r="AJ75" s="0" t="n">
        <v>193228.19</v>
      </c>
      <c r="AK75" s="0" t="n">
        <v>28772.89</v>
      </c>
      <c r="AL75" s="0" t="n">
        <v>12849.04</v>
      </c>
      <c r="AM75" s="0" t="n">
        <v>2994.38</v>
      </c>
      <c r="AN75" s="0" t="n">
        <v>1290.02</v>
      </c>
      <c r="AO75" s="0" t="n">
        <v>395.71</v>
      </c>
      <c r="AP75" s="0" t="n">
        <v>124</v>
      </c>
      <c r="AQ75" s="107" t="s">
        <v>376</v>
      </c>
    </row>
    <row r="76" customFormat="false" ht="12.8" hidden="false" customHeight="false" outlineLevel="0" collapsed="false">
      <c r="A76" s="0" t="s">
        <v>1946</v>
      </c>
      <c r="B76" s="0" t="s">
        <v>1947</v>
      </c>
      <c r="C76" s="0" t="n">
        <v>13075</v>
      </c>
      <c r="D76" s="0" t="n">
        <v>3075</v>
      </c>
      <c r="E76" s="0" t="s">
        <v>56</v>
      </c>
      <c r="F76" s="0" t="n">
        <v>75</v>
      </c>
      <c r="G76" s="0" t="n">
        <v>97</v>
      </c>
      <c r="I76" s="0" t="s">
        <v>381</v>
      </c>
      <c r="J76" s="0" t="s">
        <v>50</v>
      </c>
      <c r="K76" s="0" t="n">
        <v>3</v>
      </c>
      <c r="L76" s="0" t="n">
        <v>14</v>
      </c>
      <c r="M76" s="0" t="n">
        <v>11</v>
      </c>
      <c r="N76" s="0" t="s">
        <v>52</v>
      </c>
      <c r="O76" s="0" t="s">
        <v>236</v>
      </c>
      <c r="P76" s="0" t="s">
        <v>1772</v>
      </c>
      <c r="Q76" s="0" t="s">
        <v>55</v>
      </c>
      <c r="R76" s="0" t="n">
        <v>3</v>
      </c>
      <c r="S76" s="0" t="n">
        <v>111.78</v>
      </c>
      <c r="T76" s="0" t="n">
        <v>8</v>
      </c>
      <c r="U76" s="0" t="n">
        <v>634</v>
      </c>
      <c r="V76" s="0" t="n">
        <v>611</v>
      </c>
      <c r="W76" s="0" t="n">
        <v>603</v>
      </c>
      <c r="X76" s="0" t="n">
        <v>483</v>
      </c>
      <c r="Y76" s="0" t="s">
        <v>55</v>
      </c>
      <c r="Z76" s="0" t="s">
        <v>55</v>
      </c>
      <c r="AA76" s="0" t="n">
        <v>129.932</v>
      </c>
      <c r="AB76" s="0" t="n">
        <v>8</v>
      </c>
      <c r="AC76" s="0" t="n">
        <v>4.79</v>
      </c>
      <c r="AD76" s="0" t="n">
        <v>25614.91</v>
      </c>
      <c r="AE76" s="0" t="n">
        <v>31.33</v>
      </c>
      <c r="AF76" s="0" t="n">
        <v>139.21</v>
      </c>
      <c r="AG76" s="0" t="n">
        <v>3.5</v>
      </c>
      <c r="AH76" s="0" t="n">
        <v>129.93</v>
      </c>
      <c r="AI76" s="0" t="n">
        <v>1</v>
      </c>
      <c r="AJ76" s="0" t="n">
        <v>374106.96</v>
      </c>
      <c r="AK76" s="0" t="n">
        <v>45338</v>
      </c>
      <c r="AL76" s="0" t="n">
        <v>5262.28</v>
      </c>
      <c r="AM76" s="0" t="n">
        <v>305.5</v>
      </c>
      <c r="AN76" s="0" t="n">
        <v>631.28</v>
      </c>
      <c r="AO76" s="0" t="n">
        <v>66</v>
      </c>
      <c r="AP76" s="0" t="n">
        <v>136</v>
      </c>
      <c r="AQ76" s="107" t="s">
        <v>380</v>
      </c>
    </row>
    <row r="77" customFormat="false" ht="12.8" hidden="false" customHeight="false" outlineLevel="0" collapsed="false">
      <c r="A77" s="0" t="s">
        <v>1948</v>
      </c>
      <c r="B77" s="0" t="s">
        <v>1949</v>
      </c>
      <c r="C77" s="0" t="n">
        <v>13076</v>
      </c>
      <c r="D77" s="0" t="n">
        <v>3076</v>
      </c>
      <c r="E77" s="0" t="s">
        <v>80</v>
      </c>
      <c r="F77" s="0" t="n">
        <v>76</v>
      </c>
      <c r="G77" s="0" t="n">
        <v>99</v>
      </c>
      <c r="H77" s="0" t="n">
        <v>38</v>
      </c>
      <c r="I77" s="0" t="s">
        <v>385</v>
      </c>
      <c r="J77" s="0" t="s">
        <v>50</v>
      </c>
      <c r="K77" s="0" t="n">
        <v>3</v>
      </c>
      <c r="L77" s="0" t="n">
        <v>11</v>
      </c>
      <c r="M77" s="0" t="n">
        <v>9</v>
      </c>
      <c r="N77" s="0" t="s">
        <v>52</v>
      </c>
      <c r="O77" s="0" t="s">
        <v>236</v>
      </c>
      <c r="P77" s="0" t="s">
        <v>1743</v>
      </c>
      <c r="Q77" s="0" t="s">
        <v>55</v>
      </c>
      <c r="R77" s="0" t="n">
        <v>8</v>
      </c>
      <c r="S77" s="0" t="n">
        <v>17.49</v>
      </c>
      <c r="T77" s="0" t="n">
        <v>0</v>
      </c>
      <c r="U77" s="0" t="n">
        <v>419</v>
      </c>
      <c r="V77" s="0" t="n">
        <v>578</v>
      </c>
      <c r="W77" s="0" t="n">
        <v>622</v>
      </c>
      <c r="X77" s="0" t="s">
        <v>55</v>
      </c>
      <c r="Y77" s="0" t="s">
        <v>55</v>
      </c>
      <c r="Z77" s="0" t="s">
        <v>55</v>
      </c>
      <c r="AA77" s="0" t="n">
        <v>56.9346</v>
      </c>
      <c r="AB77" s="0" t="n">
        <v>1</v>
      </c>
      <c r="AC77" s="0" t="n">
        <v>0</v>
      </c>
      <c r="AD77" s="0" t="n">
        <v>3529.98</v>
      </c>
      <c r="AE77" s="0" t="n">
        <v>1263.88</v>
      </c>
      <c r="AF77" s="0" t="n">
        <v>567.2</v>
      </c>
      <c r="AG77" s="0" t="n">
        <v>202.14</v>
      </c>
      <c r="AH77" s="0" t="n">
        <v>274.45</v>
      </c>
      <c r="AI77" s="0" t="n">
        <v>65.67</v>
      </c>
      <c r="AJ77" s="0" t="n">
        <v>269710.94</v>
      </c>
      <c r="AK77" s="0" t="n">
        <v>38950.62</v>
      </c>
      <c r="AL77" s="0" t="n">
        <v>16322.38</v>
      </c>
      <c r="AM77" s="0" t="n">
        <v>3705</v>
      </c>
      <c r="AN77" s="0" t="n">
        <v>1792.26</v>
      </c>
      <c r="AO77" s="0" t="n">
        <v>727.17</v>
      </c>
      <c r="AP77" s="0" t="n">
        <v>98</v>
      </c>
      <c r="AQ77" s="107" t="s">
        <v>384</v>
      </c>
    </row>
    <row r="78" customFormat="false" ht="12.8" hidden="false" customHeight="false" outlineLevel="0" collapsed="false">
      <c r="A78" s="0" t="s">
        <v>1950</v>
      </c>
      <c r="B78" s="0" t="s">
        <v>1951</v>
      </c>
      <c r="C78" s="0" t="n">
        <v>13077</v>
      </c>
      <c r="D78" s="0" t="n">
        <v>3077</v>
      </c>
      <c r="E78" s="0" t="s">
        <v>46</v>
      </c>
      <c r="F78" s="0" t="n">
        <v>77</v>
      </c>
      <c r="G78" s="0" t="n">
        <v>100</v>
      </c>
      <c r="H78" s="0" t="n">
        <v>16</v>
      </c>
      <c r="I78" s="0" t="s">
        <v>389</v>
      </c>
      <c r="J78" s="0" t="s">
        <v>50</v>
      </c>
      <c r="K78" s="0" t="n">
        <v>3</v>
      </c>
      <c r="L78" s="0" t="n">
        <v>9</v>
      </c>
      <c r="M78" s="0" t="n">
        <v>7</v>
      </c>
      <c r="N78" s="0" t="s">
        <v>52</v>
      </c>
      <c r="O78" s="0" t="s">
        <v>236</v>
      </c>
      <c r="P78" s="0" t="s">
        <v>1743</v>
      </c>
      <c r="Q78" s="0" t="s">
        <v>55</v>
      </c>
      <c r="R78" s="0" t="n">
        <v>8</v>
      </c>
      <c r="S78" s="0" t="n">
        <v>30</v>
      </c>
      <c r="T78" s="0" t="n">
        <v>5</v>
      </c>
      <c r="U78" s="0" t="s">
        <v>55</v>
      </c>
      <c r="V78" s="0" t="s">
        <v>55</v>
      </c>
      <c r="W78" s="0" t="s">
        <v>55</v>
      </c>
      <c r="X78" s="0" t="s">
        <v>55</v>
      </c>
      <c r="Y78" s="0" t="s">
        <v>55</v>
      </c>
      <c r="Z78" s="0" t="s">
        <v>55</v>
      </c>
      <c r="AA78" s="0" t="n">
        <v>29.6274</v>
      </c>
      <c r="AB78" s="0" t="n">
        <v>5</v>
      </c>
      <c r="AC78" s="0" t="n">
        <v>6.63</v>
      </c>
      <c r="AD78" s="0" t="n">
        <v>4587.56</v>
      </c>
      <c r="AE78" s="0" t="n">
        <v>1158.38</v>
      </c>
      <c r="AF78" s="0" t="n">
        <v>1752.57</v>
      </c>
      <c r="AG78" s="0" t="n">
        <v>441.29</v>
      </c>
      <c r="AH78" s="0" t="n">
        <v>985.9</v>
      </c>
      <c r="AI78" s="0" t="n">
        <v>236.33</v>
      </c>
      <c r="AJ78" s="0" t="n">
        <v>208108.43</v>
      </c>
      <c r="AK78" s="0" t="n">
        <v>29125.75</v>
      </c>
      <c r="AL78" s="0" t="n">
        <v>23698.97</v>
      </c>
      <c r="AM78" s="0" t="n">
        <v>4134.43</v>
      </c>
      <c r="AN78" s="0" t="n">
        <v>5933.38</v>
      </c>
      <c r="AO78" s="0" t="n">
        <v>1370.67</v>
      </c>
      <c r="AP78" s="0" t="n">
        <v>461</v>
      </c>
      <c r="AQ78" s="107" t="s">
        <v>388</v>
      </c>
    </row>
    <row r="79" customFormat="false" ht="12.8" hidden="false" customHeight="false" outlineLevel="0" collapsed="false">
      <c r="A79" s="0" t="s">
        <v>1952</v>
      </c>
      <c r="B79" s="0" t="s">
        <v>1953</v>
      </c>
      <c r="C79" s="0" t="n">
        <v>13078</v>
      </c>
      <c r="D79" s="0" t="n">
        <v>3078</v>
      </c>
      <c r="E79" s="0" t="s">
        <v>46</v>
      </c>
      <c r="F79" s="0" t="n">
        <v>78</v>
      </c>
      <c r="G79" s="0" t="n">
        <v>101</v>
      </c>
      <c r="H79" s="0" t="s">
        <v>392</v>
      </c>
      <c r="I79" s="0" t="s">
        <v>394</v>
      </c>
      <c r="J79" s="0" t="s">
        <v>50</v>
      </c>
      <c r="K79" s="0" t="n">
        <v>3</v>
      </c>
      <c r="L79" s="0" t="n">
        <v>10</v>
      </c>
      <c r="M79" s="0" t="n">
        <v>8</v>
      </c>
      <c r="N79" s="0" t="s">
        <v>52</v>
      </c>
      <c r="O79" s="0" t="s">
        <v>236</v>
      </c>
      <c r="P79" s="0" t="s">
        <v>1745</v>
      </c>
      <c r="Q79" s="0" t="s">
        <v>55</v>
      </c>
      <c r="R79" s="0" t="n">
        <v>4</v>
      </c>
      <c r="S79" s="0" t="n">
        <v>70.63</v>
      </c>
      <c r="T79" s="0" t="n">
        <v>11</v>
      </c>
      <c r="U79" s="0" t="n">
        <v>590</v>
      </c>
      <c r="V79" s="0" t="n">
        <v>539</v>
      </c>
      <c r="W79" s="0" t="n">
        <v>608</v>
      </c>
      <c r="X79" s="0" t="n">
        <v>506</v>
      </c>
      <c r="Y79" s="0" t="s">
        <v>55</v>
      </c>
      <c r="Z79" s="0" t="s">
        <v>55</v>
      </c>
      <c r="AA79" s="0" t="n">
        <v>30.0438</v>
      </c>
      <c r="AB79" s="0" t="n">
        <v>11</v>
      </c>
      <c r="AC79" s="0" t="n">
        <v>14.48</v>
      </c>
      <c r="AD79" s="0" t="n">
        <v>12146.73</v>
      </c>
      <c r="AE79" s="0" t="n">
        <v>205.75</v>
      </c>
      <c r="AF79" s="0" t="n">
        <v>1551.49</v>
      </c>
      <c r="AG79" s="0" t="n">
        <v>23.67</v>
      </c>
      <c r="AH79" s="0" t="n">
        <v>109.67</v>
      </c>
      <c r="AI79" s="0" t="n">
        <v>6.5</v>
      </c>
      <c r="AJ79" s="0" t="n">
        <v>215681.91</v>
      </c>
      <c r="AK79" s="0" t="n">
        <v>30172.5</v>
      </c>
      <c r="AL79" s="0" t="n">
        <v>9350.7</v>
      </c>
      <c r="AM79" s="0" t="n">
        <v>1391.33</v>
      </c>
      <c r="AN79" s="0" t="n">
        <v>574.88</v>
      </c>
      <c r="AO79" s="0" t="n">
        <v>147.5</v>
      </c>
      <c r="AP79" s="0" t="n">
        <v>241</v>
      </c>
      <c r="AQ79" s="107" t="s">
        <v>393</v>
      </c>
    </row>
    <row r="80" customFormat="false" ht="12.8" hidden="false" customHeight="false" outlineLevel="0" collapsed="false">
      <c r="A80" s="0" t="s">
        <v>1954</v>
      </c>
      <c r="B80" s="0" t="s">
        <v>1955</v>
      </c>
      <c r="C80" s="0" t="n">
        <v>13079</v>
      </c>
      <c r="D80" s="0" t="n">
        <v>3079</v>
      </c>
      <c r="E80" s="0" t="s">
        <v>80</v>
      </c>
      <c r="F80" s="0" t="n">
        <v>79</v>
      </c>
      <c r="G80" s="0" t="n">
        <v>102</v>
      </c>
      <c r="H80" s="0" t="n">
        <v>31</v>
      </c>
      <c r="I80" s="0" t="s">
        <v>397</v>
      </c>
      <c r="J80" s="0" t="s">
        <v>50</v>
      </c>
      <c r="K80" s="0" t="n">
        <v>3</v>
      </c>
      <c r="L80" s="0" t="n">
        <v>10</v>
      </c>
      <c r="M80" s="0" t="n">
        <v>8</v>
      </c>
      <c r="N80" s="0" t="s">
        <v>52</v>
      </c>
      <c r="O80" s="0" t="s">
        <v>236</v>
      </c>
      <c r="P80" s="0" t="s">
        <v>1741</v>
      </c>
      <c r="Q80" s="0" t="s">
        <v>55</v>
      </c>
      <c r="R80" s="0" t="n">
        <v>3</v>
      </c>
      <c r="S80" s="0" t="n">
        <v>139.02</v>
      </c>
      <c r="T80" s="0" t="n">
        <v>5</v>
      </c>
      <c r="U80" s="0" t="n">
        <v>518</v>
      </c>
      <c r="V80" s="0" t="n">
        <v>608</v>
      </c>
      <c r="W80" s="0" t="n">
        <v>450</v>
      </c>
      <c r="X80" s="0" t="n">
        <v>497</v>
      </c>
      <c r="Y80" s="0" t="n">
        <v>17</v>
      </c>
      <c r="Z80" s="0" t="s">
        <v>55</v>
      </c>
      <c r="AA80" s="0" t="n">
        <v>261.411</v>
      </c>
      <c r="AB80" s="0" t="n">
        <v>5</v>
      </c>
      <c r="AC80" s="0" t="n">
        <v>55.35</v>
      </c>
      <c r="AD80" s="0" t="n">
        <v>22452.08</v>
      </c>
      <c r="AE80" s="0" t="n">
        <v>54.33</v>
      </c>
      <c r="AF80" s="0" t="n">
        <v>399.79</v>
      </c>
      <c r="AG80" s="0" t="n">
        <v>3.5</v>
      </c>
      <c r="AH80" s="0" t="n">
        <v>261.41</v>
      </c>
      <c r="AI80" s="0" t="n">
        <v>1</v>
      </c>
      <c r="AJ80" s="0" t="n">
        <v>310035.42</v>
      </c>
      <c r="AK80" s="0" t="n">
        <v>43210.67</v>
      </c>
      <c r="AL80" s="0" t="n">
        <v>11885.14</v>
      </c>
      <c r="AM80" s="0" t="n">
        <v>1410.5</v>
      </c>
      <c r="AN80" s="0" t="n">
        <v>1536.7</v>
      </c>
      <c r="AO80" s="0" t="n">
        <v>261</v>
      </c>
      <c r="AP80" s="0" t="n">
        <v>3</v>
      </c>
      <c r="AQ80" s="107" t="s">
        <v>396</v>
      </c>
    </row>
    <row r="81" customFormat="false" ht="12.8" hidden="false" customHeight="false" outlineLevel="0" collapsed="false">
      <c r="A81" s="0" t="s">
        <v>1956</v>
      </c>
      <c r="B81" s="0" t="s">
        <v>1957</v>
      </c>
      <c r="C81" s="0" t="n">
        <v>13080</v>
      </c>
      <c r="D81" s="0" t="n">
        <v>3080</v>
      </c>
      <c r="E81" s="0" t="s">
        <v>80</v>
      </c>
      <c r="F81" s="0" t="n">
        <v>80</v>
      </c>
      <c r="G81" s="0" t="n">
        <v>103</v>
      </c>
      <c r="I81" s="0" t="s">
        <v>401</v>
      </c>
      <c r="J81" s="0" t="s">
        <v>50</v>
      </c>
      <c r="K81" s="0" t="n">
        <v>3</v>
      </c>
      <c r="L81" s="0" t="n">
        <v>15</v>
      </c>
      <c r="M81" s="0" t="n">
        <v>13</v>
      </c>
      <c r="N81" s="0" t="s">
        <v>52</v>
      </c>
      <c r="O81" s="0" t="s">
        <v>236</v>
      </c>
      <c r="P81" s="0" t="s">
        <v>1773</v>
      </c>
      <c r="Q81" s="0" t="s">
        <v>55</v>
      </c>
      <c r="R81" s="0" t="n">
        <v>5</v>
      </c>
      <c r="S81" s="0" t="n">
        <v>10.04</v>
      </c>
      <c r="T81" s="0" t="n">
        <v>1</v>
      </c>
      <c r="U81" s="0" t="n">
        <v>304</v>
      </c>
      <c r="V81" s="0" t="n">
        <v>447</v>
      </c>
      <c r="W81" s="0" t="n">
        <v>381</v>
      </c>
      <c r="X81" s="0" t="n">
        <v>410</v>
      </c>
      <c r="Y81" s="0" t="s">
        <v>55</v>
      </c>
      <c r="Z81" s="0" t="s">
        <v>55</v>
      </c>
      <c r="AA81" s="0" t="n">
        <v>6.84167</v>
      </c>
      <c r="AB81" s="0" t="n">
        <v>1</v>
      </c>
      <c r="AC81" s="0" t="n">
        <v>8.86</v>
      </c>
      <c r="AD81" s="0" t="n">
        <v>7981.8</v>
      </c>
      <c r="AE81" s="0" t="n">
        <v>335.2</v>
      </c>
      <c r="AF81" s="0" t="n">
        <v>455.22</v>
      </c>
      <c r="AG81" s="0" t="n">
        <v>35.5</v>
      </c>
      <c r="AH81" s="0" t="n">
        <v>22.59</v>
      </c>
      <c r="AI81" s="0" t="n">
        <v>2.67</v>
      </c>
      <c r="AJ81" s="0" t="n">
        <v>200766.47</v>
      </c>
      <c r="AK81" s="0" t="n">
        <v>25754.4</v>
      </c>
      <c r="AL81" s="0" t="n">
        <v>7547.45</v>
      </c>
      <c r="AM81" s="0" t="n">
        <v>1809.5</v>
      </c>
      <c r="AN81" s="0" t="n">
        <v>233.65</v>
      </c>
      <c r="AO81" s="0" t="n">
        <v>94.33</v>
      </c>
      <c r="AP81" s="0" t="n">
        <v>157</v>
      </c>
      <c r="AQ81" s="107" t="s">
        <v>400</v>
      </c>
    </row>
    <row r="82" customFormat="false" ht="12.8" hidden="false" customHeight="false" outlineLevel="0" collapsed="false">
      <c r="A82" s="0" t="s">
        <v>1958</v>
      </c>
      <c r="B82" s="0" t="s">
        <v>1959</v>
      </c>
      <c r="C82" s="0" t="n">
        <v>13081</v>
      </c>
      <c r="D82" s="0" t="n">
        <v>3081</v>
      </c>
      <c r="E82" s="0" t="s">
        <v>80</v>
      </c>
      <c r="F82" s="0" t="n">
        <v>81</v>
      </c>
      <c r="G82" s="0" t="n">
        <v>104</v>
      </c>
      <c r="H82" s="0" t="s">
        <v>404</v>
      </c>
      <c r="I82" s="0" t="s">
        <v>406</v>
      </c>
      <c r="J82" s="0" t="s">
        <v>50</v>
      </c>
      <c r="K82" s="0" t="n">
        <v>3</v>
      </c>
      <c r="L82" s="0" t="n">
        <v>10</v>
      </c>
      <c r="M82" s="0" t="n">
        <v>8</v>
      </c>
      <c r="N82" s="0" t="s">
        <v>52</v>
      </c>
      <c r="O82" s="0" t="s">
        <v>409</v>
      </c>
      <c r="P82" s="0" t="s">
        <v>1743</v>
      </c>
      <c r="Q82" s="0" t="s">
        <v>55</v>
      </c>
      <c r="R82" s="0" t="n">
        <v>9</v>
      </c>
      <c r="S82" s="0" t="n">
        <v>24.08</v>
      </c>
      <c r="T82" s="0" t="n">
        <v>0</v>
      </c>
      <c r="U82" s="0" t="n">
        <v>336</v>
      </c>
      <c r="V82" s="0" t="n">
        <v>562</v>
      </c>
      <c r="W82" s="0" t="n">
        <v>399</v>
      </c>
      <c r="X82" s="0" t="s">
        <v>55</v>
      </c>
      <c r="Y82" s="0" t="s">
        <v>55</v>
      </c>
      <c r="Z82" s="0" t="s">
        <v>55</v>
      </c>
      <c r="AA82" s="0" t="n">
        <v>93.6416</v>
      </c>
      <c r="AB82" s="0" t="n">
        <v>0</v>
      </c>
      <c r="AC82" s="0" t="n">
        <v>0</v>
      </c>
      <c r="AD82" s="0" t="n">
        <v>3715.03</v>
      </c>
      <c r="AE82" s="0" t="n">
        <v>943.22</v>
      </c>
      <c r="AF82" s="0" t="n">
        <v>1182.4</v>
      </c>
      <c r="AG82" s="0" t="n">
        <v>185.38</v>
      </c>
      <c r="AH82" s="0" t="n">
        <v>653.11</v>
      </c>
      <c r="AI82" s="0" t="n">
        <v>63.86</v>
      </c>
      <c r="AJ82" s="0" t="n">
        <v>295569.2</v>
      </c>
      <c r="AK82" s="0" t="n">
        <v>39316.44</v>
      </c>
      <c r="AL82" s="0" t="n">
        <v>24929.23</v>
      </c>
      <c r="AM82" s="0" t="n">
        <v>4305.62</v>
      </c>
      <c r="AN82" s="0" t="n">
        <v>5477.76</v>
      </c>
      <c r="AO82" s="0" t="n">
        <v>1099.71</v>
      </c>
      <c r="AP82" s="0" t="n">
        <v>109</v>
      </c>
      <c r="AQ82" s="107" t="s">
        <v>405</v>
      </c>
    </row>
    <row r="83" customFormat="false" ht="12.8" hidden="false" customHeight="false" outlineLevel="0" collapsed="false">
      <c r="A83" s="0" t="s">
        <v>1960</v>
      </c>
      <c r="B83" s="0" t="s">
        <v>1961</v>
      </c>
      <c r="C83" s="0" t="n">
        <v>13082</v>
      </c>
      <c r="D83" s="0" t="n">
        <v>3082</v>
      </c>
      <c r="E83" s="0" t="s">
        <v>80</v>
      </c>
      <c r="F83" s="0" t="n">
        <v>82</v>
      </c>
      <c r="G83" s="0" t="n">
        <v>105</v>
      </c>
      <c r="I83" s="0" t="s">
        <v>411</v>
      </c>
      <c r="J83" s="0" t="s">
        <v>50</v>
      </c>
      <c r="K83" s="0" t="n">
        <v>3</v>
      </c>
      <c r="L83" s="0" t="n">
        <v>12</v>
      </c>
      <c r="M83" s="0" t="n">
        <v>10</v>
      </c>
      <c r="N83" s="0" t="s">
        <v>52</v>
      </c>
      <c r="O83" s="0" t="s">
        <v>409</v>
      </c>
      <c r="P83" s="0" t="s">
        <v>1745</v>
      </c>
      <c r="Q83" s="0" t="n">
        <v>0</v>
      </c>
      <c r="R83" s="0" t="n">
        <v>5</v>
      </c>
      <c r="S83" s="0" t="n">
        <v>455.22</v>
      </c>
      <c r="T83" s="0" t="n">
        <v>1</v>
      </c>
      <c r="U83" s="0" t="n">
        <v>532</v>
      </c>
      <c r="V83" s="0" t="n">
        <v>607</v>
      </c>
      <c r="W83" s="0" t="n">
        <v>560</v>
      </c>
      <c r="X83" s="0" t="n">
        <v>561</v>
      </c>
      <c r="Y83" s="0" t="s">
        <v>55</v>
      </c>
      <c r="Z83" s="0" t="s">
        <v>55</v>
      </c>
      <c r="AA83" s="0" t="n">
        <v>739.197</v>
      </c>
      <c r="AB83" s="0" t="n">
        <v>1</v>
      </c>
      <c r="AC83" s="0" t="n">
        <v>2913.48</v>
      </c>
      <c r="AD83" s="0" t="n">
        <v>13029.95</v>
      </c>
      <c r="AE83" s="0" t="n">
        <v>397.2</v>
      </c>
      <c r="AF83" s="0" t="n">
        <v>3796.43</v>
      </c>
      <c r="AG83" s="0" t="n">
        <v>31.5</v>
      </c>
      <c r="AH83" s="0" t="n">
        <v>969.47</v>
      </c>
      <c r="AI83" s="0" t="n">
        <v>4</v>
      </c>
      <c r="AJ83" s="0" t="n">
        <v>198959.63</v>
      </c>
      <c r="AK83" s="0" t="n">
        <v>25628</v>
      </c>
      <c r="AL83" s="0" t="n">
        <v>15394.26</v>
      </c>
      <c r="AM83" s="0" t="n">
        <v>1421.5</v>
      </c>
      <c r="AN83" s="0" t="n">
        <v>1709.94</v>
      </c>
      <c r="AO83" s="0" t="n">
        <v>106</v>
      </c>
      <c r="AP83" s="0" t="n">
        <v>580</v>
      </c>
      <c r="AQ83" s="107" t="s">
        <v>410</v>
      </c>
    </row>
    <row r="84" customFormat="false" ht="12.8" hidden="false" customHeight="false" outlineLevel="0" collapsed="false">
      <c r="A84" s="0" t="s">
        <v>1962</v>
      </c>
      <c r="B84" s="0" t="s">
        <v>1963</v>
      </c>
      <c r="C84" s="0" t="n">
        <v>13083</v>
      </c>
      <c r="D84" s="0" t="n">
        <v>3083</v>
      </c>
      <c r="E84" s="0" t="s">
        <v>56</v>
      </c>
      <c r="F84" s="0" t="n">
        <v>83</v>
      </c>
      <c r="G84" s="0" t="n">
        <v>106</v>
      </c>
      <c r="H84" s="0" t="s">
        <v>414</v>
      </c>
      <c r="I84" s="0" t="s">
        <v>416</v>
      </c>
      <c r="J84" s="0" t="s">
        <v>50</v>
      </c>
      <c r="K84" s="0" t="n">
        <v>3</v>
      </c>
      <c r="L84" s="0" t="n">
        <v>10</v>
      </c>
      <c r="M84" s="0" t="n">
        <v>8</v>
      </c>
      <c r="N84" s="0" t="s">
        <v>52</v>
      </c>
      <c r="O84" s="0" t="s">
        <v>409</v>
      </c>
      <c r="P84" s="0" t="s">
        <v>1745</v>
      </c>
      <c r="Q84" s="0" t="s">
        <v>55</v>
      </c>
      <c r="R84" s="0" t="n">
        <v>7</v>
      </c>
      <c r="S84" s="0" t="n">
        <v>23.04</v>
      </c>
      <c r="T84" s="0" t="n">
        <v>2</v>
      </c>
      <c r="U84" s="0" t="n">
        <v>440</v>
      </c>
      <c r="V84" s="0" t="n">
        <v>532</v>
      </c>
      <c r="W84" s="0" t="n">
        <v>484</v>
      </c>
      <c r="X84" s="0" t="n">
        <v>480</v>
      </c>
      <c r="Y84" s="0" t="s">
        <v>55</v>
      </c>
      <c r="Z84" s="0" t="s">
        <v>55</v>
      </c>
      <c r="AA84" s="0" t="n">
        <v>6.00877</v>
      </c>
      <c r="AB84" s="0" t="n">
        <v>3</v>
      </c>
      <c r="AC84" s="0" t="n">
        <v>1.76</v>
      </c>
      <c r="AD84" s="0" t="n">
        <v>5049.35</v>
      </c>
      <c r="AE84" s="0" t="n">
        <v>803.14</v>
      </c>
      <c r="AF84" s="0" t="n">
        <v>737.85</v>
      </c>
      <c r="AG84" s="0" t="n">
        <v>156.17</v>
      </c>
      <c r="AH84" s="0" t="n">
        <v>120.51</v>
      </c>
      <c r="AI84" s="0" t="n">
        <v>28.4</v>
      </c>
      <c r="AJ84" s="0" t="n">
        <v>220366.79</v>
      </c>
      <c r="AK84" s="0" t="n">
        <v>29394</v>
      </c>
      <c r="AL84" s="0" t="n">
        <v>19984.17</v>
      </c>
      <c r="AM84" s="0" t="n">
        <v>2999.33</v>
      </c>
      <c r="AN84" s="0" t="n">
        <v>1191.07</v>
      </c>
      <c r="AO84" s="0" t="n">
        <v>183</v>
      </c>
      <c r="AP84" s="0" t="n">
        <v>422</v>
      </c>
      <c r="AQ84" s="107" t="s">
        <v>415</v>
      </c>
    </row>
    <row r="85" customFormat="false" ht="12.8" hidden="false" customHeight="false" outlineLevel="0" collapsed="false">
      <c r="A85" s="0" t="s">
        <v>1964</v>
      </c>
      <c r="B85" s="0" t="s">
        <v>1965</v>
      </c>
      <c r="C85" s="0" t="n">
        <v>13084</v>
      </c>
      <c r="D85" s="0" t="n">
        <v>3084</v>
      </c>
      <c r="E85" s="0" t="s">
        <v>46</v>
      </c>
      <c r="F85" s="0" t="n">
        <v>84</v>
      </c>
      <c r="G85" s="0" t="n">
        <v>108</v>
      </c>
      <c r="H85" s="0" t="s">
        <v>419</v>
      </c>
      <c r="I85" s="0" t="s">
        <v>421</v>
      </c>
      <c r="J85" s="0" t="s">
        <v>50</v>
      </c>
      <c r="K85" s="0" t="n">
        <v>3</v>
      </c>
      <c r="L85" s="0" t="n">
        <v>20</v>
      </c>
      <c r="M85" s="0" t="n">
        <v>18</v>
      </c>
      <c r="N85" s="0" t="s">
        <v>52</v>
      </c>
      <c r="O85" s="0" t="s">
        <v>409</v>
      </c>
      <c r="P85" s="0" t="s">
        <v>1745</v>
      </c>
      <c r="Q85" s="0" t="n">
        <v>0</v>
      </c>
      <c r="R85" s="0" t="n">
        <v>6</v>
      </c>
      <c r="S85" s="0" t="n">
        <v>50.75</v>
      </c>
      <c r="T85" s="0" t="n">
        <v>2</v>
      </c>
      <c r="U85" s="0" t="n">
        <v>591</v>
      </c>
      <c r="V85" s="0" t="n">
        <v>591</v>
      </c>
      <c r="W85" s="0" t="n">
        <v>619</v>
      </c>
      <c r="X85" s="0" t="s">
        <v>55</v>
      </c>
      <c r="Y85" s="0" t="n">
        <v>20</v>
      </c>
      <c r="Z85" s="0" t="s">
        <v>55</v>
      </c>
      <c r="AA85" s="0" t="n">
        <v>87.2164</v>
      </c>
      <c r="AB85" s="0" t="n">
        <v>3</v>
      </c>
      <c r="AC85" s="0" t="n">
        <v>25.48</v>
      </c>
      <c r="AD85" s="0" t="n">
        <v>8878.06</v>
      </c>
      <c r="AE85" s="0" t="n">
        <v>671.33</v>
      </c>
      <c r="AF85" s="0" t="n">
        <v>1951.78</v>
      </c>
      <c r="AG85" s="0" t="n">
        <v>106.4</v>
      </c>
      <c r="AH85" s="0" t="n">
        <v>749.74</v>
      </c>
      <c r="AI85" s="0" t="n">
        <v>17.75</v>
      </c>
      <c r="AJ85" s="0" t="n">
        <v>310855.34</v>
      </c>
      <c r="AK85" s="0" t="n">
        <v>35528.67</v>
      </c>
      <c r="AL85" s="0" t="n">
        <v>12148.15</v>
      </c>
      <c r="AM85" s="0" t="n">
        <v>2100</v>
      </c>
      <c r="AN85" s="0" t="n">
        <v>1221.51</v>
      </c>
      <c r="AO85" s="0" t="n">
        <v>179</v>
      </c>
      <c r="AP85" s="0" t="n">
        <v>32</v>
      </c>
      <c r="AQ85" s="107" t="s">
        <v>420</v>
      </c>
    </row>
    <row r="86" customFormat="false" ht="12.8" hidden="false" customHeight="false" outlineLevel="0" collapsed="false">
      <c r="A86" s="0" t="s">
        <v>1966</v>
      </c>
      <c r="B86" s="0" t="s">
        <v>1967</v>
      </c>
      <c r="C86" s="0" t="n">
        <v>13085</v>
      </c>
      <c r="D86" s="0" t="n">
        <v>3085</v>
      </c>
      <c r="E86" s="0" t="s">
        <v>66</v>
      </c>
      <c r="F86" s="0" t="n">
        <v>85</v>
      </c>
      <c r="G86" s="0" t="n">
        <v>109</v>
      </c>
      <c r="H86" s="0" t="n">
        <v>46</v>
      </c>
      <c r="I86" s="0" t="s">
        <v>425</v>
      </c>
      <c r="J86" s="0" t="s">
        <v>50</v>
      </c>
      <c r="K86" s="0" t="n">
        <v>3</v>
      </c>
      <c r="L86" s="0" t="n">
        <v>12</v>
      </c>
      <c r="M86" s="0" t="n">
        <v>7</v>
      </c>
      <c r="N86" s="0" t="s">
        <v>52</v>
      </c>
      <c r="O86" s="0" t="s">
        <v>409</v>
      </c>
      <c r="P86" s="0" t="s">
        <v>1774</v>
      </c>
      <c r="Q86" s="0" t="s">
        <v>55</v>
      </c>
      <c r="R86" s="0" t="n">
        <v>7</v>
      </c>
      <c r="S86" s="0" t="n">
        <v>1.76</v>
      </c>
      <c r="T86" s="0" t="n">
        <v>0</v>
      </c>
      <c r="U86" s="0" t="s">
        <v>55</v>
      </c>
      <c r="V86" s="0" t="s">
        <v>55</v>
      </c>
      <c r="W86" s="0" t="s">
        <v>55</v>
      </c>
      <c r="X86" s="0" t="s">
        <v>55</v>
      </c>
      <c r="Y86" s="0" t="n">
        <v>12</v>
      </c>
      <c r="Z86" s="0" t="s">
        <v>55</v>
      </c>
      <c r="AA86" s="0" t="n">
        <v>6.90116</v>
      </c>
      <c r="AB86" s="0" t="n">
        <v>0</v>
      </c>
      <c r="AC86" s="0" t="n">
        <v>0</v>
      </c>
      <c r="AD86" s="0" t="n">
        <v>5427.61</v>
      </c>
      <c r="AE86" s="0" t="n">
        <v>913.14</v>
      </c>
      <c r="AF86" s="0" t="n">
        <v>367.47</v>
      </c>
      <c r="AG86" s="0" t="n">
        <v>77.33</v>
      </c>
      <c r="AH86" s="0" t="n">
        <v>29.94</v>
      </c>
      <c r="AI86" s="0" t="n">
        <v>8.4</v>
      </c>
      <c r="AJ86" s="0" t="n">
        <v>187306.91</v>
      </c>
      <c r="AK86" s="0" t="n">
        <v>28300.86</v>
      </c>
      <c r="AL86" s="0" t="n">
        <v>9606.13</v>
      </c>
      <c r="AM86" s="0" t="n">
        <v>1893.83</v>
      </c>
      <c r="AN86" s="0" t="n">
        <v>748.29</v>
      </c>
      <c r="AO86" s="0" t="n">
        <v>225</v>
      </c>
      <c r="AP86" s="0" t="n">
        <v>49</v>
      </c>
      <c r="AQ86" s="107" t="s">
        <v>424</v>
      </c>
    </row>
    <row r="87" customFormat="false" ht="12.8" hidden="false" customHeight="false" outlineLevel="0" collapsed="false">
      <c r="A87" s="0" t="s">
        <v>1968</v>
      </c>
      <c r="B87" s="0" t="s">
        <v>1969</v>
      </c>
      <c r="C87" s="0" t="n">
        <v>13086</v>
      </c>
      <c r="D87" s="0" t="n">
        <v>3086</v>
      </c>
      <c r="E87" s="0" t="s">
        <v>80</v>
      </c>
      <c r="F87" s="0" t="n">
        <v>86</v>
      </c>
      <c r="G87" s="0" t="n">
        <v>110</v>
      </c>
      <c r="I87" s="0" t="s">
        <v>429</v>
      </c>
      <c r="J87" s="0" t="s">
        <v>50</v>
      </c>
      <c r="K87" s="0" t="n">
        <v>3</v>
      </c>
      <c r="L87" s="0" t="n">
        <v>17</v>
      </c>
      <c r="M87" s="0" t="n">
        <v>15</v>
      </c>
      <c r="N87" s="0" t="s">
        <v>52</v>
      </c>
      <c r="O87" s="0" t="s">
        <v>409</v>
      </c>
      <c r="P87" s="0" t="s">
        <v>1775</v>
      </c>
      <c r="Q87" s="0" t="s">
        <v>55</v>
      </c>
      <c r="R87" s="0" t="n">
        <v>6</v>
      </c>
      <c r="S87" s="0" t="n">
        <v>4.94</v>
      </c>
      <c r="T87" s="0" t="n">
        <v>8</v>
      </c>
      <c r="U87" s="0" t="s">
        <v>55</v>
      </c>
      <c r="V87" s="0" t="s">
        <v>55</v>
      </c>
      <c r="W87" s="0" t="s">
        <v>55</v>
      </c>
      <c r="X87" s="0" t="s">
        <v>55</v>
      </c>
      <c r="Y87" s="0" t="s">
        <v>55</v>
      </c>
      <c r="Z87" s="0" t="s">
        <v>55</v>
      </c>
      <c r="AA87" s="0" t="n">
        <v>5.88978</v>
      </c>
      <c r="AB87" s="0" t="n">
        <v>11</v>
      </c>
      <c r="AC87" s="0" t="n">
        <v>8.31</v>
      </c>
      <c r="AD87" s="0" t="n">
        <v>9493.66</v>
      </c>
      <c r="AE87" s="0" t="n">
        <v>1126</v>
      </c>
      <c r="AF87" s="0" t="n">
        <v>1581.12</v>
      </c>
      <c r="AG87" s="0" t="n">
        <v>195.6</v>
      </c>
      <c r="AH87" s="0" t="n">
        <v>99.25</v>
      </c>
      <c r="AI87" s="0" t="n">
        <v>20.75</v>
      </c>
      <c r="AJ87" s="0" t="n">
        <v>284393.48</v>
      </c>
      <c r="AK87" s="0" t="n">
        <v>37428.5</v>
      </c>
      <c r="AL87" s="0" t="n">
        <v>20726.4</v>
      </c>
      <c r="AM87" s="0" t="n">
        <v>3609.4</v>
      </c>
      <c r="AN87" s="0" t="n">
        <v>1205.41</v>
      </c>
      <c r="AO87" s="0" t="n">
        <v>187</v>
      </c>
      <c r="AP87" s="0" t="n">
        <v>448</v>
      </c>
      <c r="AQ87" s="107" t="s">
        <v>428</v>
      </c>
    </row>
    <row r="88" customFormat="false" ht="12.8" hidden="false" customHeight="false" outlineLevel="0" collapsed="false">
      <c r="A88" s="0" t="s">
        <v>1970</v>
      </c>
      <c r="B88" s="0" t="s">
        <v>1971</v>
      </c>
      <c r="C88" s="0" t="n">
        <v>13087</v>
      </c>
      <c r="D88" s="0" t="n">
        <v>3087</v>
      </c>
      <c r="E88" s="0" t="s">
        <v>66</v>
      </c>
      <c r="F88" s="0" t="n">
        <v>87</v>
      </c>
      <c r="G88" s="0" t="n">
        <v>111</v>
      </c>
      <c r="I88" s="0" t="s">
        <v>432</v>
      </c>
      <c r="J88" s="0" t="s">
        <v>50</v>
      </c>
      <c r="K88" s="0" t="n">
        <v>3</v>
      </c>
      <c r="L88" s="0" t="n">
        <v>9</v>
      </c>
      <c r="M88" s="0" t="n">
        <v>6</v>
      </c>
      <c r="N88" s="0" t="s">
        <v>52</v>
      </c>
      <c r="O88" s="0" t="s">
        <v>409</v>
      </c>
      <c r="P88" s="0" t="s">
        <v>1776</v>
      </c>
      <c r="Q88" s="0" t="s">
        <v>55</v>
      </c>
      <c r="R88" s="0" t="n">
        <v>6</v>
      </c>
      <c r="S88" s="0" t="n">
        <v>2.84</v>
      </c>
      <c r="T88" s="0" t="n">
        <v>5</v>
      </c>
      <c r="U88" s="0" t="s">
        <v>55</v>
      </c>
      <c r="V88" s="0" t="s">
        <v>55</v>
      </c>
      <c r="W88" s="0" t="s">
        <v>55</v>
      </c>
      <c r="X88" s="0" t="s">
        <v>55</v>
      </c>
      <c r="Y88" s="0" t="s">
        <v>55</v>
      </c>
      <c r="Z88" s="0" t="s">
        <v>55</v>
      </c>
      <c r="AA88" s="0" t="n">
        <v>4.16449</v>
      </c>
      <c r="AB88" s="0" t="n">
        <v>8</v>
      </c>
      <c r="AC88" s="0" t="n">
        <v>4.33</v>
      </c>
      <c r="AD88" s="0" t="n">
        <v>4967.26</v>
      </c>
      <c r="AE88" s="0" t="n">
        <v>651.67</v>
      </c>
      <c r="AF88" s="0" t="n">
        <v>375.3</v>
      </c>
      <c r="AG88" s="0" t="n">
        <v>61.4</v>
      </c>
      <c r="AH88" s="0" t="n">
        <v>133.22</v>
      </c>
      <c r="AI88" s="0" t="n">
        <v>18.75</v>
      </c>
      <c r="AJ88" s="0" t="n">
        <v>170217.86</v>
      </c>
      <c r="AK88" s="0" t="n">
        <v>27310.83</v>
      </c>
      <c r="AL88" s="0" t="n">
        <v>5933.38</v>
      </c>
      <c r="AM88" s="0" t="n">
        <v>1364.4</v>
      </c>
      <c r="AN88" s="0" t="n">
        <v>767.86</v>
      </c>
      <c r="AO88" s="0" t="n">
        <v>272.75</v>
      </c>
      <c r="AP88" s="0" t="n">
        <v>79</v>
      </c>
      <c r="AQ88" s="107" t="s">
        <v>431</v>
      </c>
    </row>
    <row r="89" customFormat="false" ht="12.8" hidden="false" customHeight="false" outlineLevel="0" collapsed="false">
      <c r="A89" s="0" t="s">
        <v>1972</v>
      </c>
      <c r="B89" s="0" t="s">
        <v>1973</v>
      </c>
      <c r="C89" s="0" t="n">
        <v>13088</v>
      </c>
      <c r="D89" s="0" t="n">
        <v>3088</v>
      </c>
      <c r="E89" s="0" t="s">
        <v>66</v>
      </c>
      <c r="F89" s="0" t="n">
        <v>88</v>
      </c>
      <c r="G89" s="0" t="n">
        <v>112</v>
      </c>
      <c r="I89" s="0" t="s">
        <v>436</v>
      </c>
      <c r="J89" s="0" t="s">
        <v>50</v>
      </c>
      <c r="K89" s="0" t="n">
        <v>3</v>
      </c>
      <c r="L89" s="0" t="n">
        <v>21</v>
      </c>
      <c r="M89" s="0" t="n">
        <v>19</v>
      </c>
      <c r="N89" s="0" t="s">
        <v>52</v>
      </c>
      <c r="O89" s="0" t="s">
        <v>409</v>
      </c>
      <c r="P89" s="0" t="s">
        <v>1743</v>
      </c>
      <c r="Q89" s="0" t="s">
        <v>55</v>
      </c>
      <c r="R89" s="0" t="n">
        <v>6</v>
      </c>
      <c r="S89" s="0" t="n">
        <v>22.8</v>
      </c>
      <c r="T89" s="0" t="n">
        <v>4</v>
      </c>
      <c r="U89" s="0" t="n">
        <v>584</v>
      </c>
      <c r="V89" s="0" t="n">
        <v>558</v>
      </c>
      <c r="W89" s="0" t="n">
        <v>617</v>
      </c>
      <c r="X89" s="0" t="n">
        <v>421</v>
      </c>
      <c r="Y89" s="0" t="s">
        <v>55</v>
      </c>
      <c r="Z89" s="0" t="s">
        <v>55</v>
      </c>
      <c r="AA89" s="0" t="n">
        <v>7.25812</v>
      </c>
      <c r="AB89" s="0" t="n">
        <v>4</v>
      </c>
      <c r="AC89" s="0" t="n">
        <v>5.09</v>
      </c>
      <c r="AD89" s="0" t="n">
        <v>8371.59</v>
      </c>
      <c r="AE89" s="0" t="n">
        <v>889.5</v>
      </c>
      <c r="AF89" s="0" t="n">
        <v>1250.2</v>
      </c>
      <c r="AG89" s="0" t="n">
        <v>123.4</v>
      </c>
      <c r="AH89" s="0" t="n">
        <v>464.34</v>
      </c>
      <c r="AI89" s="0" t="n">
        <v>32.5</v>
      </c>
      <c r="AJ89" s="0" t="n">
        <v>287942.31</v>
      </c>
      <c r="AK89" s="0" t="n">
        <v>34535.67</v>
      </c>
      <c r="AL89" s="0" t="n">
        <v>22678.52</v>
      </c>
      <c r="AM89" s="0" t="n">
        <v>3393.2</v>
      </c>
      <c r="AN89" s="0" t="n">
        <v>3627.42</v>
      </c>
      <c r="AO89" s="0" t="n">
        <v>545.75</v>
      </c>
      <c r="AP89" s="0" t="n">
        <v>556</v>
      </c>
      <c r="AQ89" s="107" t="s">
        <v>435</v>
      </c>
    </row>
    <row r="90" customFormat="false" ht="12.8" hidden="false" customHeight="false" outlineLevel="0" collapsed="false">
      <c r="A90" s="0" t="s">
        <v>1974</v>
      </c>
      <c r="B90" s="0" t="s">
        <v>1975</v>
      </c>
      <c r="C90" s="0" t="n">
        <v>13089</v>
      </c>
      <c r="D90" s="0" t="n">
        <v>3089</v>
      </c>
      <c r="E90" s="0" t="s">
        <v>56</v>
      </c>
      <c r="F90" s="0" t="n">
        <v>89</v>
      </c>
      <c r="G90" s="0" t="n">
        <v>113</v>
      </c>
      <c r="I90" s="0" t="s">
        <v>440</v>
      </c>
      <c r="J90" s="0" t="s">
        <v>50</v>
      </c>
      <c r="K90" s="0" t="n">
        <v>3</v>
      </c>
      <c r="L90" s="0" t="n">
        <v>15</v>
      </c>
      <c r="M90" s="0" t="n">
        <v>13</v>
      </c>
      <c r="N90" s="0" t="s">
        <v>52</v>
      </c>
      <c r="O90" s="0" t="s">
        <v>409</v>
      </c>
      <c r="P90" s="0" t="s">
        <v>1777</v>
      </c>
      <c r="Q90" s="0" t="s">
        <v>55</v>
      </c>
      <c r="R90" s="0" t="n">
        <v>10</v>
      </c>
      <c r="S90" s="0" t="n">
        <v>12.76</v>
      </c>
      <c r="T90" s="0" t="n">
        <v>0</v>
      </c>
      <c r="U90" s="0" t="n">
        <v>297</v>
      </c>
      <c r="V90" s="0" t="n">
        <v>527</v>
      </c>
      <c r="W90" s="0" t="n">
        <v>386</v>
      </c>
      <c r="X90" s="0" t="s">
        <v>55</v>
      </c>
      <c r="Y90" s="0" t="s">
        <v>55</v>
      </c>
      <c r="Z90" s="0" t="s">
        <v>55</v>
      </c>
      <c r="AA90" s="0" t="n">
        <v>80.0773</v>
      </c>
      <c r="AB90" s="0" t="n">
        <v>0</v>
      </c>
      <c r="AC90" s="0" t="n">
        <v>0</v>
      </c>
      <c r="AD90" s="0" t="n">
        <v>2363.46</v>
      </c>
      <c r="AE90" s="0" t="n">
        <v>612.5</v>
      </c>
      <c r="AF90" s="0" t="n">
        <v>1005.69</v>
      </c>
      <c r="AG90" s="0" t="n">
        <v>139.22</v>
      </c>
      <c r="AH90" s="0" t="n">
        <v>647.78</v>
      </c>
      <c r="AI90" s="0" t="n">
        <v>68.62</v>
      </c>
      <c r="AJ90" s="0" t="n">
        <v>281397.86</v>
      </c>
      <c r="AK90" s="0" t="n">
        <v>40635.3</v>
      </c>
      <c r="AL90" s="0" t="n">
        <v>22643.1</v>
      </c>
      <c r="AM90" s="0" t="n">
        <v>4346.11</v>
      </c>
      <c r="AN90" s="0" t="n">
        <v>4741.75</v>
      </c>
      <c r="AO90" s="0" t="n">
        <v>1072.38</v>
      </c>
      <c r="AP90" s="0" t="n">
        <v>135</v>
      </c>
      <c r="AQ90" s="107" t="s">
        <v>439</v>
      </c>
    </row>
    <row r="91" customFormat="false" ht="12.8" hidden="false" customHeight="false" outlineLevel="0" collapsed="false">
      <c r="A91" s="0" t="s">
        <v>1976</v>
      </c>
      <c r="B91" s="0" t="s">
        <v>1977</v>
      </c>
      <c r="C91" s="0" t="n">
        <v>13090</v>
      </c>
      <c r="D91" s="0" t="n">
        <v>3090</v>
      </c>
      <c r="E91" s="0" t="s">
        <v>80</v>
      </c>
      <c r="F91" s="0" t="n">
        <v>90</v>
      </c>
      <c r="G91" s="0" t="n">
        <v>114</v>
      </c>
      <c r="H91" s="0" t="s">
        <v>442</v>
      </c>
      <c r="I91" s="0" t="s">
        <v>444</v>
      </c>
      <c r="J91" s="0" t="s">
        <v>50</v>
      </c>
      <c r="K91" s="0" t="n">
        <v>3</v>
      </c>
      <c r="L91" s="0" t="n">
        <v>10</v>
      </c>
      <c r="M91" s="0" t="n">
        <v>8</v>
      </c>
      <c r="N91" s="0" t="s">
        <v>52</v>
      </c>
      <c r="O91" s="0" t="s">
        <v>409</v>
      </c>
      <c r="P91" s="0" t="s">
        <v>1745</v>
      </c>
      <c r="Q91" s="0" t="s">
        <v>55</v>
      </c>
      <c r="R91" s="0" t="n">
        <v>4</v>
      </c>
      <c r="S91" s="0" t="n">
        <v>78.14</v>
      </c>
      <c r="T91" s="0" t="n">
        <v>9</v>
      </c>
      <c r="U91" s="0" t="s">
        <v>55</v>
      </c>
      <c r="V91" s="0" t="s">
        <v>55</v>
      </c>
      <c r="W91" s="0" t="s">
        <v>55</v>
      </c>
      <c r="X91" s="0" t="s">
        <v>55</v>
      </c>
      <c r="Y91" s="0" t="s">
        <v>55</v>
      </c>
      <c r="Z91" s="0" t="s">
        <v>55</v>
      </c>
      <c r="AA91" s="0" t="n">
        <v>28.4375</v>
      </c>
      <c r="AB91" s="0" t="n">
        <v>9</v>
      </c>
      <c r="AC91" s="0" t="n">
        <v>93.23</v>
      </c>
      <c r="AD91" s="0" t="n">
        <v>14159.01</v>
      </c>
      <c r="AE91" s="0" t="n">
        <v>275.5</v>
      </c>
      <c r="AF91" s="0" t="n">
        <v>1088.08</v>
      </c>
      <c r="AG91" s="0" t="n">
        <v>19</v>
      </c>
      <c r="AH91" s="0" t="n">
        <v>267.99</v>
      </c>
      <c r="AI91" s="0" t="n">
        <v>3</v>
      </c>
      <c r="AJ91" s="0" t="n">
        <v>287864.75</v>
      </c>
      <c r="AK91" s="0" t="n">
        <v>44990</v>
      </c>
      <c r="AL91" s="0" t="n">
        <v>24993.46</v>
      </c>
      <c r="AM91" s="0" t="n">
        <v>6024</v>
      </c>
      <c r="AN91" s="0" t="n">
        <v>3830.11</v>
      </c>
      <c r="AO91" s="0" t="n">
        <v>1275</v>
      </c>
      <c r="AP91" s="0" t="n">
        <v>307</v>
      </c>
      <c r="AQ91" s="107" t="s">
        <v>443</v>
      </c>
    </row>
    <row r="92" customFormat="false" ht="12.8" hidden="false" customHeight="false" outlineLevel="0" collapsed="false">
      <c r="A92" s="0" t="s">
        <v>1978</v>
      </c>
      <c r="B92" s="0" t="s">
        <v>1979</v>
      </c>
      <c r="C92" s="0" t="n">
        <v>13091</v>
      </c>
      <c r="D92" s="0" t="n">
        <v>3091</v>
      </c>
      <c r="E92" s="0" t="s">
        <v>46</v>
      </c>
      <c r="F92" s="0" t="n">
        <v>91</v>
      </c>
      <c r="G92" s="0" t="n">
        <v>115</v>
      </c>
      <c r="I92" s="0" t="s">
        <v>448</v>
      </c>
      <c r="J92" s="0" t="s">
        <v>50</v>
      </c>
      <c r="K92" s="0" t="n">
        <v>3</v>
      </c>
      <c r="L92" s="0" t="n">
        <v>11</v>
      </c>
      <c r="M92" s="0" t="n">
        <v>9</v>
      </c>
      <c r="N92" s="0" t="s">
        <v>52</v>
      </c>
      <c r="O92" s="0" t="s">
        <v>409</v>
      </c>
      <c r="P92" s="0" t="s">
        <v>1743</v>
      </c>
      <c r="Q92" s="0" t="s">
        <v>55</v>
      </c>
      <c r="R92" s="0" t="n">
        <v>9</v>
      </c>
      <c r="S92" s="0" t="n">
        <v>66.29</v>
      </c>
      <c r="T92" s="0" t="n">
        <v>0</v>
      </c>
      <c r="U92" s="0" t="n">
        <v>576</v>
      </c>
      <c r="V92" s="0" t="n">
        <v>657</v>
      </c>
      <c r="W92" s="0" t="n">
        <v>586</v>
      </c>
      <c r="X92" s="0" t="s">
        <v>55</v>
      </c>
      <c r="Y92" s="0" t="n">
        <v>10</v>
      </c>
      <c r="Z92" s="0" t="s">
        <v>55</v>
      </c>
      <c r="AA92" s="0" t="n">
        <v>57.1725</v>
      </c>
      <c r="AB92" s="0" t="n">
        <v>0</v>
      </c>
      <c r="AC92" s="0" t="n">
        <v>0</v>
      </c>
      <c r="AD92" s="0" t="n">
        <v>1629.36</v>
      </c>
      <c r="AE92" s="0" t="n">
        <v>589.67</v>
      </c>
      <c r="AF92" s="0" t="n">
        <v>256.16</v>
      </c>
      <c r="AG92" s="0" t="n">
        <v>91.88</v>
      </c>
      <c r="AH92" s="0" t="n">
        <v>99.53</v>
      </c>
      <c r="AI92" s="0" t="n">
        <v>12.14</v>
      </c>
      <c r="AJ92" s="0" t="n">
        <v>263992.91</v>
      </c>
      <c r="AK92" s="0" t="n">
        <v>33247.67</v>
      </c>
      <c r="AL92" s="0" t="n">
        <v>20393.93</v>
      </c>
      <c r="AM92" s="0" t="n">
        <v>2667.38</v>
      </c>
      <c r="AN92" s="0" t="n">
        <v>1756.52</v>
      </c>
      <c r="AO92" s="0" t="n">
        <v>259</v>
      </c>
      <c r="AP92" s="0" t="n">
        <v>37</v>
      </c>
      <c r="AQ92" s="107" t="s">
        <v>447</v>
      </c>
    </row>
    <row r="93" customFormat="false" ht="12.8" hidden="false" customHeight="false" outlineLevel="0" collapsed="false">
      <c r="A93" s="0" t="s">
        <v>1980</v>
      </c>
      <c r="B93" s="0" t="s">
        <v>1981</v>
      </c>
      <c r="C93" s="0" t="n">
        <v>13092</v>
      </c>
      <c r="D93" s="0" t="n">
        <v>3092</v>
      </c>
      <c r="E93" s="0" t="s">
        <v>80</v>
      </c>
      <c r="F93" s="0" t="n">
        <v>92</v>
      </c>
      <c r="G93" s="0" t="n">
        <v>117</v>
      </c>
      <c r="I93" s="0" t="s">
        <v>452</v>
      </c>
      <c r="J93" s="0" t="s">
        <v>50</v>
      </c>
      <c r="K93" s="0" t="n">
        <v>3</v>
      </c>
      <c r="L93" s="0" t="n">
        <v>18</v>
      </c>
      <c r="M93" s="0" t="n">
        <v>16</v>
      </c>
      <c r="N93" s="0" t="s">
        <v>52</v>
      </c>
      <c r="O93" s="0" t="s">
        <v>409</v>
      </c>
      <c r="P93" s="0" t="s">
        <v>1743</v>
      </c>
      <c r="Q93" s="0" t="s">
        <v>55</v>
      </c>
      <c r="R93" s="0" t="n">
        <v>3</v>
      </c>
      <c r="S93" s="0" t="n">
        <v>28.75</v>
      </c>
      <c r="T93" s="0" t="n">
        <v>10</v>
      </c>
      <c r="U93" s="0" t="n">
        <v>613</v>
      </c>
      <c r="V93" s="0" t="n">
        <v>576</v>
      </c>
      <c r="W93" s="0" t="n">
        <v>604</v>
      </c>
      <c r="X93" s="0" t="n">
        <v>482</v>
      </c>
      <c r="Y93" s="0" t="s">
        <v>55</v>
      </c>
      <c r="Z93" s="0" t="s">
        <v>55</v>
      </c>
      <c r="AA93" s="0" t="n">
        <v>12.9099</v>
      </c>
      <c r="AB93" s="0" t="n">
        <v>12</v>
      </c>
      <c r="AC93" s="0" t="n">
        <v>21.13</v>
      </c>
      <c r="AD93" s="0" t="n">
        <v>29823.65</v>
      </c>
      <c r="AE93" s="0" t="n">
        <v>66.33</v>
      </c>
      <c r="AF93" s="0" t="n">
        <v>138.41</v>
      </c>
      <c r="AG93" s="0" t="n">
        <v>6.5</v>
      </c>
      <c r="AH93" s="0" t="n">
        <v>12.91</v>
      </c>
      <c r="AI93" s="0" t="n">
        <v>1</v>
      </c>
      <c r="AJ93" s="0" t="n">
        <v>301762.83</v>
      </c>
      <c r="AK93" s="0" t="n">
        <v>42697</v>
      </c>
      <c r="AL93" s="0" t="n">
        <v>7418.39</v>
      </c>
      <c r="AM93" s="0" t="n">
        <v>2640</v>
      </c>
      <c r="AN93" s="0" t="n">
        <v>390.21</v>
      </c>
      <c r="AO93" s="0" t="n">
        <v>191</v>
      </c>
      <c r="AP93" s="0" t="n">
        <v>378</v>
      </c>
      <c r="AQ93" s="107" t="s">
        <v>451</v>
      </c>
    </row>
    <row r="94" customFormat="false" ht="12.8" hidden="false" customHeight="false" outlineLevel="0" collapsed="false">
      <c r="A94" s="0" t="s">
        <v>1982</v>
      </c>
      <c r="B94" s="0" t="s">
        <v>1983</v>
      </c>
      <c r="C94" s="0" t="n">
        <v>13093</v>
      </c>
      <c r="D94" s="0" t="n">
        <v>3093</v>
      </c>
      <c r="E94" s="0" t="s">
        <v>46</v>
      </c>
      <c r="F94" s="0" t="n">
        <v>93</v>
      </c>
      <c r="G94" s="0" t="n">
        <v>119</v>
      </c>
      <c r="I94" s="0" t="s">
        <v>456</v>
      </c>
      <c r="J94" s="0" t="s">
        <v>50</v>
      </c>
      <c r="K94" s="0" t="n">
        <v>3</v>
      </c>
      <c r="L94" s="0" t="n">
        <v>12</v>
      </c>
      <c r="M94" s="0" t="n">
        <v>10</v>
      </c>
      <c r="N94" s="0" t="s">
        <v>52</v>
      </c>
      <c r="O94" s="0" t="s">
        <v>409</v>
      </c>
      <c r="P94" s="0" t="s">
        <v>1778</v>
      </c>
      <c r="Q94" s="0" t="s">
        <v>55</v>
      </c>
      <c r="R94" s="0" t="n">
        <v>8</v>
      </c>
      <c r="S94" s="0" t="n">
        <v>1.16</v>
      </c>
      <c r="T94" s="0" t="n">
        <v>5</v>
      </c>
      <c r="U94" s="0" t="s">
        <v>55</v>
      </c>
      <c r="V94" s="0" t="s">
        <v>55</v>
      </c>
      <c r="W94" s="0" t="s">
        <v>55</v>
      </c>
      <c r="X94" s="0" t="s">
        <v>55</v>
      </c>
      <c r="Y94" s="0" t="s">
        <v>55</v>
      </c>
      <c r="Z94" s="0" t="s">
        <v>55</v>
      </c>
      <c r="AA94" s="0" t="n">
        <v>0.594928</v>
      </c>
      <c r="AB94" s="0" t="n">
        <v>3</v>
      </c>
      <c r="AC94" s="0" t="n">
        <v>2.95</v>
      </c>
      <c r="AD94" s="0" t="n">
        <v>3328.73</v>
      </c>
      <c r="AE94" s="0" t="n">
        <v>1129.88</v>
      </c>
      <c r="AF94" s="0" t="n">
        <v>401.07</v>
      </c>
      <c r="AG94" s="0" t="n">
        <v>197.86</v>
      </c>
      <c r="AH94" s="0" t="n">
        <v>158.77</v>
      </c>
      <c r="AI94" s="0" t="n">
        <v>92.83</v>
      </c>
      <c r="AJ94" s="0" t="n">
        <v>222146.28</v>
      </c>
      <c r="AK94" s="0" t="n">
        <v>35815.5</v>
      </c>
      <c r="AL94" s="0" t="n">
        <v>17767.18</v>
      </c>
      <c r="AM94" s="0" t="n">
        <v>3547.86</v>
      </c>
      <c r="AN94" s="0" t="n">
        <v>2397.38</v>
      </c>
      <c r="AO94" s="0" t="n">
        <v>708.17</v>
      </c>
      <c r="AP94" s="0" t="n">
        <v>78</v>
      </c>
      <c r="AQ94" s="107" t="s">
        <v>455</v>
      </c>
    </row>
    <row r="95" customFormat="false" ht="12.8" hidden="false" customHeight="false" outlineLevel="0" collapsed="false">
      <c r="A95" s="0" t="s">
        <v>1984</v>
      </c>
      <c r="B95" s="0" t="s">
        <v>1985</v>
      </c>
      <c r="C95" s="0" t="n">
        <v>13094</v>
      </c>
      <c r="D95" s="0" t="n">
        <v>3094</v>
      </c>
      <c r="E95" s="0" t="s">
        <v>80</v>
      </c>
      <c r="F95" s="0" t="n">
        <v>94</v>
      </c>
      <c r="G95" s="0" t="n">
        <v>120</v>
      </c>
      <c r="H95" s="0" t="n">
        <v>30</v>
      </c>
      <c r="I95" s="0" t="s">
        <v>460</v>
      </c>
      <c r="J95" s="0" t="s">
        <v>50</v>
      </c>
      <c r="K95" s="0" t="n">
        <v>3</v>
      </c>
      <c r="L95" s="0" t="n">
        <v>8</v>
      </c>
      <c r="M95" s="0" t="n">
        <v>6</v>
      </c>
      <c r="N95" s="0" t="s">
        <v>52</v>
      </c>
      <c r="O95" s="0" t="s">
        <v>409</v>
      </c>
      <c r="P95" s="0" t="s">
        <v>1741</v>
      </c>
      <c r="Q95" s="0" t="s">
        <v>55</v>
      </c>
      <c r="R95" s="0" t="n">
        <v>6</v>
      </c>
      <c r="S95" s="0" t="n">
        <v>5.53</v>
      </c>
      <c r="T95" s="0" t="n">
        <v>1</v>
      </c>
      <c r="U95" s="0" t="n">
        <v>545</v>
      </c>
      <c r="V95" s="0" t="n">
        <v>374</v>
      </c>
      <c r="W95" s="0" t="n">
        <v>554</v>
      </c>
      <c r="X95" s="0" t="s">
        <v>55</v>
      </c>
      <c r="Y95" s="0" t="s">
        <v>55</v>
      </c>
      <c r="Z95" s="0" t="s">
        <v>55</v>
      </c>
      <c r="AA95" s="0" t="n">
        <v>5.29486</v>
      </c>
      <c r="AB95" s="0" t="n">
        <v>1</v>
      </c>
      <c r="AC95" s="0" t="n">
        <v>0.71</v>
      </c>
      <c r="AD95" s="0" t="n">
        <v>8349.19</v>
      </c>
      <c r="AE95" s="0" t="n">
        <v>901.33</v>
      </c>
      <c r="AF95" s="0" t="n">
        <v>921.5</v>
      </c>
      <c r="AG95" s="0" t="n">
        <v>100.8</v>
      </c>
      <c r="AH95" s="0" t="n">
        <v>127.02</v>
      </c>
      <c r="AI95" s="0" t="n">
        <v>12.75</v>
      </c>
      <c r="AJ95" s="0" t="n">
        <v>294057.11</v>
      </c>
      <c r="AK95" s="0" t="n">
        <v>38094.17</v>
      </c>
      <c r="AL95" s="0" t="n">
        <v>21253.82</v>
      </c>
      <c r="AM95" s="0" t="n">
        <v>3152.4</v>
      </c>
      <c r="AN95" s="0" t="n">
        <v>2736.27</v>
      </c>
      <c r="AO95" s="0" t="n">
        <v>268.75</v>
      </c>
      <c r="AP95" s="0" t="n">
        <v>288</v>
      </c>
      <c r="AQ95" s="107" t="s">
        <v>459</v>
      </c>
    </row>
    <row r="96" customFormat="false" ht="12.8" hidden="false" customHeight="false" outlineLevel="0" collapsed="false">
      <c r="A96" s="0" t="s">
        <v>1986</v>
      </c>
      <c r="B96" s="0" t="s">
        <v>1987</v>
      </c>
      <c r="C96" s="0" t="n">
        <v>13095</v>
      </c>
      <c r="D96" s="0" t="n">
        <v>3095</v>
      </c>
      <c r="E96" s="0" t="s">
        <v>66</v>
      </c>
      <c r="F96" s="0" t="n">
        <v>95</v>
      </c>
      <c r="G96" s="0" t="n">
        <v>121</v>
      </c>
      <c r="H96" s="0" t="n">
        <v>19</v>
      </c>
      <c r="I96" s="0" t="s">
        <v>464</v>
      </c>
      <c r="J96" s="0" t="s">
        <v>50</v>
      </c>
      <c r="K96" s="0" t="n">
        <v>3</v>
      </c>
      <c r="L96" s="0" t="n">
        <v>15</v>
      </c>
      <c r="M96" s="0" t="n">
        <v>13</v>
      </c>
      <c r="N96" s="0" t="s">
        <v>52</v>
      </c>
      <c r="O96" s="0" t="s">
        <v>409</v>
      </c>
      <c r="P96" s="0" t="s">
        <v>1778</v>
      </c>
      <c r="Q96" s="0" t="s">
        <v>55</v>
      </c>
      <c r="R96" s="0" t="n">
        <v>9</v>
      </c>
      <c r="S96" s="0" t="n">
        <v>1.65</v>
      </c>
      <c r="T96" s="0" t="n">
        <v>1</v>
      </c>
      <c r="U96" s="0" t="s">
        <v>55</v>
      </c>
      <c r="V96" s="0" t="s">
        <v>55</v>
      </c>
      <c r="W96" s="0" t="s">
        <v>55</v>
      </c>
      <c r="X96" s="0" t="s">
        <v>55</v>
      </c>
      <c r="Y96" s="0" t="s">
        <v>55</v>
      </c>
      <c r="Z96" s="0" t="s">
        <v>55</v>
      </c>
      <c r="AA96" s="0" t="n">
        <v>3.98601</v>
      </c>
      <c r="AB96" s="0" t="n">
        <v>1</v>
      </c>
      <c r="AC96" s="0" t="n">
        <v>24.21</v>
      </c>
      <c r="AD96" s="0" t="n">
        <v>3056.92</v>
      </c>
      <c r="AE96" s="0" t="n">
        <v>814</v>
      </c>
      <c r="AF96" s="0" t="n">
        <v>554.87</v>
      </c>
      <c r="AG96" s="0" t="n">
        <v>115.12</v>
      </c>
      <c r="AH96" s="0" t="n">
        <v>163.27</v>
      </c>
      <c r="AI96" s="0" t="n">
        <v>26.43</v>
      </c>
      <c r="AJ96" s="0" t="n">
        <v>265625.22</v>
      </c>
      <c r="AK96" s="0" t="n">
        <v>34999.22</v>
      </c>
      <c r="AL96" s="0" t="n">
        <v>23460.8</v>
      </c>
      <c r="AM96" s="0" t="n">
        <v>2850.62</v>
      </c>
      <c r="AN96" s="0" t="n">
        <v>1924.29</v>
      </c>
      <c r="AO96" s="0" t="n">
        <v>382</v>
      </c>
      <c r="AP96" s="0" t="n">
        <v>110</v>
      </c>
      <c r="AQ96" s="107" t="s">
        <v>463</v>
      </c>
    </row>
    <row r="97" customFormat="false" ht="12.8" hidden="false" customHeight="false" outlineLevel="0" collapsed="false">
      <c r="A97" s="0" t="s">
        <v>1988</v>
      </c>
      <c r="B97" s="0" t="s">
        <v>1989</v>
      </c>
      <c r="C97" s="0" t="n">
        <v>13096</v>
      </c>
      <c r="D97" s="0" t="n">
        <v>3096</v>
      </c>
      <c r="E97" s="0" t="s">
        <v>56</v>
      </c>
      <c r="F97" s="0" t="n">
        <v>96</v>
      </c>
      <c r="G97" s="0" t="n">
        <v>122</v>
      </c>
      <c r="I97" s="0" t="s">
        <v>468</v>
      </c>
      <c r="J97" s="0" t="s">
        <v>50</v>
      </c>
      <c r="K97" s="0" t="n">
        <v>3</v>
      </c>
      <c r="L97" s="0" t="n">
        <v>20</v>
      </c>
      <c r="M97" s="0" t="n">
        <v>17</v>
      </c>
      <c r="N97" s="0" t="s">
        <v>52</v>
      </c>
      <c r="O97" s="0" t="s">
        <v>409</v>
      </c>
      <c r="P97" s="0" t="s">
        <v>1749</v>
      </c>
      <c r="Q97" s="0" t="s">
        <v>55</v>
      </c>
      <c r="R97" s="0" t="n">
        <v>4</v>
      </c>
      <c r="S97" s="0" t="n">
        <v>97.94</v>
      </c>
      <c r="T97" s="0" t="n">
        <v>11</v>
      </c>
      <c r="U97" s="0" t="n">
        <v>426</v>
      </c>
      <c r="V97" s="0" t="n">
        <v>569</v>
      </c>
      <c r="W97" s="0" t="n">
        <v>502</v>
      </c>
      <c r="X97" s="0" t="n">
        <v>557</v>
      </c>
      <c r="Y97" s="0" t="s">
        <v>55</v>
      </c>
      <c r="Z97" s="0" t="s">
        <v>55</v>
      </c>
      <c r="AA97" s="0" t="n">
        <v>77.6975</v>
      </c>
      <c r="AB97" s="0" t="n">
        <v>11</v>
      </c>
      <c r="AC97" s="0" t="n">
        <v>47.59</v>
      </c>
      <c r="AD97" s="0" t="n">
        <v>14355.59</v>
      </c>
      <c r="AE97" s="0" t="n">
        <v>236.5</v>
      </c>
      <c r="AF97" s="0" t="n">
        <v>2142.71</v>
      </c>
      <c r="AG97" s="0" t="n">
        <v>32</v>
      </c>
      <c r="AH97" s="0" t="n">
        <v>338.25</v>
      </c>
      <c r="AI97" s="0" t="n">
        <v>6</v>
      </c>
      <c r="AJ97" s="0" t="n">
        <v>263125.21</v>
      </c>
      <c r="AK97" s="0" t="n">
        <v>36347.5</v>
      </c>
      <c r="AL97" s="0" t="n">
        <v>33985.43</v>
      </c>
      <c r="AM97" s="0" t="n">
        <v>5398.33</v>
      </c>
      <c r="AN97" s="0" t="n">
        <v>3107.63</v>
      </c>
      <c r="AO97" s="0" t="n">
        <v>292</v>
      </c>
      <c r="AP97" s="0" t="n">
        <v>358</v>
      </c>
      <c r="AQ97" s="107" t="s">
        <v>467</v>
      </c>
    </row>
    <row r="98" customFormat="false" ht="12.8" hidden="false" customHeight="false" outlineLevel="0" collapsed="false">
      <c r="A98" s="0" t="s">
        <v>1990</v>
      </c>
      <c r="B98" s="0" t="s">
        <v>1991</v>
      </c>
      <c r="C98" s="0" t="n">
        <v>13097</v>
      </c>
      <c r="D98" s="0" t="n">
        <v>3097</v>
      </c>
      <c r="E98" s="0" t="s">
        <v>80</v>
      </c>
      <c r="F98" s="0" t="n">
        <v>97</v>
      </c>
      <c r="G98" s="0" t="n">
        <v>123</v>
      </c>
      <c r="H98" s="0" t="s">
        <v>471</v>
      </c>
      <c r="I98" s="0" t="s">
        <v>473</v>
      </c>
      <c r="J98" s="0" t="s">
        <v>50</v>
      </c>
      <c r="K98" s="0" t="n">
        <v>3</v>
      </c>
      <c r="L98" s="0" t="n">
        <v>10</v>
      </c>
      <c r="M98" s="0" t="n">
        <v>8</v>
      </c>
      <c r="N98" s="0" t="s">
        <v>52</v>
      </c>
      <c r="O98" s="0" t="s">
        <v>409</v>
      </c>
      <c r="P98" s="0" t="s">
        <v>1743</v>
      </c>
      <c r="Q98" s="0" t="n">
        <v>0</v>
      </c>
      <c r="R98" s="0" t="n">
        <v>6</v>
      </c>
      <c r="S98" s="0" t="n">
        <v>7.08</v>
      </c>
      <c r="T98" s="0" t="n">
        <v>2</v>
      </c>
      <c r="U98" s="0" t="n">
        <v>338</v>
      </c>
      <c r="V98" s="0" t="n">
        <v>533</v>
      </c>
      <c r="W98" s="0" t="n">
        <v>402</v>
      </c>
      <c r="X98" s="0" t="s">
        <v>55</v>
      </c>
      <c r="Y98" s="0" t="s">
        <v>55</v>
      </c>
      <c r="Z98" s="0" t="s">
        <v>55</v>
      </c>
      <c r="AA98" s="0" t="n">
        <v>34.5653</v>
      </c>
      <c r="AB98" s="0" t="n">
        <v>2</v>
      </c>
      <c r="AC98" s="0" t="n">
        <v>1.1</v>
      </c>
      <c r="AD98" s="0" t="n">
        <v>5383.84</v>
      </c>
      <c r="AE98" s="0" t="n">
        <v>522.33</v>
      </c>
      <c r="AF98" s="0" t="n">
        <v>838.93</v>
      </c>
      <c r="AG98" s="0" t="n">
        <v>69.4</v>
      </c>
      <c r="AH98" s="0" t="n">
        <v>306.85</v>
      </c>
      <c r="AI98" s="0" t="n">
        <v>14.75</v>
      </c>
      <c r="AJ98" s="0" t="n">
        <v>312123.29</v>
      </c>
      <c r="AK98" s="0" t="n">
        <v>42935.67</v>
      </c>
      <c r="AL98" s="0" t="n">
        <v>31123.16</v>
      </c>
      <c r="AM98" s="0" t="n">
        <v>5793</v>
      </c>
      <c r="AN98" s="0" t="n">
        <v>3669.74</v>
      </c>
      <c r="AO98" s="0" t="n">
        <v>668.75</v>
      </c>
      <c r="AP98" s="0" t="n">
        <v>506</v>
      </c>
      <c r="AQ98" s="107" t="s">
        <v>472</v>
      </c>
    </row>
    <row r="99" customFormat="false" ht="12.8" hidden="false" customHeight="false" outlineLevel="0" collapsed="false">
      <c r="A99" s="0" t="s">
        <v>1992</v>
      </c>
      <c r="B99" s="0" t="s">
        <v>1993</v>
      </c>
      <c r="C99" s="0" t="n">
        <v>13098</v>
      </c>
      <c r="D99" s="0" t="n">
        <v>3098</v>
      </c>
      <c r="E99" s="0" t="s">
        <v>46</v>
      </c>
      <c r="F99" s="0" t="n">
        <v>98</v>
      </c>
      <c r="G99" s="0" t="n">
        <v>124</v>
      </c>
      <c r="H99" s="0" t="s">
        <v>476</v>
      </c>
      <c r="I99" s="0" t="s">
        <v>478</v>
      </c>
      <c r="J99" s="0" t="s">
        <v>50</v>
      </c>
      <c r="K99" s="0" t="n">
        <v>3</v>
      </c>
      <c r="L99" s="0" t="n">
        <v>10</v>
      </c>
      <c r="M99" s="0" t="n">
        <v>8</v>
      </c>
      <c r="N99" s="0" t="s">
        <v>52</v>
      </c>
      <c r="O99" s="0" t="s">
        <v>409</v>
      </c>
      <c r="P99" s="0" t="s">
        <v>1743</v>
      </c>
      <c r="Q99" s="0" t="n">
        <v>0</v>
      </c>
      <c r="R99" s="0" t="n">
        <v>4</v>
      </c>
      <c r="S99" s="0" t="n">
        <v>1.35</v>
      </c>
      <c r="T99" s="0" t="n">
        <v>4</v>
      </c>
      <c r="U99" s="0" t="n">
        <v>559</v>
      </c>
      <c r="V99" s="0" t="n">
        <v>493</v>
      </c>
      <c r="W99" s="0" t="n">
        <v>555</v>
      </c>
      <c r="X99" s="0" t="n">
        <v>420</v>
      </c>
      <c r="Y99" s="0" t="s">
        <v>55</v>
      </c>
      <c r="Z99" s="0" t="s">
        <v>55</v>
      </c>
      <c r="AA99" s="0" t="n">
        <v>2.79616</v>
      </c>
      <c r="AB99" s="0" t="n">
        <v>3</v>
      </c>
      <c r="AC99" s="0" t="n">
        <v>6.29</v>
      </c>
      <c r="AD99" s="0" t="n">
        <v>11310.8</v>
      </c>
      <c r="AE99" s="0" t="n">
        <v>102.5</v>
      </c>
      <c r="AF99" s="0" t="n">
        <v>25.26</v>
      </c>
      <c r="AG99" s="0" t="n">
        <v>5.67</v>
      </c>
      <c r="AH99" s="0" t="n">
        <v>12.23</v>
      </c>
      <c r="AI99" s="0" t="n">
        <v>2.5</v>
      </c>
      <c r="AJ99" s="0" t="n">
        <v>218486.95</v>
      </c>
      <c r="AK99" s="0" t="n">
        <v>27061</v>
      </c>
      <c r="AL99" s="0" t="n">
        <v>8280.68</v>
      </c>
      <c r="AM99" s="0" t="n">
        <v>797.67</v>
      </c>
      <c r="AN99" s="0" t="n">
        <v>129.46</v>
      </c>
      <c r="AO99" s="0" t="n">
        <v>58.5</v>
      </c>
      <c r="AP99" s="0" t="n">
        <v>548</v>
      </c>
      <c r="AQ99" s="107" t="s">
        <v>477</v>
      </c>
    </row>
    <row r="100" customFormat="false" ht="12.8" hidden="false" customHeight="false" outlineLevel="0" collapsed="false">
      <c r="A100" s="0" t="s">
        <v>1994</v>
      </c>
      <c r="B100" s="0" t="s">
        <v>1995</v>
      </c>
      <c r="C100" s="0" t="n">
        <v>13099</v>
      </c>
      <c r="D100" s="0" t="n">
        <v>3099</v>
      </c>
      <c r="E100" s="0" t="s">
        <v>80</v>
      </c>
      <c r="F100" s="0" t="n">
        <v>99</v>
      </c>
      <c r="G100" s="0" t="n">
        <v>125</v>
      </c>
      <c r="H100" s="0" t="n">
        <v>44</v>
      </c>
      <c r="I100" s="0" t="s">
        <v>482</v>
      </c>
      <c r="J100" s="0" t="s">
        <v>50</v>
      </c>
      <c r="K100" s="0" t="n">
        <v>3</v>
      </c>
      <c r="L100" s="0" t="n">
        <v>18</v>
      </c>
      <c r="M100" s="0" t="n">
        <v>16</v>
      </c>
      <c r="N100" s="0" t="s">
        <v>52</v>
      </c>
      <c r="O100" s="0" t="s">
        <v>409</v>
      </c>
      <c r="P100" s="0" t="s">
        <v>1743</v>
      </c>
      <c r="Q100" s="0" t="s">
        <v>55</v>
      </c>
      <c r="R100" s="0" t="n">
        <v>4</v>
      </c>
      <c r="S100" s="0" t="n">
        <v>49.96</v>
      </c>
      <c r="T100" s="0" t="n">
        <v>11</v>
      </c>
      <c r="U100" s="0" t="n">
        <v>581</v>
      </c>
      <c r="V100" s="0" t="n">
        <v>585</v>
      </c>
      <c r="W100" s="0" t="n">
        <v>585</v>
      </c>
      <c r="X100" s="0" t="n">
        <v>442</v>
      </c>
      <c r="Y100" s="0" t="s">
        <v>55</v>
      </c>
      <c r="Z100" s="0" t="s">
        <v>55</v>
      </c>
      <c r="AA100" s="0" t="n">
        <v>54.7928</v>
      </c>
      <c r="AB100" s="0" t="n">
        <v>13</v>
      </c>
      <c r="AC100" s="0" t="n">
        <v>31.69</v>
      </c>
      <c r="AD100" s="0" t="n">
        <v>16041.88</v>
      </c>
      <c r="AE100" s="0" t="n">
        <v>224.5</v>
      </c>
      <c r="AF100" s="0" t="n">
        <v>3092.77</v>
      </c>
      <c r="AG100" s="0" t="n">
        <v>36</v>
      </c>
      <c r="AH100" s="0" t="n">
        <v>257.9</v>
      </c>
      <c r="AI100" s="0" t="n">
        <v>6</v>
      </c>
      <c r="AJ100" s="0" t="n">
        <v>258922.33</v>
      </c>
      <c r="AK100" s="0" t="n">
        <v>30065</v>
      </c>
      <c r="AL100" s="0" t="n">
        <v>23132.03</v>
      </c>
      <c r="AM100" s="0" t="n">
        <v>3345</v>
      </c>
      <c r="AN100" s="0" t="n">
        <v>465.98</v>
      </c>
      <c r="AO100" s="0" t="n">
        <v>135</v>
      </c>
      <c r="AP100" s="0" t="n">
        <v>322</v>
      </c>
      <c r="AQ100" s="107" t="s">
        <v>481</v>
      </c>
    </row>
    <row r="101" customFormat="false" ht="12.8" hidden="false" customHeight="false" outlineLevel="0" collapsed="false">
      <c r="A101" s="0" t="s">
        <v>1996</v>
      </c>
      <c r="B101" s="0" t="s">
        <v>1997</v>
      </c>
      <c r="C101" s="0" t="n">
        <v>13100</v>
      </c>
      <c r="D101" s="0" t="n">
        <v>3100</v>
      </c>
      <c r="E101" s="0" t="s">
        <v>66</v>
      </c>
      <c r="F101" s="0" t="n">
        <v>100</v>
      </c>
      <c r="G101" s="0" t="n">
        <v>126</v>
      </c>
      <c r="H101" s="0" t="s">
        <v>485</v>
      </c>
      <c r="I101" s="0" t="s">
        <v>487</v>
      </c>
      <c r="J101" s="0" t="s">
        <v>50</v>
      </c>
      <c r="K101" s="0" t="n">
        <v>3</v>
      </c>
      <c r="L101" s="0" t="n">
        <v>10</v>
      </c>
      <c r="M101" s="0" t="n">
        <v>8</v>
      </c>
      <c r="N101" s="0" t="s">
        <v>52</v>
      </c>
      <c r="O101" s="0" t="s">
        <v>409</v>
      </c>
      <c r="P101" s="0" t="s">
        <v>1741</v>
      </c>
      <c r="Q101" s="0" t="s">
        <v>55</v>
      </c>
      <c r="R101" s="0" t="n">
        <v>6</v>
      </c>
      <c r="S101" s="0" t="n">
        <v>2.94</v>
      </c>
      <c r="T101" s="0" t="n">
        <v>0</v>
      </c>
      <c r="U101" s="0" t="n">
        <v>563</v>
      </c>
      <c r="V101" s="0" t="n">
        <v>544</v>
      </c>
      <c r="W101" s="0" t="n">
        <v>562</v>
      </c>
      <c r="X101" s="0" t="n">
        <v>382</v>
      </c>
      <c r="Y101" s="0" t="s">
        <v>55</v>
      </c>
      <c r="Z101" s="0" t="s">
        <v>55</v>
      </c>
      <c r="AA101" s="0" t="n">
        <v>1.36833</v>
      </c>
      <c r="AB101" s="0" t="n">
        <v>0</v>
      </c>
      <c r="AC101" s="0" t="n">
        <v>0</v>
      </c>
      <c r="AD101" s="0" t="n">
        <v>6402.61</v>
      </c>
      <c r="AE101" s="0" t="n">
        <v>532</v>
      </c>
      <c r="AF101" s="0" t="n">
        <v>136.32</v>
      </c>
      <c r="AG101" s="0" t="n">
        <v>25.8</v>
      </c>
      <c r="AH101" s="0" t="n">
        <v>13.64</v>
      </c>
      <c r="AI101" s="0" t="n">
        <v>4.5</v>
      </c>
      <c r="AJ101" s="0" t="n">
        <v>352864.66</v>
      </c>
      <c r="AK101" s="0" t="n">
        <v>47050</v>
      </c>
      <c r="AL101" s="0" t="n">
        <v>8114.99</v>
      </c>
      <c r="AM101" s="0" t="n">
        <v>1490.4</v>
      </c>
      <c r="AN101" s="0" t="n">
        <v>328.95</v>
      </c>
      <c r="AO101" s="0" t="n">
        <v>113</v>
      </c>
      <c r="AP101" s="0" t="n">
        <v>482</v>
      </c>
      <c r="AQ101" s="107" t="s">
        <v>486</v>
      </c>
    </row>
    <row r="102" customFormat="false" ht="12.8" hidden="false" customHeight="false" outlineLevel="0" collapsed="false">
      <c r="A102" s="0" t="s">
        <v>1998</v>
      </c>
      <c r="B102" s="0" t="s">
        <v>1999</v>
      </c>
      <c r="C102" s="0" t="n">
        <v>13101</v>
      </c>
      <c r="D102" s="0" t="n">
        <v>3101</v>
      </c>
      <c r="E102" s="0" t="s">
        <v>80</v>
      </c>
      <c r="F102" s="0" t="n">
        <v>101</v>
      </c>
      <c r="G102" s="0" t="n">
        <v>127</v>
      </c>
      <c r="H102" s="0" t="n">
        <v>40</v>
      </c>
      <c r="I102" s="0" t="s">
        <v>490</v>
      </c>
      <c r="J102" s="0" t="s">
        <v>50</v>
      </c>
      <c r="K102" s="0" t="n">
        <v>3</v>
      </c>
      <c r="L102" s="0" t="n">
        <v>15</v>
      </c>
      <c r="M102" s="0" t="n">
        <v>13</v>
      </c>
      <c r="N102" s="0" t="s">
        <v>52</v>
      </c>
      <c r="O102" s="0" t="s">
        <v>409</v>
      </c>
      <c r="P102" s="0" t="s">
        <v>1374</v>
      </c>
      <c r="Q102" s="0" t="s">
        <v>55</v>
      </c>
      <c r="R102" s="0" t="n">
        <v>5</v>
      </c>
      <c r="S102" s="0" t="n">
        <v>3.55</v>
      </c>
      <c r="T102" s="0" t="n">
        <v>2</v>
      </c>
      <c r="U102" s="0" t="s">
        <v>55</v>
      </c>
      <c r="V102" s="0" t="s">
        <v>55</v>
      </c>
      <c r="W102" s="0" t="s">
        <v>55</v>
      </c>
      <c r="X102" s="0" t="s">
        <v>55</v>
      </c>
      <c r="Y102" s="0" t="s">
        <v>55</v>
      </c>
      <c r="Z102" s="0" t="s">
        <v>55</v>
      </c>
      <c r="AA102" s="0" t="n">
        <v>3.15312</v>
      </c>
      <c r="AB102" s="0" t="n">
        <v>3</v>
      </c>
      <c r="AC102" s="0" t="n">
        <v>9.6</v>
      </c>
      <c r="AD102" s="0" t="n">
        <v>5930.03</v>
      </c>
      <c r="AE102" s="0" t="n">
        <v>265.2</v>
      </c>
      <c r="AF102" s="0" t="n">
        <v>196.85</v>
      </c>
      <c r="AG102" s="0" t="n">
        <v>18.75</v>
      </c>
      <c r="AH102" s="0" t="n">
        <v>32.42</v>
      </c>
      <c r="AI102" s="0" t="n">
        <v>4.67</v>
      </c>
      <c r="AJ102" s="0" t="n">
        <v>209107.92</v>
      </c>
      <c r="AK102" s="0" t="n">
        <v>30776.8</v>
      </c>
      <c r="AL102" s="0" t="n">
        <v>5250.67</v>
      </c>
      <c r="AM102" s="0" t="n">
        <v>1210.5</v>
      </c>
      <c r="AN102" s="0" t="n">
        <v>464.82</v>
      </c>
      <c r="AO102" s="0" t="n">
        <v>100.33</v>
      </c>
      <c r="AP102" s="0" t="n">
        <v>483</v>
      </c>
      <c r="AQ102" s="107" t="s">
        <v>489</v>
      </c>
    </row>
    <row r="103" customFormat="false" ht="12.8" hidden="false" customHeight="false" outlineLevel="0" collapsed="false">
      <c r="A103" s="0" t="s">
        <v>2000</v>
      </c>
      <c r="B103" s="0" t="s">
        <v>2001</v>
      </c>
      <c r="C103" s="0" t="n">
        <v>13102</v>
      </c>
      <c r="D103" s="0" t="n">
        <v>3102</v>
      </c>
      <c r="E103" s="0" t="s">
        <v>56</v>
      </c>
      <c r="F103" s="0" t="n">
        <v>102</v>
      </c>
      <c r="G103" s="0" t="n">
        <v>128</v>
      </c>
      <c r="H103" s="0" t="n">
        <v>2</v>
      </c>
      <c r="I103" s="0" t="s">
        <v>494</v>
      </c>
      <c r="J103" s="0" t="s">
        <v>50</v>
      </c>
      <c r="K103" s="0" t="n">
        <v>3</v>
      </c>
      <c r="L103" s="0" t="n">
        <v>17</v>
      </c>
      <c r="M103" s="0" t="n">
        <v>14</v>
      </c>
      <c r="N103" s="0" t="s">
        <v>52</v>
      </c>
      <c r="O103" s="0" t="s">
        <v>409</v>
      </c>
      <c r="P103" s="0" t="s">
        <v>1745</v>
      </c>
      <c r="Q103" s="0" t="n">
        <v>0</v>
      </c>
      <c r="R103" s="0" t="n">
        <v>6</v>
      </c>
      <c r="S103" s="0" t="n">
        <v>11.92</v>
      </c>
      <c r="T103" s="0" t="n">
        <v>0</v>
      </c>
      <c r="U103" s="0" t="n">
        <v>608</v>
      </c>
      <c r="V103" s="0" t="n">
        <v>533</v>
      </c>
      <c r="W103" s="0" t="n">
        <v>589</v>
      </c>
      <c r="X103" s="0" t="n">
        <v>435</v>
      </c>
      <c r="Y103" s="0" t="s">
        <v>55</v>
      </c>
      <c r="Z103" s="0" t="s">
        <v>55</v>
      </c>
      <c r="AA103" s="0" t="n">
        <v>10.8277</v>
      </c>
      <c r="AB103" s="0" t="n">
        <v>0</v>
      </c>
      <c r="AC103" s="0" t="n">
        <v>0</v>
      </c>
      <c r="AD103" s="0" t="n">
        <v>7556.69</v>
      </c>
      <c r="AE103" s="0" t="n">
        <v>560.33</v>
      </c>
      <c r="AF103" s="0" t="n">
        <v>1227.49</v>
      </c>
      <c r="AG103" s="0" t="n">
        <v>79.6</v>
      </c>
      <c r="AH103" s="0" t="n">
        <v>157.82</v>
      </c>
      <c r="AI103" s="0" t="n">
        <v>11.75</v>
      </c>
      <c r="AJ103" s="0" t="n">
        <v>364504.84</v>
      </c>
      <c r="AK103" s="0" t="n">
        <v>46640.33</v>
      </c>
      <c r="AL103" s="0" t="n">
        <v>21379.45</v>
      </c>
      <c r="AM103" s="0" t="n">
        <v>3848.8</v>
      </c>
      <c r="AN103" s="0" t="n">
        <v>905.63</v>
      </c>
      <c r="AO103" s="0" t="n">
        <v>187.5</v>
      </c>
      <c r="AP103" s="0" t="n">
        <v>338</v>
      </c>
      <c r="AQ103" s="107" t="s">
        <v>493</v>
      </c>
    </row>
    <row r="104" customFormat="false" ht="12.8" hidden="false" customHeight="false" outlineLevel="0" collapsed="false">
      <c r="A104" s="0" t="s">
        <v>2002</v>
      </c>
      <c r="B104" s="0" t="s">
        <v>2003</v>
      </c>
      <c r="C104" s="0" t="n">
        <v>13103</v>
      </c>
      <c r="D104" s="0" t="n">
        <v>3103</v>
      </c>
      <c r="E104" s="0" t="s">
        <v>46</v>
      </c>
      <c r="F104" s="0" t="n">
        <v>103</v>
      </c>
      <c r="G104" s="0" t="n">
        <v>129</v>
      </c>
      <c r="H104" s="0" t="n">
        <v>1</v>
      </c>
      <c r="I104" s="0" t="s">
        <v>498</v>
      </c>
      <c r="J104" s="0" t="s">
        <v>50</v>
      </c>
      <c r="K104" s="0" t="n">
        <v>3</v>
      </c>
      <c r="L104" s="0" t="n">
        <v>18</v>
      </c>
      <c r="M104" s="0" t="n">
        <v>16</v>
      </c>
      <c r="N104" s="0" t="s">
        <v>52</v>
      </c>
      <c r="O104" s="0" t="s">
        <v>409</v>
      </c>
      <c r="P104" s="0" t="s">
        <v>1755</v>
      </c>
      <c r="Q104" s="0" t="n">
        <v>0</v>
      </c>
      <c r="R104" s="0" t="n">
        <v>4</v>
      </c>
      <c r="S104" s="0" t="n">
        <v>5.69</v>
      </c>
      <c r="T104" s="0" t="n">
        <v>6</v>
      </c>
      <c r="U104" s="0" t="s">
        <v>55</v>
      </c>
      <c r="V104" s="0" t="s">
        <v>55</v>
      </c>
      <c r="W104" s="0" t="s">
        <v>55</v>
      </c>
      <c r="X104" s="0" t="s">
        <v>55</v>
      </c>
      <c r="Y104" s="0" t="s">
        <v>55</v>
      </c>
      <c r="Z104" s="0" t="s">
        <v>55</v>
      </c>
      <c r="AA104" s="0" t="n">
        <v>3.39109</v>
      </c>
      <c r="AB104" s="0" t="n">
        <v>6</v>
      </c>
      <c r="AC104" s="0" t="n">
        <v>6.83</v>
      </c>
      <c r="AD104" s="0" t="n">
        <v>4797.85</v>
      </c>
      <c r="AE104" s="0" t="n">
        <v>130.75</v>
      </c>
      <c r="AF104" s="0" t="n">
        <v>132.59</v>
      </c>
      <c r="AG104" s="0" t="n">
        <v>13</v>
      </c>
      <c r="AH104" s="0" t="n">
        <v>19.25</v>
      </c>
      <c r="AI104" s="0" t="n">
        <v>2.5</v>
      </c>
      <c r="AJ104" s="0" t="n">
        <v>167670.25</v>
      </c>
      <c r="AK104" s="0" t="n">
        <v>29148.5</v>
      </c>
      <c r="AL104" s="0" t="n">
        <v>8892.9</v>
      </c>
      <c r="AM104" s="0" t="n">
        <v>2238.67</v>
      </c>
      <c r="AN104" s="0" t="n">
        <v>355.26</v>
      </c>
      <c r="AO104" s="0" t="n">
        <v>126</v>
      </c>
      <c r="AP104" s="0" t="n">
        <v>77</v>
      </c>
      <c r="AQ104" s="107" t="s">
        <v>497</v>
      </c>
    </row>
    <row r="105" customFormat="false" ht="12.8" hidden="false" customHeight="false" outlineLevel="0" collapsed="false">
      <c r="A105" s="0" t="s">
        <v>2004</v>
      </c>
      <c r="B105" s="0" t="s">
        <v>2005</v>
      </c>
      <c r="C105" s="0" t="n">
        <v>13104</v>
      </c>
      <c r="D105" s="0" t="n">
        <v>3104</v>
      </c>
      <c r="E105" s="0" t="s">
        <v>66</v>
      </c>
      <c r="F105" s="0" t="n">
        <v>104</v>
      </c>
      <c r="G105" s="0" t="n">
        <v>130</v>
      </c>
      <c r="H105" s="0" t="n">
        <v>35</v>
      </c>
      <c r="I105" s="0" t="s">
        <v>502</v>
      </c>
      <c r="J105" s="0" t="s">
        <v>50</v>
      </c>
      <c r="K105" s="0" t="n">
        <v>3</v>
      </c>
      <c r="L105" s="0" t="n">
        <v>12</v>
      </c>
      <c r="M105" s="0" t="n">
        <v>8</v>
      </c>
      <c r="N105" s="0" t="s">
        <v>52</v>
      </c>
      <c r="O105" s="0" t="s">
        <v>409</v>
      </c>
      <c r="P105" s="0" t="s">
        <v>1779</v>
      </c>
      <c r="Q105" s="0" t="s">
        <v>55</v>
      </c>
      <c r="R105" s="0" t="n">
        <v>10</v>
      </c>
      <c r="S105" s="0" t="n">
        <v>3.04</v>
      </c>
      <c r="T105" s="0" t="n">
        <v>0</v>
      </c>
      <c r="U105" s="0" t="n">
        <v>316</v>
      </c>
      <c r="V105" s="0" t="n">
        <v>483</v>
      </c>
      <c r="W105" s="0" t="n">
        <v>359</v>
      </c>
      <c r="X105" s="0" t="s">
        <v>55</v>
      </c>
      <c r="Y105" s="0" t="s">
        <v>55</v>
      </c>
      <c r="Z105" s="0" t="s">
        <v>55</v>
      </c>
      <c r="AA105" s="0" t="n">
        <v>58.7788</v>
      </c>
      <c r="AB105" s="0" t="n">
        <v>1</v>
      </c>
      <c r="AC105" s="0" t="n">
        <v>0.06</v>
      </c>
      <c r="AD105" s="0" t="n">
        <v>2337.82</v>
      </c>
      <c r="AE105" s="0" t="n">
        <v>648.3</v>
      </c>
      <c r="AF105" s="0" t="n">
        <v>968.81</v>
      </c>
      <c r="AG105" s="0" t="n">
        <v>171.78</v>
      </c>
      <c r="AH105" s="0" t="n">
        <v>590.93</v>
      </c>
      <c r="AI105" s="0" t="n">
        <v>80.38</v>
      </c>
      <c r="AJ105" s="0" t="n">
        <v>268001.6</v>
      </c>
      <c r="AK105" s="0" t="n">
        <v>35715.2</v>
      </c>
      <c r="AL105" s="0" t="n">
        <v>20021.79</v>
      </c>
      <c r="AM105" s="0" t="n">
        <v>3421.11</v>
      </c>
      <c r="AN105" s="0" t="n">
        <v>4586.5</v>
      </c>
      <c r="AO105" s="0" t="n">
        <v>922.5</v>
      </c>
      <c r="AP105" s="0" t="n">
        <v>353</v>
      </c>
      <c r="AQ105" s="107" t="s">
        <v>501</v>
      </c>
    </row>
    <row r="106" customFormat="false" ht="12.8" hidden="false" customHeight="false" outlineLevel="0" collapsed="false">
      <c r="A106" s="0" t="s">
        <v>2006</v>
      </c>
      <c r="B106" s="0" t="s">
        <v>2007</v>
      </c>
      <c r="C106" s="0" t="n">
        <v>13105</v>
      </c>
      <c r="D106" s="0" t="n">
        <v>3105</v>
      </c>
      <c r="E106" s="0" t="s">
        <v>56</v>
      </c>
      <c r="F106" s="0" t="n">
        <v>105</v>
      </c>
      <c r="G106" s="0" t="n">
        <v>131</v>
      </c>
      <c r="I106" s="0" t="s">
        <v>506</v>
      </c>
      <c r="J106" s="0" t="s">
        <v>50</v>
      </c>
      <c r="K106" s="0" t="n">
        <v>3</v>
      </c>
      <c r="L106" s="0" t="n">
        <v>19</v>
      </c>
      <c r="M106" s="0" t="n">
        <v>17</v>
      </c>
      <c r="N106" s="0" t="s">
        <v>52</v>
      </c>
      <c r="O106" s="0" t="s">
        <v>409</v>
      </c>
      <c r="P106" s="0" t="s">
        <v>1743</v>
      </c>
      <c r="Q106" s="0" t="s">
        <v>55</v>
      </c>
      <c r="R106" s="0" t="n">
        <v>6</v>
      </c>
      <c r="S106" s="0" t="n">
        <v>22.31</v>
      </c>
      <c r="T106" s="0" t="n">
        <v>1</v>
      </c>
      <c r="U106" s="0" t="n">
        <v>601</v>
      </c>
      <c r="V106" s="0" t="n">
        <v>567</v>
      </c>
      <c r="W106" s="0" t="n">
        <v>626</v>
      </c>
      <c r="X106" s="0" t="n">
        <v>467</v>
      </c>
      <c r="Y106" s="0" t="s">
        <v>55</v>
      </c>
      <c r="Z106" s="0" t="s">
        <v>55</v>
      </c>
      <c r="AA106" s="0" t="n">
        <v>28.973</v>
      </c>
      <c r="AB106" s="0" t="n">
        <v>1</v>
      </c>
      <c r="AC106" s="0" t="n">
        <v>0.59</v>
      </c>
      <c r="AD106" s="0" t="n">
        <v>5465.89</v>
      </c>
      <c r="AE106" s="0" t="n">
        <v>464.33</v>
      </c>
      <c r="AF106" s="0" t="n">
        <v>722.6</v>
      </c>
      <c r="AG106" s="0" t="n">
        <v>68.4</v>
      </c>
      <c r="AH106" s="0" t="n">
        <v>229.92</v>
      </c>
      <c r="AI106" s="0" t="n">
        <v>12.5</v>
      </c>
      <c r="AJ106" s="0" t="n">
        <v>306637.35</v>
      </c>
      <c r="AK106" s="0" t="n">
        <v>38935.17</v>
      </c>
      <c r="AL106" s="0" t="n">
        <v>33459.03</v>
      </c>
      <c r="AM106" s="0" t="n">
        <v>5004.4</v>
      </c>
      <c r="AN106" s="0" t="n">
        <v>1970.64</v>
      </c>
      <c r="AO106" s="0" t="n">
        <v>489.5</v>
      </c>
      <c r="AP106" s="0" t="n">
        <v>354</v>
      </c>
      <c r="AQ106" s="107" t="s">
        <v>505</v>
      </c>
    </row>
    <row r="107" customFormat="false" ht="12.8" hidden="false" customHeight="false" outlineLevel="0" collapsed="false">
      <c r="A107" s="0" t="s">
        <v>2008</v>
      </c>
      <c r="B107" s="0" t="s">
        <v>2009</v>
      </c>
      <c r="C107" s="0" t="n">
        <v>13106</v>
      </c>
      <c r="D107" s="0" t="n">
        <v>3106</v>
      </c>
      <c r="E107" s="0" t="s">
        <v>46</v>
      </c>
      <c r="F107" s="0" t="n">
        <v>106</v>
      </c>
      <c r="G107" s="0" t="n">
        <v>132</v>
      </c>
      <c r="H107" s="0" t="s">
        <v>509</v>
      </c>
      <c r="I107" s="0" t="s">
        <v>511</v>
      </c>
      <c r="J107" s="0" t="s">
        <v>50</v>
      </c>
      <c r="K107" s="0" t="n">
        <v>3</v>
      </c>
      <c r="L107" s="0" t="n">
        <v>10</v>
      </c>
      <c r="M107" s="0" t="n">
        <v>8</v>
      </c>
      <c r="N107" s="0" t="s">
        <v>52</v>
      </c>
      <c r="O107" s="0" t="s">
        <v>409</v>
      </c>
      <c r="P107" s="0" t="s">
        <v>1767</v>
      </c>
      <c r="Q107" s="0" t="s">
        <v>55</v>
      </c>
      <c r="R107" s="0" t="n">
        <v>3</v>
      </c>
      <c r="S107" s="0" t="n">
        <v>18.75</v>
      </c>
      <c r="T107" s="0" t="n">
        <v>18</v>
      </c>
      <c r="U107" s="0" t="s">
        <v>55</v>
      </c>
      <c r="V107" s="0" t="n">
        <v>429</v>
      </c>
      <c r="W107" s="0" t="s">
        <v>55</v>
      </c>
      <c r="X107" s="0" t="s">
        <v>55</v>
      </c>
      <c r="Y107" s="0" t="n">
        <v>6</v>
      </c>
      <c r="Z107" s="0" t="s">
        <v>55</v>
      </c>
      <c r="AA107" s="0" t="n">
        <v>28.5565</v>
      </c>
      <c r="AB107" s="0" t="n">
        <v>21</v>
      </c>
      <c r="AC107" s="0" t="n">
        <v>117.89</v>
      </c>
      <c r="AD107" s="0" t="n">
        <v>11225.02</v>
      </c>
      <c r="AE107" s="0" t="n">
        <v>73.67</v>
      </c>
      <c r="AF107" s="0" t="n">
        <v>1230.79</v>
      </c>
      <c r="AG107" s="0" t="n">
        <v>10.5</v>
      </c>
      <c r="AH107" s="0" t="n">
        <v>28.56</v>
      </c>
      <c r="AI107" s="0" t="n">
        <v>1</v>
      </c>
      <c r="AJ107" s="0" t="n">
        <v>192331.96</v>
      </c>
      <c r="AK107" s="0" t="n">
        <v>26913</v>
      </c>
      <c r="AL107" s="0" t="n">
        <v>10802.64</v>
      </c>
      <c r="AM107" s="0" t="n">
        <v>2395.5</v>
      </c>
      <c r="AN107" s="0" t="n">
        <v>704.99</v>
      </c>
      <c r="AO107" s="0" t="n">
        <v>186</v>
      </c>
      <c r="AP107" s="0" t="n">
        <v>54</v>
      </c>
      <c r="AQ107" s="107" t="s">
        <v>510</v>
      </c>
    </row>
    <row r="108" customFormat="false" ht="12.8" hidden="false" customHeight="false" outlineLevel="0" collapsed="false">
      <c r="A108" s="0" t="s">
        <v>2010</v>
      </c>
      <c r="B108" s="0" t="s">
        <v>2011</v>
      </c>
      <c r="C108" s="0" t="n">
        <v>13107</v>
      </c>
      <c r="D108" s="0" t="n">
        <v>3107</v>
      </c>
      <c r="E108" s="0" t="s">
        <v>56</v>
      </c>
      <c r="F108" s="0" t="n">
        <v>107</v>
      </c>
      <c r="G108" s="0" t="n">
        <v>133</v>
      </c>
      <c r="H108" s="0" t="n">
        <v>32</v>
      </c>
      <c r="I108" s="0" t="s">
        <v>515</v>
      </c>
      <c r="J108" s="0" t="s">
        <v>50</v>
      </c>
      <c r="K108" s="0" t="n">
        <v>3</v>
      </c>
      <c r="L108" s="0" t="n">
        <v>18</v>
      </c>
      <c r="M108" s="0" t="n">
        <v>16</v>
      </c>
      <c r="N108" s="0" t="s">
        <v>52</v>
      </c>
      <c r="O108" s="0" t="s">
        <v>409</v>
      </c>
      <c r="P108" s="0" t="s">
        <v>1743</v>
      </c>
      <c r="Q108" s="0" t="s">
        <v>55</v>
      </c>
      <c r="R108" s="0" t="n">
        <v>5</v>
      </c>
      <c r="S108" s="0" t="n">
        <v>20.37</v>
      </c>
      <c r="T108" s="0" t="n">
        <v>4</v>
      </c>
      <c r="U108" s="0" t="n">
        <v>556</v>
      </c>
      <c r="V108" s="0" t="n">
        <v>444</v>
      </c>
      <c r="W108" s="0" t="n">
        <v>486</v>
      </c>
      <c r="X108" s="0" t="n">
        <v>408</v>
      </c>
      <c r="Y108" s="0" t="n">
        <v>18</v>
      </c>
      <c r="Z108" s="0" t="s">
        <v>55</v>
      </c>
      <c r="AA108" s="0" t="n">
        <v>9.16188</v>
      </c>
      <c r="AB108" s="0" t="n">
        <v>4</v>
      </c>
      <c r="AC108" s="0" t="n">
        <v>11.85</v>
      </c>
      <c r="AD108" s="0" t="n">
        <v>9504.42</v>
      </c>
      <c r="AE108" s="0" t="n">
        <v>407.6</v>
      </c>
      <c r="AF108" s="0" t="n">
        <v>888.12</v>
      </c>
      <c r="AG108" s="0" t="n">
        <v>56.25</v>
      </c>
      <c r="AH108" s="0" t="n">
        <v>128.39</v>
      </c>
      <c r="AI108" s="0" t="n">
        <v>11.33</v>
      </c>
      <c r="AJ108" s="0" t="n">
        <v>269889.65</v>
      </c>
      <c r="AK108" s="0" t="n">
        <v>25567.4</v>
      </c>
      <c r="AL108" s="0" t="n">
        <v>40123.36</v>
      </c>
      <c r="AM108" s="0" t="n">
        <v>1637.25</v>
      </c>
      <c r="AN108" s="0" t="n">
        <v>2070.17</v>
      </c>
      <c r="AO108" s="0" t="n">
        <v>225.67</v>
      </c>
      <c r="AP108" s="0" t="n">
        <v>30</v>
      </c>
      <c r="AQ108" s="107" t="s">
        <v>514</v>
      </c>
    </row>
    <row r="109" customFormat="false" ht="12.8" hidden="false" customHeight="false" outlineLevel="0" collapsed="false">
      <c r="A109" s="0" t="s">
        <v>2012</v>
      </c>
      <c r="B109" s="0" t="s">
        <v>2013</v>
      </c>
      <c r="C109" s="0" t="n">
        <v>13108</v>
      </c>
      <c r="D109" s="0" t="n">
        <v>3108</v>
      </c>
      <c r="E109" s="0" t="s">
        <v>66</v>
      </c>
      <c r="F109" s="0" t="n">
        <v>108</v>
      </c>
      <c r="G109" s="0" t="n">
        <v>134</v>
      </c>
      <c r="H109" s="0" t="s">
        <v>518</v>
      </c>
      <c r="I109" s="0" t="s">
        <v>520</v>
      </c>
      <c r="J109" s="0" t="s">
        <v>50</v>
      </c>
      <c r="K109" s="0" t="n">
        <v>3</v>
      </c>
      <c r="L109" s="0" t="n">
        <v>10</v>
      </c>
      <c r="M109" s="0" t="n">
        <v>8</v>
      </c>
      <c r="N109" s="0" t="s">
        <v>52</v>
      </c>
      <c r="O109" s="0" t="s">
        <v>409</v>
      </c>
      <c r="P109" s="0" t="s">
        <v>1743</v>
      </c>
      <c r="Q109" s="0" t="s">
        <v>55</v>
      </c>
      <c r="R109" s="0" t="n">
        <v>7</v>
      </c>
      <c r="S109" s="0" t="n">
        <v>14.14</v>
      </c>
      <c r="T109" s="0" t="n">
        <v>0</v>
      </c>
      <c r="U109" s="0" t="n">
        <v>544</v>
      </c>
      <c r="V109" s="0" t="n">
        <v>456</v>
      </c>
      <c r="W109" s="0" t="n">
        <v>538</v>
      </c>
      <c r="X109" s="0" t="s">
        <v>55</v>
      </c>
      <c r="Y109" s="0" t="s">
        <v>55</v>
      </c>
      <c r="Z109" s="0" t="s">
        <v>55</v>
      </c>
      <c r="AA109" s="0" t="n">
        <v>21.4769</v>
      </c>
      <c r="AB109" s="0" t="n">
        <v>0</v>
      </c>
      <c r="AC109" s="0" t="n">
        <v>0</v>
      </c>
      <c r="AD109" s="0" t="n">
        <v>5996.73</v>
      </c>
      <c r="AE109" s="0" t="n">
        <v>773.71</v>
      </c>
      <c r="AF109" s="0" t="n">
        <v>852.71</v>
      </c>
      <c r="AG109" s="0" t="n">
        <v>112.5</v>
      </c>
      <c r="AH109" s="0" t="n">
        <v>61.4</v>
      </c>
      <c r="AI109" s="0" t="n">
        <v>10.8</v>
      </c>
      <c r="AJ109" s="0" t="n">
        <v>262512.97</v>
      </c>
      <c r="AK109" s="0" t="n">
        <v>34533.43</v>
      </c>
      <c r="AL109" s="0" t="n">
        <v>16885.84</v>
      </c>
      <c r="AM109" s="0" t="n">
        <v>2929.33</v>
      </c>
      <c r="AN109" s="0" t="n">
        <v>1002.45</v>
      </c>
      <c r="AO109" s="0" t="n">
        <v>166.8</v>
      </c>
      <c r="AP109" s="0" t="n">
        <v>92</v>
      </c>
      <c r="AQ109" s="107" t="s">
        <v>519</v>
      </c>
    </row>
    <row r="110" customFormat="false" ht="12.8" hidden="false" customHeight="false" outlineLevel="0" collapsed="false">
      <c r="A110" s="0" t="s">
        <v>2014</v>
      </c>
      <c r="B110" s="0" t="s">
        <v>2015</v>
      </c>
      <c r="C110" s="0" t="n">
        <v>13109</v>
      </c>
      <c r="D110" s="0" t="n">
        <v>3109</v>
      </c>
      <c r="E110" s="0" t="s">
        <v>66</v>
      </c>
      <c r="F110" s="0" t="n">
        <v>109</v>
      </c>
      <c r="G110" s="0" t="n">
        <v>135</v>
      </c>
      <c r="H110" s="0" t="s">
        <v>523</v>
      </c>
      <c r="I110" s="0" t="s">
        <v>525</v>
      </c>
      <c r="J110" s="0" t="s">
        <v>50</v>
      </c>
      <c r="K110" s="0" t="n">
        <v>3</v>
      </c>
      <c r="L110" s="0" t="n">
        <v>10</v>
      </c>
      <c r="M110" s="0" t="n">
        <v>8</v>
      </c>
      <c r="N110" s="0" t="s">
        <v>52</v>
      </c>
      <c r="O110" s="0" t="s">
        <v>409</v>
      </c>
      <c r="P110" s="0" t="s">
        <v>1745</v>
      </c>
      <c r="Q110" s="0" t="n">
        <v>0</v>
      </c>
      <c r="R110" s="0" t="n">
        <v>6</v>
      </c>
      <c r="S110" s="0" t="n">
        <v>2.82</v>
      </c>
      <c r="T110" s="0" t="n">
        <v>3</v>
      </c>
      <c r="U110" s="0" t="n">
        <v>599</v>
      </c>
      <c r="V110" s="0" t="n">
        <v>556</v>
      </c>
      <c r="W110" s="0" t="n">
        <v>632</v>
      </c>
      <c r="X110" s="0" t="n">
        <v>402</v>
      </c>
      <c r="Y110" s="0" t="s">
        <v>55</v>
      </c>
      <c r="Z110" s="0" t="s">
        <v>55</v>
      </c>
      <c r="AA110" s="0" t="n">
        <v>1.42783</v>
      </c>
      <c r="AB110" s="0" t="n">
        <v>5</v>
      </c>
      <c r="AC110" s="0" t="n">
        <v>0.52</v>
      </c>
      <c r="AD110" s="0" t="n">
        <v>7065.21</v>
      </c>
      <c r="AE110" s="0" t="n">
        <v>761.33</v>
      </c>
      <c r="AF110" s="0" t="n">
        <v>1576.68</v>
      </c>
      <c r="AG110" s="0" t="n">
        <v>174.6</v>
      </c>
      <c r="AH110" s="0" t="n">
        <v>128.95</v>
      </c>
      <c r="AI110" s="0" t="n">
        <v>28.25</v>
      </c>
      <c r="AJ110" s="0" t="n">
        <v>204941.52</v>
      </c>
      <c r="AK110" s="0" t="n">
        <v>30965.83</v>
      </c>
      <c r="AL110" s="0" t="n">
        <v>17393.44</v>
      </c>
      <c r="AM110" s="0" t="n">
        <v>3205.8</v>
      </c>
      <c r="AN110" s="0" t="n">
        <v>1728.53</v>
      </c>
      <c r="AO110" s="0" t="n">
        <v>389.75</v>
      </c>
      <c r="AP110" s="0" t="n">
        <v>586</v>
      </c>
      <c r="AQ110" s="107" t="s">
        <v>524</v>
      </c>
    </row>
    <row r="111" customFormat="false" ht="12.8" hidden="false" customHeight="false" outlineLevel="0" collapsed="false">
      <c r="A111" s="0" t="s">
        <v>2016</v>
      </c>
      <c r="B111" s="0" t="s">
        <v>2017</v>
      </c>
      <c r="C111" s="0" t="n">
        <v>13110</v>
      </c>
      <c r="D111" s="0" t="n">
        <v>3110</v>
      </c>
      <c r="E111" s="0" t="s">
        <v>66</v>
      </c>
      <c r="F111" s="0" t="n">
        <v>110</v>
      </c>
      <c r="G111" s="0" t="n">
        <v>136</v>
      </c>
      <c r="H111" s="0" t="s">
        <v>528</v>
      </c>
      <c r="I111" s="0" t="s">
        <v>530</v>
      </c>
      <c r="J111" s="0" t="s">
        <v>50</v>
      </c>
      <c r="K111" s="0" t="n">
        <v>3</v>
      </c>
      <c r="L111" s="0" t="n">
        <v>10</v>
      </c>
      <c r="M111" s="0" t="n">
        <v>8</v>
      </c>
      <c r="N111" s="0" t="s">
        <v>52</v>
      </c>
      <c r="O111" s="0" t="s">
        <v>409</v>
      </c>
      <c r="P111" s="0" t="s">
        <v>1749</v>
      </c>
      <c r="Q111" s="0" t="s">
        <v>55</v>
      </c>
      <c r="R111" s="0" t="n">
        <v>8</v>
      </c>
      <c r="S111" s="0" t="n">
        <v>0.47</v>
      </c>
      <c r="T111" s="0" t="n">
        <v>2</v>
      </c>
      <c r="U111" s="0" t="s">
        <v>55</v>
      </c>
      <c r="V111" s="0" t="s">
        <v>55</v>
      </c>
      <c r="W111" s="0" t="s">
        <v>55</v>
      </c>
      <c r="X111" s="0" t="s">
        <v>55</v>
      </c>
      <c r="Y111" s="0" t="s">
        <v>55</v>
      </c>
      <c r="Z111" s="0" t="s">
        <v>55</v>
      </c>
      <c r="AA111" s="0" t="n">
        <v>0.416449</v>
      </c>
      <c r="AB111" s="0" t="n">
        <v>2</v>
      </c>
      <c r="AC111" s="0" t="n">
        <v>6.1</v>
      </c>
      <c r="AD111" s="0" t="n">
        <v>4118.6</v>
      </c>
      <c r="AE111" s="0" t="n">
        <v>1024</v>
      </c>
      <c r="AF111" s="0" t="n">
        <v>578.75</v>
      </c>
      <c r="AG111" s="0" t="n">
        <v>151.43</v>
      </c>
      <c r="AH111" s="0" t="n">
        <v>144.46</v>
      </c>
      <c r="AI111" s="0" t="n">
        <v>31.5</v>
      </c>
      <c r="AJ111" s="0" t="n">
        <v>306242.94</v>
      </c>
      <c r="AK111" s="0" t="n">
        <v>38465.5</v>
      </c>
      <c r="AL111" s="0" t="n">
        <v>36443.17</v>
      </c>
      <c r="AM111" s="0" t="n">
        <v>3882</v>
      </c>
      <c r="AN111" s="0" t="n">
        <v>3965.45</v>
      </c>
      <c r="AO111" s="0" t="n">
        <v>449</v>
      </c>
      <c r="AP111" s="0" t="n">
        <v>481</v>
      </c>
      <c r="AQ111" s="107" t="s">
        <v>529</v>
      </c>
    </row>
    <row r="112" customFormat="false" ht="12.8" hidden="false" customHeight="false" outlineLevel="0" collapsed="false">
      <c r="A112" s="0" t="s">
        <v>2018</v>
      </c>
      <c r="B112" s="0" t="s">
        <v>2019</v>
      </c>
      <c r="C112" s="0" t="n">
        <v>13111</v>
      </c>
      <c r="D112" s="0" t="n">
        <v>3111</v>
      </c>
      <c r="E112" s="0" t="s">
        <v>80</v>
      </c>
      <c r="F112" s="0" t="n">
        <v>111</v>
      </c>
      <c r="G112" s="0" t="n">
        <v>137</v>
      </c>
      <c r="H112" s="0" t="s">
        <v>533</v>
      </c>
      <c r="I112" s="0" t="s">
        <v>535</v>
      </c>
      <c r="J112" s="0" t="s">
        <v>50</v>
      </c>
      <c r="K112" s="0" t="n">
        <v>3</v>
      </c>
      <c r="L112" s="0" t="n">
        <v>10</v>
      </c>
      <c r="M112" s="0" t="n">
        <v>8</v>
      </c>
      <c r="N112" s="0" t="s">
        <v>52</v>
      </c>
      <c r="O112" s="0" t="s">
        <v>409</v>
      </c>
      <c r="P112" s="0" t="s">
        <v>1743</v>
      </c>
      <c r="Q112" s="0" t="s">
        <v>55</v>
      </c>
      <c r="R112" s="0" t="n">
        <v>7</v>
      </c>
      <c r="S112" s="0" t="n">
        <v>0.78</v>
      </c>
      <c r="T112" s="0" t="n">
        <v>0</v>
      </c>
      <c r="U112" s="0" t="s">
        <v>55</v>
      </c>
      <c r="V112" s="0" t="s">
        <v>55</v>
      </c>
      <c r="W112" s="0" t="s">
        <v>55</v>
      </c>
      <c r="X112" s="0" t="s">
        <v>55</v>
      </c>
      <c r="Y112" s="0" t="s">
        <v>55</v>
      </c>
      <c r="Z112" s="0" t="s">
        <v>55</v>
      </c>
      <c r="AA112" s="0" t="n">
        <v>4.99739</v>
      </c>
      <c r="AB112" s="0" t="n">
        <v>0</v>
      </c>
      <c r="AC112" s="0" t="n">
        <v>0</v>
      </c>
      <c r="AD112" s="0" t="n">
        <v>6986.58</v>
      </c>
      <c r="AE112" s="0" t="n">
        <v>1177.57</v>
      </c>
      <c r="AF112" s="0" t="n">
        <v>659.13</v>
      </c>
      <c r="AG112" s="0" t="n">
        <v>93.67</v>
      </c>
      <c r="AH112" s="0" t="n">
        <v>83.58</v>
      </c>
      <c r="AI112" s="0" t="n">
        <v>14.2</v>
      </c>
      <c r="AJ112" s="0" t="n">
        <v>246083.25</v>
      </c>
      <c r="AK112" s="0" t="n">
        <v>35572.71</v>
      </c>
      <c r="AL112" s="0" t="n">
        <v>10580.17</v>
      </c>
      <c r="AM112" s="0" t="n">
        <v>2224.67</v>
      </c>
      <c r="AN112" s="0" t="n">
        <v>864.83</v>
      </c>
      <c r="AO112" s="0" t="n">
        <v>249.2</v>
      </c>
      <c r="AP112" s="0" t="n">
        <v>545</v>
      </c>
      <c r="AQ112" s="107" t="s">
        <v>534</v>
      </c>
    </row>
    <row r="113" customFormat="false" ht="12.8" hidden="false" customHeight="false" outlineLevel="0" collapsed="false">
      <c r="A113" s="0" t="s">
        <v>2020</v>
      </c>
      <c r="B113" s="0" t="s">
        <v>2021</v>
      </c>
      <c r="C113" s="0" t="n">
        <v>13112</v>
      </c>
      <c r="D113" s="0" t="n">
        <v>3112</v>
      </c>
      <c r="E113" s="0" t="s">
        <v>80</v>
      </c>
      <c r="F113" s="0" t="n">
        <v>112</v>
      </c>
      <c r="G113" s="0" t="n">
        <v>139</v>
      </c>
      <c r="I113" s="0" t="s">
        <v>539</v>
      </c>
      <c r="J113" s="0" t="s">
        <v>50</v>
      </c>
      <c r="K113" s="0" t="n">
        <v>3</v>
      </c>
      <c r="L113" s="0" t="n">
        <v>15</v>
      </c>
      <c r="M113" s="0" t="n">
        <v>12</v>
      </c>
      <c r="N113" s="0" t="s">
        <v>52</v>
      </c>
      <c r="O113" s="0" t="s">
        <v>409</v>
      </c>
      <c r="P113" s="0" t="s">
        <v>1780</v>
      </c>
      <c r="Q113" s="0" t="s">
        <v>55</v>
      </c>
      <c r="R113" s="0" t="n">
        <v>4</v>
      </c>
      <c r="S113" s="0" t="n">
        <v>16.75</v>
      </c>
      <c r="T113" s="0" t="n">
        <v>4</v>
      </c>
      <c r="U113" s="0" t="n">
        <v>482</v>
      </c>
      <c r="V113" s="0" t="n">
        <v>554</v>
      </c>
      <c r="W113" s="0" t="n">
        <v>556</v>
      </c>
      <c r="X113" s="0" t="s">
        <v>55</v>
      </c>
      <c r="Y113" s="0" t="s">
        <v>55</v>
      </c>
      <c r="Z113" s="0" t="s">
        <v>55</v>
      </c>
      <c r="AA113" s="0" t="n">
        <v>31.0552</v>
      </c>
      <c r="AB113" s="0" t="n">
        <v>4</v>
      </c>
      <c r="AC113" s="0" t="n">
        <v>12.92</v>
      </c>
      <c r="AD113" s="0" t="n">
        <v>14855.44</v>
      </c>
      <c r="AE113" s="0" t="n">
        <v>238.75</v>
      </c>
      <c r="AF113" s="0" t="n">
        <v>893.22</v>
      </c>
      <c r="AG113" s="0" t="n">
        <v>23.33</v>
      </c>
      <c r="AH113" s="0" t="n">
        <v>56.9</v>
      </c>
      <c r="AI113" s="0" t="n">
        <v>3</v>
      </c>
      <c r="AJ113" s="0" t="n">
        <v>239739.81</v>
      </c>
      <c r="AK113" s="0" t="n">
        <v>30309</v>
      </c>
      <c r="AL113" s="0" t="n">
        <v>12934.46</v>
      </c>
      <c r="AM113" s="0" t="n">
        <v>2077.33</v>
      </c>
      <c r="AN113" s="0" t="n">
        <v>114.91</v>
      </c>
      <c r="AO113" s="0" t="n">
        <v>36</v>
      </c>
      <c r="AP113" s="0" t="n">
        <v>179</v>
      </c>
      <c r="AQ113" s="107" t="s">
        <v>538</v>
      </c>
    </row>
    <row r="114" customFormat="false" ht="12.8" hidden="false" customHeight="false" outlineLevel="0" collapsed="false">
      <c r="A114" s="0" t="s">
        <v>2022</v>
      </c>
      <c r="B114" s="0" t="s">
        <v>2023</v>
      </c>
      <c r="C114" s="0" t="n">
        <v>13113</v>
      </c>
      <c r="D114" s="0" t="n">
        <v>3113</v>
      </c>
      <c r="E114" s="0" t="s">
        <v>46</v>
      </c>
      <c r="F114" s="0" t="n">
        <v>113</v>
      </c>
      <c r="G114" s="0" t="n">
        <v>140</v>
      </c>
      <c r="H114" s="0" t="s">
        <v>542</v>
      </c>
      <c r="I114" s="0" t="s">
        <v>544</v>
      </c>
      <c r="J114" s="0" t="s">
        <v>50</v>
      </c>
      <c r="K114" s="0" t="n">
        <v>3</v>
      </c>
      <c r="L114" s="0" t="n">
        <v>10</v>
      </c>
      <c r="M114" s="0" t="n">
        <v>8</v>
      </c>
      <c r="N114" s="0" t="s">
        <v>52</v>
      </c>
      <c r="O114" s="0" t="s">
        <v>409</v>
      </c>
      <c r="P114" s="0" t="s">
        <v>1743</v>
      </c>
      <c r="Q114" s="0" t="s">
        <v>55</v>
      </c>
      <c r="R114" s="0" t="n">
        <v>10</v>
      </c>
      <c r="S114" s="0" t="n">
        <v>23.47</v>
      </c>
      <c r="T114" s="0" t="n">
        <v>1</v>
      </c>
      <c r="U114" s="0" t="n">
        <v>308</v>
      </c>
      <c r="V114" s="0" t="n">
        <v>519</v>
      </c>
      <c r="W114" s="0" t="n">
        <v>410</v>
      </c>
      <c r="X114" s="0" t="s">
        <v>55</v>
      </c>
      <c r="Y114" s="0" t="s">
        <v>55</v>
      </c>
      <c r="Z114" s="0" t="s">
        <v>55</v>
      </c>
      <c r="AA114" s="0" t="n">
        <v>56.6966</v>
      </c>
      <c r="AB114" s="0" t="n">
        <v>1</v>
      </c>
      <c r="AC114" s="0" t="n">
        <v>5.83</v>
      </c>
      <c r="AD114" s="0" t="n">
        <v>2536.83</v>
      </c>
      <c r="AE114" s="0" t="n">
        <v>777.4</v>
      </c>
      <c r="AF114" s="0" t="n">
        <v>1139.36</v>
      </c>
      <c r="AG114" s="0" t="n">
        <v>221.11</v>
      </c>
      <c r="AH114" s="0" t="n">
        <v>723.93</v>
      </c>
      <c r="AI114" s="0" t="n">
        <v>97.5</v>
      </c>
      <c r="AJ114" s="0" t="n">
        <v>298217.47</v>
      </c>
      <c r="AK114" s="0" t="n">
        <v>37203.7</v>
      </c>
      <c r="AL114" s="0" t="n">
        <v>22324.48</v>
      </c>
      <c r="AM114" s="0" t="n">
        <v>4168</v>
      </c>
      <c r="AN114" s="0" t="n">
        <v>5200.31</v>
      </c>
      <c r="AO114" s="0" t="n">
        <v>1031.88</v>
      </c>
      <c r="AP114" s="0" t="n">
        <v>397</v>
      </c>
      <c r="AQ114" s="107" t="s">
        <v>543</v>
      </c>
    </row>
    <row r="115" customFormat="false" ht="12.8" hidden="false" customHeight="false" outlineLevel="0" collapsed="false">
      <c r="A115" s="0" t="s">
        <v>2024</v>
      </c>
      <c r="B115" s="0" t="s">
        <v>2025</v>
      </c>
      <c r="C115" s="0" t="n">
        <v>13114</v>
      </c>
      <c r="D115" s="0" t="n">
        <v>3114</v>
      </c>
      <c r="E115" s="0" t="s">
        <v>56</v>
      </c>
      <c r="F115" s="0" t="n">
        <v>114</v>
      </c>
      <c r="G115" s="0" t="n">
        <v>141</v>
      </c>
      <c r="I115" s="0" t="s">
        <v>548</v>
      </c>
      <c r="J115" s="0" t="s">
        <v>50</v>
      </c>
      <c r="K115" s="0" t="n">
        <v>3</v>
      </c>
      <c r="L115" s="0" t="n">
        <v>21</v>
      </c>
      <c r="M115" s="0" t="n">
        <v>18</v>
      </c>
      <c r="N115" s="0" t="s">
        <v>52</v>
      </c>
      <c r="O115" s="0" t="s">
        <v>409</v>
      </c>
      <c r="P115" s="0" t="s">
        <v>1374</v>
      </c>
      <c r="Q115" s="0" t="s">
        <v>55</v>
      </c>
      <c r="R115" s="0" t="n">
        <v>6</v>
      </c>
      <c r="S115" s="0" t="n">
        <v>26.55</v>
      </c>
      <c r="T115" s="0" t="n">
        <v>2</v>
      </c>
      <c r="U115" s="0" t="n">
        <v>602</v>
      </c>
      <c r="V115" s="0" t="n">
        <v>567</v>
      </c>
      <c r="W115" s="0" t="n">
        <v>635</v>
      </c>
      <c r="X115" s="0" t="n">
        <v>551</v>
      </c>
      <c r="Y115" s="0" t="s">
        <v>55</v>
      </c>
      <c r="Z115" s="0" t="s">
        <v>55</v>
      </c>
      <c r="AA115" s="0" t="n">
        <v>114.107</v>
      </c>
      <c r="AB115" s="0" t="n">
        <v>2</v>
      </c>
      <c r="AC115" s="0" t="n">
        <v>3.69</v>
      </c>
      <c r="AD115" s="0" t="n">
        <v>8554.45</v>
      </c>
      <c r="AE115" s="0" t="n">
        <v>921.67</v>
      </c>
      <c r="AF115" s="0" t="n">
        <v>992.95</v>
      </c>
      <c r="AG115" s="0" t="n">
        <v>118</v>
      </c>
      <c r="AH115" s="0" t="n">
        <v>279.56</v>
      </c>
      <c r="AI115" s="0" t="n">
        <v>15.5</v>
      </c>
      <c r="AJ115" s="0" t="n">
        <v>280518.49</v>
      </c>
      <c r="AK115" s="0" t="n">
        <v>36913.5</v>
      </c>
      <c r="AL115" s="0" t="n">
        <v>21887.54</v>
      </c>
      <c r="AM115" s="0" t="n">
        <v>3459.6</v>
      </c>
      <c r="AN115" s="0" t="n">
        <v>1783.88</v>
      </c>
      <c r="AO115" s="0" t="n">
        <v>333.25</v>
      </c>
      <c r="AP115" s="0" t="n">
        <v>167</v>
      </c>
      <c r="AQ115" s="107" t="s">
        <v>547</v>
      </c>
    </row>
    <row r="116" customFormat="false" ht="12.8" hidden="false" customHeight="false" outlineLevel="0" collapsed="false">
      <c r="A116" s="0" t="s">
        <v>2026</v>
      </c>
      <c r="B116" s="0" t="s">
        <v>2027</v>
      </c>
      <c r="C116" s="0" t="n">
        <v>13115</v>
      </c>
      <c r="D116" s="0" t="n">
        <v>3115</v>
      </c>
      <c r="E116" s="0" t="s">
        <v>56</v>
      </c>
      <c r="F116" s="0" t="n">
        <v>115</v>
      </c>
      <c r="G116" s="0" t="n">
        <v>142</v>
      </c>
      <c r="H116" s="0" t="s">
        <v>551</v>
      </c>
      <c r="I116" s="0" t="s">
        <v>553</v>
      </c>
      <c r="J116" s="0" t="s">
        <v>50</v>
      </c>
      <c r="K116" s="0" t="n">
        <v>3</v>
      </c>
      <c r="L116" s="0" t="n">
        <v>11</v>
      </c>
      <c r="M116" s="0" t="n">
        <v>8</v>
      </c>
      <c r="N116" s="0" t="s">
        <v>52</v>
      </c>
      <c r="O116" s="0" t="s">
        <v>409</v>
      </c>
      <c r="P116" s="0" t="s">
        <v>1745</v>
      </c>
      <c r="Q116" s="0" t="s">
        <v>55</v>
      </c>
      <c r="R116" s="0" t="n">
        <v>9</v>
      </c>
      <c r="S116" s="0" t="n">
        <v>1.02</v>
      </c>
      <c r="T116" s="0" t="n">
        <v>0</v>
      </c>
      <c r="U116" s="0" t="s">
        <v>55</v>
      </c>
      <c r="V116" s="0" t="s">
        <v>55</v>
      </c>
      <c r="W116" s="0" t="s">
        <v>55</v>
      </c>
      <c r="X116" s="0" t="s">
        <v>55</v>
      </c>
      <c r="Y116" s="0" t="s">
        <v>55</v>
      </c>
      <c r="Z116" s="0" t="s">
        <v>55</v>
      </c>
      <c r="AA116" s="0" t="n">
        <v>0.118986</v>
      </c>
      <c r="AB116" s="0" t="n">
        <v>0</v>
      </c>
      <c r="AC116" s="0" t="n">
        <v>0</v>
      </c>
      <c r="AD116" s="0" t="n">
        <v>2446.16</v>
      </c>
      <c r="AE116" s="0" t="n">
        <v>714.11</v>
      </c>
      <c r="AF116" s="0" t="n">
        <v>164.3</v>
      </c>
      <c r="AG116" s="0" t="n">
        <v>64.62</v>
      </c>
      <c r="AH116" s="0" t="n">
        <v>7.43</v>
      </c>
      <c r="AI116" s="0" t="n">
        <v>8.71</v>
      </c>
      <c r="AJ116" s="0" t="n">
        <v>216633.98</v>
      </c>
      <c r="AK116" s="0" t="n">
        <v>28332.33</v>
      </c>
      <c r="AL116" s="0" t="n">
        <v>25225.83</v>
      </c>
      <c r="AM116" s="0" t="n">
        <v>1819.75</v>
      </c>
      <c r="AN116" s="0" t="n">
        <v>1731.19</v>
      </c>
      <c r="AO116" s="0" t="n">
        <v>191.14</v>
      </c>
      <c r="AP116" s="0" t="n">
        <v>280</v>
      </c>
      <c r="AQ116" s="107" t="s">
        <v>552</v>
      </c>
    </row>
    <row r="117" customFormat="false" ht="12.8" hidden="false" customHeight="false" outlineLevel="0" collapsed="false">
      <c r="A117" s="0" t="s">
        <v>2028</v>
      </c>
      <c r="B117" s="0" t="s">
        <v>2029</v>
      </c>
      <c r="C117" s="0" t="n">
        <v>13116</v>
      </c>
      <c r="D117" s="0" t="n">
        <v>3116</v>
      </c>
      <c r="E117" s="0" t="s">
        <v>66</v>
      </c>
      <c r="F117" s="0" t="n">
        <v>116</v>
      </c>
      <c r="G117" s="0" t="n">
        <v>144</v>
      </c>
      <c r="I117" s="0" t="s">
        <v>557</v>
      </c>
      <c r="J117" s="0" t="s">
        <v>50</v>
      </c>
      <c r="K117" s="0" t="n">
        <v>3</v>
      </c>
      <c r="L117" s="0" t="n">
        <v>21</v>
      </c>
      <c r="M117" s="0" t="n">
        <v>19</v>
      </c>
      <c r="N117" s="0" t="s">
        <v>52</v>
      </c>
      <c r="O117" s="0" t="s">
        <v>409</v>
      </c>
      <c r="P117" s="0" t="s">
        <v>1778</v>
      </c>
      <c r="Q117" s="0" t="s">
        <v>55</v>
      </c>
      <c r="R117" s="0" t="n">
        <v>8</v>
      </c>
      <c r="S117" s="0" t="n">
        <v>1.9</v>
      </c>
      <c r="T117" s="0" t="n">
        <v>2</v>
      </c>
      <c r="U117" s="0" t="s">
        <v>55</v>
      </c>
      <c r="V117" s="0" t="s">
        <v>55</v>
      </c>
      <c r="W117" s="0" t="s">
        <v>55</v>
      </c>
      <c r="X117" s="0" t="s">
        <v>55</v>
      </c>
      <c r="Y117" s="0" t="s">
        <v>55</v>
      </c>
      <c r="Z117" s="0" t="s">
        <v>55</v>
      </c>
      <c r="AA117" s="0" t="n">
        <v>1.90377</v>
      </c>
      <c r="AB117" s="0" t="n">
        <v>2</v>
      </c>
      <c r="AC117" s="0" t="n">
        <v>3.51</v>
      </c>
      <c r="AD117" s="0" t="n">
        <v>3596.94</v>
      </c>
      <c r="AE117" s="0" t="n">
        <v>779.25</v>
      </c>
      <c r="AF117" s="0" t="n">
        <v>875.75</v>
      </c>
      <c r="AG117" s="0" t="n">
        <v>163.14</v>
      </c>
      <c r="AH117" s="0" t="n">
        <v>87.99</v>
      </c>
      <c r="AI117" s="0" t="n">
        <v>18.83</v>
      </c>
      <c r="AJ117" s="0" t="n">
        <v>263415.02</v>
      </c>
      <c r="AK117" s="0" t="n">
        <v>35755</v>
      </c>
      <c r="AL117" s="0" t="n">
        <v>27031.55</v>
      </c>
      <c r="AM117" s="0" t="n">
        <v>3887.14</v>
      </c>
      <c r="AN117" s="0" t="n">
        <v>1408.13</v>
      </c>
      <c r="AO117" s="0" t="n">
        <v>200</v>
      </c>
      <c r="AP117" s="0" t="n">
        <v>134</v>
      </c>
      <c r="AQ117" s="107" t="s">
        <v>556</v>
      </c>
    </row>
    <row r="118" customFormat="false" ht="12.8" hidden="false" customHeight="false" outlineLevel="0" collapsed="false">
      <c r="A118" s="0" t="s">
        <v>2030</v>
      </c>
      <c r="B118" s="0" t="s">
        <v>2031</v>
      </c>
      <c r="C118" s="0" t="n">
        <v>13117</v>
      </c>
      <c r="D118" s="0" t="n">
        <v>3117</v>
      </c>
      <c r="E118" s="0" t="s">
        <v>46</v>
      </c>
      <c r="F118" s="0" t="n">
        <v>117</v>
      </c>
      <c r="G118" s="0" t="n">
        <v>145</v>
      </c>
      <c r="H118" s="0" t="n">
        <v>57</v>
      </c>
      <c r="I118" s="0" t="s">
        <v>561</v>
      </c>
      <c r="J118" s="0" t="s">
        <v>50</v>
      </c>
      <c r="K118" s="0" t="n">
        <v>3</v>
      </c>
      <c r="L118" s="0" t="n">
        <v>11</v>
      </c>
      <c r="M118" s="0" t="n">
        <v>9</v>
      </c>
      <c r="N118" s="0" t="s">
        <v>52</v>
      </c>
      <c r="O118" s="0" t="s">
        <v>409</v>
      </c>
      <c r="P118" s="0" t="s">
        <v>1743</v>
      </c>
      <c r="Q118" s="0" t="s">
        <v>55</v>
      </c>
      <c r="R118" s="0" t="n">
        <v>4</v>
      </c>
      <c r="S118" s="0" t="n">
        <v>65</v>
      </c>
      <c r="T118" s="0" t="n">
        <v>4</v>
      </c>
      <c r="U118" s="0" t="n">
        <v>604</v>
      </c>
      <c r="V118" s="0" t="n">
        <v>613</v>
      </c>
      <c r="W118" s="0" t="n">
        <v>622</v>
      </c>
      <c r="X118" s="0" t="n">
        <v>489</v>
      </c>
      <c r="Y118" s="0" t="s">
        <v>55</v>
      </c>
      <c r="Z118" s="0" t="s">
        <v>55</v>
      </c>
      <c r="AA118" s="0" t="n">
        <v>76.2697</v>
      </c>
      <c r="AB118" s="0" t="n">
        <v>5</v>
      </c>
      <c r="AC118" s="0" t="n">
        <v>93.71</v>
      </c>
      <c r="AD118" s="0" t="n">
        <v>24985.21</v>
      </c>
      <c r="AE118" s="0" t="n">
        <v>218.5</v>
      </c>
      <c r="AF118" s="0" t="n">
        <v>518.78</v>
      </c>
      <c r="AG118" s="0" t="n">
        <v>14</v>
      </c>
      <c r="AH118" s="0" t="n">
        <v>182.26</v>
      </c>
      <c r="AI118" s="0" t="n">
        <v>2</v>
      </c>
      <c r="AJ118" s="0" t="n">
        <v>419415.19</v>
      </c>
      <c r="AK118" s="0" t="n">
        <v>51132.25</v>
      </c>
      <c r="AL118" s="0" t="n">
        <v>28396.11</v>
      </c>
      <c r="AM118" s="0" t="n">
        <v>3850.33</v>
      </c>
      <c r="AN118" s="0" t="n">
        <v>2358.77</v>
      </c>
      <c r="AO118" s="0" t="n">
        <v>348</v>
      </c>
      <c r="AP118" s="0" t="n">
        <v>543</v>
      </c>
      <c r="AQ118" s="107" t="s">
        <v>560</v>
      </c>
    </row>
    <row r="119" customFormat="false" ht="12.8" hidden="false" customHeight="false" outlineLevel="0" collapsed="false">
      <c r="A119" s="0" t="s">
        <v>2032</v>
      </c>
      <c r="B119" s="0" t="s">
        <v>2033</v>
      </c>
      <c r="C119" s="0" t="n">
        <v>13118</v>
      </c>
      <c r="D119" s="0" t="n">
        <v>3118</v>
      </c>
      <c r="E119" s="0" t="s">
        <v>56</v>
      </c>
      <c r="F119" s="0" t="n">
        <v>118</v>
      </c>
      <c r="G119" s="0" t="n">
        <v>146</v>
      </c>
      <c r="I119" s="0" t="s">
        <v>565</v>
      </c>
      <c r="J119" s="0" t="s">
        <v>50</v>
      </c>
      <c r="K119" s="0" t="n">
        <v>3</v>
      </c>
      <c r="L119" s="0" t="n">
        <v>14</v>
      </c>
      <c r="M119" s="0" t="n">
        <v>10</v>
      </c>
      <c r="N119" s="0" t="s">
        <v>52</v>
      </c>
      <c r="O119" s="0" t="s">
        <v>409</v>
      </c>
      <c r="P119" s="0" t="s">
        <v>1781</v>
      </c>
      <c r="Q119" s="0" t="s">
        <v>55</v>
      </c>
      <c r="R119" s="0" t="n">
        <v>3</v>
      </c>
      <c r="S119" s="0" t="n">
        <v>56.51</v>
      </c>
      <c r="T119" s="0" t="n">
        <v>12</v>
      </c>
      <c r="U119" s="0" t="n">
        <v>626</v>
      </c>
      <c r="V119" s="0" t="n">
        <v>589</v>
      </c>
      <c r="W119" s="0" t="n">
        <v>601</v>
      </c>
      <c r="X119" s="0" t="n">
        <v>503</v>
      </c>
      <c r="Y119" s="0" t="s">
        <v>55</v>
      </c>
      <c r="Z119" s="0" t="s">
        <v>55</v>
      </c>
      <c r="AA119" s="0" t="n">
        <v>66.6914</v>
      </c>
      <c r="AB119" s="0" t="n">
        <v>16</v>
      </c>
      <c r="AC119" s="0" t="n">
        <v>36.93</v>
      </c>
      <c r="AD119" s="0" t="n">
        <v>4941.51</v>
      </c>
      <c r="AE119" s="0" t="n">
        <v>61</v>
      </c>
      <c r="AF119" s="0" t="n">
        <v>357.05</v>
      </c>
      <c r="AG119" s="0" t="n">
        <v>7.5</v>
      </c>
      <c r="AH119" s="0" t="n">
        <v>66.69</v>
      </c>
      <c r="AI119" s="0" t="n">
        <v>1</v>
      </c>
      <c r="AJ119" s="0" t="n">
        <v>258446.38</v>
      </c>
      <c r="AK119" s="0" t="n">
        <v>36505</v>
      </c>
      <c r="AL119" s="0" t="n">
        <v>15016.42</v>
      </c>
      <c r="AM119" s="0" t="n">
        <v>3091</v>
      </c>
      <c r="AN119" s="0" t="n">
        <v>702.25</v>
      </c>
      <c r="AO119" s="0" t="n">
        <v>176</v>
      </c>
      <c r="AP119" s="0" t="n">
        <v>264</v>
      </c>
      <c r="AQ119" s="107" t="s">
        <v>564</v>
      </c>
    </row>
    <row r="120" customFormat="false" ht="12.8" hidden="false" customHeight="false" outlineLevel="0" collapsed="false">
      <c r="A120" s="0" t="s">
        <v>2034</v>
      </c>
      <c r="B120" s="0" t="s">
        <v>2035</v>
      </c>
      <c r="C120" s="0" t="n">
        <v>13119</v>
      </c>
      <c r="D120" s="0" t="n">
        <v>3119</v>
      </c>
      <c r="E120" s="0" t="s">
        <v>56</v>
      </c>
      <c r="F120" s="0" t="n">
        <v>119</v>
      </c>
      <c r="G120" s="0" t="n">
        <v>147</v>
      </c>
      <c r="H120" s="0" t="s">
        <v>568</v>
      </c>
      <c r="I120" s="0" t="s">
        <v>570</v>
      </c>
      <c r="J120" s="0" t="s">
        <v>50</v>
      </c>
      <c r="K120" s="0" t="n">
        <v>3</v>
      </c>
      <c r="L120" s="0" t="n">
        <v>10</v>
      </c>
      <c r="M120" s="0" t="n">
        <v>8</v>
      </c>
      <c r="N120" s="0" t="s">
        <v>52</v>
      </c>
      <c r="O120" s="0" t="s">
        <v>409</v>
      </c>
      <c r="P120" s="0" t="s">
        <v>1745</v>
      </c>
      <c r="Q120" s="0" t="s">
        <v>55</v>
      </c>
      <c r="R120" s="0" t="n">
        <v>4</v>
      </c>
      <c r="S120" s="0" t="n">
        <v>154.43</v>
      </c>
      <c r="T120" s="0" t="n">
        <v>9</v>
      </c>
      <c r="U120" s="0" t="n">
        <v>597</v>
      </c>
      <c r="V120" s="0" t="n">
        <v>579</v>
      </c>
      <c r="W120" s="0" t="n">
        <v>539</v>
      </c>
      <c r="X120" s="0" t="n">
        <v>588</v>
      </c>
      <c r="Y120" s="0" t="s">
        <v>55</v>
      </c>
      <c r="Z120" s="0" t="s">
        <v>55</v>
      </c>
      <c r="AA120" s="0" t="n">
        <v>263.077</v>
      </c>
      <c r="AB120" s="0" t="n">
        <v>10</v>
      </c>
      <c r="AC120" s="0" t="n">
        <v>119.29</v>
      </c>
      <c r="AD120" s="0" t="n">
        <v>15031.87</v>
      </c>
      <c r="AE120" s="0" t="n">
        <v>229</v>
      </c>
      <c r="AF120" s="0" t="n">
        <v>2304.39</v>
      </c>
      <c r="AG120" s="0" t="n">
        <v>32</v>
      </c>
      <c r="AH120" s="0" t="n">
        <v>843.13</v>
      </c>
      <c r="AI120" s="0" t="n">
        <v>4.5</v>
      </c>
      <c r="AJ120" s="0" t="n">
        <v>226874.77</v>
      </c>
      <c r="AK120" s="0" t="n">
        <v>23918.25</v>
      </c>
      <c r="AL120" s="0" t="n">
        <v>10607.16</v>
      </c>
      <c r="AM120" s="0" t="n">
        <v>1154.33</v>
      </c>
      <c r="AN120" s="0" t="n">
        <v>1456.8</v>
      </c>
      <c r="AO120" s="0" t="n">
        <v>174.5</v>
      </c>
      <c r="AP120" s="0" t="n">
        <v>151</v>
      </c>
      <c r="AQ120" s="107" t="s">
        <v>569</v>
      </c>
    </row>
    <row r="121" customFormat="false" ht="12.8" hidden="false" customHeight="false" outlineLevel="0" collapsed="false">
      <c r="A121" s="0" t="s">
        <v>2036</v>
      </c>
      <c r="B121" s="0" t="s">
        <v>2037</v>
      </c>
      <c r="C121" s="0" t="n">
        <v>13120</v>
      </c>
      <c r="D121" s="0" t="n">
        <v>3120</v>
      </c>
      <c r="E121" s="0" t="s">
        <v>80</v>
      </c>
      <c r="F121" s="0" t="n">
        <v>120</v>
      </c>
      <c r="G121" s="0" t="n">
        <v>148</v>
      </c>
      <c r="H121" s="0" t="s">
        <v>572</v>
      </c>
      <c r="I121" s="0" t="s">
        <v>574</v>
      </c>
      <c r="J121" s="0" t="s">
        <v>50</v>
      </c>
      <c r="K121" s="0" t="n">
        <v>3</v>
      </c>
      <c r="L121" s="0" t="n">
        <v>10</v>
      </c>
      <c r="M121" s="0" t="n">
        <v>8</v>
      </c>
      <c r="N121" s="0" t="s">
        <v>52</v>
      </c>
      <c r="O121" s="0" t="s">
        <v>409</v>
      </c>
      <c r="P121" s="0" t="s">
        <v>1751</v>
      </c>
      <c r="Q121" s="0" t="n">
        <v>0</v>
      </c>
      <c r="R121" s="0" t="n">
        <v>5</v>
      </c>
      <c r="S121" s="0" t="n">
        <v>56.63</v>
      </c>
      <c r="T121" s="0" t="n">
        <v>7</v>
      </c>
      <c r="U121" s="0" t="n">
        <v>612</v>
      </c>
      <c r="V121" s="0" t="n">
        <v>553</v>
      </c>
      <c r="W121" s="0" t="n">
        <v>667</v>
      </c>
      <c r="X121" s="0" t="n">
        <v>518</v>
      </c>
      <c r="Y121" s="0" t="n">
        <v>16</v>
      </c>
      <c r="Z121" s="0" t="s">
        <v>55</v>
      </c>
      <c r="AA121" s="0" t="n">
        <v>62.1104</v>
      </c>
      <c r="AB121" s="0" t="n">
        <v>7</v>
      </c>
      <c r="AC121" s="0" t="n">
        <v>25.29</v>
      </c>
      <c r="AD121" s="0" t="n">
        <v>8199.02</v>
      </c>
      <c r="AE121" s="0" t="n">
        <v>358.8</v>
      </c>
      <c r="AF121" s="0" t="n">
        <v>2903.28</v>
      </c>
      <c r="AG121" s="0" t="n">
        <v>66.75</v>
      </c>
      <c r="AH121" s="0" t="n">
        <v>238.23</v>
      </c>
      <c r="AI121" s="0" t="n">
        <v>9.33</v>
      </c>
      <c r="AJ121" s="0" t="n">
        <v>266142.72</v>
      </c>
      <c r="AK121" s="0" t="n">
        <v>30195.4</v>
      </c>
      <c r="AL121" s="0" t="n">
        <v>19566.63</v>
      </c>
      <c r="AM121" s="0" t="n">
        <v>2327</v>
      </c>
      <c r="AN121" s="0" t="n">
        <v>1497.37</v>
      </c>
      <c r="AO121" s="0" t="n">
        <v>184.33</v>
      </c>
      <c r="AP121" s="0" t="n">
        <v>16</v>
      </c>
      <c r="AQ121" s="107" t="s">
        <v>573</v>
      </c>
    </row>
    <row r="122" customFormat="false" ht="12.8" hidden="false" customHeight="false" outlineLevel="0" collapsed="false">
      <c r="A122" s="0" t="s">
        <v>2038</v>
      </c>
      <c r="B122" s="0" t="s">
        <v>2039</v>
      </c>
      <c r="C122" s="0" t="n">
        <v>13121</v>
      </c>
      <c r="D122" s="0" t="n">
        <v>3121</v>
      </c>
      <c r="E122" s="0" t="s">
        <v>66</v>
      </c>
      <c r="F122" s="0" t="n">
        <v>121</v>
      </c>
      <c r="G122" s="0" t="n">
        <v>149</v>
      </c>
      <c r="H122" s="0" t="n">
        <v>62</v>
      </c>
      <c r="I122" s="0" t="s">
        <v>578</v>
      </c>
      <c r="J122" s="0" t="s">
        <v>50</v>
      </c>
      <c r="K122" s="0" t="n">
        <v>3</v>
      </c>
      <c r="L122" s="0" t="n">
        <v>11</v>
      </c>
      <c r="M122" s="0" t="n">
        <v>9</v>
      </c>
      <c r="N122" s="0" t="s">
        <v>52</v>
      </c>
      <c r="O122" s="0" t="s">
        <v>581</v>
      </c>
      <c r="P122" s="0" t="s">
        <v>1782</v>
      </c>
      <c r="Q122" s="0" t="s">
        <v>55</v>
      </c>
      <c r="R122" s="0" t="n">
        <v>6</v>
      </c>
      <c r="S122" s="0" t="n">
        <v>1.35</v>
      </c>
      <c r="T122" s="0" t="n">
        <v>6</v>
      </c>
      <c r="U122" s="0" t="s">
        <v>55</v>
      </c>
      <c r="V122" s="0" t="s">
        <v>55</v>
      </c>
      <c r="W122" s="0" t="s">
        <v>55</v>
      </c>
      <c r="X122" s="0" t="s">
        <v>55</v>
      </c>
      <c r="Y122" s="0" t="s">
        <v>55</v>
      </c>
      <c r="Z122" s="0" t="s">
        <v>55</v>
      </c>
      <c r="AA122" s="0" t="n">
        <v>0.832899</v>
      </c>
      <c r="AB122" s="0" t="n">
        <v>9</v>
      </c>
      <c r="AC122" s="0" t="n">
        <v>12.57</v>
      </c>
      <c r="AD122" s="0" t="n">
        <v>8559.33</v>
      </c>
      <c r="AE122" s="0" t="n">
        <v>941.83</v>
      </c>
      <c r="AF122" s="0" t="n">
        <v>2167.11</v>
      </c>
      <c r="AG122" s="0" t="n">
        <v>214.8</v>
      </c>
      <c r="AH122" s="0" t="n">
        <v>312.2</v>
      </c>
      <c r="AI122" s="0" t="n">
        <v>28</v>
      </c>
      <c r="AJ122" s="0" t="n">
        <v>293567.08</v>
      </c>
      <c r="AK122" s="0" t="n">
        <v>35449.33</v>
      </c>
      <c r="AL122" s="0" t="n">
        <v>43353.09</v>
      </c>
      <c r="AM122" s="0" t="n">
        <v>5723.8</v>
      </c>
      <c r="AN122" s="0" t="n">
        <v>2669.11</v>
      </c>
      <c r="AO122" s="0" t="n">
        <v>409</v>
      </c>
      <c r="AP122" s="0" t="n">
        <v>201</v>
      </c>
      <c r="AQ122" s="107" t="s">
        <v>577</v>
      </c>
    </row>
    <row r="123" customFormat="false" ht="12.8" hidden="false" customHeight="false" outlineLevel="0" collapsed="false">
      <c r="A123" s="0" t="s">
        <v>2040</v>
      </c>
      <c r="B123" s="0" t="s">
        <v>2041</v>
      </c>
      <c r="C123" s="0" t="n">
        <v>13122</v>
      </c>
      <c r="D123" s="0" t="n">
        <v>3122</v>
      </c>
      <c r="E123" s="0" t="s">
        <v>80</v>
      </c>
      <c r="F123" s="0" t="n">
        <v>122</v>
      </c>
      <c r="G123" s="0" t="n">
        <v>150</v>
      </c>
      <c r="H123" s="0" t="s">
        <v>582</v>
      </c>
      <c r="I123" s="0" t="s">
        <v>584</v>
      </c>
      <c r="J123" s="0" t="s">
        <v>50</v>
      </c>
      <c r="K123" s="0" t="n">
        <v>3</v>
      </c>
      <c r="L123" s="0" t="n">
        <v>10</v>
      </c>
      <c r="M123" s="0" t="n">
        <v>8</v>
      </c>
      <c r="N123" s="0" t="s">
        <v>52</v>
      </c>
      <c r="O123" s="0" t="s">
        <v>581</v>
      </c>
      <c r="P123" s="0" t="s">
        <v>1741</v>
      </c>
      <c r="Q123" s="0" t="s">
        <v>55</v>
      </c>
      <c r="R123" s="0" t="n">
        <v>6</v>
      </c>
      <c r="S123" s="0" t="n">
        <v>1.35</v>
      </c>
      <c r="T123" s="0" t="n">
        <v>2</v>
      </c>
      <c r="U123" s="0" t="n">
        <v>555</v>
      </c>
      <c r="V123" s="0" t="n">
        <v>459</v>
      </c>
      <c r="W123" s="0" t="n">
        <v>497</v>
      </c>
      <c r="X123" s="0" t="n">
        <v>385</v>
      </c>
      <c r="Y123" s="0" t="s">
        <v>55</v>
      </c>
      <c r="Z123" s="0" t="s">
        <v>55</v>
      </c>
      <c r="AA123" s="0" t="n">
        <v>5.53283</v>
      </c>
      <c r="AB123" s="0" t="n">
        <v>2</v>
      </c>
      <c r="AC123" s="0" t="n">
        <v>29.54</v>
      </c>
      <c r="AD123" s="0" t="n">
        <v>4718.94</v>
      </c>
      <c r="AE123" s="0" t="n">
        <v>427.67</v>
      </c>
      <c r="AF123" s="0" t="n">
        <v>886.85</v>
      </c>
      <c r="AG123" s="0" t="n">
        <v>69.6</v>
      </c>
      <c r="AH123" s="0" t="n">
        <v>282.01</v>
      </c>
      <c r="AI123" s="0" t="n">
        <v>13</v>
      </c>
      <c r="AJ123" s="0" t="n">
        <v>273656.52</v>
      </c>
      <c r="AK123" s="0" t="n">
        <v>34226.67</v>
      </c>
      <c r="AL123" s="0" t="n">
        <v>20447.83</v>
      </c>
      <c r="AM123" s="0" t="n">
        <v>3586</v>
      </c>
      <c r="AN123" s="0" t="n">
        <v>2022.5</v>
      </c>
      <c r="AO123" s="0" t="n">
        <v>400.25</v>
      </c>
      <c r="AP123" s="0" t="n">
        <v>496</v>
      </c>
      <c r="AQ123" s="107" t="s">
        <v>583</v>
      </c>
    </row>
    <row r="124" customFormat="false" ht="12.8" hidden="false" customHeight="false" outlineLevel="0" collapsed="false">
      <c r="A124" s="0" t="s">
        <v>2042</v>
      </c>
      <c r="B124" s="0" t="s">
        <v>2043</v>
      </c>
      <c r="C124" s="0" t="n">
        <v>13123</v>
      </c>
      <c r="D124" s="0" t="n">
        <v>3123</v>
      </c>
      <c r="E124" s="0" t="s">
        <v>56</v>
      </c>
      <c r="F124" s="0" t="n">
        <v>123</v>
      </c>
      <c r="G124" s="0" t="n">
        <v>151</v>
      </c>
      <c r="I124" s="0" t="s">
        <v>588</v>
      </c>
      <c r="J124" s="0" t="s">
        <v>50</v>
      </c>
      <c r="K124" s="0" t="n">
        <v>3</v>
      </c>
      <c r="L124" s="0" t="n">
        <v>22</v>
      </c>
      <c r="M124" s="0" t="n">
        <v>20</v>
      </c>
      <c r="N124" s="0" t="s">
        <v>52</v>
      </c>
      <c r="O124" s="0" t="s">
        <v>581</v>
      </c>
      <c r="P124" s="0" t="s">
        <v>1783</v>
      </c>
      <c r="Q124" s="0" t="s">
        <v>55</v>
      </c>
      <c r="R124" s="0" t="n">
        <v>7</v>
      </c>
      <c r="S124" s="0" t="n">
        <v>2.33</v>
      </c>
      <c r="T124" s="0" t="n">
        <v>1</v>
      </c>
      <c r="U124" s="0" t="s">
        <v>55</v>
      </c>
      <c r="V124" s="0" t="s">
        <v>55</v>
      </c>
      <c r="W124" s="0" t="s">
        <v>55</v>
      </c>
      <c r="X124" s="0" t="s">
        <v>55</v>
      </c>
      <c r="Y124" s="0" t="s">
        <v>55</v>
      </c>
      <c r="Z124" s="0" t="s">
        <v>55</v>
      </c>
      <c r="AA124" s="0" t="n">
        <v>0.535435</v>
      </c>
      <c r="AB124" s="0" t="n">
        <v>4</v>
      </c>
      <c r="AC124" s="0" t="n">
        <v>0.95</v>
      </c>
      <c r="AD124" s="0" t="n">
        <v>5992.74</v>
      </c>
      <c r="AE124" s="0" t="n">
        <v>1113.71</v>
      </c>
      <c r="AF124" s="0" t="n">
        <v>1386.82</v>
      </c>
      <c r="AG124" s="0" t="n">
        <v>303.5</v>
      </c>
      <c r="AH124" s="0" t="n">
        <v>109.62</v>
      </c>
      <c r="AI124" s="0" t="n">
        <v>43.4</v>
      </c>
      <c r="AJ124" s="0" t="n">
        <v>215228.26</v>
      </c>
      <c r="AK124" s="0" t="n">
        <v>29901.43</v>
      </c>
      <c r="AL124" s="0" t="n">
        <v>20814.6</v>
      </c>
      <c r="AM124" s="0" t="n">
        <v>3922.17</v>
      </c>
      <c r="AN124" s="0" t="n">
        <v>1067.7</v>
      </c>
      <c r="AO124" s="0" t="n">
        <v>339.6</v>
      </c>
      <c r="AP124" s="0" t="n">
        <v>83</v>
      </c>
      <c r="AQ124" s="107" t="s">
        <v>587</v>
      </c>
    </row>
    <row r="125" customFormat="false" ht="12.8" hidden="false" customHeight="false" outlineLevel="0" collapsed="false">
      <c r="A125" s="0" t="s">
        <v>2044</v>
      </c>
      <c r="B125" s="0" t="s">
        <v>2045</v>
      </c>
      <c r="C125" s="0" t="n">
        <v>13124</v>
      </c>
      <c r="D125" s="0" t="n">
        <v>3124</v>
      </c>
      <c r="E125" s="0" t="s">
        <v>80</v>
      </c>
      <c r="F125" s="0" t="n">
        <v>124</v>
      </c>
      <c r="G125" s="0" t="n">
        <v>152</v>
      </c>
      <c r="H125" s="0" t="s">
        <v>591</v>
      </c>
      <c r="I125" s="0" t="s">
        <v>593</v>
      </c>
      <c r="J125" s="0" t="s">
        <v>50</v>
      </c>
      <c r="K125" s="0" t="n">
        <v>3</v>
      </c>
      <c r="L125" s="0" t="n">
        <v>10</v>
      </c>
      <c r="M125" s="0" t="n">
        <v>8</v>
      </c>
      <c r="N125" s="0" t="s">
        <v>52</v>
      </c>
      <c r="O125" s="0" t="s">
        <v>581</v>
      </c>
      <c r="P125" s="0" t="s">
        <v>1767</v>
      </c>
      <c r="Q125" s="0" t="s">
        <v>55</v>
      </c>
      <c r="R125" s="0" t="n">
        <v>4</v>
      </c>
      <c r="S125" s="0" t="n">
        <v>3.71</v>
      </c>
      <c r="T125" s="0" t="n">
        <v>12</v>
      </c>
      <c r="U125" s="0" t="n">
        <v>545</v>
      </c>
      <c r="V125" s="0" t="n">
        <v>468</v>
      </c>
      <c r="W125" s="0" t="n">
        <v>506</v>
      </c>
      <c r="X125" s="0" t="n">
        <v>402</v>
      </c>
      <c r="Y125" s="0" t="s">
        <v>55</v>
      </c>
      <c r="Z125" s="0" t="s">
        <v>55</v>
      </c>
      <c r="AA125" s="0" t="n">
        <v>11.0657</v>
      </c>
      <c r="AB125" s="0" t="n">
        <v>15</v>
      </c>
      <c r="AC125" s="0" t="n">
        <v>64.96</v>
      </c>
      <c r="AD125" s="0" t="n">
        <v>20091.91</v>
      </c>
      <c r="AE125" s="0" t="n">
        <v>275.5</v>
      </c>
      <c r="AF125" s="0" t="n">
        <v>2053.95</v>
      </c>
      <c r="AG125" s="0" t="n">
        <v>27.67</v>
      </c>
      <c r="AH125" s="0" t="n">
        <v>351.51</v>
      </c>
      <c r="AI125" s="0" t="n">
        <v>4.5</v>
      </c>
      <c r="AJ125" s="0" t="n">
        <v>297436.31</v>
      </c>
      <c r="AK125" s="0" t="n">
        <v>39333.5</v>
      </c>
      <c r="AL125" s="0" t="n">
        <v>15383.82</v>
      </c>
      <c r="AM125" s="0" t="n">
        <v>2780.33</v>
      </c>
      <c r="AN125" s="0" t="n">
        <v>1972.36</v>
      </c>
      <c r="AO125" s="0" t="n">
        <v>267.5</v>
      </c>
      <c r="AP125" s="0" t="n">
        <v>256</v>
      </c>
      <c r="AQ125" s="107" t="s">
        <v>592</v>
      </c>
    </row>
    <row r="126" customFormat="false" ht="12.8" hidden="false" customHeight="false" outlineLevel="0" collapsed="false">
      <c r="A126" s="0" t="s">
        <v>2046</v>
      </c>
      <c r="B126" s="0" t="s">
        <v>2047</v>
      </c>
      <c r="C126" s="0" t="n">
        <v>13125</v>
      </c>
      <c r="D126" s="0" t="n">
        <v>3125</v>
      </c>
      <c r="E126" s="0" t="s">
        <v>80</v>
      </c>
      <c r="F126" s="0" t="n">
        <v>125</v>
      </c>
      <c r="G126" s="0" t="n">
        <v>153</v>
      </c>
      <c r="I126" s="0" t="s">
        <v>597</v>
      </c>
      <c r="J126" s="0" t="s">
        <v>50</v>
      </c>
      <c r="K126" s="0" t="n">
        <v>3</v>
      </c>
      <c r="L126" s="0" t="n">
        <v>17</v>
      </c>
      <c r="M126" s="0" t="n">
        <v>15</v>
      </c>
      <c r="N126" s="0" t="s">
        <v>52</v>
      </c>
      <c r="O126" s="0" t="s">
        <v>581</v>
      </c>
      <c r="P126" s="0" t="s">
        <v>1743</v>
      </c>
      <c r="Q126" s="0" t="s">
        <v>55</v>
      </c>
      <c r="R126" s="0" t="n">
        <v>8</v>
      </c>
      <c r="S126" s="0" t="n">
        <v>15.2</v>
      </c>
      <c r="T126" s="0" t="n">
        <v>0</v>
      </c>
      <c r="U126" s="0" t="n">
        <v>505</v>
      </c>
      <c r="V126" s="0" t="n">
        <v>549</v>
      </c>
      <c r="W126" s="0" t="n">
        <v>488</v>
      </c>
      <c r="X126" s="0" t="s">
        <v>55</v>
      </c>
      <c r="Y126" s="0" t="s">
        <v>55</v>
      </c>
      <c r="Z126" s="0" t="s">
        <v>55</v>
      </c>
      <c r="AA126" s="0" t="n">
        <v>13.3264</v>
      </c>
      <c r="AB126" s="0" t="n">
        <v>0</v>
      </c>
      <c r="AC126" s="0" t="n">
        <v>0</v>
      </c>
      <c r="AD126" s="0" t="n">
        <v>4054.62</v>
      </c>
      <c r="AE126" s="0" t="n">
        <v>986.88</v>
      </c>
      <c r="AF126" s="0" t="n">
        <v>576.85</v>
      </c>
      <c r="AG126" s="0" t="n">
        <v>148.86</v>
      </c>
      <c r="AH126" s="0" t="n">
        <v>35.34</v>
      </c>
      <c r="AI126" s="0" t="n">
        <v>13.5</v>
      </c>
      <c r="AJ126" s="0" t="n">
        <v>260061.34</v>
      </c>
      <c r="AK126" s="0" t="n">
        <v>35136.62</v>
      </c>
      <c r="AL126" s="0" t="n">
        <v>29149.97</v>
      </c>
      <c r="AM126" s="0" t="n">
        <v>4043.29</v>
      </c>
      <c r="AN126" s="0" t="n">
        <v>2579.46</v>
      </c>
      <c r="AO126" s="0" t="n">
        <v>301.67</v>
      </c>
      <c r="AP126" s="0" t="n">
        <v>95</v>
      </c>
      <c r="AQ126" s="107" t="s">
        <v>596</v>
      </c>
    </row>
    <row r="127" customFormat="false" ht="12.8" hidden="false" customHeight="false" outlineLevel="0" collapsed="false">
      <c r="A127" s="0" t="s">
        <v>2048</v>
      </c>
      <c r="B127" s="0" t="s">
        <v>2049</v>
      </c>
      <c r="C127" s="0" t="n">
        <v>13126</v>
      </c>
      <c r="D127" s="0" t="n">
        <v>3126</v>
      </c>
      <c r="E127" s="0" t="s">
        <v>80</v>
      </c>
      <c r="F127" s="0" t="n">
        <v>126</v>
      </c>
      <c r="G127" s="0" t="n">
        <v>154</v>
      </c>
      <c r="H127" s="0" t="n">
        <v>53</v>
      </c>
      <c r="I127" s="0" t="s">
        <v>601</v>
      </c>
      <c r="J127" s="0" t="s">
        <v>50</v>
      </c>
      <c r="K127" s="0" t="n">
        <v>3</v>
      </c>
      <c r="L127" s="0" t="n">
        <v>10</v>
      </c>
      <c r="M127" s="0" t="n">
        <v>8</v>
      </c>
      <c r="N127" s="0" t="s">
        <v>52</v>
      </c>
      <c r="O127" s="0" t="s">
        <v>581</v>
      </c>
      <c r="P127" s="0" t="s">
        <v>1752</v>
      </c>
      <c r="Q127" s="0" t="s">
        <v>55</v>
      </c>
      <c r="R127" s="0" t="n">
        <v>5</v>
      </c>
      <c r="S127" s="0" t="n">
        <v>206.18</v>
      </c>
      <c r="T127" s="0" t="n">
        <v>17</v>
      </c>
      <c r="U127" s="0" t="n">
        <v>477</v>
      </c>
      <c r="V127" s="0" t="n">
        <v>591</v>
      </c>
      <c r="W127" s="0" t="n">
        <v>491</v>
      </c>
      <c r="X127" s="0" t="n">
        <v>463</v>
      </c>
      <c r="Y127" s="0" t="s">
        <v>55</v>
      </c>
      <c r="Z127" s="0" t="s">
        <v>55</v>
      </c>
      <c r="AA127" s="0" t="n">
        <v>83.4088</v>
      </c>
      <c r="AB127" s="0" t="n">
        <v>19</v>
      </c>
      <c r="AC127" s="0" t="n">
        <v>13.86</v>
      </c>
      <c r="AD127" s="0" t="n">
        <v>10040.45</v>
      </c>
      <c r="AE127" s="0" t="n">
        <v>713</v>
      </c>
      <c r="AF127" s="0" t="n">
        <v>1662.45</v>
      </c>
      <c r="AG127" s="0" t="n">
        <v>133.75</v>
      </c>
      <c r="AH127" s="0" t="n">
        <v>187.38</v>
      </c>
      <c r="AI127" s="0" t="n">
        <v>19.67</v>
      </c>
      <c r="AJ127" s="0" t="n">
        <v>309439.34</v>
      </c>
      <c r="AK127" s="0" t="n">
        <v>46194.4</v>
      </c>
      <c r="AL127" s="0" t="n">
        <v>39802.94</v>
      </c>
      <c r="AM127" s="0" t="n">
        <v>8485.25</v>
      </c>
      <c r="AN127" s="0" t="n">
        <v>3107.45</v>
      </c>
      <c r="AO127" s="0" t="n">
        <v>1362</v>
      </c>
      <c r="AP127" s="0" t="n">
        <v>273</v>
      </c>
      <c r="AQ127" s="107" t="s">
        <v>600</v>
      </c>
    </row>
    <row r="128" customFormat="false" ht="12.8" hidden="false" customHeight="false" outlineLevel="0" collapsed="false">
      <c r="A128" s="0" t="s">
        <v>2050</v>
      </c>
      <c r="B128" s="0" t="s">
        <v>2051</v>
      </c>
      <c r="C128" s="0" t="n">
        <v>13127</v>
      </c>
      <c r="D128" s="0" t="n">
        <v>3127</v>
      </c>
      <c r="E128" s="0" t="s">
        <v>46</v>
      </c>
      <c r="F128" s="0" t="n">
        <v>127</v>
      </c>
      <c r="G128" s="0" t="n">
        <v>155</v>
      </c>
      <c r="I128" s="0" t="s">
        <v>605</v>
      </c>
      <c r="J128" s="0" t="s">
        <v>50</v>
      </c>
      <c r="K128" s="0" t="n">
        <v>3</v>
      </c>
      <c r="L128" s="0" t="n">
        <v>12</v>
      </c>
      <c r="M128" s="0" t="n">
        <v>10</v>
      </c>
      <c r="N128" s="0" t="s">
        <v>52</v>
      </c>
      <c r="O128" s="0" t="s">
        <v>581</v>
      </c>
      <c r="P128" s="0" t="s">
        <v>1784</v>
      </c>
      <c r="Q128" s="0" t="s">
        <v>55</v>
      </c>
      <c r="R128" s="0" t="n">
        <v>4</v>
      </c>
      <c r="S128" s="0" t="n">
        <v>2009.16</v>
      </c>
      <c r="T128" s="0" t="n">
        <v>17</v>
      </c>
      <c r="U128" s="0" t="s">
        <v>55</v>
      </c>
      <c r="V128" s="0" t="s">
        <v>55</v>
      </c>
      <c r="W128" s="0" t="s">
        <v>55</v>
      </c>
      <c r="X128" s="0" t="s">
        <v>55</v>
      </c>
      <c r="Y128" s="0" t="n">
        <v>12</v>
      </c>
      <c r="Z128" s="0" t="s">
        <v>55</v>
      </c>
      <c r="AA128" s="0" t="n">
        <v>1235.84</v>
      </c>
      <c r="AB128" s="0" t="n">
        <v>16</v>
      </c>
      <c r="AC128" s="0" t="n">
        <v>22.16</v>
      </c>
      <c r="AD128" s="0" t="n">
        <v>12493.28</v>
      </c>
      <c r="AE128" s="0" t="n">
        <v>226.75</v>
      </c>
      <c r="AF128" s="0" t="n">
        <v>2378.72</v>
      </c>
      <c r="AG128" s="0" t="n">
        <v>36.33</v>
      </c>
      <c r="AH128" s="0" t="n">
        <v>1335.52</v>
      </c>
      <c r="AI128" s="0" t="n">
        <v>5.5</v>
      </c>
      <c r="AJ128" s="0" t="n">
        <v>148964.86</v>
      </c>
      <c r="AK128" s="0" t="n">
        <v>20045.75</v>
      </c>
      <c r="AL128" s="0" t="n">
        <v>8339.06</v>
      </c>
      <c r="AM128" s="0" t="n">
        <v>1853</v>
      </c>
      <c r="AN128" s="0" t="n">
        <v>2228.36</v>
      </c>
      <c r="AO128" s="0" t="n">
        <v>387</v>
      </c>
      <c r="AP128" s="0" t="n">
        <v>13</v>
      </c>
      <c r="AQ128" s="107" t="s">
        <v>604</v>
      </c>
    </row>
    <row r="129" customFormat="false" ht="12.8" hidden="false" customHeight="false" outlineLevel="0" collapsed="false">
      <c r="A129" s="0" t="s">
        <v>2052</v>
      </c>
      <c r="B129" s="0" t="s">
        <v>2053</v>
      </c>
      <c r="C129" s="0" t="n">
        <v>13128</v>
      </c>
      <c r="D129" s="0" t="n">
        <v>3128</v>
      </c>
      <c r="E129" s="0" t="s">
        <v>66</v>
      </c>
      <c r="F129" s="0" t="n">
        <v>128</v>
      </c>
      <c r="G129" s="0" t="n">
        <v>156</v>
      </c>
      <c r="H129" s="0" t="n">
        <v>49</v>
      </c>
      <c r="I129" s="0" t="s">
        <v>609</v>
      </c>
      <c r="J129" s="0" t="s">
        <v>50</v>
      </c>
      <c r="K129" s="0" t="n">
        <v>3</v>
      </c>
      <c r="L129" s="0" t="n">
        <v>10</v>
      </c>
      <c r="M129" s="0" t="n">
        <v>8</v>
      </c>
      <c r="N129" s="0" t="s">
        <v>52</v>
      </c>
      <c r="O129" s="0" t="s">
        <v>581</v>
      </c>
      <c r="P129" s="0" t="s">
        <v>1743</v>
      </c>
      <c r="Q129" s="0" t="s">
        <v>55</v>
      </c>
      <c r="R129" s="0" t="n">
        <v>8</v>
      </c>
      <c r="S129" s="0" t="n">
        <v>4.84</v>
      </c>
      <c r="T129" s="0" t="n">
        <v>0</v>
      </c>
      <c r="U129" s="0" t="s">
        <v>55</v>
      </c>
      <c r="V129" s="0" t="s">
        <v>55</v>
      </c>
      <c r="W129" s="0" t="s">
        <v>55</v>
      </c>
      <c r="X129" s="0" t="s">
        <v>55</v>
      </c>
      <c r="Y129" s="0" t="s">
        <v>55</v>
      </c>
      <c r="Z129" s="0" t="s">
        <v>55</v>
      </c>
      <c r="AA129" s="0" t="n">
        <v>4.28348</v>
      </c>
      <c r="AB129" s="0" t="n">
        <v>1</v>
      </c>
      <c r="AC129" s="0" t="n">
        <v>0.18</v>
      </c>
      <c r="AD129" s="0" t="n">
        <v>4080.14</v>
      </c>
      <c r="AE129" s="0" t="n">
        <v>1068.75</v>
      </c>
      <c r="AF129" s="0" t="n">
        <v>1605.83</v>
      </c>
      <c r="AG129" s="0" t="n">
        <v>416.29</v>
      </c>
      <c r="AH129" s="0" t="n">
        <v>882.76</v>
      </c>
      <c r="AI129" s="0" t="n">
        <v>217.33</v>
      </c>
      <c r="AJ129" s="0" t="n">
        <v>151462.63</v>
      </c>
      <c r="AK129" s="0" t="n">
        <v>24171.12</v>
      </c>
      <c r="AL129" s="0" t="n">
        <v>19525.77</v>
      </c>
      <c r="AM129" s="0" t="n">
        <v>3763.86</v>
      </c>
      <c r="AN129" s="0" t="n">
        <v>5275.09</v>
      </c>
      <c r="AO129" s="0" t="n">
        <v>1292.5</v>
      </c>
      <c r="AP129" s="0" t="n">
        <v>385</v>
      </c>
      <c r="AQ129" s="107" t="s">
        <v>608</v>
      </c>
    </row>
    <row r="130" customFormat="false" ht="12.8" hidden="false" customHeight="false" outlineLevel="0" collapsed="false">
      <c r="A130" s="0" t="s">
        <v>2054</v>
      </c>
      <c r="B130" s="0" t="s">
        <v>2055</v>
      </c>
      <c r="C130" s="0" t="n">
        <v>13129</v>
      </c>
      <c r="D130" s="0" t="n">
        <v>3129</v>
      </c>
      <c r="E130" s="0" t="s">
        <v>56</v>
      </c>
      <c r="F130" s="0" t="n">
        <v>129</v>
      </c>
      <c r="G130" s="0" t="n">
        <v>157</v>
      </c>
      <c r="I130" s="0" t="s">
        <v>613</v>
      </c>
      <c r="J130" s="0" t="s">
        <v>50</v>
      </c>
      <c r="K130" s="0" t="n">
        <v>3</v>
      </c>
      <c r="L130" s="0" t="n">
        <v>11</v>
      </c>
      <c r="M130" s="0" t="n">
        <v>9</v>
      </c>
      <c r="N130" s="0" t="s">
        <v>52</v>
      </c>
      <c r="O130" s="0" t="s">
        <v>581</v>
      </c>
      <c r="P130" s="0" t="s">
        <v>1755</v>
      </c>
      <c r="Q130" s="0" t="n">
        <v>0</v>
      </c>
      <c r="R130" s="0" t="n">
        <v>5</v>
      </c>
      <c r="S130" s="0" t="n">
        <v>1</v>
      </c>
      <c r="T130" s="0" t="n">
        <v>7</v>
      </c>
      <c r="U130" s="0" t="n">
        <v>502</v>
      </c>
      <c r="V130" s="0" t="n">
        <v>567</v>
      </c>
      <c r="W130" s="0" t="n">
        <v>545</v>
      </c>
      <c r="X130" s="0" t="n">
        <v>400</v>
      </c>
      <c r="Y130" s="0" t="s">
        <v>55</v>
      </c>
      <c r="Z130" s="0" t="s">
        <v>55</v>
      </c>
      <c r="AA130" s="0" t="n">
        <v>0.832899</v>
      </c>
      <c r="AB130" s="0" t="n">
        <v>6</v>
      </c>
      <c r="AC130" s="0" t="n">
        <v>1.6</v>
      </c>
      <c r="AD130" s="0" t="n">
        <v>7232.84</v>
      </c>
      <c r="AE130" s="0" t="n">
        <v>552.6</v>
      </c>
      <c r="AF130" s="0" t="n">
        <v>227.04</v>
      </c>
      <c r="AG130" s="0" t="n">
        <v>33.5</v>
      </c>
      <c r="AH130" s="0" t="n">
        <v>23.12</v>
      </c>
      <c r="AI130" s="0" t="n">
        <v>5.67</v>
      </c>
      <c r="AJ130" s="0" t="n">
        <v>220858.75</v>
      </c>
      <c r="AK130" s="0" t="n">
        <v>29129.6</v>
      </c>
      <c r="AL130" s="0" t="n">
        <v>4619.08</v>
      </c>
      <c r="AM130" s="0" t="n">
        <v>1119.25</v>
      </c>
      <c r="AN130" s="0" t="n">
        <v>104.17</v>
      </c>
      <c r="AO130" s="0" t="n">
        <v>39.67</v>
      </c>
      <c r="AP130" s="0" t="n">
        <v>583</v>
      </c>
      <c r="AQ130" s="107" t="s">
        <v>612</v>
      </c>
    </row>
    <row r="131" customFormat="false" ht="12.8" hidden="false" customHeight="false" outlineLevel="0" collapsed="false">
      <c r="A131" s="0" t="s">
        <v>2056</v>
      </c>
      <c r="B131" s="0" t="s">
        <v>2057</v>
      </c>
      <c r="C131" s="0" t="n">
        <v>13130</v>
      </c>
      <c r="D131" s="0" t="n">
        <v>3130</v>
      </c>
      <c r="E131" s="0" t="s">
        <v>66</v>
      </c>
      <c r="F131" s="0" t="n">
        <v>130</v>
      </c>
      <c r="G131" s="0" t="n">
        <v>159</v>
      </c>
      <c r="H131" s="0" t="n">
        <v>25</v>
      </c>
      <c r="I131" s="0" t="s">
        <v>617</v>
      </c>
      <c r="J131" s="0" t="s">
        <v>50</v>
      </c>
      <c r="K131" s="0" t="n">
        <v>3</v>
      </c>
      <c r="L131" s="0" t="n">
        <v>10</v>
      </c>
      <c r="M131" s="0" t="n">
        <v>8</v>
      </c>
      <c r="N131" s="0" t="s">
        <v>52</v>
      </c>
      <c r="O131" s="0" t="s">
        <v>581</v>
      </c>
      <c r="P131" s="0" t="s">
        <v>1755</v>
      </c>
      <c r="Q131" s="0" t="s">
        <v>55</v>
      </c>
      <c r="R131" s="0" t="n">
        <v>5</v>
      </c>
      <c r="S131" s="0" t="n">
        <v>1.35</v>
      </c>
      <c r="T131" s="0" t="n">
        <v>0</v>
      </c>
      <c r="U131" s="0" t="s">
        <v>55</v>
      </c>
      <c r="V131" s="0" t="s">
        <v>55</v>
      </c>
      <c r="W131" s="0" t="s">
        <v>55</v>
      </c>
      <c r="X131" s="0" t="s">
        <v>55</v>
      </c>
      <c r="Y131" s="0" t="n">
        <v>10</v>
      </c>
      <c r="Z131" s="0" t="s">
        <v>55</v>
      </c>
      <c r="AA131" s="0" t="n">
        <v>3.21261</v>
      </c>
      <c r="AB131" s="0" t="n">
        <v>0</v>
      </c>
      <c r="AC131" s="0" t="n">
        <v>0</v>
      </c>
      <c r="AD131" s="0" t="n">
        <v>5697.49</v>
      </c>
      <c r="AE131" s="0" t="n">
        <v>259.8</v>
      </c>
      <c r="AF131" s="0" t="n">
        <v>561.98</v>
      </c>
      <c r="AG131" s="0" t="n">
        <v>33.5</v>
      </c>
      <c r="AH131" s="0" t="n">
        <v>8.45</v>
      </c>
      <c r="AI131" s="0" t="n">
        <v>1.67</v>
      </c>
      <c r="AJ131" s="0" t="n">
        <v>286461.15</v>
      </c>
      <c r="AK131" s="0" t="n">
        <v>34236.6</v>
      </c>
      <c r="AL131" s="0" t="n">
        <v>22440.93</v>
      </c>
      <c r="AM131" s="0" t="n">
        <v>3235.75</v>
      </c>
      <c r="AN131" s="0" t="n">
        <v>2021.37</v>
      </c>
      <c r="AO131" s="0" t="n">
        <v>154.67</v>
      </c>
      <c r="AP131" s="0" t="n">
        <v>8</v>
      </c>
      <c r="AQ131" s="107" t="s">
        <v>616</v>
      </c>
    </row>
    <row r="132" customFormat="false" ht="12.8" hidden="false" customHeight="false" outlineLevel="0" collapsed="false">
      <c r="A132" s="0" t="s">
        <v>2058</v>
      </c>
      <c r="B132" s="0" t="s">
        <v>2059</v>
      </c>
      <c r="C132" s="0" t="n">
        <v>13131</v>
      </c>
      <c r="D132" s="0" t="n">
        <v>3131</v>
      </c>
      <c r="E132" s="0" t="s">
        <v>46</v>
      </c>
      <c r="F132" s="0" t="n">
        <v>131</v>
      </c>
      <c r="G132" s="0" t="n">
        <v>160</v>
      </c>
      <c r="I132" s="0" t="s">
        <v>621</v>
      </c>
      <c r="J132" s="0" t="s">
        <v>50</v>
      </c>
      <c r="K132" s="0" t="n">
        <v>3</v>
      </c>
      <c r="L132" s="0" t="n">
        <v>17</v>
      </c>
      <c r="M132" s="0" t="n">
        <v>14</v>
      </c>
      <c r="N132" s="0" t="s">
        <v>52</v>
      </c>
      <c r="O132" s="0" t="s">
        <v>581</v>
      </c>
      <c r="P132" s="0" t="s">
        <v>1758</v>
      </c>
      <c r="Q132" s="0" t="s">
        <v>55</v>
      </c>
      <c r="R132" s="0" t="n">
        <v>6</v>
      </c>
      <c r="S132" s="0" t="n">
        <v>0.88</v>
      </c>
      <c r="T132" s="0" t="n">
        <v>4</v>
      </c>
      <c r="U132" s="0" t="s">
        <v>55</v>
      </c>
      <c r="V132" s="0" t="s">
        <v>55</v>
      </c>
      <c r="W132" s="0" t="s">
        <v>55</v>
      </c>
      <c r="X132" s="0" t="s">
        <v>55</v>
      </c>
      <c r="Y132" s="0" t="s">
        <v>55</v>
      </c>
      <c r="Z132" s="0" t="s">
        <v>55</v>
      </c>
      <c r="AA132" s="0" t="n">
        <v>0.416449</v>
      </c>
      <c r="AB132" s="0" t="n">
        <v>7</v>
      </c>
      <c r="AC132" s="0" t="n">
        <v>0.71</v>
      </c>
      <c r="AD132" s="0" t="n">
        <v>7950.61</v>
      </c>
      <c r="AE132" s="0" t="n">
        <v>839</v>
      </c>
      <c r="AF132" s="0" t="n">
        <v>2068.67</v>
      </c>
      <c r="AG132" s="0" t="n">
        <v>203.6</v>
      </c>
      <c r="AH132" s="0" t="n">
        <v>185.14</v>
      </c>
      <c r="AI132" s="0" t="n">
        <v>37</v>
      </c>
      <c r="AJ132" s="0" t="n">
        <v>184740.5</v>
      </c>
      <c r="AK132" s="0" t="n">
        <v>27541.17</v>
      </c>
      <c r="AL132" s="0" t="n">
        <v>18131.84</v>
      </c>
      <c r="AM132" s="0" t="n">
        <v>3141</v>
      </c>
      <c r="AN132" s="0" t="n">
        <v>549.88</v>
      </c>
      <c r="AO132" s="0" t="n">
        <v>250.5</v>
      </c>
      <c r="AP132" s="0" t="n">
        <v>400</v>
      </c>
      <c r="AQ132" s="107" t="s">
        <v>620</v>
      </c>
    </row>
    <row r="133" customFormat="false" ht="12.8" hidden="false" customHeight="false" outlineLevel="0" collapsed="false">
      <c r="A133" s="0" t="s">
        <v>2060</v>
      </c>
      <c r="B133" s="0" t="s">
        <v>2061</v>
      </c>
      <c r="C133" s="0" t="n">
        <v>13132</v>
      </c>
      <c r="D133" s="0" t="n">
        <v>3132</v>
      </c>
      <c r="E133" s="0" t="s">
        <v>80</v>
      </c>
      <c r="F133" s="0" t="n">
        <v>132</v>
      </c>
      <c r="G133" s="0" t="n">
        <v>162</v>
      </c>
      <c r="H133" s="0" t="n">
        <v>41</v>
      </c>
      <c r="I133" s="0" t="s">
        <v>625</v>
      </c>
      <c r="J133" s="0" t="s">
        <v>50</v>
      </c>
      <c r="K133" s="0" t="n">
        <v>3</v>
      </c>
      <c r="L133" s="0" t="n">
        <v>13</v>
      </c>
      <c r="M133" s="0" t="n">
        <v>10</v>
      </c>
      <c r="N133" s="0" t="s">
        <v>52</v>
      </c>
      <c r="O133" s="0" t="s">
        <v>581</v>
      </c>
      <c r="P133" s="0" t="s">
        <v>1785</v>
      </c>
      <c r="Q133" s="0" t="s">
        <v>55</v>
      </c>
      <c r="R133" s="0" t="n">
        <v>7</v>
      </c>
      <c r="S133" s="0" t="n">
        <v>3.16</v>
      </c>
      <c r="T133" s="0" t="n">
        <v>0</v>
      </c>
      <c r="U133" s="0" t="n">
        <v>494</v>
      </c>
      <c r="V133" s="0" t="n">
        <v>391</v>
      </c>
      <c r="W133" s="0" t="n">
        <v>578</v>
      </c>
      <c r="X133" s="0" t="n">
        <v>342</v>
      </c>
      <c r="Y133" s="0" t="s">
        <v>55</v>
      </c>
      <c r="Z133" s="0" t="s">
        <v>55</v>
      </c>
      <c r="AA133" s="0" t="n">
        <v>1.24935</v>
      </c>
      <c r="AB133" s="0" t="n">
        <v>0</v>
      </c>
      <c r="AC133" s="0" t="n">
        <v>0</v>
      </c>
      <c r="AD133" s="0" t="n">
        <v>6231.5</v>
      </c>
      <c r="AE133" s="0" t="n">
        <v>834.57</v>
      </c>
      <c r="AF133" s="0" t="n">
        <v>736.82</v>
      </c>
      <c r="AG133" s="0" t="n">
        <v>64.83</v>
      </c>
      <c r="AH133" s="0" t="n">
        <v>56.61</v>
      </c>
      <c r="AI133" s="0" t="n">
        <v>9.2</v>
      </c>
      <c r="AJ133" s="0" t="n">
        <v>260463.37</v>
      </c>
      <c r="AK133" s="0" t="n">
        <v>34825.71</v>
      </c>
      <c r="AL133" s="0" t="n">
        <v>22856.06</v>
      </c>
      <c r="AM133" s="0" t="n">
        <v>3365.83</v>
      </c>
      <c r="AN133" s="0" t="n">
        <v>1522.18</v>
      </c>
      <c r="AO133" s="0" t="n">
        <v>220</v>
      </c>
      <c r="AP133" s="0" t="n">
        <v>306</v>
      </c>
      <c r="AQ133" s="107" t="s">
        <v>624</v>
      </c>
    </row>
    <row r="134" customFormat="false" ht="12.8" hidden="false" customHeight="false" outlineLevel="0" collapsed="false">
      <c r="A134" s="0" t="s">
        <v>2062</v>
      </c>
      <c r="B134" s="0" t="s">
        <v>2063</v>
      </c>
      <c r="C134" s="0" t="n">
        <v>13133</v>
      </c>
      <c r="D134" s="0" t="n">
        <v>3133</v>
      </c>
      <c r="E134" s="0" t="s">
        <v>66</v>
      </c>
      <c r="F134" s="0" t="n">
        <v>133</v>
      </c>
      <c r="G134" s="0" t="n">
        <v>163</v>
      </c>
      <c r="I134" s="0" t="s">
        <v>629</v>
      </c>
      <c r="J134" s="0" t="s">
        <v>50</v>
      </c>
      <c r="K134" s="0" t="n">
        <v>3</v>
      </c>
      <c r="L134" s="0" t="n">
        <v>24</v>
      </c>
      <c r="M134" s="0" t="n">
        <v>22</v>
      </c>
      <c r="N134" s="0" t="s">
        <v>52</v>
      </c>
      <c r="O134" s="0" t="s">
        <v>581</v>
      </c>
      <c r="P134" s="0" t="s">
        <v>1755</v>
      </c>
      <c r="Q134" s="0" t="s">
        <v>55</v>
      </c>
      <c r="R134" s="0" t="n">
        <v>9</v>
      </c>
      <c r="S134" s="0" t="n">
        <v>28.37</v>
      </c>
      <c r="T134" s="0" t="n">
        <v>0</v>
      </c>
      <c r="U134" s="0" t="n">
        <v>396</v>
      </c>
      <c r="V134" s="0" t="n">
        <v>569</v>
      </c>
      <c r="W134" s="0" t="n">
        <v>602</v>
      </c>
      <c r="X134" s="0" t="s">
        <v>55</v>
      </c>
      <c r="Y134" s="0" t="s">
        <v>55</v>
      </c>
      <c r="Z134" s="0" t="s">
        <v>55</v>
      </c>
      <c r="AA134" s="0" t="s">
        <v>55</v>
      </c>
      <c r="AB134" s="0" t="n">
        <v>0</v>
      </c>
      <c r="AC134" s="0" t="n">
        <v>0</v>
      </c>
      <c r="AD134" s="0" t="n">
        <v>1905.24</v>
      </c>
      <c r="AE134" s="0" t="n">
        <v>845.33</v>
      </c>
      <c r="AF134" s="0" t="n">
        <v>115.34</v>
      </c>
      <c r="AG134" s="0" t="n">
        <v>72.5</v>
      </c>
      <c r="AH134" s="0" t="n">
        <v>1.83</v>
      </c>
      <c r="AI134" s="0" t="n">
        <v>4.29</v>
      </c>
      <c r="AJ134" s="0" t="n">
        <v>239037.25</v>
      </c>
      <c r="AK134" s="0" t="n">
        <v>32197.78</v>
      </c>
      <c r="AL134" s="0" t="n">
        <v>8039.01</v>
      </c>
      <c r="AM134" s="0" t="n">
        <v>1462.62</v>
      </c>
      <c r="AN134" s="0" t="n">
        <v>1829.92</v>
      </c>
      <c r="AO134" s="0" t="n">
        <v>193</v>
      </c>
      <c r="AP134" s="0" t="n">
        <v>310</v>
      </c>
      <c r="AQ134" s="107" t="s">
        <v>628</v>
      </c>
    </row>
    <row r="135" customFormat="false" ht="12.8" hidden="false" customHeight="false" outlineLevel="0" collapsed="false">
      <c r="A135" s="0" t="s">
        <v>2064</v>
      </c>
      <c r="B135" s="0" t="s">
        <v>2065</v>
      </c>
      <c r="C135" s="0" t="n">
        <v>13134</v>
      </c>
      <c r="D135" s="0" t="n">
        <v>3134</v>
      </c>
      <c r="E135" s="0" t="s">
        <v>66</v>
      </c>
      <c r="F135" s="0" t="n">
        <v>134</v>
      </c>
      <c r="G135" s="0" t="n">
        <v>164</v>
      </c>
      <c r="I135" s="0" t="s">
        <v>633</v>
      </c>
      <c r="J135" s="0" t="s">
        <v>50</v>
      </c>
      <c r="K135" s="0" t="n">
        <v>3</v>
      </c>
      <c r="L135" s="0" t="n">
        <v>24</v>
      </c>
      <c r="M135" s="0" t="n">
        <v>21</v>
      </c>
      <c r="N135" s="0" t="s">
        <v>52</v>
      </c>
      <c r="O135" s="0" t="s">
        <v>581</v>
      </c>
      <c r="P135" s="0" t="s">
        <v>1786</v>
      </c>
      <c r="Q135" s="0" t="s">
        <v>55</v>
      </c>
      <c r="R135" s="0" t="n">
        <v>8</v>
      </c>
      <c r="S135" s="0" t="n">
        <v>11</v>
      </c>
      <c r="T135" s="0" t="n">
        <v>0</v>
      </c>
      <c r="U135" s="0" t="n">
        <v>500</v>
      </c>
      <c r="V135" s="0" t="n">
        <v>471</v>
      </c>
      <c r="W135" s="0" t="n">
        <v>483</v>
      </c>
      <c r="X135" s="0" t="s">
        <v>55</v>
      </c>
      <c r="Y135" s="0" t="s">
        <v>55</v>
      </c>
      <c r="Z135" s="0" t="s">
        <v>55</v>
      </c>
      <c r="AA135" s="0" t="n">
        <v>17.0149</v>
      </c>
      <c r="AB135" s="0" t="n">
        <v>1</v>
      </c>
      <c r="AC135" s="0" t="n">
        <v>0.12</v>
      </c>
      <c r="AD135" s="0" t="n">
        <v>4512.73</v>
      </c>
      <c r="AE135" s="0" t="n">
        <v>1003.12</v>
      </c>
      <c r="AF135" s="0" t="n">
        <v>1137.17</v>
      </c>
      <c r="AG135" s="0" t="n">
        <v>221.29</v>
      </c>
      <c r="AH135" s="0" t="n">
        <v>205.09</v>
      </c>
      <c r="AI135" s="0" t="n">
        <v>27</v>
      </c>
      <c r="AJ135" s="0" t="n">
        <v>321715.87</v>
      </c>
      <c r="AK135" s="0" t="n">
        <v>44980.12</v>
      </c>
      <c r="AL135" s="0" t="n">
        <v>33070.08</v>
      </c>
      <c r="AM135" s="0" t="n">
        <v>5556.71</v>
      </c>
      <c r="AN135" s="0" t="n">
        <v>3228.85</v>
      </c>
      <c r="AO135" s="0" t="n">
        <v>824.17</v>
      </c>
      <c r="AP135" s="0" t="n">
        <v>416</v>
      </c>
      <c r="AQ135" s="107" t="s">
        <v>632</v>
      </c>
    </row>
    <row r="136" customFormat="false" ht="12.8" hidden="false" customHeight="false" outlineLevel="0" collapsed="false">
      <c r="A136" s="0" t="s">
        <v>2066</v>
      </c>
      <c r="B136" s="0" t="s">
        <v>2067</v>
      </c>
      <c r="C136" s="0" t="n">
        <v>13135</v>
      </c>
      <c r="D136" s="0" t="n">
        <v>3135</v>
      </c>
      <c r="E136" s="0" t="s">
        <v>66</v>
      </c>
      <c r="F136" s="0" t="n">
        <v>135</v>
      </c>
      <c r="G136" s="0" t="n">
        <v>165</v>
      </c>
      <c r="I136" s="0" t="s">
        <v>637</v>
      </c>
      <c r="J136" s="0" t="s">
        <v>50</v>
      </c>
      <c r="K136" s="0" t="n">
        <v>3</v>
      </c>
      <c r="L136" s="0" t="n">
        <v>17</v>
      </c>
      <c r="M136" s="0" t="n">
        <v>15</v>
      </c>
      <c r="N136" s="0" t="s">
        <v>52</v>
      </c>
      <c r="O136" s="0" t="s">
        <v>581</v>
      </c>
      <c r="P136" s="0" t="s">
        <v>1785</v>
      </c>
      <c r="Q136" s="0" t="s">
        <v>55</v>
      </c>
      <c r="R136" s="0" t="n">
        <v>5</v>
      </c>
      <c r="S136" s="0" t="n">
        <v>8.63</v>
      </c>
      <c r="T136" s="0" t="n">
        <v>4</v>
      </c>
      <c r="U136" s="0" t="n">
        <v>591</v>
      </c>
      <c r="V136" s="0" t="n">
        <v>510</v>
      </c>
      <c r="W136" s="0" t="n">
        <v>540</v>
      </c>
      <c r="X136" s="0" t="s">
        <v>55</v>
      </c>
      <c r="Y136" s="0" t="s">
        <v>55</v>
      </c>
      <c r="Z136" s="0" t="s">
        <v>55</v>
      </c>
      <c r="AA136" s="0" t="n">
        <v>17.4909</v>
      </c>
      <c r="AB136" s="0" t="n">
        <v>4</v>
      </c>
      <c r="AC136" s="0" t="n">
        <v>59.36</v>
      </c>
      <c r="AD136" s="0" t="n">
        <v>6880.54</v>
      </c>
      <c r="AE136" s="0" t="n">
        <v>320.6</v>
      </c>
      <c r="AF136" s="0" t="n">
        <v>1167.26</v>
      </c>
      <c r="AG136" s="0" t="n">
        <v>52</v>
      </c>
      <c r="AH136" s="0" t="n">
        <v>492.9</v>
      </c>
      <c r="AI136" s="0" t="n">
        <v>11.67</v>
      </c>
      <c r="AJ136" s="0" t="n">
        <v>276647.45</v>
      </c>
      <c r="AK136" s="0" t="n">
        <v>37940.8</v>
      </c>
      <c r="AL136" s="0" t="n">
        <v>28337.84</v>
      </c>
      <c r="AM136" s="0" t="n">
        <v>5042.25</v>
      </c>
      <c r="AN136" s="0" t="n">
        <v>2487.41</v>
      </c>
      <c r="AO136" s="0" t="n">
        <v>325.33</v>
      </c>
      <c r="AP136" s="0" t="n">
        <v>120</v>
      </c>
      <c r="AQ136" s="107" t="s">
        <v>636</v>
      </c>
    </row>
    <row r="137" customFormat="false" ht="12.8" hidden="false" customHeight="false" outlineLevel="0" collapsed="false">
      <c r="A137" s="0" t="s">
        <v>2068</v>
      </c>
      <c r="B137" s="0" t="s">
        <v>2069</v>
      </c>
      <c r="C137" s="0" t="n">
        <v>13136</v>
      </c>
      <c r="D137" s="0" t="n">
        <v>3136</v>
      </c>
      <c r="E137" s="0" t="s">
        <v>66</v>
      </c>
      <c r="F137" s="0" t="n">
        <v>136</v>
      </c>
      <c r="G137" s="0" t="n">
        <v>166</v>
      </c>
      <c r="I137" s="0" t="s">
        <v>641</v>
      </c>
      <c r="J137" s="0" t="s">
        <v>50</v>
      </c>
      <c r="K137" s="0" t="n">
        <v>3</v>
      </c>
      <c r="L137" s="0" t="n">
        <v>19</v>
      </c>
      <c r="M137" s="0" t="n">
        <v>17</v>
      </c>
      <c r="N137" s="0" t="s">
        <v>52</v>
      </c>
      <c r="O137" s="0" t="s">
        <v>581</v>
      </c>
      <c r="P137" s="0" t="s">
        <v>1589</v>
      </c>
      <c r="Q137" s="0" t="s">
        <v>55</v>
      </c>
      <c r="R137" s="0" t="n">
        <v>7</v>
      </c>
      <c r="S137" s="0" t="n">
        <v>6.2</v>
      </c>
      <c r="T137" s="0" t="n">
        <v>0</v>
      </c>
      <c r="U137" s="0" t="s">
        <v>55</v>
      </c>
      <c r="V137" s="0" t="s">
        <v>55</v>
      </c>
      <c r="W137" s="0" t="s">
        <v>55</v>
      </c>
      <c r="X137" s="0" t="s">
        <v>55</v>
      </c>
      <c r="Y137" s="0" t="s">
        <v>55</v>
      </c>
      <c r="Z137" s="0" t="s">
        <v>55</v>
      </c>
      <c r="AA137" s="0" t="n">
        <v>5.65181</v>
      </c>
      <c r="AB137" s="0" t="n">
        <v>0</v>
      </c>
      <c r="AC137" s="0" t="n">
        <v>0</v>
      </c>
      <c r="AD137" s="0" t="n">
        <v>7683.67</v>
      </c>
      <c r="AE137" s="0" t="n">
        <v>993.14</v>
      </c>
      <c r="AF137" s="0" t="n">
        <v>1017.11</v>
      </c>
      <c r="AG137" s="0" t="n">
        <v>97.5</v>
      </c>
      <c r="AH137" s="0" t="n">
        <v>37.53</v>
      </c>
      <c r="AI137" s="0" t="n">
        <v>7.8</v>
      </c>
      <c r="AJ137" s="0" t="n">
        <v>296517.47</v>
      </c>
      <c r="AK137" s="0" t="n">
        <v>37154.57</v>
      </c>
      <c r="AL137" s="0" t="n">
        <v>21891.32</v>
      </c>
      <c r="AM137" s="0" t="n">
        <v>3561.5</v>
      </c>
      <c r="AN137" s="0" t="n">
        <v>1371.83</v>
      </c>
      <c r="AO137" s="0" t="n">
        <v>125.4</v>
      </c>
      <c r="AP137" s="0" t="n">
        <v>19</v>
      </c>
      <c r="AQ137" s="107" t="s">
        <v>640</v>
      </c>
    </row>
    <row r="138" customFormat="false" ht="12.8" hidden="false" customHeight="false" outlineLevel="0" collapsed="false">
      <c r="A138" s="0" t="s">
        <v>2070</v>
      </c>
      <c r="B138" s="0" t="s">
        <v>2071</v>
      </c>
      <c r="C138" s="0" t="n">
        <v>13137</v>
      </c>
      <c r="D138" s="0" t="n">
        <v>3137</v>
      </c>
      <c r="E138" s="0" t="s">
        <v>80</v>
      </c>
      <c r="F138" s="0" t="n">
        <v>137</v>
      </c>
      <c r="G138" s="0" t="n">
        <v>167</v>
      </c>
      <c r="H138" s="0" t="n">
        <v>4</v>
      </c>
      <c r="I138" s="0" t="s">
        <v>645</v>
      </c>
      <c r="J138" s="0" t="s">
        <v>50</v>
      </c>
      <c r="K138" s="0" t="n">
        <v>3</v>
      </c>
      <c r="L138" s="0" t="n">
        <v>16</v>
      </c>
      <c r="M138" s="0" t="n">
        <v>14</v>
      </c>
      <c r="N138" s="0" t="s">
        <v>52</v>
      </c>
      <c r="O138" s="0" t="s">
        <v>581</v>
      </c>
      <c r="P138" s="0" t="s">
        <v>1745</v>
      </c>
      <c r="Q138" s="0" t="n">
        <v>0</v>
      </c>
      <c r="R138" s="0" t="n">
        <v>9</v>
      </c>
      <c r="S138" s="0" t="n">
        <v>23.69</v>
      </c>
      <c r="T138" s="0" t="n">
        <v>0</v>
      </c>
      <c r="U138" s="0" t="n">
        <v>576</v>
      </c>
      <c r="V138" s="0" t="n">
        <v>641</v>
      </c>
      <c r="W138" s="0" t="n">
        <v>616</v>
      </c>
      <c r="X138" s="0" t="s">
        <v>55</v>
      </c>
      <c r="Y138" s="0" t="s">
        <v>55</v>
      </c>
      <c r="Z138" s="0" t="s">
        <v>55</v>
      </c>
      <c r="AA138" s="0" t="n">
        <v>63.0623</v>
      </c>
      <c r="AB138" s="0" t="n">
        <v>0</v>
      </c>
      <c r="AC138" s="0" t="n">
        <v>0</v>
      </c>
      <c r="AD138" s="0" t="n">
        <v>2217.61</v>
      </c>
      <c r="AE138" s="0" t="n">
        <v>717.89</v>
      </c>
      <c r="AF138" s="0" t="n">
        <v>196.04</v>
      </c>
      <c r="AG138" s="0" t="n">
        <v>63.88</v>
      </c>
      <c r="AH138" s="0" t="n">
        <v>69.24</v>
      </c>
      <c r="AI138" s="0" t="n">
        <v>6.71</v>
      </c>
      <c r="AJ138" s="0" t="n">
        <v>274130.02</v>
      </c>
      <c r="AK138" s="0" t="n">
        <v>37260.33</v>
      </c>
      <c r="AL138" s="0" t="n">
        <v>16126.7</v>
      </c>
      <c r="AM138" s="0" t="n">
        <v>2953.38</v>
      </c>
      <c r="AN138" s="0" t="n">
        <v>1296.96</v>
      </c>
      <c r="AO138" s="0" t="n">
        <v>233.29</v>
      </c>
      <c r="AP138" s="0" t="n">
        <v>343</v>
      </c>
      <c r="AQ138" s="107" t="s">
        <v>644</v>
      </c>
    </row>
    <row r="139" customFormat="false" ht="12.8" hidden="false" customHeight="false" outlineLevel="0" collapsed="false">
      <c r="A139" s="0" t="s">
        <v>2072</v>
      </c>
      <c r="B139" s="0" t="s">
        <v>2073</v>
      </c>
      <c r="C139" s="0" t="n">
        <v>13138</v>
      </c>
      <c r="D139" s="0" t="n">
        <v>3138</v>
      </c>
      <c r="E139" s="0" t="s">
        <v>46</v>
      </c>
      <c r="F139" s="0" t="n">
        <v>138</v>
      </c>
      <c r="G139" s="0" t="n">
        <v>168</v>
      </c>
      <c r="I139" s="0" t="s">
        <v>649</v>
      </c>
      <c r="J139" s="0" t="s">
        <v>50</v>
      </c>
      <c r="K139" s="0" t="n">
        <v>3</v>
      </c>
      <c r="L139" s="0" t="n">
        <v>19</v>
      </c>
      <c r="M139" s="0" t="n">
        <v>16</v>
      </c>
      <c r="N139" s="0" t="s">
        <v>52</v>
      </c>
      <c r="O139" s="0" t="s">
        <v>581</v>
      </c>
      <c r="P139" s="0" t="s">
        <v>1745</v>
      </c>
      <c r="Q139" s="0" t="s">
        <v>55</v>
      </c>
      <c r="R139" s="0" t="n">
        <v>4</v>
      </c>
      <c r="S139" s="0" t="n">
        <v>3.69</v>
      </c>
      <c r="T139" s="0" t="n">
        <v>4</v>
      </c>
      <c r="U139" s="0" t="s">
        <v>55</v>
      </c>
      <c r="V139" s="0" t="s">
        <v>55</v>
      </c>
      <c r="W139" s="0" t="s">
        <v>55</v>
      </c>
      <c r="X139" s="0" t="s">
        <v>55</v>
      </c>
      <c r="Y139" s="0" t="s">
        <v>55</v>
      </c>
      <c r="Z139" s="0" t="s">
        <v>55</v>
      </c>
      <c r="AA139" s="0" t="n">
        <v>8.44797</v>
      </c>
      <c r="AB139" s="0" t="n">
        <v>4</v>
      </c>
      <c r="AC139" s="0" t="n">
        <v>285.55</v>
      </c>
      <c r="AD139" s="0" t="n">
        <v>12211.79</v>
      </c>
      <c r="AE139" s="0" t="n">
        <v>124.25</v>
      </c>
      <c r="AF139" s="0" t="n">
        <v>1067.5</v>
      </c>
      <c r="AG139" s="0" t="n">
        <v>12.67</v>
      </c>
      <c r="AH139" s="0" t="n">
        <v>578.21</v>
      </c>
      <c r="AI139" s="0" t="n">
        <v>2.5</v>
      </c>
      <c r="AJ139" s="0" t="n">
        <v>258292.25</v>
      </c>
      <c r="AK139" s="0" t="n">
        <v>28875.25</v>
      </c>
      <c r="AL139" s="0" t="n">
        <v>11811.27</v>
      </c>
      <c r="AM139" s="0" t="n">
        <v>1024.33</v>
      </c>
      <c r="AN139" s="0" t="n">
        <v>4520.26</v>
      </c>
      <c r="AO139" s="0" t="n">
        <v>104</v>
      </c>
      <c r="AP139" s="0" t="n">
        <v>255</v>
      </c>
      <c r="AQ139" s="107" t="s">
        <v>648</v>
      </c>
    </row>
    <row r="140" customFormat="false" ht="12.8" hidden="false" customHeight="false" outlineLevel="0" collapsed="false">
      <c r="A140" s="0" t="s">
        <v>2074</v>
      </c>
      <c r="B140" s="0" t="s">
        <v>2075</v>
      </c>
      <c r="C140" s="0" t="n">
        <v>13139</v>
      </c>
      <c r="D140" s="0" t="n">
        <v>3139</v>
      </c>
      <c r="E140" s="0" t="s">
        <v>56</v>
      </c>
      <c r="F140" s="0" t="n">
        <v>139</v>
      </c>
      <c r="G140" s="0" t="n">
        <v>169</v>
      </c>
      <c r="H140" s="0" t="n">
        <v>10</v>
      </c>
      <c r="I140" s="0" t="s">
        <v>653</v>
      </c>
      <c r="J140" s="0" t="s">
        <v>50</v>
      </c>
      <c r="K140" s="0" t="n">
        <v>3</v>
      </c>
      <c r="L140" s="0" t="n">
        <v>16</v>
      </c>
      <c r="M140" s="0" t="n">
        <v>12</v>
      </c>
      <c r="N140" s="0" t="s">
        <v>52</v>
      </c>
      <c r="O140" s="0" t="s">
        <v>581</v>
      </c>
      <c r="P140" s="0" t="s">
        <v>1778</v>
      </c>
      <c r="Q140" s="0" t="s">
        <v>55</v>
      </c>
      <c r="R140" s="0" t="n">
        <v>5</v>
      </c>
      <c r="S140" s="0" t="n">
        <v>46.14</v>
      </c>
      <c r="T140" s="0" t="n">
        <v>9</v>
      </c>
      <c r="U140" s="0" t="s">
        <v>55</v>
      </c>
      <c r="V140" s="0" t="s">
        <v>55</v>
      </c>
      <c r="W140" s="0" t="s">
        <v>55</v>
      </c>
      <c r="X140" s="0" t="s">
        <v>55</v>
      </c>
      <c r="Y140" s="0" t="s">
        <v>55</v>
      </c>
      <c r="Z140" s="0" t="s">
        <v>55</v>
      </c>
      <c r="AA140" s="0" t="n">
        <v>53.127</v>
      </c>
      <c r="AB140" s="0" t="n">
        <v>11</v>
      </c>
      <c r="AC140" s="0" t="n">
        <v>22.62</v>
      </c>
      <c r="AD140" s="0" t="n">
        <v>10341.27</v>
      </c>
      <c r="AE140" s="0" t="n">
        <v>619.2</v>
      </c>
      <c r="AF140" s="0" t="n">
        <v>2173.3</v>
      </c>
      <c r="AG140" s="0" t="n">
        <v>63.75</v>
      </c>
      <c r="AH140" s="0" t="n">
        <v>814.22</v>
      </c>
      <c r="AI140" s="0" t="n">
        <v>16.67</v>
      </c>
      <c r="AJ140" s="0" t="n">
        <v>308864.47</v>
      </c>
      <c r="AK140" s="0" t="n">
        <v>44240.8</v>
      </c>
      <c r="AL140" s="0" t="n">
        <v>23686.44</v>
      </c>
      <c r="AM140" s="0" t="n">
        <v>4484</v>
      </c>
      <c r="AN140" s="0" t="n">
        <v>2721.28</v>
      </c>
      <c r="AO140" s="0" t="n">
        <v>455.67</v>
      </c>
      <c r="AP140" s="0" t="n">
        <v>497</v>
      </c>
      <c r="AQ140" s="107" t="s">
        <v>652</v>
      </c>
    </row>
    <row r="141" customFormat="false" ht="12.8" hidden="false" customHeight="false" outlineLevel="0" collapsed="false">
      <c r="A141" s="0" t="s">
        <v>2076</v>
      </c>
      <c r="B141" s="0" t="s">
        <v>2077</v>
      </c>
      <c r="C141" s="0" t="n">
        <v>13140</v>
      </c>
      <c r="D141" s="0" t="n">
        <v>3140</v>
      </c>
      <c r="E141" s="0" t="s">
        <v>56</v>
      </c>
      <c r="F141" s="0" t="n">
        <v>140</v>
      </c>
      <c r="G141" s="0" t="n">
        <v>173</v>
      </c>
      <c r="H141" s="0" t="s">
        <v>656</v>
      </c>
      <c r="I141" s="0" t="s">
        <v>658</v>
      </c>
      <c r="J141" s="0" t="s">
        <v>50</v>
      </c>
      <c r="K141" s="0" t="n">
        <v>3</v>
      </c>
      <c r="L141" s="0" t="n">
        <v>11</v>
      </c>
      <c r="M141" s="0" t="n">
        <v>8</v>
      </c>
      <c r="N141" s="0" t="s">
        <v>52</v>
      </c>
      <c r="O141" s="0" t="s">
        <v>581</v>
      </c>
      <c r="P141" s="0" t="s">
        <v>1741</v>
      </c>
      <c r="Q141" s="0" t="s">
        <v>55</v>
      </c>
      <c r="R141" s="0" t="n">
        <v>6</v>
      </c>
      <c r="S141" s="0" t="n">
        <v>7.35</v>
      </c>
      <c r="T141" s="0" t="n">
        <v>0</v>
      </c>
      <c r="U141" s="0" t="s">
        <v>55</v>
      </c>
      <c r="V141" s="0" t="s">
        <v>55</v>
      </c>
      <c r="W141" s="0" t="s">
        <v>55</v>
      </c>
      <c r="X141" s="0" t="s">
        <v>55</v>
      </c>
      <c r="Y141" s="0" t="s">
        <v>55</v>
      </c>
      <c r="Z141" s="0" t="s">
        <v>55</v>
      </c>
      <c r="AA141" s="0" t="n">
        <v>2.67717</v>
      </c>
      <c r="AB141" s="0" t="n">
        <v>0</v>
      </c>
      <c r="AC141" s="0" t="n">
        <v>0</v>
      </c>
      <c r="AD141" s="0" t="n">
        <v>6936.5</v>
      </c>
      <c r="AE141" s="0" t="n">
        <v>634.83</v>
      </c>
      <c r="AF141" s="0" t="n">
        <v>350.06</v>
      </c>
      <c r="AG141" s="0" t="n">
        <v>62</v>
      </c>
      <c r="AH141" s="0" t="n">
        <v>59.15</v>
      </c>
      <c r="AI141" s="0" t="n">
        <v>13.25</v>
      </c>
      <c r="AJ141" s="0" t="n">
        <v>320359.53</v>
      </c>
      <c r="AK141" s="0" t="n">
        <v>41259.17</v>
      </c>
      <c r="AL141" s="0" t="n">
        <v>22072.66</v>
      </c>
      <c r="AM141" s="0" t="n">
        <v>4615.8</v>
      </c>
      <c r="AN141" s="0" t="n">
        <v>2941.28</v>
      </c>
      <c r="AO141" s="0" t="n">
        <v>953.25</v>
      </c>
      <c r="AP141" s="0" t="n">
        <v>380</v>
      </c>
      <c r="AQ141" s="107" t="s">
        <v>657</v>
      </c>
    </row>
    <row r="142" customFormat="false" ht="12.8" hidden="false" customHeight="false" outlineLevel="0" collapsed="false">
      <c r="A142" s="0" t="s">
        <v>2078</v>
      </c>
      <c r="B142" s="0" t="s">
        <v>2079</v>
      </c>
      <c r="C142" s="0" t="n">
        <v>13141</v>
      </c>
      <c r="D142" s="0" t="n">
        <v>3141</v>
      </c>
      <c r="E142" s="0" t="s">
        <v>66</v>
      </c>
      <c r="F142" s="0" t="n">
        <v>141</v>
      </c>
      <c r="G142" s="0" t="n">
        <v>176</v>
      </c>
      <c r="I142" s="0" t="s">
        <v>662</v>
      </c>
      <c r="J142" s="0" t="s">
        <v>50</v>
      </c>
      <c r="K142" s="0" t="n">
        <v>3</v>
      </c>
      <c r="L142" s="0" t="n">
        <v>12</v>
      </c>
      <c r="M142" s="0" t="n">
        <v>9</v>
      </c>
      <c r="N142" s="0" t="s">
        <v>52</v>
      </c>
      <c r="O142" s="0" t="s">
        <v>581</v>
      </c>
      <c r="P142" s="0" t="s">
        <v>1751</v>
      </c>
      <c r="Q142" s="0" t="s">
        <v>55</v>
      </c>
      <c r="R142" s="0" t="n">
        <v>7</v>
      </c>
      <c r="S142" s="0" t="n">
        <v>11.2</v>
      </c>
      <c r="T142" s="0" t="n">
        <v>0</v>
      </c>
      <c r="U142" s="0" t="n">
        <v>607</v>
      </c>
      <c r="V142" s="0" t="n">
        <v>563</v>
      </c>
      <c r="W142" s="0" t="n">
        <v>622</v>
      </c>
      <c r="X142" s="0" t="n">
        <v>446</v>
      </c>
      <c r="Y142" s="0" t="s">
        <v>55</v>
      </c>
      <c r="Z142" s="0" t="s">
        <v>55</v>
      </c>
      <c r="AA142" s="0" t="n">
        <v>6.66319</v>
      </c>
      <c r="AB142" s="0" t="n">
        <v>0</v>
      </c>
      <c r="AC142" s="0" t="n">
        <v>0</v>
      </c>
      <c r="AD142" s="0" t="n">
        <v>8067.49</v>
      </c>
      <c r="AE142" s="0" t="n">
        <v>1048.14</v>
      </c>
      <c r="AF142" s="0" t="n">
        <v>1407.3</v>
      </c>
      <c r="AG142" s="0" t="n">
        <v>187.83</v>
      </c>
      <c r="AH142" s="0" t="n">
        <v>223.6</v>
      </c>
      <c r="AI142" s="0" t="n">
        <v>23.6</v>
      </c>
      <c r="AJ142" s="0" t="n">
        <v>332563.84</v>
      </c>
      <c r="AK142" s="0" t="n">
        <v>42750</v>
      </c>
      <c r="AL142" s="0" t="n">
        <v>32422.13</v>
      </c>
      <c r="AM142" s="0" t="n">
        <v>5764.83</v>
      </c>
      <c r="AN142" s="0" t="n">
        <v>5091.6</v>
      </c>
      <c r="AO142" s="0" t="n">
        <v>972.2</v>
      </c>
      <c r="AP142" s="0" t="n">
        <v>105</v>
      </c>
      <c r="AQ142" s="107" t="s">
        <v>661</v>
      </c>
    </row>
    <row r="143" customFormat="false" ht="12.8" hidden="false" customHeight="false" outlineLevel="0" collapsed="false">
      <c r="A143" s="0" t="s">
        <v>2080</v>
      </c>
      <c r="B143" s="0" t="s">
        <v>2081</v>
      </c>
      <c r="C143" s="0" t="n">
        <v>13142</v>
      </c>
      <c r="D143" s="0" t="n">
        <v>3142</v>
      </c>
      <c r="E143" s="0" t="s">
        <v>80</v>
      </c>
      <c r="F143" s="0" t="n">
        <v>142</v>
      </c>
      <c r="G143" s="0" t="n">
        <v>177</v>
      </c>
      <c r="H143" s="0" t="s">
        <v>153</v>
      </c>
      <c r="I143" s="0" t="s">
        <v>666</v>
      </c>
      <c r="J143" s="0" t="s">
        <v>50</v>
      </c>
      <c r="K143" s="0" t="n">
        <v>3</v>
      </c>
      <c r="L143" s="0" t="n">
        <v>11</v>
      </c>
      <c r="M143" s="0" t="n">
        <v>9</v>
      </c>
      <c r="N143" s="0" t="s">
        <v>52</v>
      </c>
      <c r="O143" s="0" t="s">
        <v>581</v>
      </c>
      <c r="P143" s="0" t="s">
        <v>1787</v>
      </c>
      <c r="Q143" s="0" t="s">
        <v>55</v>
      </c>
      <c r="R143" s="0" t="n">
        <v>4</v>
      </c>
      <c r="S143" s="0" t="n">
        <v>72.12</v>
      </c>
      <c r="T143" s="0" t="n">
        <v>11</v>
      </c>
      <c r="U143" s="0" t="n">
        <v>579</v>
      </c>
      <c r="V143" s="0" t="n">
        <v>571</v>
      </c>
      <c r="W143" s="0" t="n">
        <v>573</v>
      </c>
      <c r="X143" s="0" t="n">
        <v>508</v>
      </c>
      <c r="Y143" s="0" t="s">
        <v>55</v>
      </c>
      <c r="Z143" s="0" t="s">
        <v>55</v>
      </c>
      <c r="AA143" s="0" t="n">
        <v>64.0142</v>
      </c>
      <c r="AB143" s="0" t="n">
        <v>15</v>
      </c>
      <c r="AC143" s="0" t="n">
        <v>51.84</v>
      </c>
      <c r="AD143" s="0" t="n">
        <v>13225.33</v>
      </c>
      <c r="AE143" s="0" t="n">
        <v>256</v>
      </c>
      <c r="AF143" s="0" t="n">
        <v>1646.38</v>
      </c>
      <c r="AG143" s="0" t="n">
        <v>41</v>
      </c>
      <c r="AH143" s="0" t="n">
        <v>434.42</v>
      </c>
      <c r="AI143" s="0" t="n">
        <v>7</v>
      </c>
      <c r="AJ143" s="0" t="n">
        <v>183598.23</v>
      </c>
      <c r="AK143" s="0" t="n">
        <v>25636.5</v>
      </c>
      <c r="AL143" s="0" t="n">
        <v>15020.02</v>
      </c>
      <c r="AM143" s="0" t="n">
        <v>2371</v>
      </c>
      <c r="AN143" s="0" t="n">
        <v>2363.2</v>
      </c>
      <c r="AO143" s="0" t="n">
        <v>331</v>
      </c>
      <c r="AP143" s="0" t="n">
        <v>362</v>
      </c>
      <c r="AQ143" s="107" t="s">
        <v>665</v>
      </c>
    </row>
    <row r="144" customFormat="false" ht="12.8" hidden="false" customHeight="false" outlineLevel="0" collapsed="false">
      <c r="A144" s="0" t="s">
        <v>2082</v>
      </c>
      <c r="B144" s="0" t="s">
        <v>2083</v>
      </c>
      <c r="C144" s="0" t="n">
        <v>13143</v>
      </c>
      <c r="D144" s="0" t="n">
        <v>3143</v>
      </c>
      <c r="E144" s="0" t="s">
        <v>66</v>
      </c>
      <c r="F144" s="0" t="n">
        <v>143</v>
      </c>
      <c r="G144" s="0" t="n">
        <v>178</v>
      </c>
      <c r="I144" s="0" t="s">
        <v>670</v>
      </c>
      <c r="J144" s="0" t="s">
        <v>50</v>
      </c>
      <c r="K144" s="0" t="n">
        <v>3</v>
      </c>
      <c r="L144" s="0" t="n">
        <v>21</v>
      </c>
      <c r="M144" s="0" t="n">
        <v>19</v>
      </c>
      <c r="N144" s="0" t="s">
        <v>52</v>
      </c>
      <c r="O144" s="0" t="s">
        <v>581</v>
      </c>
      <c r="P144" s="0" t="s">
        <v>1374</v>
      </c>
      <c r="Q144" s="0" t="s">
        <v>55</v>
      </c>
      <c r="R144" s="0" t="n">
        <v>4</v>
      </c>
      <c r="S144" s="0" t="n">
        <v>22.71</v>
      </c>
      <c r="T144" s="0" t="n">
        <v>16</v>
      </c>
      <c r="U144" s="0" t="n">
        <v>608</v>
      </c>
      <c r="V144" s="0" t="n">
        <v>539</v>
      </c>
      <c r="W144" s="0" t="n">
        <v>596</v>
      </c>
      <c r="X144" s="0" t="n">
        <v>441</v>
      </c>
      <c r="Y144" s="0" t="s">
        <v>55</v>
      </c>
      <c r="Z144" s="0" t="s">
        <v>55</v>
      </c>
      <c r="AA144" s="0" t="n">
        <v>33.4944</v>
      </c>
      <c r="AB144" s="0" t="n">
        <v>18</v>
      </c>
      <c r="AC144" s="0" t="n">
        <v>29.09</v>
      </c>
      <c r="AD144" s="0" t="n">
        <v>16422.57</v>
      </c>
      <c r="AE144" s="0" t="n">
        <v>258.5</v>
      </c>
      <c r="AF144" s="0" t="n">
        <v>673.87</v>
      </c>
      <c r="AG144" s="0" t="n">
        <v>25</v>
      </c>
      <c r="AH144" s="0" t="n">
        <v>153.55</v>
      </c>
      <c r="AI144" s="0" t="n">
        <v>5</v>
      </c>
      <c r="AJ144" s="0" t="n">
        <v>291472.1</v>
      </c>
      <c r="AK144" s="0" t="n">
        <v>38093</v>
      </c>
      <c r="AL144" s="0" t="n">
        <v>14456.14</v>
      </c>
      <c r="AM144" s="0" t="n">
        <v>2564</v>
      </c>
      <c r="AN144" s="0" t="n">
        <v>1663.74</v>
      </c>
      <c r="AO144" s="0" t="n">
        <v>289.5</v>
      </c>
      <c r="AP144" s="0" t="n">
        <v>426</v>
      </c>
      <c r="AQ144" s="107" t="s">
        <v>669</v>
      </c>
    </row>
    <row r="145" customFormat="false" ht="12.8" hidden="false" customHeight="false" outlineLevel="0" collapsed="false">
      <c r="A145" s="0" t="s">
        <v>2084</v>
      </c>
      <c r="B145" s="0" t="s">
        <v>2085</v>
      </c>
      <c r="C145" s="0" t="n">
        <v>13144</v>
      </c>
      <c r="D145" s="0" t="n">
        <v>3144</v>
      </c>
      <c r="E145" s="0" t="s">
        <v>46</v>
      </c>
      <c r="F145" s="0" t="n">
        <v>144</v>
      </c>
      <c r="G145" s="0" t="n">
        <v>180</v>
      </c>
      <c r="I145" s="0" t="s">
        <v>674</v>
      </c>
      <c r="J145" s="0" t="s">
        <v>50</v>
      </c>
      <c r="K145" s="0" t="n">
        <v>3</v>
      </c>
      <c r="L145" s="0" t="n">
        <v>26</v>
      </c>
      <c r="M145" s="0" t="n">
        <v>24</v>
      </c>
      <c r="N145" s="0" t="s">
        <v>52</v>
      </c>
      <c r="O145" s="0" t="s">
        <v>581</v>
      </c>
      <c r="P145" s="0" t="s">
        <v>1758</v>
      </c>
      <c r="Q145" s="0" t="s">
        <v>55</v>
      </c>
      <c r="R145" s="0" t="n">
        <v>5</v>
      </c>
      <c r="S145" s="0" t="n">
        <v>1.37</v>
      </c>
      <c r="T145" s="0" t="n">
        <v>2</v>
      </c>
      <c r="U145" s="0" t="n">
        <v>606</v>
      </c>
      <c r="V145" s="0" t="n">
        <v>455</v>
      </c>
      <c r="W145" s="0" t="n">
        <v>576</v>
      </c>
      <c r="X145" s="0" t="n">
        <v>432</v>
      </c>
      <c r="Y145" s="0" t="s">
        <v>55</v>
      </c>
      <c r="Z145" s="0" t="s">
        <v>55</v>
      </c>
      <c r="AA145" s="0" t="n">
        <v>4.99739</v>
      </c>
      <c r="AB145" s="0" t="n">
        <v>2</v>
      </c>
      <c r="AC145" s="0" t="n">
        <v>112.17</v>
      </c>
      <c r="AD145" s="0" t="n">
        <v>9605.27</v>
      </c>
      <c r="AE145" s="0" t="n">
        <v>332.8</v>
      </c>
      <c r="AF145" s="0" t="n">
        <v>658.64</v>
      </c>
      <c r="AG145" s="0" t="n">
        <v>39.25</v>
      </c>
      <c r="AH145" s="0" t="n">
        <v>197.24</v>
      </c>
      <c r="AI145" s="0" t="n">
        <v>11</v>
      </c>
      <c r="AJ145" s="0" t="n">
        <v>230514.18</v>
      </c>
      <c r="AK145" s="0" t="n">
        <v>27887.4</v>
      </c>
      <c r="AL145" s="0" t="n">
        <v>13773.9</v>
      </c>
      <c r="AM145" s="0" t="n">
        <v>1192.25</v>
      </c>
      <c r="AN145" s="0" t="n">
        <v>412.4</v>
      </c>
      <c r="AO145" s="0" t="n">
        <v>124.33</v>
      </c>
      <c r="AP145" s="0" t="n">
        <v>451</v>
      </c>
      <c r="AQ145" s="107" t="s">
        <v>673</v>
      </c>
    </row>
    <row r="146" customFormat="false" ht="12.8" hidden="false" customHeight="false" outlineLevel="0" collapsed="false">
      <c r="A146" s="0" t="s">
        <v>2086</v>
      </c>
      <c r="B146" s="0" t="s">
        <v>2087</v>
      </c>
      <c r="C146" s="0" t="n">
        <v>13145</v>
      </c>
      <c r="D146" s="0" t="n">
        <v>3145</v>
      </c>
      <c r="E146" s="0" t="s">
        <v>80</v>
      </c>
      <c r="F146" s="0" t="n">
        <v>145</v>
      </c>
      <c r="G146" s="0" t="n">
        <v>181</v>
      </c>
      <c r="I146" s="0" t="s">
        <v>677</v>
      </c>
      <c r="J146" s="0" t="s">
        <v>50</v>
      </c>
      <c r="K146" s="0" t="n">
        <v>3</v>
      </c>
      <c r="L146" s="0" t="n">
        <v>18</v>
      </c>
      <c r="M146" s="0" t="n">
        <v>15</v>
      </c>
      <c r="N146" s="0" t="s">
        <v>52</v>
      </c>
      <c r="O146" s="0" t="s">
        <v>581</v>
      </c>
      <c r="P146" s="0" t="s">
        <v>1743</v>
      </c>
      <c r="Q146" s="0" t="s">
        <v>55</v>
      </c>
      <c r="R146" s="0" t="n">
        <v>5</v>
      </c>
      <c r="S146" s="0" t="n">
        <v>330.02</v>
      </c>
      <c r="T146" s="0" t="n">
        <v>7</v>
      </c>
      <c r="U146" s="0" t="n">
        <v>487</v>
      </c>
      <c r="V146" s="0" t="n">
        <v>576</v>
      </c>
      <c r="W146" s="0" t="n">
        <v>525</v>
      </c>
      <c r="X146" s="0" t="n">
        <v>445</v>
      </c>
      <c r="Y146" s="0" t="s">
        <v>55</v>
      </c>
      <c r="Z146" s="0" t="s">
        <v>55</v>
      </c>
      <c r="AA146" s="0" t="n">
        <v>110.597</v>
      </c>
      <c r="AB146" s="0" t="n">
        <v>8</v>
      </c>
      <c r="AC146" s="0" t="n">
        <v>22.42</v>
      </c>
      <c r="AD146" s="0" t="n">
        <v>8513.32</v>
      </c>
      <c r="AE146" s="0" t="n">
        <v>311</v>
      </c>
      <c r="AF146" s="0" t="n">
        <v>1819.15</v>
      </c>
      <c r="AG146" s="0" t="n">
        <v>52</v>
      </c>
      <c r="AH146" s="0" t="n">
        <v>403.74</v>
      </c>
      <c r="AI146" s="0" t="n">
        <v>11.33</v>
      </c>
      <c r="AJ146" s="0" t="n">
        <v>245526.46</v>
      </c>
      <c r="AK146" s="0" t="n">
        <v>24014</v>
      </c>
      <c r="AL146" s="0" t="n">
        <v>21160.59</v>
      </c>
      <c r="AM146" s="0" t="n">
        <v>2890.25</v>
      </c>
      <c r="AN146" s="0" t="n">
        <v>945.26</v>
      </c>
      <c r="AO146" s="0" t="n">
        <v>232.33</v>
      </c>
      <c r="AP146" s="0" t="n">
        <v>559</v>
      </c>
      <c r="AQ146" s="107" t="s">
        <v>676</v>
      </c>
    </row>
    <row r="147" customFormat="false" ht="12.8" hidden="false" customHeight="false" outlineLevel="0" collapsed="false">
      <c r="A147" s="0" t="s">
        <v>2088</v>
      </c>
      <c r="B147" s="0" t="s">
        <v>2089</v>
      </c>
      <c r="C147" s="0" t="n">
        <v>13146</v>
      </c>
      <c r="D147" s="0" t="n">
        <v>3146</v>
      </c>
      <c r="E147" s="0" t="s">
        <v>56</v>
      </c>
      <c r="F147" s="0" t="n">
        <v>146</v>
      </c>
      <c r="G147" s="0" t="n">
        <v>182</v>
      </c>
      <c r="H147" s="0" t="n">
        <v>34</v>
      </c>
      <c r="I147" s="0" t="s">
        <v>681</v>
      </c>
      <c r="J147" s="0" t="s">
        <v>50</v>
      </c>
      <c r="K147" s="0" t="n">
        <v>3</v>
      </c>
      <c r="L147" s="0" t="n">
        <v>10</v>
      </c>
      <c r="M147" s="0" t="n">
        <v>8</v>
      </c>
      <c r="N147" s="0" t="s">
        <v>52</v>
      </c>
      <c r="O147" s="0" t="s">
        <v>581</v>
      </c>
      <c r="P147" s="0" t="s">
        <v>1745</v>
      </c>
      <c r="Q147" s="0" t="s">
        <v>55</v>
      </c>
      <c r="R147" s="0" t="n">
        <v>11</v>
      </c>
      <c r="S147" s="0" t="n">
        <v>0.63</v>
      </c>
      <c r="T147" s="0" t="n">
        <v>0</v>
      </c>
      <c r="U147" s="0" t="s">
        <v>55</v>
      </c>
      <c r="V147" s="0" t="s">
        <v>55</v>
      </c>
      <c r="W147" s="0" t="s">
        <v>55</v>
      </c>
      <c r="X147" s="0" t="s">
        <v>55</v>
      </c>
      <c r="Y147" s="0" t="s">
        <v>55</v>
      </c>
      <c r="Z147" s="0" t="s">
        <v>55</v>
      </c>
      <c r="AA147" s="0" t="n">
        <v>8.26949</v>
      </c>
      <c r="AB147" s="0" t="n">
        <v>0</v>
      </c>
      <c r="AC147" s="0" t="n">
        <v>0</v>
      </c>
      <c r="AD147" s="0" t="n">
        <v>1408.12</v>
      </c>
      <c r="AE147" s="0" t="n">
        <v>590.64</v>
      </c>
      <c r="AF147" s="0" t="n">
        <v>717.47</v>
      </c>
      <c r="AG147" s="0" t="n">
        <v>210.1</v>
      </c>
      <c r="AH147" s="0" t="n">
        <v>503.09</v>
      </c>
      <c r="AI147" s="0" t="n">
        <v>123.44</v>
      </c>
      <c r="AJ147" s="0" t="n">
        <v>251116.52</v>
      </c>
      <c r="AK147" s="0" t="n">
        <v>33183.18</v>
      </c>
      <c r="AL147" s="0" t="n">
        <v>21873.05</v>
      </c>
      <c r="AM147" s="0" t="n">
        <v>4125.2</v>
      </c>
      <c r="AN147" s="0" t="n">
        <v>4766.75</v>
      </c>
      <c r="AO147" s="0" t="n">
        <v>1215</v>
      </c>
      <c r="AP147" s="0" t="n">
        <v>50</v>
      </c>
      <c r="AQ147" s="107" t="s">
        <v>680</v>
      </c>
    </row>
    <row r="148" customFormat="false" ht="12.8" hidden="false" customHeight="false" outlineLevel="0" collapsed="false">
      <c r="A148" s="0" t="s">
        <v>2090</v>
      </c>
      <c r="B148" s="0" t="s">
        <v>2091</v>
      </c>
      <c r="C148" s="0" t="n">
        <v>13147</v>
      </c>
      <c r="D148" s="0" t="n">
        <v>3147</v>
      </c>
      <c r="E148" s="0" t="s">
        <v>66</v>
      </c>
      <c r="F148" s="0" t="n">
        <v>147</v>
      </c>
      <c r="G148" s="0" t="n">
        <v>183</v>
      </c>
      <c r="I148" s="0" t="s">
        <v>684</v>
      </c>
      <c r="J148" s="0" t="s">
        <v>50</v>
      </c>
      <c r="K148" s="0" t="n">
        <v>3</v>
      </c>
      <c r="L148" s="0" t="n">
        <v>18</v>
      </c>
      <c r="M148" s="0" t="n">
        <v>16</v>
      </c>
      <c r="N148" s="0" t="s">
        <v>52</v>
      </c>
      <c r="O148" s="0" t="s">
        <v>581</v>
      </c>
      <c r="P148" s="0" t="s">
        <v>1788</v>
      </c>
      <c r="Q148" s="0" t="n">
        <v>0</v>
      </c>
      <c r="R148" s="0" t="n">
        <v>8</v>
      </c>
      <c r="S148" s="0" t="n">
        <v>53.12</v>
      </c>
      <c r="T148" s="0" t="n">
        <v>0</v>
      </c>
      <c r="U148" s="0" t="n">
        <v>379</v>
      </c>
      <c r="V148" s="0" t="n">
        <v>544</v>
      </c>
      <c r="W148" s="0" t="n">
        <v>446</v>
      </c>
      <c r="X148" s="0" t="s">
        <v>55</v>
      </c>
      <c r="Y148" s="0" t="s">
        <v>55</v>
      </c>
      <c r="Z148" s="0" t="s">
        <v>55</v>
      </c>
      <c r="AA148" s="0" t="n">
        <v>107.92</v>
      </c>
      <c r="AB148" s="0" t="n">
        <v>0</v>
      </c>
      <c r="AC148" s="0" t="n">
        <v>0</v>
      </c>
      <c r="AD148" s="0" t="n">
        <v>3364.13</v>
      </c>
      <c r="AE148" s="0" t="n">
        <v>735.5</v>
      </c>
      <c r="AF148" s="0" t="n">
        <v>729.29</v>
      </c>
      <c r="AG148" s="0" t="n">
        <v>95.71</v>
      </c>
      <c r="AH148" s="0" t="n">
        <v>288.69</v>
      </c>
      <c r="AI148" s="0" t="n">
        <v>26</v>
      </c>
      <c r="AJ148" s="0" t="n">
        <v>281538.39</v>
      </c>
      <c r="AK148" s="0" t="n">
        <v>42764.25</v>
      </c>
      <c r="AL148" s="0" t="n">
        <v>28510.97</v>
      </c>
      <c r="AM148" s="0" t="n">
        <v>5081.14</v>
      </c>
      <c r="AN148" s="0" t="n">
        <v>3690.8</v>
      </c>
      <c r="AO148" s="0" t="n">
        <v>881.83</v>
      </c>
      <c r="AP148" s="0" t="n">
        <v>392</v>
      </c>
      <c r="AQ148" s="107" t="s">
        <v>683</v>
      </c>
    </row>
    <row r="149" customFormat="false" ht="12.8" hidden="false" customHeight="false" outlineLevel="0" collapsed="false">
      <c r="A149" s="0" t="s">
        <v>2092</v>
      </c>
      <c r="B149" s="0" t="s">
        <v>2093</v>
      </c>
      <c r="C149" s="0" t="n">
        <v>13148</v>
      </c>
      <c r="D149" s="0" t="n">
        <v>3148</v>
      </c>
      <c r="E149" s="0" t="s">
        <v>80</v>
      </c>
      <c r="F149" s="0" t="n">
        <v>148</v>
      </c>
      <c r="G149" s="0" t="n">
        <v>187</v>
      </c>
      <c r="I149" s="0" t="s">
        <v>688</v>
      </c>
      <c r="J149" s="0" t="s">
        <v>50</v>
      </c>
      <c r="K149" s="0" t="n">
        <v>3</v>
      </c>
      <c r="L149" s="0" t="n">
        <v>19</v>
      </c>
      <c r="M149" s="0" t="n">
        <v>17</v>
      </c>
      <c r="N149" s="0" t="s">
        <v>52</v>
      </c>
      <c r="O149" s="0" t="s">
        <v>581</v>
      </c>
      <c r="P149" s="0" t="s">
        <v>1743</v>
      </c>
      <c r="Q149" s="0" t="s">
        <v>55</v>
      </c>
      <c r="R149" s="0" t="n">
        <v>3</v>
      </c>
      <c r="S149" s="0" t="n">
        <v>3.49</v>
      </c>
      <c r="T149" s="0" t="n">
        <v>21</v>
      </c>
      <c r="U149" s="0" t="n">
        <v>540</v>
      </c>
      <c r="V149" s="0" t="n">
        <v>377</v>
      </c>
      <c r="W149" s="0" t="n">
        <v>451</v>
      </c>
      <c r="X149" s="0" t="s">
        <v>55</v>
      </c>
      <c r="Y149" s="0" t="s">
        <v>55</v>
      </c>
      <c r="Z149" s="0" t="s">
        <v>55</v>
      </c>
      <c r="AA149" s="0" t="n">
        <v>2.79616</v>
      </c>
      <c r="AB149" s="0" t="n">
        <v>22</v>
      </c>
      <c r="AC149" s="0" t="n">
        <v>72.2</v>
      </c>
      <c r="AD149" s="0" t="n">
        <v>13144.38</v>
      </c>
      <c r="AE149" s="0" t="n">
        <v>79.67</v>
      </c>
      <c r="AF149" s="0" t="n">
        <v>793.81</v>
      </c>
      <c r="AG149" s="0" t="n">
        <v>10.5</v>
      </c>
      <c r="AH149" s="0" t="n">
        <v>2.8</v>
      </c>
      <c r="AI149" s="0" t="n">
        <v>1</v>
      </c>
      <c r="AJ149" s="0" t="n">
        <v>241361.15</v>
      </c>
      <c r="AK149" s="0" t="n">
        <v>36326.67</v>
      </c>
      <c r="AL149" s="0" t="n">
        <v>7462.98</v>
      </c>
      <c r="AM149" s="0" t="n">
        <v>1374</v>
      </c>
      <c r="AN149" s="0" t="n">
        <v>158.96</v>
      </c>
      <c r="AO149" s="0" t="n">
        <v>62</v>
      </c>
      <c r="AP149" s="0" t="n">
        <v>439</v>
      </c>
      <c r="AQ149" s="107" t="s">
        <v>687</v>
      </c>
    </row>
    <row r="150" customFormat="false" ht="12.8" hidden="false" customHeight="false" outlineLevel="0" collapsed="false">
      <c r="A150" s="0" t="s">
        <v>2094</v>
      </c>
      <c r="B150" s="0" t="s">
        <v>2095</v>
      </c>
      <c r="C150" s="0" t="n">
        <v>13149</v>
      </c>
      <c r="D150" s="0" t="n">
        <v>3149</v>
      </c>
      <c r="E150" s="0" t="s">
        <v>56</v>
      </c>
      <c r="F150" s="0" t="n">
        <v>149</v>
      </c>
      <c r="G150" s="0" t="n">
        <v>188</v>
      </c>
      <c r="H150" s="0" t="s">
        <v>90</v>
      </c>
      <c r="I150" s="0" t="s">
        <v>692</v>
      </c>
      <c r="J150" s="0" t="s">
        <v>50</v>
      </c>
      <c r="K150" s="0" t="n">
        <v>3</v>
      </c>
      <c r="L150" s="0" t="n">
        <v>16</v>
      </c>
      <c r="M150" s="0" t="n">
        <v>13</v>
      </c>
      <c r="N150" s="0" t="s">
        <v>52</v>
      </c>
      <c r="O150" s="0" t="s">
        <v>581</v>
      </c>
      <c r="P150" s="0" t="s">
        <v>1789</v>
      </c>
      <c r="Q150" s="0" t="s">
        <v>55</v>
      </c>
      <c r="R150" s="0" t="n">
        <v>3</v>
      </c>
      <c r="S150" s="0" t="n">
        <v>187.12</v>
      </c>
      <c r="T150" s="0" t="n">
        <v>13</v>
      </c>
      <c r="U150" s="0" t="n">
        <v>635</v>
      </c>
      <c r="V150" s="0" t="n">
        <v>636</v>
      </c>
      <c r="W150" s="0" t="n">
        <v>635</v>
      </c>
      <c r="X150" s="0" t="n">
        <v>545</v>
      </c>
      <c r="Y150" s="0" t="n">
        <v>11</v>
      </c>
      <c r="Z150" s="0" t="s">
        <v>55</v>
      </c>
      <c r="AA150" s="0" t="n">
        <v>254.391</v>
      </c>
      <c r="AB150" s="0" t="n">
        <v>16</v>
      </c>
      <c r="AC150" s="0" t="n">
        <v>42.7</v>
      </c>
      <c r="AD150" s="0" t="n">
        <v>19509.66</v>
      </c>
      <c r="AE150" s="0" t="n">
        <v>62.67</v>
      </c>
      <c r="AF150" s="0" t="n">
        <v>484.33</v>
      </c>
      <c r="AG150" s="0" t="n">
        <v>7</v>
      </c>
      <c r="AH150" s="0" t="n">
        <v>254.39</v>
      </c>
      <c r="AI150" s="0" t="n">
        <v>1</v>
      </c>
      <c r="AJ150" s="0" t="n">
        <v>251334.17</v>
      </c>
      <c r="AK150" s="0" t="n">
        <v>31750</v>
      </c>
      <c r="AL150" s="0" t="n">
        <v>30652.99</v>
      </c>
      <c r="AM150" s="0" t="n">
        <v>4385.5</v>
      </c>
      <c r="AN150" s="0" t="n">
        <v>733.55</v>
      </c>
      <c r="AO150" s="0" t="n">
        <v>172</v>
      </c>
      <c r="AP150" s="0" t="n">
        <v>18</v>
      </c>
      <c r="AQ150" s="107" t="s">
        <v>691</v>
      </c>
    </row>
    <row r="151" customFormat="false" ht="12.8" hidden="false" customHeight="false" outlineLevel="0" collapsed="false">
      <c r="A151" s="0" t="s">
        <v>2096</v>
      </c>
      <c r="B151" s="0" t="s">
        <v>2097</v>
      </c>
      <c r="C151" s="0" t="n">
        <v>13150</v>
      </c>
      <c r="D151" s="0" t="n">
        <v>3150</v>
      </c>
      <c r="E151" s="0" t="s">
        <v>66</v>
      </c>
      <c r="F151" s="0" t="n">
        <v>150</v>
      </c>
      <c r="G151" s="0" t="n">
        <v>189</v>
      </c>
      <c r="H151" s="0" t="s">
        <v>695</v>
      </c>
      <c r="I151" s="0" t="s">
        <v>697</v>
      </c>
      <c r="J151" s="0" t="s">
        <v>50</v>
      </c>
      <c r="K151" s="0" t="n">
        <v>3</v>
      </c>
      <c r="L151" s="0" t="n">
        <v>10</v>
      </c>
      <c r="M151" s="0" t="n">
        <v>8</v>
      </c>
      <c r="N151" s="0" t="s">
        <v>52</v>
      </c>
      <c r="O151" s="0" t="s">
        <v>581</v>
      </c>
      <c r="P151" s="0" t="s">
        <v>1743</v>
      </c>
      <c r="Q151" s="0" t="s">
        <v>55</v>
      </c>
      <c r="R151" s="0" t="n">
        <v>8</v>
      </c>
      <c r="S151" s="0" t="n">
        <v>2.02</v>
      </c>
      <c r="T151" s="0" t="n">
        <v>0</v>
      </c>
      <c r="U151" s="0" t="s">
        <v>55</v>
      </c>
      <c r="V151" s="0" t="s">
        <v>55</v>
      </c>
      <c r="W151" s="0" t="s">
        <v>55</v>
      </c>
      <c r="X151" s="0" t="s">
        <v>55</v>
      </c>
      <c r="Y151" s="0" t="s">
        <v>55</v>
      </c>
      <c r="Z151" s="0" t="s">
        <v>55</v>
      </c>
      <c r="AA151" s="0" t="n">
        <v>2.61768</v>
      </c>
      <c r="AB151" s="0" t="n">
        <v>0</v>
      </c>
      <c r="AC151" s="0" t="n">
        <v>0</v>
      </c>
      <c r="AD151" s="0" t="n">
        <v>2797.44</v>
      </c>
      <c r="AE151" s="0" t="n">
        <v>781.12</v>
      </c>
      <c r="AF151" s="0" t="n">
        <v>286.53</v>
      </c>
      <c r="AG151" s="0" t="n">
        <v>89.86</v>
      </c>
      <c r="AH151" s="0" t="n">
        <v>30.07</v>
      </c>
      <c r="AI151" s="0" t="n">
        <v>12.67</v>
      </c>
      <c r="AJ151" s="0" t="n">
        <v>237675.34</v>
      </c>
      <c r="AK151" s="0" t="n">
        <v>31083.88</v>
      </c>
      <c r="AL151" s="0" t="n">
        <v>15472.89</v>
      </c>
      <c r="AM151" s="0" t="n">
        <v>2973.29</v>
      </c>
      <c r="AN151" s="0" t="n">
        <v>1264.75</v>
      </c>
      <c r="AO151" s="0" t="n">
        <v>315.5</v>
      </c>
      <c r="AP151" s="0" t="n">
        <v>184</v>
      </c>
      <c r="AQ151" s="107" t="s">
        <v>696</v>
      </c>
    </row>
    <row r="152" customFormat="false" ht="12.8" hidden="false" customHeight="false" outlineLevel="0" collapsed="false">
      <c r="A152" s="0" t="s">
        <v>2098</v>
      </c>
      <c r="B152" s="0" t="s">
        <v>2099</v>
      </c>
      <c r="C152" s="0" t="n">
        <v>13151</v>
      </c>
      <c r="D152" s="0" t="n">
        <v>3151</v>
      </c>
      <c r="E152" s="0" t="s">
        <v>80</v>
      </c>
      <c r="F152" s="0" t="n">
        <v>151</v>
      </c>
      <c r="G152" s="0" t="n">
        <v>190</v>
      </c>
      <c r="I152" s="0" t="s">
        <v>701</v>
      </c>
      <c r="J152" s="0" t="s">
        <v>50</v>
      </c>
      <c r="K152" s="0" t="n">
        <v>3</v>
      </c>
      <c r="L152" s="0" t="n">
        <v>15</v>
      </c>
      <c r="M152" s="0" t="n">
        <v>13</v>
      </c>
      <c r="N152" s="0" t="s">
        <v>52</v>
      </c>
      <c r="O152" s="0" t="s">
        <v>581</v>
      </c>
      <c r="P152" s="0" t="s">
        <v>1790</v>
      </c>
      <c r="Q152" s="0" t="n">
        <v>0</v>
      </c>
      <c r="R152" s="0" t="n">
        <v>6</v>
      </c>
      <c r="S152" s="0" t="n">
        <v>3.73</v>
      </c>
      <c r="T152" s="0" t="n">
        <v>0</v>
      </c>
      <c r="U152" s="0" t="s">
        <v>55</v>
      </c>
      <c r="V152" s="0" t="s">
        <v>55</v>
      </c>
      <c r="W152" s="0" t="s">
        <v>55</v>
      </c>
      <c r="X152" s="0" t="s">
        <v>55</v>
      </c>
      <c r="Y152" s="0" t="s">
        <v>55</v>
      </c>
      <c r="Z152" s="0" t="s">
        <v>55</v>
      </c>
      <c r="AA152" s="0" t="n">
        <v>6.24674</v>
      </c>
      <c r="AB152" s="0" t="n">
        <v>0</v>
      </c>
      <c r="AC152" s="0" t="n">
        <v>0</v>
      </c>
      <c r="AD152" s="0" t="n">
        <v>4457.58</v>
      </c>
      <c r="AE152" s="0" t="n">
        <v>401.67</v>
      </c>
      <c r="AF152" s="0" t="n">
        <v>968.8</v>
      </c>
      <c r="AG152" s="0" t="n">
        <v>52.8</v>
      </c>
      <c r="AH152" s="0" t="n">
        <v>203.26</v>
      </c>
      <c r="AI152" s="0" t="n">
        <v>5.5</v>
      </c>
      <c r="AJ152" s="0" t="n">
        <v>306855.67</v>
      </c>
      <c r="AK152" s="0" t="n">
        <v>37910</v>
      </c>
      <c r="AL152" s="0" t="n">
        <v>42726.97</v>
      </c>
      <c r="AM152" s="0" t="n">
        <v>3068.2</v>
      </c>
      <c r="AN152" s="0" t="n">
        <v>3302.49</v>
      </c>
      <c r="AO152" s="0" t="n">
        <v>141.75</v>
      </c>
      <c r="AP152" s="0" t="n">
        <v>528</v>
      </c>
      <c r="AQ152" s="107" t="s">
        <v>700</v>
      </c>
    </row>
    <row r="153" customFormat="false" ht="12.8" hidden="false" customHeight="false" outlineLevel="0" collapsed="false">
      <c r="A153" s="0" t="s">
        <v>2100</v>
      </c>
      <c r="B153" s="0" t="s">
        <v>2101</v>
      </c>
      <c r="C153" s="0" t="n">
        <v>13152</v>
      </c>
      <c r="D153" s="0" t="n">
        <v>3152</v>
      </c>
      <c r="E153" s="0" t="s">
        <v>66</v>
      </c>
      <c r="F153" s="0" t="n">
        <v>152</v>
      </c>
      <c r="G153" s="0" t="n">
        <v>191</v>
      </c>
      <c r="H153" s="0" t="n">
        <v>60</v>
      </c>
      <c r="I153" s="0" t="s">
        <v>705</v>
      </c>
      <c r="J153" s="0" t="s">
        <v>50</v>
      </c>
      <c r="K153" s="0" t="n">
        <v>3</v>
      </c>
      <c r="L153" s="0" t="n">
        <v>12</v>
      </c>
      <c r="M153" s="0" t="n">
        <v>10</v>
      </c>
      <c r="N153" s="0" t="s">
        <v>52</v>
      </c>
      <c r="O153" s="0" t="s">
        <v>581</v>
      </c>
      <c r="P153" s="0" t="s">
        <v>1791</v>
      </c>
      <c r="Q153" s="0" t="s">
        <v>55</v>
      </c>
      <c r="R153" s="0" t="n">
        <v>4</v>
      </c>
      <c r="S153" s="0" t="n">
        <v>20.29</v>
      </c>
      <c r="T153" s="0" t="n">
        <v>11</v>
      </c>
      <c r="U153" s="0" t="n">
        <v>616</v>
      </c>
      <c r="V153" s="0" t="n">
        <v>519</v>
      </c>
      <c r="W153" s="0" t="n">
        <v>603</v>
      </c>
      <c r="X153" s="0" t="n">
        <v>463</v>
      </c>
      <c r="Y153" s="0" t="s">
        <v>55</v>
      </c>
      <c r="Z153" s="0" t="s">
        <v>55</v>
      </c>
      <c r="AA153" s="0" t="n">
        <v>55.9232</v>
      </c>
      <c r="AB153" s="0" t="n">
        <v>11</v>
      </c>
      <c r="AC153" s="0" t="n">
        <v>338.94</v>
      </c>
      <c r="AD153" s="0" t="n">
        <v>15690.23</v>
      </c>
      <c r="AE153" s="0" t="n">
        <v>277.25</v>
      </c>
      <c r="AF153" s="0" t="n">
        <v>3208.6</v>
      </c>
      <c r="AG153" s="0" t="n">
        <v>35</v>
      </c>
      <c r="AH153" s="0" t="n">
        <v>461.57</v>
      </c>
      <c r="AI153" s="0" t="n">
        <v>5.5</v>
      </c>
      <c r="AJ153" s="0" t="n">
        <v>274659.54</v>
      </c>
      <c r="AK153" s="0" t="n">
        <v>38206.25</v>
      </c>
      <c r="AL153" s="0" t="n">
        <v>39728.07</v>
      </c>
      <c r="AM153" s="0" t="n">
        <v>3234</v>
      </c>
      <c r="AN153" s="0" t="n">
        <v>16583.02</v>
      </c>
      <c r="AO153" s="0" t="n">
        <v>501</v>
      </c>
      <c r="AP153" s="0" t="n">
        <v>438</v>
      </c>
      <c r="AQ153" s="107" t="s">
        <v>704</v>
      </c>
    </row>
    <row r="154" customFormat="false" ht="12.8" hidden="false" customHeight="false" outlineLevel="0" collapsed="false">
      <c r="A154" s="0" t="s">
        <v>2102</v>
      </c>
      <c r="B154" s="0" t="s">
        <v>2103</v>
      </c>
      <c r="C154" s="0" t="n">
        <v>13153</v>
      </c>
      <c r="D154" s="0" t="n">
        <v>3153</v>
      </c>
      <c r="E154" s="0" t="s">
        <v>46</v>
      </c>
      <c r="F154" s="0" t="n">
        <v>153</v>
      </c>
      <c r="G154" s="0" t="n">
        <v>192</v>
      </c>
      <c r="H154" s="0" t="n">
        <v>6</v>
      </c>
      <c r="I154" s="0" t="s">
        <v>709</v>
      </c>
      <c r="J154" s="0" t="s">
        <v>50</v>
      </c>
      <c r="K154" s="0" t="n">
        <v>3</v>
      </c>
      <c r="L154" s="0" t="n">
        <v>16</v>
      </c>
      <c r="M154" s="0" t="n">
        <v>13</v>
      </c>
      <c r="N154" s="0" t="s">
        <v>52</v>
      </c>
      <c r="O154" s="0" t="s">
        <v>581</v>
      </c>
      <c r="P154" s="0" t="s">
        <v>1792</v>
      </c>
      <c r="Q154" s="0" t="s">
        <v>55</v>
      </c>
      <c r="R154" s="0" t="n">
        <v>7</v>
      </c>
      <c r="S154" s="0" t="s">
        <v>55</v>
      </c>
      <c r="T154" s="0" t="s">
        <v>55</v>
      </c>
      <c r="U154" s="0" t="s">
        <v>55</v>
      </c>
      <c r="V154" s="0" t="s">
        <v>55</v>
      </c>
      <c r="W154" s="0" t="s">
        <v>55</v>
      </c>
      <c r="X154" s="0" t="s">
        <v>55</v>
      </c>
      <c r="Y154" s="0" t="s">
        <v>55</v>
      </c>
      <c r="Z154" s="0" t="s">
        <v>55</v>
      </c>
      <c r="AA154" s="0" t="s">
        <v>55</v>
      </c>
      <c r="AB154" s="0" t="n">
        <v>3</v>
      </c>
      <c r="AC154" s="0" t="n">
        <v>0.36</v>
      </c>
      <c r="AD154" s="0" t="n">
        <v>5955.65</v>
      </c>
      <c r="AE154" s="0" t="n">
        <v>972</v>
      </c>
      <c r="AF154" s="0" t="n">
        <v>1406.33</v>
      </c>
      <c r="AG154" s="0" t="n">
        <v>216.5</v>
      </c>
      <c r="AH154" s="0" t="n">
        <v>117.62</v>
      </c>
      <c r="AI154" s="0" t="n">
        <v>14.6</v>
      </c>
      <c r="AJ154" s="0" t="n">
        <v>250366.04</v>
      </c>
      <c r="AK154" s="0" t="n">
        <v>34558.14</v>
      </c>
      <c r="AL154" s="0" t="n">
        <v>22331.95</v>
      </c>
      <c r="AM154" s="0" t="n">
        <v>3404.33</v>
      </c>
      <c r="AN154" s="0" t="n">
        <v>917.47</v>
      </c>
      <c r="AO154" s="0" t="n">
        <v>184.2</v>
      </c>
      <c r="AP154" s="0" t="n">
        <v>39</v>
      </c>
      <c r="AQ154" s="107" t="s">
        <v>708</v>
      </c>
    </row>
    <row r="155" customFormat="false" ht="12.8" hidden="false" customHeight="false" outlineLevel="0" collapsed="false">
      <c r="A155" s="0" t="s">
        <v>2104</v>
      </c>
      <c r="B155" s="0" t="s">
        <v>2105</v>
      </c>
      <c r="C155" s="0" t="n">
        <v>13154</v>
      </c>
      <c r="D155" s="0" t="n">
        <v>3154</v>
      </c>
      <c r="E155" s="0" t="s">
        <v>56</v>
      </c>
      <c r="F155" s="0" t="n">
        <v>154</v>
      </c>
      <c r="G155" s="0" t="n">
        <v>193</v>
      </c>
      <c r="I155" s="0" t="s">
        <v>713</v>
      </c>
      <c r="J155" s="0" t="s">
        <v>50</v>
      </c>
      <c r="K155" s="0" t="n">
        <v>3</v>
      </c>
      <c r="L155" s="0" t="n">
        <v>12</v>
      </c>
      <c r="M155" s="0" t="n">
        <v>10</v>
      </c>
      <c r="N155" s="0" t="s">
        <v>52</v>
      </c>
      <c r="O155" s="0" t="s">
        <v>581</v>
      </c>
      <c r="P155" s="0" t="s">
        <v>1741</v>
      </c>
      <c r="Q155" s="0" t="s">
        <v>55</v>
      </c>
      <c r="R155" s="0" t="n">
        <v>4</v>
      </c>
      <c r="S155" s="0" t="n">
        <v>92.75</v>
      </c>
      <c r="T155" s="0" t="n">
        <v>10</v>
      </c>
      <c r="U155" s="0" t="n">
        <v>593</v>
      </c>
      <c r="V155" s="0" t="n">
        <v>589</v>
      </c>
      <c r="W155" s="0" t="n">
        <v>601</v>
      </c>
      <c r="X155" s="0" t="n">
        <v>516</v>
      </c>
      <c r="Y155" s="0" t="s">
        <v>55</v>
      </c>
      <c r="Z155" s="0" t="s">
        <v>55</v>
      </c>
      <c r="AA155" s="0" t="n">
        <v>65.918</v>
      </c>
      <c r="AB155" s="0" t="n">
        <v>11</v>
      </c>
      <c r="AC155" s="0" t="n">
        <v>18.19</v>
      </c>
      <c r="AD155" s="0" t="n">
        <v>9243.15</v>
      </c>
      <c r="AE155" s="0" t="n">
        <v>182.5</v>
      </c>
      <c r="AF155" s="0" t="n">
        <v>1404.45</v>
      </c>
      <c r="AG155" s="0" t="n">
        <v>37.33</v>
      </c>
      <c r="AH155" s="0" t="n">
        <v>143.56</v>
      </c>
      <c r="AI155" s="0" t="n">
        <v>5.5</v>
      </c>
      <c r="AJ155" s="0" t="n">
        <v>229764.4</v>
      </c>
      <c r="AK155" s="0" t="n">
        <v>35833</v>
      </c>
      <c r="AL155" s="0" t="n">
        <v>45377.5</v>
      </c>
      <c r="AM155" s="0" t="n">
        <v>8716.33</v>
      </c>
      <c r="AN155" s="0" t="n">
        <v>16586.55</v>
      </c>
      <c r="AO155" s="0" t="n">
        <v>4034</v>
      </c>
      <c r="AP155" s="0" t="n">
        <v>419</v>
      </c>
      <c r="AQ155" s="107" t="s">
        <v>712</v>
      </c>
    </row>
    <row r="156" customFormat="false" ht="12.8" hidden="false" customHeight="false" outlineLevel="0" collapsed="false">
      <c r="A156" s="0" t="s">
        <v>2106</v>
      </c>
      <c r="B156" s="0" t="s">
        <v>2107</v>
      </c>
      <c r="C156" s="0" t="n">
        <v>13155</v>
      </c>
      <c r="D156" s="0" t="n">
        <v>3155</v>
      </c>
      <c r="E156" s="0" t="s">
        <v>80</v>
      </c>
      <c r="F156" s="0" t="n">
        <v>155</v>
      </c>
      <c r="G156" s="0" t="n">
        <v>194</v>
      </c>
      <c r="H156" s="0" t="s">
        <v>715</v>
      </c>
      <c r="I156" s="0" t="s">
        <v>717</v>
      </c>
      <c r="J156" s="0" t="s">
        <v>50</v>
      </c>
      <c r="K156" s="0" t="n">
        <v>3</v>
      </c>
      <c r="L156" s="0" t="n">
        <v>11</v>
      </c>
      <c r="M156" s="0" t="n">
        <v>8</v>
      </c>
      <c r="N156" s="0" t="s">
        <v>52</v>
      </c>
      <c r="O156" s="0" t="s">
        <v>581</v>
      </c>
      <c r="P156" s="0" t="s">
        <v>1741</v>
      </c>
      <c r="Q156" s="0" t="s">
        <v>55</v>
      </c>
      <c r="R156" s="0" t="n">
        <v>5</v>
      </c>
      <c r="S156" s="0" t="n">
        <v>1.47</v>
      </c>
      <c r="T156" s="0" t="n">
        <v>2</v>
      </c>
      <c r="U156" s="0" t="n">
        <v>409</v>
      </c>
      <c r="V156" s="0" t="n">
        <v>289</v>
      </c>
      <c r="W156" s="0" t="n">
        <v>422</v>
      </c>
      <c r="X156" s="0" t="s">
        <v>55</v>
      </c>
      <c r="Y156" s="0" t="s">
        <v>55</v>
      </c>
      <c r="Z156" s="0" t="s">
        <v>55</v>
      </c>
      <c r="AA156" s="0" t="n">
        <v>1.42783</v>
      </c>
      <c r="AB156" s="0" t="n">
        <v>2</v>
      </c>
      <c r="AC156" s="0" t="n">
        <v>1.37</v>
      </c>
      <c r="AD156" s="0" t="n">
        <v>7481.19</v>
      </c>
      <c r="AE156" s="0" t="n">
        <v>366.6</v>
      </c>
      <c r="AF156" s="0" t="n">
        <v>647.3</v>
      </c>
      <c r="AG156" s="0" t="n">
        <v>32.25</v>
      </c>
      <c r="AH156" s="0" t="n">
        <v>4.9</v>
      </c>
      <c r="AI156" s="0" t="n">
        <v>3</v>
      </c>
      <c r="AJ156" s="0" t="n">
        <v>180901.43</v>
      </c>
      <c r="AK156" s="0" t="n">
        <v>21571.6</v>
      </c>
      <c r="AL156" s="0" t="n">
        <v>7598.48</v>
      </c>
      <c r="AM156" s="0" t="n">
        <v>774.75</v>
      </c>
      <c r="AN156" s="0" t="n">
        <v>578.81</v>
      </c>
      <c r="AO156" s="0" t="n">
        <v>53.33</v>
      </c>
      <c r="AP156" s="0" t="n">
        <v>119</v>
      </c>
      <c r="AQ156" s="107" t="s">
        <v>716</v>
      </c>
    </row>
    <row r="157" customFormat="false" ht="12.8" hidden="false" customHeight="false" outlineLevel="0" collapsed="false">
      <c r="A157" s="0" t="s">
        <v>2108</v>
      </c>
      <c r="B157" s="0" t="s">
        <v>2109</v>
      </c>
      <c r="C157" s="0" t="n">
        <v>13156</v>
      </c>
      <c r="D157" s="0" t="n">
        <v>3156</v>
      </c>
      <c r="E157" s="0" t="s">
        <v>56</v>
      </c>
      <c r="F157" s="0" t="n">
        <v>156</v>
      </c>
      <c r="G157" s="0" t="n">
        <v>196</v>
      </c>
      <c r="I157" s="0" t="s">
        <v>721</v>
      </c>
      <c r="J157" s="0" t="s">
        <v>50</v>
      </c>
      <c r="K157" s="0" t="n">
        <v>3</v>
      </c>
      <c r="L157" s="0" t="n">
        <v>18</v>
      </c>
      <c r="M157" s="0" t="n">
        <v>16</v>
      </c>
      <c r="N157" s="0" t="s">
        <v>52</v>
      </c>
      <c r="O157" s="0" t="s">
        <v>581</v>
      </c>
      <c r="P157" s="0" t="s">
        <v>1793</v>
      </c>
      <c r="Q157" s="0" t="s">
        <v>55</v>
      </c>
      <c r="R157" s="0" t="n">
        <v>4</v>
      </c>
      <c r="S157" s="0" t="n">
        <v>2.86</v>
      </c>
      <c r="T157" s="0" t="n">
        <v>11</v>
      </c>
      <c r="U157" s="0" t="n">
        <v>608</v>
      </c>
      <c r="V157" s="0" t="n">
        <v>544</v>
      </c>
      <c r="W157" s="0" t="n">
        <v>631</v>
      </c>
      <c r="X157" s="0" t="n">
        <v>429</v>
      </c>
      <c r="Y157" s="0" t="s">
        <v>55</v>
      </c>
      <c r="Z157" s="0" t="s">
        <v>55</v>
      </c>
      <c r="AA157" s="0" t="n">
        <v>3.98601</v>
      </c>
      <c r="AB157" s="0" t="n">
        <v>12</v>
      </c>
      <c r="AC157" s="0" t="n">
        <v>87.11</v>
      </c>
      <c r="AD157" s="0" t="n">
        <v>12859.94</v>
      </c>
      <c r="AE157" s="0" t="n">
        <v>247.5</v>
      </c>
      <c r="AF157" s="0" t="n">
        <v>2539.33</v>
      </c>
      <c r="AG157" s="0" t="n">
        <v>40</v>
      </c>
      <c r="AH157" s="0" t="n">
        <v>502.77</v>
      </c>
      <c r="AI157" s="0" t="n">
        <v>5.5</v>
      </c>
      <c r="AJ157" s="0" t="n">
        <v>178450.38</v>
      </c>
      <c r="AK157" s="0" t="n">
        <v>25094.25</v>
      </c>
      <c r="AL157" s="0" t="n">
        <v>20619.26</v>
      </c>
      <c r="AM157" s="0" t="n">
        <v>2888.33</v>
      </c>
      <c r="AN157" s="0" t="n">
        <v>1459.12</v>
      </c>
      <c r="AO157" s="0" t="n">
        <v>269.5</v>
      </c>
      <c r="AP157" s="0" t="n">
        <v>91</v>
      </c>
      <c r="AQ157" s="107" t="s">
        <v>720</v>
      </c>
    </row>
    <row r="158" customFormat="false" ht="12.8" hidden="false" customHeight="false" outlineLevel="0" collapsed="false">
      <c r="A158" s="0" t="s">
        <v>2110</v>
      </c>
      <c r="B158" s="0" t="s">
        <v>2111</v>
      </c>
      <c r="C158" s="0" t="n">
        <v>13157</v>
      </c>
      <c r="D158" s="0" t="n">
        <v>3157</v>
      </c>
      <c r="E158" s="0" t="s">
        <v>56</v>
      </c>
      <c r="F158" s="0" t="n">
        <v>157</v>
      </c>
      <c r="G158" s="0" t="n">
        <v>197</v>
      </c>
      <c r="I158" s="0" t="s">
        <v>725</v>
      </c>
      <c r="J158" s="0" t="s">
        <v>50</v>
      </c>
      <c r="K158" s="0" t="n">
        <v>3</v>
      </c>
      <c r="L158" s="0" t="n">
        <v>17</v>
      </c>
      <c r="M158" s="0" t="n">
        <v>15</v>
      </c>
      <c r="N158" s="0" t="s">
        <v>52</v>
      </c>
      <c r="O158" s="0" t="s">
        <v>581</v>
      </c>
      <c r="P158" s="0" t="s">
        <v>1743</v>
      </c>
      <c r="Q158" s="0" t="s">
        <v>55</v>
      </c>
      <c r="R158" s="0" t="n">
        <v>7</v>
      </c>
      <c r="S158" s="0" t="n">
        <v>1.9</v>
      </c>
      <c r="T158" s="0" t="n">
        <v>1</v>
      </c>
      <c r="U158" s="0" t="s">
        <v>55</v>
      </c>
      <c r="V158" s="0" t="s">
        <v>55</v>
      </c>
      <c r="W158" s="0" t="s">
        <v>55</v>
      </c>
      <c r="X158" s="0" t="s">
        <v>55</v>
      </c>
      <c r="Y158" s="0" t="s">
        <v>55</v>
      </c>
      <c r="Z158" s="0" t="s">
        <v>55</v>
      </c>
      <c r="AA158" s="0" t="n">
        <v>0.416449</v>
      </c>
      <c r="AB158" s="0" t="n">
        <v>2</v>
      </c>
      <c r="AC158" s="0" t="n">
        <v>0.3</v>
      </c>
      <c r="AD158" s="0" t="n">
        <v>3714</v>
      </c>
      <c r="AE158" s="0" t="n">
        <v>518.71</v>
      </c>
      <c r="AF158" s="0" t="n">
        <v>283.05</v>
      </c>
      <c r="AG158" s="0" t="n">
        <v>48</v>
      </c>
      <c r="AH158" s="0" t="n">
        <v>25.95</v>
      </c>
      <c r="AI158" s="0" t="n">
        <v>12</v>
      </c>
      <c r="AJ158" s="0" t="n">
        <v>248158.37</v>
      </c>
      <c r="AK158" s="0" t="n">
        <v>31932.86</v>
      </c>
      <c r="AL158" s="0" t="n">
        <v>18598.85</v>
      </c>
      <c r="AM158" s="0" t="n">
        <v>1888.5</v>
      </c>
      <c r="AN158" s="0" t="n">
        <v>1689.72</v>
      </c>
      <c r="AO158" s="0" t="n">
        <v>170.2</v>
      </c>
      <c r="AP158" s="0" t="n">
        <v>485</v>
      </c>
      <c r="AQ158" s="107" t="s">
        <v>724</v>
      </c>
    </row>
    <row r="159" customFormat="false" ht="12.8" hidden="false" customHeight="false" outlineLevel="0" collapsed="false">
      <c r="A159" s="0" t="s">
        <v>2112</v>
      </c>
      <c r="B159" s="0" t="s">
        <v>2113</v>
      </c>
      <c r="C159" s="0" t="n">
        <v>13158</v>
      </c>
      <c r="D159" s="0" t="n">
        <v>3158</v>
      </c>
      <c r="E159" s="0" t="s">
        <v>66</v>
      </c>
      <c r="F159" s="0" t="n">
        <v>158</v>
      </c>
      <c r="G159" s="0" t="n">
        <v>198</v>
      </c>
      <c r="I159" s="0" t="s">
        <v>729</v>
      </c>
      <c r="J159" s="0" t="s">
        <v>50</v>
      </c>
      <c r="K159" s="0" t="n">
        <v>3</v>
      </c>
      <c r="L159" s="0" t="n">
        <v>21</v>
      </c>
      <c r="M159" s="0" t="n">
        <v>19</v>
      </c>
      <c r="N159" s="0" t="s">
        <v>52</v>
      </c>
      <c r="O159" s="0" t="s">
        <v>581</v>
      </c>
      <c r="P159" s="0" t="s">
        <v>1794</v>
      </c>
      <c r="Q159" s="0" t="s">
        <v>55</v>
      </c>
      <c r="R159" s="0" t="n">
        <v>9</v>
      </c>
      <c r="S159" s="0" t="n">
        <v>2.45</v>
      </c>
      <c r="T159" s="0" t="n">
        <v>1</v>
      </c>
      <c r="U159" s="0" t="n">
        <v>341</v>
      </c>
      <c r="V159" s="0" t="n">
        <v>389</v>
      </c>
      <c r="W159" s="0" t="n">
        <v>502</v>
      </c>
      <c r="X159" s="0" t="s">
        <v>55</v>
      </c>
      <c r="Y159" s="0" t="s">
        <v>55</v>
      </c>
      <c r="Z159" s="0" t="s">
        <v>55</v>
      </c>
      <c r="AA159" s="0" t="n">
        <v>4.105</v>
      </c>
      <c r="AB159" s="0" t="n">
        <v>1</v>
      </c>
      <c r="AC159" s="0" t="n">
        <v>0.83</v>
      </c>
      <c r="AD159" s="0" t="n">
        <v>3430.93</v>
      </c>
      <c r="AE159" s="0" t="n">
        <v>1034.11</v>
      </c>
      <c r="AF159" s="0" t="n">
        <v>650.24</v>
      </c>
      <c r="AG159" s="0" t="n">
        <v>155</v>
      </c>
      <c r="AH159" s="0" t="n">
        <v>220.21</v>
      </c>
      <c r="AI159" s="0" t="n">
        <v>40.71</v>
      </c>
      <c r="AJ159" s="0" t="n">
        <v>300550.57</v>
      </c>
      <c r="AK159" s="0" t="n">
        <v>36916.89</v>
      </c>
      <c r="AL159" s="0" t="n">
        <v>27321.18</v>
      </c>
      <c r="AM159" s="0" t="n">
        <v>4556.25</v>
      </c>
      <c r="AN159" s="0" t="n">
        <v>3743.29</v>
      </c>
      <c r="AO159" s="0" t="n">
        <v>911.29</v>
      </c>
      <c r="AP159" s="0" t="n">
        <v>301</v>
      </c>
      <c r="AQ159" s="107" t="s">
        <v>728</v>
      </c>
    </row>
    <row r="160" customFormat="false" ht="12.8" hidden="false" customHeight="false" outlineLevel="0" collapsed="false">
      <c r="A160" s="0" t="s">
        <v>2114</v>
      </c>
      <c r="B160" s="0" t="s">
        <v>2115</v>
      </c>
      <c r="C160" s="0" t="n">
        <v>13159</v>
      </c>
      <c r="D160" s="0" t="n">
        <v>3159</v>
      </c>
      <c r="E160" s="0" t="s">
        <v>80</v>
      </c>
      <c r="F160" s="0" t="n">
        <v>159</v>
      </c>
      <c r="G160" s="0" t="n">
        <v>199</v>
      </c>
      <c r="H160" s="0" t="s">
        <v>732</v>
      </c>
      <c r="I160" s="0" t="s">
        <v>734</v>
      </c>
      <c r="J160" s="0" t="s">
        <v>50</v>
      </c>
      <c r="K160" s="0" t="n">
        <v>3</v>
      </c>
      <c r="L160" s="0" t="n">
        <v>10</v>
      </c>
      <c r="M160" s="0" t="n">
        <v>8</v>
      </c>
      <c r="N160" s="0" t="s">
        <v>52</v>
      </c>
      <c r="O160" s="0" t="s">
        <v>581</v>
      </c>
      <c r="P160" s="0" t="s">
        <v>1755</v>
      </c>
      <c r="Q160" s="0" t="s">
        <v>55</v>
      </c>
      <c r="R160" s="0" t="n">
        <v>8</v>
      </c>
      <c r="S160" s="0" t="n">
        <v>0.75</v>
      </c>
      <c r="T160" s="0" t="n">
        <v>0</v>
      </c>
      <c r="U160" s="0" t="s">
        <v>55</v>
      </c>
      <c r="V160" s="0" t="s">
        <v>55</v>
      </c>
      <c r="W160" s="0" t="s">
        <v>55</v>
      </c>
      <c r="X160" s="0" t="s">
        <v>55</v>
      </c>
      <c r="Y160" s="0" t="s">
        <v>55</v>
      </c>
      <c r="Z160" s="0" t="s">
        <v>55</v>
      </c>
      <c r="AA160" s="0" t="n">
        <v>2.4987</v>
      </c>
      <c r="AB160" s="0" t="n">
        <v>0</v>
      </c>
      <c r="AC160" s="0" t="n">
        <v>0</v>
      </c>
      <c r="AD160" s="0" t="n">
        <v>5215.95</v>
      </c>
      <c r="AE160" s="0" t="n">
        <v>1453.12</v>
      </c>
      <c r="AF160" s="0" t="n">
        <v>777.75</v>
      </c>
      <c r="AG160" s="0" t="n">
        <v>264.43</v>
      </c>
      <c r="AH160" s="0" t="n">
        <v>45.8</v>
      </c>
      <c r="AI160" s="0" t="n">
        <v>26.67</v>
      </c>
      <c r="AJ160" s="0" t="n">
        <v>342715.15</v>
      </c>
      <c r="AK160" s="0" t="n">
        <v>44594.62</v>
      </c>
      <c r="AL160" s="0" t="n">
        <v>31504.92</v>
      </c>
      <c r="AM160" s="0" t="n">
        <v>6385.43</v>
      </c>
      <c r="AN160" s="0" t="n">
        <v>2819.39</v>
      </c>
      <c r="AO160" s="0" t="n">
        <v>733.67</v>
      </c>
      <c r="AP160" s="0" t="n">
        <v>525</v>
      </c>
      <c r="AQ160" s="107" t="s">
        <v>733</v>
      </c>
    </row>
    <row r="161" customFormat="false" ht="12.8" hidden="false" customHeight="false" outlineLevel="0" collapsed="false">
      <c r="A161" s="0" t="s">
        <v>2116</v>
      </c>
      <c r="B161" s="0" t="s">
        <v>2117</v>
      </c>
      <c r="C161" s="0" t="n">
        <v>13160</v>
      </c>
      <c r="D161" s="0" t="n">
        <v>3160</v>
      </c>
      <c r="E161" s="0" t="s">
        <v>80</v>
      </c>
      <c r="F161" s="0" t="n">
        <v>160</v>
      </c>
      <c r="G161" s="0" t="n">
        <v>200</v>
      </c>
      <c r="H161" s="0" t="s">
        <v>737</v>
      </c>
      <c r="I161" s="0" t="s">
        <v>739</v>
      </c>
      <c r="J161" s="0" t="s">
        <v>50</v>
      </c>
      <c r="K161" s="0" t="n">
        <v>3</v>
      </c>
      <c r="L161" s="0" t="n">
        <v>10</v>
      </c>
      <c r="M161" s="0" t="n">
        <v>8</v>
      </c>
      <c r="N161" s="0" t="s">
        <v>52</v>
      </c>
      <c r="O161" s="0" t="s">
        <v>581</v>
      </c>
      <c r="P161" s="0" t="s">
        <v>1743</v>
      </c>
      <c r="Q161" s="0" t="s">
        <v>55</v>
      </c>
      <c r="R161" s="0" t="n">
        <v>5</v>
      </c>
      <c r="S161" s="0" t="n">
        <v>2.51</v>
      </c>
      <c r="T161" s="0" t="n">
        <v>0</v>
      </c>
      <c r="U161" s="0" t="s">
        <v>55</v>
      </c>
      <c r="V161" s="0" t="n">
        <v>333</v>
      </c>
      <c r="W161" s="0" t="s">
        <v>55</v>
      </c>
      <c r="X161" s="0" t="s">
        <v>55</v>
      </c>
      <c r="Y161" s="0" t="s">
        <v>55</v>
      </c>
      <c r="Z161" s="0" t="s">
        <v>55</v>
      </c>
      <c r="AA161" s="0" t="n">
        <v>1.30884</v>
      </c>
      <c r="AB161" s="0" t="n">
        <v>0</v>
      </c>
      <c r="AC161" s="0" t="n">
        <v>0</v>
      </c>
      <c r="AD161" s="0" t="n">
        <v>4104.57</v>
      </c>
      <c r="AE161" s="0" t="n">
        <v>203.2</v>
      </c>
      <c r="AF161" s="0" t="n">
        <v>43.77</v>
      </c>
      <c r="AG161" s="0" t="n">
        <v>8.75</v>
      </c>
      <c r="AH161" s="0" t="n">
        <v>2.64</v>
      </c>
      <c r="AI161" s="0" t="n">
        <v>2.33</v>
      </c>
      <c r="AJ161" s="0" t="n">
        <v>243030.87</v>
      </c>
      <c r="AK161" s="0" t="n">
        <v>31485.6</v>
      </c>
      <c r="AL161" s="0" t="n">
        <v>5754.69</v>
      </c>
      <c r="AM161" s="0" t="n">
        <v>1904.5</v>
      </c>
      <c r="AN161" s="0" t="n">
        <v>245.51</v>
      </c>
      <c r="AO161" s="0" t="n">
        <v>121.33</v>
      </c>
      <c r="AP161" s="0" t="n">
        <v>585</v>
      </c>
      <c r="AQ161" s="107" t="s">
        <v>738</v>
      </c>
    </row>
    <row r="162" customFormat="false" ht="12.8" hidden="false" customHeight="false" outlineLevel="0" collapsed="false">
      <c r="A162" s="0" t="s">
        <v>2118</v>
      </c>
      <c r="B162" s="0" t="s">
        <v>2119</v>
      </c>
      <c r="C162" s="0" t="n">
        <v>14001</v>
      </c>
      <c r="D162" s="0" t="n">
        <v>4001</v>
      </c>
      <c r="E162" s="0" t="s">
        <v>56</v>
      </c>
      <c r="F162" s="0" t="n">
        <v>1</v>
      </c>
      <c r="G162" s="0" t="n">
        <v>1</v>
      </c>
      <c r="H162" s="0" t="n">
        <v>36</v>
      </c>
      <c r="I162" s="0" t="s">
        <v>742</v>
      </c>
      <c r="J162" s="0" t="s">
        <v>743</v>
      </c>
      <c r="K162" s="0" t="n">
        <v>4</v>
      </c>
      <c r="L162" s="0" t="n">
        <v>15</v>
      </c>
      <c r="M162" s="0" t="n">
        <v>13</v>
      </c>
      <c r="N162" s="0" t="s">
        <v>52</v>
      </c>
      <c r="O162" s="0" t="s">
        <v>236</v>
      </c>
      <c r="P162" s="0" t="s">
        <v>1741</v>
      </c>
      <c r="Q162" s="0" t="s">
        <v>55</v>
      </c>
      <c r="R162" s="0" t="n">
        <v>7</v>
      </c>
      <c r="S162" s="0" t="n">
        <v>34</v>
      </c>
      <c r="T162" s="0" t="n">
        <v>509</v>
      </c>
      <c r="U162" s="0" t="n">
        <v>569</v>
      </c>
      <c r="V162" s="0" t="n">
        <v>531</v>
      </c>
      <c r="W162" s="0" t="n">
        <v>450</v>
      </c>
      <c r="X162" s="0" t="n">
        <v>1</v>
      </c>
      <c r="Y162" s="0" t="n">
        <v>15</v>
      </c>
      <c r="Z162" s="0" t="s">
        <v>55</v>
      </c>
      <c r="AA162" s="0" t="n">
        <v>52.5916</v>
      </c>
      <c r="AB162" s="0" t="n">
        <v>1</v>
      </c>
      <c r="AC162" s="0" t="n">
        <v>2.8</v>
      </c>
      <c r="AD162" s="0" t="n">
        <v>5888.74</v>
      </c>
      <c r="AE162" s="0" t="n">
        <v>1061</v>
      </c>
      <c r="AF162" s="0" t="n">
        <v>1381.21</v>
      </c>
      <c r="AG162" s="0" t="n">
        <v>237.5</v>
      </c>
      <c r="AH162" s="0" t="n">
        <v>293.53</v>
      </c>
      <c r="AI162" s="0" t="n">
        <v>34.4</v>
      </c>
      <c r="AJ162" s="0" t="n">
        <v>271853.01</v>
      </c>
      <c r="AK162" s="0" t="n">
        <v>34553.14</v>
      </c>
      <c r="AL162" s="0" t="n">
        <v>24900.47</v>
      </c>
      <c r="AM162" s="0" t="n">
        <v>4462.17</v>
      </c>
      <c r="AN162" s="0" t="n">
        <v>3253.22</v>
      </c>
      <c r="AO162" s="0" t="n">
        <v>663.4</v>
      </c>
      <c r="AP162" s="0" t="n">
        <v>407</v>
      </c>
      <c r="AQ162" s="107" t="s">
        <v>47</v>
      </c>
    </row>
    <row r="163" customFormat="false" ht="12.8" hidden="false" customHeight="false" outlineLevel="0" collapsed="false">
      <c r="A163" s="0" t="s">
        <v>2120</v>
      </c>
      <c r="B163" s="0" t="s">
        <v>2121</v>
      </c>
      <c r="C163" s="0" t="n">
        <v>14002</v>
      </c>
      <c r="D163" s="0" t="n">
        <v>4002</v>
      </c>
      <c r="E163" s="0" t="s">
        <v>66</v>
      </c>
      <c r="F163" s="0" t="n">
        <v>2</v>
      </c>
      <c r="G163" s="0" t="n">
        <v>5</v>
      </c>
      <c r="H163" s="0" t="n">
        <v>42</v>
      </c>
      <c r="I163" s="0" t="s">
        <v>745</v>
      </c>
      <c r="J163" s="0" t="s">
        <v>743</v>
      </c>
      <c r="K163" s="0" t="n">
        <v>4</v>
      </c>
      <c r="L163" s="0" t="n">
        <v>14</v>
      </c>
      <c r="M163" s="0" t="n">
        <v>12</v>
      </c>
      <c r="N163" s="0" t="s">
        <v>52</v>
      </c>
      <c r="O163" s="0" t="s">
        <v>236</v>
      </c>
      <c r="P163" s="0" t="s">
        <v>1742</v>
      </c>
      <c r="Q163" s="0" t="s">
        <v>55</v>
      </c>
      <c r="R163" s="0" t="n">
        <v>5</v>
      </c>
      <c r="S163" s="0" t="n">
        <v>33</v>
      </c>
      <c r="T163" s="0" t="n">
        <v>552</v>
      </c>
      <c r="U163" s="0" t="n">
        <v>616</v>
      </c>
      <c r="V163" s="0" t="n">
        <v>602</v>
      </c>
      <c r="W163" s="0" t="n">
        <v>485</v>
      </c>
      <c r="X163" s="0" t="n">
        <v>6</v>
      </c>
      <c r="Y163" s="0" t="n">
        <v>17</v>
      </c>
      <c r="Z163" s="0" t="s">
        <v>55</v>
      </c>
      <c r="AA163" s="0" t="n">
        <v>78.4709</v>
      </c>
      <c r="AB163" s="0" t="n">
        <v>6</v>
      </c>
      <c r="AC163" s="0" t="n">
        <v>5.42</v>
      </c>
      <c r="AD163" s="0" t="n">
        <v>5141.26</v>
      </c>
      <c r="AE163" s="0" t="n">
        <v>270.4</v>
      </c>
      <c r="AF163" s="0" t="n">
        <v>1401.83</v>
      </c>
      <c r="AG163" s="0" t="n">
        <v>42.25</v>
      </c>
      <c r="AH163" s="0" t="n">
        <v>123.25</v>
      </c>
      <c r="AI163" s="0" t="n">
        <v>8.67</v>
      </c>
      <c r="AJ163" s="0" t="n">
        <v>187201.25</v>
      </c>
      <c r="AK163" s="0" t="n">
        <v>24349</v>
      </c>
      <c r="AL163" s="0" t="n">
        <v>11271.54</v>
      </c>
      <c r="AM163" s="0" t="n">
        <v>2116.25</v>
      </c>
      <c r="AN163" s="0" t="n">
        <v>662.31</v>
      </c>
      <c r="AO163" s="0" t="n">
        <v>242</v>
      </c>
      <c r="AP163" s="0" t="n">
        <v>285</v>
      </c>
      <c r="AQ163" s="107" t="s">
        <v>57</v>
      </c>
    </row>
    <row r="164" customFormat="false" ht="12.8" hidden="false" customHeight="false" outlineLevel="0" collapsed="false">
      <c r="A164" s="0" t="s">
        <v>2122</v>
      </c>
      <c r="B164" s="0" t="s">
        <v>2123</v>
      </c>
      <c r="C164" s="0" t="n">
        <v>14003</v>
      </c>
      <c r="D164" s="0" t="n">
        <v>4003</v>
      </c>
      <c r="E164" s="0" t="s">
        <v>56</v>
      </c>
      <c r="F164" s="0" t="n">
        <v>3</v>
      </c>
      <c r="G164" s="0" t="n">
        <v>8</v>
      </c>
      <c r="H164" s="0" t="s">
        <v>61</v>
      </c>
      <c r="I164" s="0" t="s">
        <v>747</v>
      </c>
      <c r="J164" s="0" t="s">
        <v>743</v>
      </c>
      <c r="K164" s="0" t="n">
        <v>4</v>
      </c>
      <c r="L164" s="0" t="n">
        <v>11</v>
      </c>
      <c r="M164" s="0" t="n">
        <v>8</v>
      </c>
      <c r="N164" s="0" t="s">
        <v>52</v>
      </c>
      <c r="O164" s="0" t="s">
        <v>236</v>
      </c>
      <c r="P164" s="0" t="s">
        <v>1741</v>
      </c>
      <c r="Q164" s="0" t="n">
        <v>0</v>
      </c>
      <c r="R164" s="0" t="n">
        <v>11</v>
      </c>
      <c r="S164" s="0" t="n">
        <v>28</v>
      </c>
      <c r="T164" s="0" t="n">
        <v>341</v>
      </c>
      <c r="U164" s="0" t="n">
        <v>541</v>
      </c>
      <c r="V164" s="0" t="n">
        <v>386</v>
      </c>
      <c r="W164" s="0" t="s">
        <v>55</v>
      </c>
      <c r="X164" s="0" t="n">
        <v>0</v>
      </c>
      <c r="Y164" s="0" t="n">
        <v>13</v>
      </c>
      <c r="Z164" s="0" t="s">
        <v>55</v>
      </c>
      <c r="AA164" s="0" t="n">
        <v>25.1059</v>
      </c>
      <c r="AB164" s="0" t="n">
        <v>0</v>
      </c>
      <c r="AC164" s="0" t="n">
        <v>0</v>
      </c>
      <c r="AD164" s="0" t="n">
        <v>1049.55</v>
      </c>
      <c r="AE164" s="0" t="n">
        <v>405.55</v>
      </c>
      <c r="AF164" s="0" t="n">
        <v>322.1</v>
      </c>
      <c r="AG164" s="0" t="n">
        <v>49.7</v>
      </c>
      <c r="AH164" s="0" t="n">
        <v>187.83</v>
      </c>
      <c r="AI164" s="0" t="n">
        <v>20.78</v>
      </c>
      <c r="AJ164" s="0" t="n">
        <v>286300.32</v>
      </c>
      <c r="AK164" s="0" t="n">
        <v>35316.64</v>
      </c>
      <c r="AL164" s="0" t="n">
        <v>23452.49</v>
      </c>
      <c r="AM164" s="0" t="n">
        <v>3607.6</v>
      </c>
      <c r="AN164" s="0" t="n">
        <v>3715.22</v>
      </c>
      <c r="AO164" s="0" t="n">
        <v>540.89</v>
      </c>
      <c r="AP164" s="0" t="n">
        <v>6</v>
      </c>
      <c r="AQ164" s="107" t="s">
        <v>62</v>
      </c>
    </row>
    <row r="165" customFormat="false" ht="12.8" hidden="false" customHeight="false" outlineLevel="0" collapsed="false">
      <c r="A165" s="0" t="s">
        <v>2124</v>
      </c>
      <c r="B165" s="0" t="s">
        <v>2125</v>
      </c>
      <c r="C165" s="0" t="n">
        <v>14004</v>
      </c>
      <c r="D165" s="0" t="n">
        <v>4004</v>
      </c>
      <c r="E165" s="0" t="s">
        <v>80</v>
      </c>
      <c r="F165" s="0" t="n">
        <v>4</v>
      </c>
      <c r="G165" s="0" t="n">
        <v>9</v>
      </c>
      <c r="I165" s="0" t="s">
        <v>749</v>
      </c>
      <c r="J165" s="0" t="s">
        <v>743</v>
      </c>
      <c r="K165" s="0" t="n">
        <v>4</v>
      </c>
      <c r="L165" s="0" t="n">
        <v>12</v>
      </c>
      <c r="M165" s="0" t="n">
        <v>9</v>
      </c>
      <c r="N165" s="0" t="s">
        <v>52</v>
      </c>
      <c r="O165" s="0" t="s">
        <v>236</v>
      </c>
      <c r="P165" s="0" t="s">
        <v>1743</v>
      </c>
      <c r="Q165" s="0" t="s">
        <v>55</v>
      </c>
      <c r="R165" s="0" t="n">
        <v>5</v>
      </c>
      <c r="S165" s="0" t="n">
        <v>195</v>
      </c>
      <c r="T165" s="0" t="n">
        <v>611</v>
      </c>
      <c r="U165" s="0" t="n">
        <v>444</v>
      </c>
      <c r="V165" s="0" t="n">
        <v>578</v>
      </c>
      <c r="W165" s="0" t="s">
        <v>55</v>
      </c>
      <c r="X165" s="0" t="n">
        <v>2</v>
      </c>
      <c r="Y165" s="0" t="n">
        <v>14</v>
      </c>
      <c r="Z165" s="0" t="s">
        <v>55</v>
      </c>
      <c r="AA165" s="0" t="n">
        <v>1.96326</v>
      </c>
      <c r="AB165" s="0" t="n">
        <v>2</v>
      </c>
      <c r="AC165" s="0" t="n">
        <v>3.84</v>
      </c>
      <c r="AD165" s="0" t="n">
        <v>10313.91</v>
      </c>
      <c r="AE165" s="0" t="n">
        <v>373.8</v>
      </c>
      <c r="AF165" s="0" t="n">
        <v>890.93</v>
      </c>
      <c r="AG165" s="0" t="n">
        <v>40.5</v>
      </c>
      <c r="AH165" s="0" t="n">
        <v>25.03</v>
      </c>
      <c r="AI165" s="0" t="n">
        <v>3</v>
      </c>
      <c r="AJ165" s="0" t="n">
        <v>249477.12</v>
      </c>
      <c r="AK165" s="0" t="n">
        <v>35286.2</v>
      </c>
      <c r="AL165" s="0" t="n">
        <v>12786.36</v>
      </c>
      <c r="AM165" s="0" t="n">
        <v>2562.75</v>
      </c>
      <c r="AN165" s="0" t="n">
        <v>356.82</v>
      </c>
      <c r="AO165" s="0" t="n">
        <v>84.33</v>
      </c>
      <c r="AP165" s="0" t="n">
        <v>399</v>
      </c>
      <c r="AQ165" s="107" t="s">
        <v>67</v>
      </c>
    </row>
    <row r="166" customFormat="false" ht="12.8" hidden="false" customHeight="false" outlineLevel="0" collapsed="false">
      <c r="A166" s="0" t="s">
        <v>2126</v>
      </c>
      <c r="B166" s="0" t="s">
        <v>2127</v>
      </c>
      <c r="C166" s="0" t="n">
        <v>14005</v>
      </c>
      <c r="D166" s="0" t="n">
        <v>4005</v>
      </c>
      <c r="E166" s="0" t="s">
        <v>56</v>
      </c>
      <c r="F166" s="0" t="n">
        <v>5</v>
      </c>
      <c r="G166" s="0" t="n">
        <v>10</v>
      </c>
      <c r="H166" s="0" t="s">
        <v>71</v>
      </c>
      <c r="I166" s="0" t="s">
        <v>751</v>
      </c>
      <c r="J166" s="0" t="s">
        <v>743</v>
      </c>
      <c r="K166" s="0" t="n">
        <v>4</v>
      </c>
      <c r="L166" s="0" t="n">
        <v>10</v>
      </c>
      <c r="M166" s="0" t="n">
        <v>8</v>
      </c>
      <c r="N166" s="0" t="s">
        <v>52</v>
      </c>
      <c r="O166" s="0" t="s">
        <v>236</v>
      </c>
      <c r="P166" s="0" t="s">
        <v>1743</v>
      </c>
      <c r="Q166" s="0" t="n">
        <v>0</v>
      </c>
      <c r="R166" s="0" t="n">
        <v>7</v>
      </c>
      <c r="S166" s="0" t="n">
        <v>25</v>
      </c>
      <c r="T166" s="0" t="n">
        <v>364</v>
      </c>
      <c r="U166" s="0" t="n">
        <v>497</v>
      </c>
      <c r="V166" s="0" t="n">
        <v>459</v>
      </c>
      <c r="W166" s="0" t="s">
        <v>55</v>
      </c>
      <c r="X166" s="0" t="n">
        <v>0</v>
      </c>
      <c r="Y166" s="0" t="n">
        <v>14</v>
      </c>
      <c r="Z166" s="0" t="s">
        <v>55</v>
      </c>
      <c r="AA166" s="0" t="n">
        <v>29.3894</v>
      </c>
      <c r="AB166" s="0" t="n">
        <v>0</v>
      </c>
      <c r="AC166" s="0" t="n">
        <v>0</v>
      </c>
      <c r="AD166" s="0" t="n">
        <v>7904.66</v>
      </c>
      <c r="AE166" s="0" t="n">
        <v>967.29</v>
      </c>
      <c r="AF166" s="0" t="n">
        <v>768.91</v>
      </c>
      <c r="AG166" s="0" t="n">
        <v>85.83</v>
      </c>
      <c r="AH166" s="0" t="n">
        <v>140.53</v>
      </c>
      <c r="AI166" s="0" t="n">
        <v>15.4</v>
      </c>
      <c r="AJ166" s="0" t="n">
        <v>282708.29</v>
      </c>
      <c r="AK166" s="0" t="n">
        <v>34229.29</v>
      </c>
      <c r="AL166" s="0" t="n">
        <v>17700.76</v>
      </c>
      <c r="AM166" s="0" t="n">
        <v>2471.83</v>
      </c>
      <c r="AN166" s="0" t="n">
        <v>3541.58</v>
      </c>
      <c r="AO166" s="0" t="n">
        <v>265.2</v>
      </c>
      <c r="AP166" s="0" t="n">
        <v>154</v>
      </c>
      <c r="AQ166" s="107" t="s">
        <v>72</v>
      </c>
    </row>
    <row r="167" customFormat="false" ht="12.8" hidden="false" customHeight="false" outlineLevel="0" collapsed="false">
      <c r="A167" s="0" t="s">
        <v>2128</v>
      </c>
      <c r="B167" s="0" t="s">
        <v>2129</v>
      </c>
      <c r="C167" s="0" t="n">
        <v>14006</v>
      </c>
      <c r="D167" s="0" t="n">
        <v>4006</v>
      </c>
      <c r="E167" s="0" t="s">
        <v>80</v>
      </c>
      <c r="F167" s="0" t="n">
        <v>6</v>
      </c>
      <c r="G167" s="0" t="n">
        <v>11</v>
      </c>
      <c r="I167" s="0" t="s">
        <v>753</v>
      </c>
      <c r="J167" s="0" t="s">
        <v>743</v>
      </c>
      <c r="K167" s="0" t="n">
        <v>4</v>
      </c>
      <c r="L167" s="0" t="n">
        <v>18</v>
      </c>
      <c r="M167" s="0" t="n">
        <v>15</v>
      </c>
      <c r="N167" s="0" t="s">
        <v>52</v>
      </c>
      <c r="O167" s="0" t="s">
        <v>236</v>
      </c>
      <c r="P167" s="0" t="s">
        <v>1744</v>
      </c>
      <c r="Q167" s="0" t="s">
        <v>55</v>
      </c>
      <c r="R167" s="0" t="n">
        <v>5</v>
      </c>
      <c r="S167" s="0" t="n">
        <v>45</v>
      </c>
      <c r="T167" s="0" t="n">
        <v>556</v>
      </c>
      <c r="U167" s="0" t="n">
        <v>580</v>
      </c>
      <c r="V167" s="0" t="n">
        <v>572</v>
      </c>
      <c r="W167" s="0" t="n">
        <v>494</v>
      </c>
      <c r="X167" s="0" t="n">
        <v>6</v>
      </c>
      <c r="Y167" s="0" t="n">
        <v>17</v>
      </c>
      <c r="Z167" s="0" t="s">
        <v>55</v>
      </c>
      <c r="AA167" s="0" t="n">
        <v>69.547</v>
      </c>
      <c r="AB167" s="0" t="n">
        <v>6</v>
      </c>
      <c r="AC167" s="0" t="n">
        <v>20.33</v>
      </c>
      <c r="AD167" s="0" t="n">
        <v>7445.96</v>
      </c>
      <c r="AE167" s="0" t="n">
        <v>342.6</v>
      </c>
      <c r="AF167" s="0" t="n">
        <v>1188.28</v>
      </c>
      <c r="AG167" s="0" t="n">
        <v>54</v>
      </c>
      <c r="AH167" s="0" t="n">
        <v>481.22</v>
      </c>
      <c r="AI167" s="0" t="n">
        <v>13</v>
      </c>
      <c r="AJ167" s="0" t="n">
        <v>256625.59</v>
      </c>
      <c r="AK167" s="0" t="n">
        <v>35823.2</v>
      </c>
      <c r="AL167" s="0" t="n">
        <v>28412.78</v>
      </c>
      <c r="AM167" s="0" t="n">
        <v>5121.5</v>
      </c>
      <c r="AN167" s="0" t="n">
        <v>2469.78</v>
      </c>
      <c r="AO167" s="0" t="n">
        <v>358.67</v>
      </c>
      <c r="AP167" s="0" t="n">
        <v>34</v>
      </c>
      <c r="AQ167" s="107" t="s">
        <v>76</v>
      </c>
    </row>
    <row r="168" customFormat="false" ht="12.8" hidden="false" customHeight="false" outlineLevel="0" collapsed="false">
      <c r="A168" s="0" t="s">
        <v>2130</v>
      </c>
      <c r="B168" s="0" t="s">
        <v>2131</v>
      </c>
      <c r="C168" s="0" t="n">
        <v>14007</v>
      </c>
      <c r="D168" s="0" t="n">
        <v>4007</v>
      </c>
      <c r="E168" s="0" t="s">
        <v>46</v>
      </c>
      <c r="F168" s="0" t="n">
        <v>7</v>
      </c>
      <c r="G168" s="0" t="n">
        <v>12</v>
      </c>
      <c r="H168" s="0" t="s">
        <v>81</v>
      </c>
      <c r="I168" s="0" t="s">
        <v>755</v>
      </c>
      <c r="J168" s="0" t="s">
        <v>743</v>
      </c>
      <c r="K168" s="0" t="n">
        <v>4</v>
      </c>
      <c r="L168" s="0" t="n">
        <v>12</v>
      </c>
      <c r="M168" s="0" t="n">
        <v>8</v>
      </c>
      <c r="N168" s="0" t="s">
        <v>52</v>
      </c>
      <c r="O168" s="0" t="s">
        <v>236</v>
      </c>
      <c r="P168" s="0" t="s">
        <v>1745</v>
      </c>
      <c r="Q168" s="0" t="n">
        <v>0</v>
      </c>
      <c r="R168" s="0" t="n">
        <v>4</v>
      </c>
      <c r="S168" s="0" t="n">
        <v>16</v>
      </c>
      <c r="T168" s="0" t="n">
        <v>488</v>
      </c>
      <c r="U168" s="0" t="n">
        <v>474</v>
      </c>
      <c r="V168" s="0" t="n">
        <v>481</v>
      </c>
      <c r="W168" s="0" t="s">
        <v>55</v>
      </c>
      <c r="X168" s="0" t="n">
        <v>14</v>
      </c>
      <c r="Y168" s="0" t="n">
        <v>9</v>
      </c>
      <c r="Z168" s="0" t="s">
        <v>55</v>
      </c>
      <c r="AA168" s="0" t="n">
        <v>28.2591</v>
      </c>
      <c r="AB168" s="0" t="n">
        <v>14</v>
      </c>
      <c r="AC168" s="0" t="n">
        <v>22.39</v>
      </c>
      <c r="AD168" s="0" t="n">
        <v>11873.02</v>
      </c>
      <c r="AE168" s="0" t="n">
        <v>208.75</v>
      </c>
      <c r="AF168" s="0" t="n">
        <v>2097.16</v>
      </c>
      <c r="AG168" s="0" t="n">
        <v>41</v>
      </c>
      <c r="AH168" s="0" t="n">
        <v>183.12</v>
      </c>
      <c r="AI168" s="0" t="n">
        <v>7</v>
      </c>
      <c r="AJ168" s="0" t="n">
        <v>198330.01</v>
      </c>
      <c r="AK168" s="0" t="n">
        <v>30426.25</v>
      </c>
      <c r="AL168" s="0" t="n">
        <v>34131.25</v>
      </c>
      <c r="AM168" s="0" t="n">
        <v>6114.67</v>
      </c>
      <c r="AN168" s="0" t="n">
        <v>2276.01</v>
      </c>
      <c r="AO168" s="0" t="n">
        <v>678.5</v>
      </c>
      <c r="AP168" s="0" t="n">
        <v>274</v>
      </c>
      <c r="AQ168" s="107" t="s">
        <v>82</v>
      </c>
    </row>
    <row r="169" customFormat="false" ht="12.8" hidden="false" customHeight="false" outlineLevel="0" collapsed="false">
      <c r="A169" s="0" t="s">
        <v>2132</v>
      </c>
      <c r="B169" s="0" t="s">
        <v>2133</v>
      </c>
      <c r="C169" s="0" t="n">
        <v>14008</v>
      </c>
      <c r="D169" s="0" t="n">
        <v>4008</v>
      </c>
      <c r="E169" s="0" t="s">
        <v>56</v>
      </c>
      <c r="F169" s="0" t="n">
        <v>8</v>
      </c>
      <c r="G169" s="0" t="n">
        <v>13</v>
      </c>
      <c r="I169" s="0" t="s">
        <v>757</v>
      </c>
      <c r="J169" s="0" t="s">
        <v>743</v>
      </c>
      <c r="K169" s="0" t="n">
        <v>4</v>
      </c>
      <c r="L169" s="0" t="n">
        <v>16</v>
      </c>
      <c r="M169" s="0" t="n">
        <v>13</v>
      </c>
      <c r="N169" s="0" t="s">
        <v>52</v>
      </c>
      <c r="O169" s="0" t="s">
        <v>236</v>
      </c>
      <c r="P169" s="0" t="s">
        <v>1743</v>
      </c>
      <c r="Q169" s="0" t="s">
        <v>55</v>
      </c>
      <c r="R169" s="0" t="n">
        <v>5</v>
      </c>
      <c r="S169" s="0" t="n">
        <v>35</v>
      </c>
      <c r="T169" s="0" t="n">
        <v>338</v>
      </c>
      <c r="U169" s="0" t="n">
        <v>533</v>
      </c>
      <c r="V169" s="0" t="n">
        <v>397</v>
      </c>
      <c r="W169" s="0" t="s">
        <v>55</v>
      </c>
      <c r="X169" s="0" t="n">
        <v>7</v>
      </c>
      <c r="Y169" s="0" t="n">
        <v>14</v>
      </c>
      <c r="Z169" s="0" t="s">
        <v>55</v>
      </c>
      <c r="AA169" s="0" t="n">
        <v>12.672</v>
      </c>
      <c r="AB169" s="0" t="n">
        <v>7</v>
      </c>
      <c r="AC169" s="0" t="n">
        <v>32.24</v>
      </c>
      <c r="AD169" s="0" t="n">
        <v>9056.89</v>
      </c>
      <c r="AE169" s="0" t="n">
        <v>375.2</v>
      </c>
      <c r="AF169" s="0" t="n">
        <v>942.51</v>
      </c>
      <c r="AG169" s="0" t="n">
        <v>52.25</v>
      </c>
      <c r="AH169" s="0" t="n">
        <v>230.2</v>
      </c>
      <c r="AI169" s="0" t="n">
        <v>9.33</v>
      </c>
      <c r="AJ169" s="0" t="n">
        <v>279278.55</v>
      </c>
      <c r="AK169" s="0" t="n">
        <v>36518.2</v>
      </c>
      <c r="AL169" s="0" t="n">
        <v>14860.6</v>
      </c>
      <c r="AM169" s="0" t="n">
        <v>3071.75</v>
      </c>
      <c r="AN169" s="0" t="n">
        <v>1536.22</v>
      </c>
      <c r="AO169" s="0" t="n">
        <v>380.33</v>
      </c>
      <c r="AP169" s="0" t="n">
        <v>182</v>
      </c>
      <c r="AQ169" s="107" t="s">
        <v>86</v>
      </c>
    </row>
    <row r="170" customFormat="false" ht="12.8" hidden="false" customHeight="false" outlineLevel="0" collapsed="false">
      <c r="A170" s="0" t="s">
        <v>2134</v>
      </c>
      <c r="B170" s="0" t="s">
        <v>2135</v>
      </c>
      <c r="C170" s="0" t="n">
        <v>14009</v>
      </c>
      <c r="D170" s="0" t="n">
        <v>4009</v>
      </c>
      <c r="E170" s="0" t="s">
        <v>56</v>
      </c>
      <c r="F170" s="0" t="n">
        <v>9</v>
      </c>
      <c r="G170" s="0" t="n">
        <v>14</v>
      </c>
      <c r="H170" s="0" t="s">
        <v>90</v>
      </c>
      <c r="I170" s="0" t="s">
        <v>759</v>
      </c>
      <c r="J170" s="0" t="s">
        <v>743</v>
      </c>
      <c r="K170" s="0" t="n">
        <v>4</v>
      </c>
      <c r="L170" s="0" t="n">
        <v>16</v>
      </c>
      <c r="M170" s="0" t="n">
        <v>14</v>
      </c>
      <c r="N170" s="0" t="s">
        <v>52</v>
      </c>
      <c r="O170" s="0" t="s">
        <v>236</v>
      </c>
      <c r="P170" s="0" t="s">
        <v>1746</v>
      </c>
      <c r="Q170" s="0" t="s">
        <v>55</v>
      </c>
      <c r="R170" s="0" t="n">
        <v>7</v>
      </c>
      <c r="S170" s="0" t="n">
        <v>13</v>
      </c>
      <c r="T170" s="0" t="s">
        <v>55</v>
      </c>
      <c r="U170" s="0" t="s">
        <v>55</v>
      </c>
      <c r="V170" s="0" t="s">
        <v>55</v>
      </c>
      <c r="W170" s="0" t="s">
        <v>55</v>
      </c>
      <c r="X170" s="0" t="n">
        <v>2</v>
      </c>
      <c r="Y170" s="0" t="n">
        <v>12</v>
      </c>
      <c r="Z170" s="0" t="s">
        <v>55</v>
      </c>
      <c r="AA170" s="0" t="n">
        <v>19.9896</v>
      </c>
      <c r="AB170" s="0" t="n">
        <v>2</v>
      </c>
      <c r="AC170" s="0" t="n">
        <v>140.31</v>
      </c>
      <c r="AD170" s="0" t="n">
        <v>5796.79</v>
      </c>
      <c r="AE170" s="0" t="n">
        <v>781.43</v>
      </c>
      <c r="AF170" s="0" t="n">
        <v>825.01</v>
      </c>
      <c r="AG170" s="0" t="n">
        <v>85.17</v>
      </c>
      <c r="AH170" s="0" t="n">
        <v>431.44</v>
      </c>
      <c r="AI170" s="0" t="n">
        <v>16.8</v>
      </c>
      <c r="AJ170" s="0" t="n">
        <v>263365.3</v>
      </c>
      <c r="AK170" s="0" t="n">
        <v>35407.71</v>
      </c>
      <c r="AL170" s="0" t="n">
        <v>23194.52</v>
      </c>
      <c r="AM170" s="0" t="n">
        <v>3761.67</v>
      </c>
      <c r="AN170" s="0" t="n">
        <v>2062.96</v>
      </c>
      <c r="AO170" s="0" t="n">
        <v>244.6</v>
      </c>
      <c r="AP170" s="0" t="n">
        <v>94</v>
      </c>
      <c r="AQ170" s="107" t="s">
        <v>91</v>
      </c>
    </row>
    <row r="171" customFormat="false" ht="12.8" hidden="false" customHeight="false" outlineLevel="0" collapsed="false">
      <c r="A171" s="0" t="s">
        <v>2136</v>
      </c>
      <c r="B171" s="0" t="s">
        <v>2137</v>
      </c>
      <c r="C171" s="0" t="n">
        <v>14010</v>
      </c>
      <c r="D171" s="0" t="n">
        <v>4010</v>
      </c>
      <c r="E171" s="0" t="s">
        <v>56</v>
      </c>
      <c r="F171" s="0" t="n">
        <v>10</v>
      </c>
      <c r="G171" s="0" t="n">
        <v>15</v>
      </c>
      <c r="H171" s="0" t="s">
        <v>95</v>
      </c>
      <c r="I171" s="0" t="s">
        <v>761</v>
      </c>
      <c r="J171" s="0" t="s">
        <v>743</v>
      </c>
      <c r="K171" s="0" t="n">
        <v>4</v>
      </c>
      <c r="L171" s="0" t="n">
        <v>10</v>
      </c>
      <c r="M171" s="0" t="n">
        <v>8</v>
      </c>
      <c r="N171" s="0" t="s">
        <v>52</v>
      </c>
      <c r="O171" s="0" t="s">
        <v>236</v>
      </c>
      <c r="P171" s="0" t="s">
        <v>1743</v>
      </c>
      <c r="Q171" s="0" t="n">
        <v>0</v>
      </c>
      <c r="R171" s="0" t="n">
        <v>3</v>
      </c>
      <c r="S171" s="0" t="n">
        <v>686</v>
      </c>
      <c r="T171" s="0" t="n">
        <v>477</v>
      </c>
      <c r="U171" s="0" t="n">
        <v>595</v>
      </c>
      <c r="V171" s="0" t="n">
        <v>526</v>
      </c>
      <c r="W171" s="0" t="n">
        <v>505</v>
      </c>
      <c r="X171" s="0" t="n">
        <v>17</v>
      </c>
      <c r="Y171" s="0" t="n">
        <v>6</v>
      </c>
      <c r="Z171" s="0" t="s">
        <v>55</v>
      </c>
      <c r="AA171" s="0" t="n">
        <v>772.038</v>
      </c>
      <c r="AB171" s="0" t="n">
        <v>17</v>
      </c>
      <c r="AC171" s="0" t="n">
        <v>206</v>
      </c>
      <c r="AD171" s="0" t="n">
        <v>13330.33</v>
      </c>
      <c r="AE171" s="0" t="n">
        <v>72</v>
      </c>
      <c r="AF171" s="0" t="n">
        <v>2476.36</v>
      </c>
      <c r="AG171" s="0" t="n">
        <v>8.5</v>
      </c>
      <c r="AH171" s="0" t="n">
        <v>772.04</v>
      </c>
      <c r="AI171" s="0" t="n">
        <v>1</v>
      </c>
      <c r="AJ171" s="0" t="n">
        <v>209313.88</v>
      </c>
      <c r="AK171" s="0" t="n">
        <v>24043.67</v>
      </c>
      <c r="AL171" s="0" t="n">
        <v>7156.15</v>
      </c>
      <c r="AM171" s="0" t="n">
        <v>781</v>
      </c>
      <c r="AN171" s="0" t="n">
        <v>1948.33</v>
      </c>
      <c r="AO171" s="0" t="n">
        <v>62</v>
      </c>
      <c r="AP171" s="0" t="n">
        <v>100</v>
      </c>
      <c r="AQ171" s="107" t="s">
        <v>96</v>
      </c>
    </row>
    <row r="172" customFormat="false" ht="12.8" hidden="false" customHeight="false" outlineLevel="0" collapsed="false">
      <c r="A172" s="0" t="s">
        <v>2138</v>
      </c>
      <c r="B172" s="0" t="s">
        <v>2139</v>
      </c>
      <c r="C172" s="0" t="n">
        <v>14011</v>
      </c>
      <c r="D172" s="0" t="n">
        <v>4011</v>
      </c>
      <c r="E172" s="0" t="s">
        <v>56</v>
      </c>
      <c r="F172" s="0" t="n">
        <v>11</v>
      </c>
      <c r="G172" s="0" t="n">
        <v>16</v>
      </c>
      <c r="H172" s="0" t="s">
        <v>100</v>
      </c>
      <c r="I172" s="0" t="s">
        <v>763</v>
      </c>
      <c r="J172" s="0" t="s">
        <v>743</v>
      </c>
      <c r="K172" s="0" t="n">
        <v>4</v>
      </c>
      <c r="L172" s="0" t="n">
        <v>10</v>
      </c>
      <c r="M172" s="0" t="n">
        <v>8</v>
      </c>
      <c r="N172" s="0" t="s">
        <v>52</v>
      </c>
      <c r="O172" s="0" t="s">
        <v>236</v>
      </c>
      <c r="P172" s="0" t="s">
        <v>1743</v>
      </c>
      <c r="Q172" s="0" t="n">
        <v>0</v>
      </c>
      <c r="R172" s="0" t="n">
        <v>6</v>
      </c>
      <c r="S172" s="0" t="n">
        <v>35</v>
      </c>
      <c r="T172" s="0" t="n">
        <v>376</v>
      </c>
      <c r="U172" s="0" t="n">
        <v>590</v>
      </c>
      <c r="V172" s="0" t="n">
        <v>472</v>
      </c>
      <c r="W172" s="0" t="s">
        <v>55</v>
      </c>
      <c r="X172" s="0" t="n">
        <v>1</v>
      </c>
      <c r="Y172" s="0" t="n">
        <v>6</v>
      </c>
      <c r="Z172" s="0" t="s">
        <v>55</v>
      </c>
      <c r="AA172" s="0" t="n">
        <v>35.0412</v>
      </c>
      <c r="AB172" s="0" t="n">
        <v>1</v>
      </c>
      <c r="AC172" s="0" t="n">
        <v>95.78</v>
      </c>
      <c r="AD172" s="0" t="n">
        <v>5094.98</v>
      </c>
      <c r="AE172" s="0" t="n">
        <v>450.67</v>
      </c>
      <c r="AF172" s="0" t="n">
        <v>497.76</v>
      </c>
      <c r="AG172" s="0" t="n">
        <v>31.8</v>
      </c>
      <c r="AH172" s="0" t="n">
        <v>305.99</v>
      </c>
      <c r="AI172" s="0" t="n">
        <v>11</v>
      </c>
      <c r="AJ172" s="0" t="n">
        <v>298720.47</v>
      </c>
      <c r="AK172" s="0" t="n">
        <v>31928.83</v>
      </c>
      <c r="AL172" s="0" t="n">
        <v>29445.44</v>
      </c>
      <c r="AM172" s="0" t="n">
        <v>1218</v>
      </c>
      <c r="AN172" s="0" t="n">
        <v>3775.45</v>
      </c>
      <c r="AO172" s="0" t="n">
        <v>301</v>
      </c>
      <c r="AP172" s="0" t="n">
        <v>213</v>
      </c>
      <c r="AQ172" s="107" t="s">
        <v>101</v>
      </c>
    </row>
    <row r="173" customFormat="false" ht="12.8" hidden="false" customHeight="false" outlineLevel="0" collapsed="false">
      <c r="A173" s="0" t="s">
        <v>2140</v>
      </c>
      <c r="B173" s="0" t="s">
        <v>2141</v>
      </c>
      <c r="C173" s="0" t="n">
        <v>14012</v>
      </c>
      <c r="D173" s="0" t="n">
        <v>4012</v>
      </c>
      <c r="E173" s="0" t="s">
        <v>80</v>
      </c>
      <c r="F173" s="0" t="n">
        <v>12</v>
      </c>
      <c r="G173" s="0" t="n">
        <v>17</v>
      </c>
      <c r="H173" s="0" t="s">
        <v>105</v>
      </c>
      <c r="I173" s="0" t="s">
        <v>765</v>
      </c>
      <c r="J173" s="0" t="s">
        <v>743</v>
      </c>
      <c r="K173" s="0" t="n">
        <v>4</v>
      </c>
      <c r="L173" s="0" t="n">
        <v>10</v>
      </c>
      <c r="M173" s="0" t="n">
        <v>8</v>
      </c>
      <c r="N173" s="0" t="s">
        <v>52</v>
      </c>
      <c r="O173" s="0" t="s">
        <v>236</v>
      </c>
      <c r="P173" s="0" t="s">
        <v>1743</v>
      </c>
      <c r="Q173" s="0" t="n">
        <v>0</v>
      </c>
      <c r="R173" s="0" t="n">
        <v>6</v>
      </c>
      <c r="S173" s="0" t="n">
        <v>8</v>
      </c>
      <c r="T173" s="0" t="n">
        <v>534</v>
      </c>
      <c r="U173" s="0" t="n">
        <v>479</v>
      </c>
      <c r="V173" s="0" t="n">
        <v>497</v>
      </c>
      <c r="W173" s="0" t="n">
        <v>388</v>
      </c>
      <c r="X173" s="0" t="n">
        <v>3</v>
      </c>
      <c r="Y173" s="0" t="s">
        <v>55</v>
      </c>
      <c r="Z173" s="0" t="s">
        <v>55</v>
      </c>
      <c r="AA173" s="0" t="n">
        <v>2.20123</v>
      </c>
      <c r="AB173" s="0" t="n">
        <v>3</v>
      </c>
      <c r="AC173" s="0" t="n">
        <v>23.72</v>
      </c>
      <c r="AD173" s="0" t="n">
        <v>6991.69</v>
      </c>
      <c r="AE173" s="0" t="n">
        <v>571.83</v>
      </c>
      <c r="AF173" s="0" t="n">
        <v>1178.3</v>
      </c>
      <c r="AG173" s="0" t="n">
        <v>65</v>
      </c>
      <c r="AH173" s="0" t="n">
        <v>241.57</v>
      </c>
      <c r="AI173" s="0" t="n">
        <v>10.25</v>
      </c>
      <c r="AJ173" s="0" t="n">
        <v>300104.01</v>
      </c>
      <c r="AK173" s="0" t="n">
        <v>36912.33</v>
      </c>
      <c r="AL173" s="0" t="n">
        <v>25004.69</v>
      </c>
      <c r="AM173" s="0" t="n">
        <v>4578.4</v>
      </c>
      <c r="AN173" s="0" t="n">
        <v>6887.7</v>
      </c>
      <c r="AO173" s="0" t="n">
        <v>1451.25</v>
      </c>
      <c r="AP173" s="0" t="n">
        <v>284</v>
      </c>
      <c r="AQ173" s="107" t="s">
        <v>106</v>
      </c>
    </row>
    <row r="174" customFormat="false" ht="12.8" hidden="false" customHeight="false" outlineLevel="0" collapsed="false">
      <c r="A174" s="0" t="s">
        <v>2142</v>
      </c>
      <c r="B174" s="0" t="s">
        <v>2143</v>
      </c>
      <c r="C174" s="0" t="n">
        <v>14013</v>
      </c>
      <c r="D174" s="0" t="n">
        <v>4013</v>
      </c>
      <c r="E174" s="0" t="s">
        <v>46</v>
      </c>
      <c r="F174" s="0" t="n">
        <v>13</v>
      </c>
      <c r="G174" s="0" t="n">
        <v>18</v>
      </c>
      <c r="I174" s="0" t="s">
        <v>767</v>
      </c>
      <c r="J174" s="0" t="s">
        <v>743</v>
      </c>
      <c r="K174" s="0" t="n">
        <v>4</v>
      </c>
      <c r="L174" s="0" t="n">
        <v>21</v>
      </c>
      <c r="M174" s="0" t="n">
        <v>18</v>
      </c>
      <c r="N174" s="0" t="s">
        <v>52</v>
      </c>
      <c r="O174" s="0" t="s">
        <v>236</v>
      </c>
      <c r="P174" s="0" t="s">
        <v>1747</v>
      </c>
      <c r="Q174" s="0" t="s">
        <v>55</v>
      </c>
      <c r="R174" s="0" t="n">
        <v>5</v>
      </c>
      <c r="S174" s="0" t="n">
        <v>17</v>
      </c>
      <c r="T174" s="0" t="n">
        <v>553</v>
      </c>
      <c r="U174" s="0" t="n">
        <v>524</v>
      </c>
      <c r="V174" s="0" t="n">
        <v>535</v>
      </c>
      <c r="W174" s="0" t="n">
        <v>385</v>
      </c>
      <c r="X174" s="0" t="n">
        <v>1</v>
      </c>
      <c r="Y174" s="0" t="n">
        <v>11</v>
      </c>
      <c r="Z174" s="0" t="s">
        <v>55</v>
      </c>
      <c r="AA174" s="0" t="n">
        <v>2.61768</v>
      </c>
      <c r="AB174" s="0" t="n">
        <v>1</v>
      </c>
      <c r="AC174" s="0" t="n">
        <v>2.2</v>
      </c>
      <c r="AD174" s="0" t="n">
        <v>6128.21</v>
      </c>
      <c r="AE174" s="0" t="n">
        <v>299.8</v>
      </c>
      <c r="AF174" s="0" t="n">
        <v>754.25</v>
      </c>
      <c r="AG174" s="0" t="n">
        <v>47.25</v>
      </c>
      <c r="AH174" s="0" t="n">
        <v>103.91</v>
      </c>
      <c r="AI174" s="0" t="n">
        <v>8.67</v>
      </c>
      <c r="AJ174" s="0" t="n">
        <v>206394.88</v>
      </c>
      <c r="AK174" s="0" t="n">
        <v>25311.8</v>
      </c>
      <c r="AL174" s="0" t="n">
        <v>7575.72</v>
      </c>
      <c r="AM174" s="0" t="n">
        <v>2211.25</v>
      </c>
      <c r="AN174" s="0" t="n">
        <v>770.79</v>
      </c>
      <c r="AO174" s="0" t="n">
        <v>413</v>
      </c>
      <c r="AP174" s="0" t="n">
        <v>185</v>
      </c>
      <c r="AQ174" s="107" t="s">
        <v>110</v>
      </c>
    </row>
    <row r="175" customFormat="false" ht="12.8" hidden="false" customHeight="false" outlineLevel="0" collapsed="false">
      <c r="A175" s="0" t="s">
        <v>2144</v>
      </c>
      <c r="B175" s="0" t="s">
        <v>2145</v>
      </c>
      <c r="C175" s="0" t="n">
        <v>14014</v>
      </c>
      <c r="D175" s="0" t="n">
        <v>4014</v>
      </c>
      <c r="E175" s="0" t="s">
        <v>56</v>
      </c>
      <c r="F175" s="0" t="n">
        <v>14</v>
      </c>
      <c r="G175" s="0" t="n">
        <v>19</v>
      </c>
      <c r="I175" s="0" t="s">
        <v>769</v>
      </c>
      <c r="J175" s="0" t="s">
        <v>743</v>
      </c>
      <c r="K175" s="0" t="n">
        <v>4</v>
      </c>
      <c r="L175" s="0" t="n">
        <v>20</v>
      </c>
      <c r="M175" s="0" t="n">
        <v>18</v>
      </c>
      <c r="N175" s="0" t="s">
        <v>52</v>
      </c>
      <c r="O175" s="0" t="s">
        <v>236</v>
      </c>
      <c r="P175" s="0" t="s">
        <v>1748</v>
      </c>
      <c r="Q175" s="0" t="s">
        <v>55</v>
      </c>
      <c r="R175" s="0" t="n">
        <v>3</v>
      </c>
      <c r="S175" s="0" t="n">
        <v>56</v>
      </c>
      <c r="T175" s="0" t="n">
        <v>618</v>
      </c>
      <c r="U175" s="0" t="n">
        <v>518</v>
      </c>
      <c r="V175" s="0" t="n">
        <v>587</v>
      </c>
      <c r="W175" s="0" t="n">
        <v>423</v>
      </c>
      <c r="X175" s="0" t="n">
        <v>12</v>
      </c>
      <c r="Y175" s="0" t="s">
        <v>55</v>
      </c>
      <c r="Z175" s="0" t="s">
        <v>55</v>
      </c>
      <c r="AA175" s="0" t="n">
        <v>7.07964</v>
      </c>
      <c r="AB175" s="0" t="n">
        <v>12</v>
      </c>
      <c r="AC175" s="0" t="n">
        <v>35.84</v>
      </c>
      <c r="AD175" s="0" t="n">
        <v>10363.43</v>
      </c>
      <c r="AE175" s="0" t="n">
        <v>56.33</v>
      </c>
      <c r="AF175" s="0" t="n">
        <v>221.4</v>
      </c>
      <c r="AG175" s="0" t="n">
        <v>6</v>
      </c>
      <c r="AH175" s="0" t="n">
        <v>7.08</v>
      </c>
      <c r="AI175" s="0" t="n">
        <v>1</v>
      </c>
      <c r="AJ175" s="0" t="n">
        <v>160586.46</v>
      </c>
      <c r="AK175" s="0" t="n">
        <v>23340.67</v>
      </c>
      <c r="AL175" s="0" t="n">
        <v>11089.12</v>
      </c>
      <c r="AM175" s="0" t="n">
        <v>1086</v>
      </c>
      <c r="AN175" s="0" t="n">
        <v>33.38</v>
      </c>
      <c r="AO175" s="0" t="n">
        <v>32</v>
      </c>
      <c r="AP175" s="0" t="n">
        <v>567</v>
      </c>
      <c r="AQ175" s="107" t="s">
        <v>114</v>
      </c>
    </row>
    <row r="176" customFormat="false" ht="12.8" hidden="false" customHeight="false" outlineLevel="0" collapsed="false">
      <c r="A176" s="0" t="s">
        <v>2146</v>
      </c>
      <c r="B176" s="0" t="s">
        <v>2147</v>
      </c>
      <c r="C176" s="0" t="n">
        <v>14015</v>
      </c>
      <c r="D176" s="0" t="n">
        <v>4015</v>
      </c>
      <c r="E176" s="0" t="s">
        <v>80</v>
      </c>
      <c r="F176" s="0" t="n">
        <v>15</v>
      </c>
      <c r="G176" s="0" t="n">
        <v>20</v>
      </c>
      <c r="H176" s="0" t="s">
        <v>118</v>
      </c>
      <c r="I176" s="0" t="s">
        <v>771</v>
      </c>
      <c r="J176" s="0" t="s">
        <v>743</v>
      </c>
      <c r="K176" s="0" t="n">
        <v>4</v>
      </c>
      <c r="L176" s="0" t="n">
        <v>10</v>
      </c>
      <c r="M176" s="0" t="n">
        <v>8</v>
      </c>
      <c r="N176" s="0" t="s">
        <v>52</v>
      </c>
      <c r="O176" s="0" t="s">
        <v>236</v>
      </c>
      <c r="P176" s="0" t="s">
        <v>1749</v>
      </c>
      <c r="Q176" s="0" t="n">
        <v>0</v>
      </c>
      <c r="R176" s="0" t="n">
        <v>6</v>
      </c>
      <c r="S176" s="0" t="n">
        <v>88</v>
      </c>
      <c r="T176" s="0" t="n">
        <v>425</v>
      </c>
      <c r="U176" s="0" t="n">
        <v>512</v>
      </c>
      <c r="V176" s="0" t="n">
        <v>486</v>
      </c>
      <c r="W176" s="0" t="s">
        <v>55</v>
      </c>
      <c r="X176" s="0" t="n">
        <v>0</v>
      </c>
      <c r="Y176" s="0" t="n">
        <v>21</v>
      </c>
      <c r="Z176" s="0" t="s">
        <v>55</v>
      </c>
      <c r="AA176" s="0" t="n">
        <v>20.644</v>
      </c>
      <c r="AB176" s="0" t="n">
        <v>0</v>
      </c>
      <c r="AC176" s="0" t="n">
        <v>0</v>
      </c>
      <c r="AD176" s="0" t="n">
        <v>6497.19</v>
      </c>
      <c r="AE176" s="0" t="n">
        <v>610.83</v>
      </c>
      <c r="AF176" s="0" t="n">
        <v>383.55</v>
      </c>
      <c r="AG176" s="0" t="n">
        <v>38.4</v>
      </c>
      <c r="AH176" s="0" t="n">
        <v>31.68</v>
      </c>
      <c r="AI176" s="0" t="n">
        <v>4.25</v>
      </c>
      <c r="AJ176" s="0" t="n">
        <v>272970.89</v>
      </c>
      <c r="AK176" s="0" t="n">
        <v>33276.67</v>
      </c>
      <c r="AL176" s="0" t="n">
        <v>9027.34</v>
      </c>
      <c r="AM176" s="0" t="n">
        <v>1655.2</v>
      </c>
      <c r="AN176" s="0" t="n">
        <v>420.94</v>
      </c>
      <c r="AO176" s="0" t="n">
        <v>83</v>
      </c>
      <c r="AP176" s="0" t="n">
        <v>387</v>
      </c>
      <c r="AQ176" s="107" t="s">
        <v>119</v>
      </c>
    </row>
    <row r="177" customFormat="false" ht="12.8" hidden="false" customHeight="false" outlineLevel="0" collapsed="false">
      <c r="A177" s="0" t="s">
        <v>2148</v>
      </c>
      <c r="B177" s="0" t="s">
        <v>2149</v>
      </c>
      <c r="C177" s="0" t="n">
        <v>14016</v>
      </c>
      <c r="D177" s="0" t="n">
        <v>4016</v>
      </c>
      <c r="E177" s="0" t="s">
        <v>46</v>
      </c>
      <c r="F177" s="0" t="n">
        <v>16</v>
      </c>
      <c r="G177" s="0" t="n">
        <v>21</v>
      </c>
      <c r="I177" s="0" t="s">
        <v>773</v>
      </c>
      <c r="J177" s="0" t="s">
        <v>743</v>
      </c>
      <c r="K177" s="0" t="n">
        <v>4</v>
      </c>
      <c r="L177" s="0" t="n">
        <v>19</v>
      </c>
      <c r="M177" s="0" t="n">
        <v>17</v>
      </c>
      <c r="N177" s="0" t="s">
        <v>52</v>
      </c>
      <c r="O177" s="0" t="s">
        <v>236</v>
      </c>
      <c r="P177" s="0" t="s">
        <v>1743</v>
      </c>
      <c r="Q177" s="0" t="s">
        <v>55</v>
      </c>
      <c r="R177" s="0" t="n">
        <v>7</v>
      </c>
      <c r="S177" s="0" t="n">
        <v>10</v>
      </c>
      <c r="T177" s="0" t="n">
        <v>325</v>
      </c>
      <c r="U177" s="0" t="n">
        <v>523</v>
      </c>
      <c r="V177" s="0" t="n">
        <v>370</v>
      </c>
      <c r="W177" s="0" t="n">
        <v>418</v>
      </c>
      <c r="X177" s="0" t="n">
        <v>0</v>
      </c>
      <c r="Y177" s="0" t="n">
        <v>14</v>
      </c>
      <c r="Z177" s="0" t="s">
        <v>55</v>
      </c>
      <c r="AA177" s="0" t="n">
        <v>4.75942</v>
      </c>
      <c r="AB177" s="0" t="n">
        <v>0</v>
      </c>
      <c r="AC177" s="0" t="n">
        <v>0</v>
      </c>
      <c r="AD177" s="0" t="n">
        <v>4670.4</v>
      </c>
      <c r="AE177" s="0" t="n">
        <v>635.86</v>
      </c>
      <c r="AF177" s="0" t="n">
        <v>789.89</v>
      </c>
      <c r="AG177" s="0" t="n">
        <v>94</v>
      </c>
      <c r="AH177" s="0" t="n">
        <v>189.63</v>
      </c>
      <c r="AI177" s="0" t="n">
        <v>13.2</v>
      </c>
      <c r="AJ177" s="0" t="n">
        <v>296549.27</v>
      </c>
      <c r="AK177" s="0" t="n">
        <v>39888.86</v>
      </c>
      <c r="AL177" s="0" t="n">
        <v>29825.03</v>
      </c>
      <c r="AM177" s="0" t="n">
        <v>4688.17</v>
      </c>
      <c r="AN177" s="0" t="n">
        <v>1682.04</v>
      </c>
      <c r="AO177" s="0" t="n">
        <v>252.6</v>
      </c>
      <c r="AP177" s="0" t="n">
        <v>415</v>
      </c>
      <c r="AQ177" s="107" t="s">
        <v>123</v>
      </c>
    </row>
    <row r="178" customFormat="false" ht="12.8" hidden="false" customHeight="false" outlineLevel="0" collapsed="false">
      <c r="A178" s="0" t="s">
        <v>2150</v>
      </c>
      <c r="B178" s="0" t="s">
        <v>2151</v>
      </c>
      <c r="C178" s="0" t="n">
        <v>14017</v>
      </c>
      <c r="D178" s="0" t="n">
        <v>4017</v>
      </c>
      <c r="E178" s="0" t="s">
        <v>56</v>
      </c>
      <c r="F178" s="0" t="n">
        <v>17</v>
      </c>
      <c r="G178" s="0" t="n">
        <v>22</v>
      </c>
      <c r="H178" s="0" t="n">
        <v>24</v>
      </c>
      <c r="I178" s="0" t="s">
        <v>775</v>
      </c>
      <c r="J178" s="0" t="s">
        <v>743</v>
      </c>
      <c r="K178" s="0" t="n">
        <v>4</v>
      </c>
      <c r="L178" s="0" t="n">
        <v>13</v>
      </c>
      <c r="M178" s="0" t="n">
        <v>11</v>
      </c>
      <c r="N178" s="0" t="s">
        <v>52</v>
      </c>
      <c r="O178" s="0" t="s">
        <v>236</v>
      </c>
      <c r="P178" s="0" t="s">
        <v>1741</v>
      </c>
      <c r="Q178" s="0" t="s">
        <v>55</v>
      </c>
      <c r="R178" s="0" t="n">
        <v>7</v>
      </c>
      <c r="S178" s="0" t="n">
        <v>162</v>
      </c>
      <c r="T178" s="0" t="n">
        <v>579</v>
      </c>
      <c r="U178" s="0" t="n">
        <v>597</v>
      </c>
      <c r="V178" s="0" t="n">
        <v>581</v>
      </c>
      <c r="W178" s="0" t="s">
        <v>55</v>
      </c>
      <c r="X178" s="0" t="n">
        <v>0</v>
      </c>
      <c r="Y178" s="0" t="n">
        <v>11</v>
      </c>
      <c r="Z178" s="0" t="s">
        <v>55</v>
      </c>
      <c r="AA178" s="0" t="n">
        <v>102.209</v>
      </c>
      <c r="AB178" s="0" t="n">
        <v>0</v>
      </c>
      <c r="AC178" s="0" t="n">
        <v>0</v>
      </c>
      <c r="AD178" s="0" t="n">
        <v>6127.41</v>
      </c>
      <c r="AE178" s="0" t="n">
        <v>784.71</v>
      </c>
      <c r="AF178" s="0" t="n">
        <v>627.97</v>
      </c>
      <c r="AG178" s="0" t="n">
        <v>67.33</v>
      </c>
      <c r="AH178" s="0" t="n">
        <v>329.26</v>
      </c>
      <c r="AI178" s="0" t="n">
        <v>18.2</v>
      </c>
      <c r="AJ178" s="0" t="n">
        <v>253560.15</v>
      </c>
      <c r="AK178" s="0" t="n">
        <v>35254.57</v>
      </c>
      <c r="AL178" s="0" t="n">
        <v>18919.05</v>
      </c>
      <c r="AM178" s="0" t="n">
        <v>2974</v>
      </c>
      <c r="AN178" s="0" t="n">
        <v>1928.34</v>
      </c>
      <c r="AO178" s="0" t="n">
        <v>299.8</v>
      </c>
      <c r="AP178" s="0" t="n">
        <v>377</v>
      </c>
      <c r="AQ178" s="107" t="s">
        <v>127</v>
      </c>
    </row>
    <row r="179" customFormat="false" ht="12.8" hidden="false" customHeight="false" outlineLevel="0" collapsed="false">
      <c r="A179" s="0" t="s">
        <v>2152</v>
      </c>
      <c r="B179" s="0" t="s">
        <v>2153</v>
      </c>
      <c r="C179" s="0" t="n">
        <v>14018</v>
      </c>
      <c r="D179" s="0" t="n">
        <v>4018</v>
      </c>
      <c r="E179" s="0" t="s">
        <v>56</v>
      </c>
      <c r="F179" s="0" t="n">
        <v>18</v>
      </c>
      <c r="G179" s="0" t="n">
        <v>23</v>
      </c>
      <c r="H179" s="0" t="s">
        <v>131</v>
      </c>
      <c r="I179" s="0" t="s">
        <v>777</v>
      </c>
      <c r="J179" s="0" t="s">
        <v>743</v>
      </c>
      <c r="K179" s="0" t="n">
        <v>4</v>
      </c>
      <c r="L179" s="0" t="n">
        <v>22</v>
      </c>
      <c r="M179" s="0" t="n">
        <v>19</v>
      </c>
      <c r="N179" s="0" t="s">
        <v>52</v>
      </c>
      <c r="O179" s="0" t="s">
        <v>236</v>
      </c>
      <c r="P179" s="0" t="s">
        <v>1745</v>
      </c>
      <c r="Q179" s="0" t="n">
        <v>0</v>
      </c>
      <c r="R179" s="0" t="n">
        <v>7</v>
      </c>
      <c r="S179" s="0" t="n">
        <v>13</v>
      </c>
      <c r="T179" s="0" t="n">
        <v>644</v>
      </c>
      <c r="U179" s="0" t="n">
        <v>484</v>
      </c>
      <c r="V179" s="0" t="n">
        <v>591</v>
      </c>
      <c r="W179" s="0" t="n">
        <v>492</v>
      </c>
      <c r="X179" s="0" t="n">
        <v>0</v>
      </c>
      <c r="Y179" s="0" t="n">
        <v>13</v>
      </c>
      <c r="Z179" s="0" t="s">
        <v>55</v>
      </c>
      <c r="AA179" s="0" t="n">
        <v>2.02275</v>
      </c>
      <c r="AB179" s="0" t="n">
        <v>0</v>
      </c>
      <c r="AC179" s="0" t="n">
        <v>0</v>
      </c>
      <c r="AD179" s="0" t="n">
        <v>4781.09</v>
      </c>
      <c r="AE179" s="0" t="n">
        <v>662.29</v>
      </c>
      <c r="AF179" s="0" t="n">
        <v>539.75</v>
      </c>
      <c r="AG179" s="0" t="n">
        <v>63.67</v>
      </c>
      <c r="AH179" s="0" t="n">
        <v>77.59</v>
      </c>
      <c r="AI179" s="0" t="n">
        <v>6.8</v>
      </c>
      <c r="AJ179" s="0" t="n">
        <v>302321.67</v>
      </c>
      <c r="AK179" s="0" t="n">
        <v>35165.71</v>
      </c>
      <c r="AL179" s="0" t="n">
        <v>18780.4</v>
      </c>
      <c r="AM179" s="0" t="n">
        <v>2012.67</v>
      </c>
      <c r="AN179" s="0" t="n">
        <v>889.24</v>
      </c>
      <c r="AO179" s="0" t="n">
        <v>266.8</v>
      </c>
      <c r="AP179" s="0" t="n">
        <v>541</v>
      </c>
      <c r="AQ179" s="107" t="s">
        <v>132</v>
      </c>
    </row>
    <row r="180" customFormat="false" ht="12.8" hidden="false" customHeight="false" outlineLevel="0" collapsed="false">
      <c r="A180" s="0" t="s">
        <v>2154</v>
      </c>
      <c r="B180" s="0" t="s">
        <v>2155</v>
      </c>
      <c r="C180" s="0" t="n">
        <v>14019</v>
      </c>
      <c r="D180" s="0" t="n">
        <v>4019</v>
      </c>
      <c r="E180" s="0" t="s">
        <v>56</v>
      </c>
      <c r="F180" s="0" t="n">
        <v>19</v>
      </c>
      <c r="G180" s="0" t="n">
        <v>24</v>
      </c>
      <c r="I180" s="0" t="s">
        <v>779</v>
      </c>
      <c r="J180" s="0" t="s">
        <v>743</v>
      </c>
      <c r="K180" s="0" t="n">
        <v>4</v>
      </c>
      <c r="L180" s="0" t="n">
        <v>14</v>
      </c>
      <c r="M180" s="0" t="n">
        <v>12</v>
      </c>
      <c r="N180" s="0" t="s">
        <v>52</v>
      </c>
      <c r="O180" s="0" t="s">
        <v>236</v>
      </c>
      <c r="P180" s="0" t="s">
        <v>1750</v>
      </c>
      <c r="Q180" s="0" t="s">
        <v>55</v>
      </c>
      <c r="R180" s="0" t="n">
        <v>9</v>
      </c>
      <c r="S180" s="0" t="n">
        <v>167</v>
      </c>
      <c r="T180" s="0" t="n">
        <v>532</v>
      </c>
      <c r="U180" s="0" t="n">
        <v>543</v>
      </c>
      <c r="V180" s="0" t="n">
        <v>410</v>
      </c>
      <c r="W180" s="0" t="s">
        <v>55</v>
      </c>
      <c r="X180" s="0" t="n">
        <v>0</v>
      </c>
      <c r="Y180" s="0" t="s">
        <v>55</v>
      </c>
      <c r="Z180" s="0" t="s">
        <v>55</v>
      </c>
      <c r="AA180" s="0" t="n">
        <v>76.9836</v>
      </c>
      <c r="AB180" s="0" t="n">
        <v>0</v>
      </c>
      <c r="AC180" s="0" t="n">
        <v>0</v>
      </c>
      <c r="AD180" s="0" t="n">
        <v>2322.66</v>
      </c>
      <c r="AE180" s="0" t="n">
        <v>659.56</v>
      </c>
      <c r="AF180" s="0" t="n">
        <v>549.39</v>
      </c>
      <c r="AG180" s="0" t="n">
        <v>66.25</v>
      </c>
      <c r="AH180" s="0" t="n">
        <v>319.99</v>
      </c>
      <c r="AI180" s="0" t="n">
        <v>28.43</v>
      </c>
      <c r="AJ180" s="0" t="n">
        <v>258901.86</v>
      </c>
      <c r="AK180" s="0" t="n">
        <v>33666.44</v>
      </c>
      <c r="AL180" s="0" t="n">
        <v>13990.42</v>
      </c>
      <c r="AM180" s="0" t="n">
        <v>2064.25</v>
      </c>
      <c r="AN180" s="0" t="n">
        <v>3468.77</v>
      </c>
      <c r="AO180" s="0" t="n">
        <v>539.14</v>
      </c>
      <c r="AP180" s="0" t="n">
        <v>132</v>
      </c>
      <c r="AQ180" s="107" t="s">
        <v>136</v>
      </c>
    </row>
    <row r="181" customFormat="false" ht="12.8" hidden="false" customHeight="false" outlineLevel="0" collapsed="false">
      <c r="A181" s="0" t="s">
        <v>2156</v>
      </c>
      <c r="B181" s="0" t="s">
        <v>2157</v>
      </c>
      <c r="C181" s="0" t="n">
        <v>14020</v>
      </c>
      <c r="D181" s="0" t="n">
        <v>4020</v>
      </c>
      <c r="E181" s="0" t="s">
        <v>80</v>
      </c>
      <c r="F181" s="0" t="n">
        <v>20</v>
      </c>
      <c r="G181" s="0" t="n">
        <v>25</v>
      </c>
      <c r="H181" s="0" t="s">
        <v>140</v>
      </c>
      <c r="I181" s="0" t="s">
        <v>781</v>
      </c>
      <c r="J181" s="0" t="s">
        <v>743</v>
      </c>
      <c r="K181" s="0" t="n">
        <v>4</v>
      </c>
      <c r="L181" s="0" t="n">
        <v>10</v>
      </c>
      <c r="M181" s="0" t="n">
        <v>8</v>
      </c>
      <c r="N181" s="0" t="s">
        <v>52</v>
      </c>
      <c r="O181" s="0" t="s">
        <v>236</v>
      </c>
      <c r="P181" s="0" t="s">
        <v>1751</v>
      </c>
      <c r="Q181" s="0" t="n">
        <v>0</v>
      </c>
      <c r="R181" s="0" t="n">
        <v>3</v>
      </c>
      <c r="S181" s="0" t="n">
        <v>1</v>
      </c>
      <c r="T181" s="0" t="s">
        <v>55</v>
      </c>
      <c r="U181" s="0" t="s">
        <v>55</v>
      </c>
      <c r="V181" s="0" t="s">
        <v>55</v>
      </c>
      <c r="W181" s="0" t="s">
        <v>55</v>
      </c>
      <c r="X181" s="0" t="n">
        <v>18</v>
      </c>
      <c r="Y181" s="0" t="n">
        <v>12</v>
      </c>
      <c r="Z181" s="0" t="s">
        <v>55</v>
      </c>
      <c r="AA181" s="0" t="n">
        <v>3.74804</v>
      </c>
      <c r="AB181" s="0" t="n">
        <v>18</v>
      </c>
      <c r="AC181" s="0" t="n">
        <v>333.46</v>
      </c>
      <c r="AD181" s="0" t="n">
        <v>8089.11</v>
      </c>
      <c r="AE181" s="0" t="n">
        <v>57.33</v>
      </c>
      <c r="AF181" s="0" t="n">
        <v>2975.05</v>
      </c>
      <c r="AG181" s="0" t="n">
        <v>8.5</v>
      </c>
      <c r="AH181" s="0" t="n">
        <v>3.75</v>
      </c>
      <c r="AI181" s="0" t="n">
        <v>1</v>
      </c>
      <c r="AJ181" s="0" t="n">
        <v>156975.55</v>
      </c>
      <c r="AK181" s="0" t="n">
        <v>22655</v>
      </c>
      <c r="AL181" s="0" t="n">
        <v>10487</v>
      </c>
      <c r="AM181" s="0" t="n">
        <v>1710</v>
      </c>
      <c r="AN181" s="0" t="n">
        <v>124.93</v>
      </c>
      <c r="AO181" s="0" t="n">
        <v>68</v>
      </c>
      <c r="AP181" s="0" t="n">
        <v>44</v>
      </c>
      <c r="AQ181" s="107" t="s">
        <v>141</v>
      </c>
    </row>
    <row r="182" customFormat="false" ht="12.8" hidden="false" customHeight="false" outlineLevel="0" collapsed="false">
      <c r="A182" s="0" t="s">
        <v>2158</v>
      </c>
      <c r="B182" s="0" t="s">
        <v>2159</v>
      </c>
      <c r="C182" s="0" t="n">
        <v>14021</v>
      </c>
      <c r="D182" s="0" t="n">
        <v>4021</v>
      </c>
      <c r="E182" s="0" t="s">
        <v>56</v>
      </c>
      <c r="F182" s="0" t="n">
        <v>21</v>
      </c>
      <c r="G182" s="0" t="n">
        <v>26</v>
      </c>
      <c r="I182" s="0" t="s">
        <v>783</v>
      </c>
      <c r="J182" s="0" t="s">
        <v>743</v>
      </c>
      <c r="K182" s="0" t="n">
        <v>4</v>
      </c>
      <c r="L182" s="0" t="n">
        <v>12</v>
      </c>
      <c r="M182" s="0" t="n">
        <v>10</v>
      </c>
      <c r="N182" s="0" t="s">
        <v>52</v>
      </c>
      <c r="O182" s="0" t="s">
        <v>236</v>
      </c>
      <c r="P182" s="0" t="s">
        <v>1752</v>
      </c>
      <c r="Q182" s="0" t="s">
        <v>55</v>
      </c>
      <c r="R182" s="0" t="n">
        <v>8</v>
      </c>
      <c r="S182" s="0" t="n">
        <v>22</v>
      </c>
      <c r="T182" s="0" t="n">
        <v>411</v>
      </c>
      <c r="U182" s="0" t="n">
        <v>570</v>
      </c>
      <c r="V182" s="0" t="n">
        <v>613</v>
      </c>
      <c r="W182" s="0" t="s">
        <v>55</v>
      </c>
      <c r="X182" s="0" t="n">
        <v>1</v>
      </c>
      <c r="Y182" s="0" t="s">
        <v>55</v>
      </c>
      <c r="Z182" s="0" t="s">
        <v>55</v>
      </c>
      <c r="AA182" s="0" t="n">
        <v>37.064</v>
      </c>
      <c r="AB182" s="0" t="n">
        <v>1</v>
      </c>
      <c r="AC182" s="0" t="n">
        <v>103.46</v>
      </c>
      <c r="AD182" s="0" t="n">
        <v>3424.84</v>
      </c>
      <c r="AE182" s="0" t="n">
        <v>921.12</v>
      </c>
      <c r="AF182" s="0" t="n">
        <v>738.55</v>
      </c>
      <c r="AG182" s="0" t="n">
        <v>168.71</v>
      </c>
      <c r="AH182" s="0" t="n">
        <v>227</v>
      </c>
      <c r="AI182" s="0" t="n">
        <v>19.83</v>
      </c>
      <c r="AJ182" s="0" t="n">
        <v>269352.15</v>
      </c>
      <c r="AK182" s="0" t="n">
        <v>32482.12</v>
      </c>
      <c r="AL182" s="0" t="n">
        <v>19835.02</v>
      </c>
      <c r="AM182" s="0" t="n">
        <v>3545.57</v>
      </c>
      <c r="AN182" s="0" t="n">
        <v>3719.72</v>
      </c>
      <c r="AO182" s="0" t="n">
        <v>531</v>
      </c>
      <c r="AP182" s="0" t="n">
        <v>261</v>
      </c>
      <c r="AQ182" s="107" t="s">
        <v>145</v>
      </c>
    </row>
    <row r="183" customFormat="false" ht="12.8" hidden="false" customHeight="false" outlineLevel="0" collapsed="false">
      <c r="A183" s="0" t="s">
        <v>2160</v>
      </c>
      <c r="B183" s="0" t="s">
        <v>2161</v>
      </c>
      <c r="C183" s="0" t="n">
        <v>14022</v>
      </c>
      <c r="D183" s="0" t="n">
        <v>4022</v>
      </c>
      <c r="E183" s="0" t="s">
        <v>56</v>
      </c>
      <c r="F183" s="0" t="n">
        <v>22</v>
      </c>
      <c r="G183" s="0" t="n">
        <v>27</v>
      </c>
      <c r="I183" s="0" t="s">
        <v>785</v>
      </c>
      <c r="J183" s="0" t="s">
        <v>743</v>
      </c>
      <c r="K183" s="0" t="n">
        <v>4</v>
      </c>
      <c r="L183" s="0" t="n">
        <v>10</v>
      </c>
      <c r="M183" s="0" t="n">
        <v>8</v>
      </c>
      <c r="N183" s="0" t="s">
        <v>52</v>
      </c>
      <c r="O183" s="0" t="s">
        <v>236</v>
      </c>
      <c r="P183" s="0" t="s">
        <v>1753</v>
      </c>
      <c r="Q183" s="0" t="n">
        <v>0</v>
      </c>
      <c r="R183" s="0" t="n">
        <v>5</v>
      </c>
      <c r="S183" s="0" t="n">
        <v>35</v>
      </c>
      <c r="T183" s="0" t="n">
        <v>593</v>
      </c>
      <c r="U183" s="0" t="n">
        <v>599</v>
      </c>
      <c r="V183" s="0" t="n">
        <v>597</v>
      </c>
      <c r="W183" s="0" t="s">
        <v>55</v>
      </c>
      <c r="X183" s="0" t="n">
        <v>2</v>
      </c>
      <c r="Y183" s="0" t="n">
        <v>17</v>
      </c>
      <c r="Z183" s="0" t="s">
        <v>55</v>
      </c>
      <c r="AA183" s="0" t="n">
        <v>56.4586</v>
      </c>
      <c r="AB183" s="0" t="n">
        <v>2</v>
      </c>
      <c r="AC183" s="0" t="n">
        <v>1.67</v>
      </c>
      <c r="AD183" s="0" t="n">
        <v>10278.16</v>
      </c>
      <c r="AE183" s="0" t="n">
        <v>602.6</v>
      </c>
      <c r="AF183" s="0" t="n">
        <v>1345.92</v>
      </c>
      <c r="AG183" s="0" t="n">
        <v>102.75</v>
      </c>
      <c r="AH183" s="0" t="n">
        <v>105.92</v>
      </c>
      <c r="AI183" s="0" t="n">
        <v>5.33</v>
      </c>
      <c r="AJ183" s="0" t="n">
        <v>324830.75</v>
      </c>
      <c r="AK183" s="0" t="n">
        <v>44357</v>
      </c>
      <c r="AL183" s="0" t="n">
        <v>19385.8</v>
      </c>
      <c r="AM183" s="0" t="n">
        <v>4459.75</v>
      </c>
      <c r="AN183" s="0" t="n">
        <v>732.99</v>
      </c>
      <c r="AO183" s="0" t="n">
        <v>96.33</v>
      </c>
      <c r="AP183" s="0" t="n">
        <v>254</v>
      </c>
      <c r="AQ183" s="107" t="s">
        <v>149</v>
      </c>
    </row>
    <row r="184" customFormat="false" ht="12.8" hidden="false" customHeight="false" outlineLevel="0" collapsed="false">
      <c r="A184" s="0" t="s">
        <v>2162</v>
      </c>
      <c r="B184" s="0" t="s">
        <v>2163</v>
      </c>
      <c r="C184" s="0" t="n">
        <v>14023</v>
      </c>
      <c r="D184" s="0" t="n">
        <v>4023</v>
      </c>
      <c r="E184" s="0" t="s">
        <v>56</v>
      </c>
      <c r="F184" s="0" t="n">
        <v>23</v>
      </c>
      <c r="G184" s="0" t="n">
        <v>29</v>
      </c>
      <c r="H184" s="0" t="s">
        <v>153</v>
      </c>
      <c r="I184" s="0" t="s">
        <v>787</v>
      </c>
      <c r="J184" s="0" t="s">
        <v>743</v>
      </c>
      <c r="K184" s="0" t="n">
        <v>4</v>
      </c>
      <c r="L184" s="0" t="n">
        <v>12</v>
      </c>
      <c r="M184" s="0" t="n">
        <v>9</v>
      </c>
      <c r="N184" s="0" t="s">
        <v>52</v>
      </c>
      <c r="O184" s="0" t="s">
        <v>236</v>
      </c>
      <c r="P184" s="0" t="s">
        <v>1754</v>
      </c>
      <c r="Q184" s="0" t="s">
        <v>55</v>
      </c>
      <c r="R184" s="0" t="n">
        <v>6</v>
      </c>
      <c r="S184" s="0" t="n">
        <v>239</v>
      </c>
      <c r="T184" s="0" t="n">
        <v>565</v>
      </c>
      <c r="U184" s="0" t="n">
        <v>546</v>
      </c>
      <c r="V184" s="0" t="n">
        <v>592</v>
      </c>
      <c r="W184" s="0" t="n">
        <v>389</v>
      </c>
      <c r="X184" s="0" t="n">
        <v>2</v>
      </c>
      <c r="Y184" s="0" t="n">
        <v>21</v>
      </c>
      <c r="Z184" s="0" t="s">
        <v>55</v>
      </c>
      <c r="AA184" s="0" t="n">
        <v>18.7997</v>
      </c>
      <c r="AB184" s="0" t="n">
        <v>2</v>
      </c>
      <c r="AC184" s="0" t="n">
        <v>1.93</v>
      </c>
      <c r="AD184" s="0" t="n">
        <v>6298.28</v>
      </c>
      <c r="AE184" s="0" t="n">
        <v>804.17</v>
      </c>
      <c r="AF184" s="0" t="n">
        <v>468.72</v>
      </c>
      <c r="AG184" s="0" t="n">
        <v>67.2</v>
      </c>
      <c r="AH184" s="0" t="n">
        <v>47.68</v>
      </c>
      <c r="AI184" s="0" t="n">
        <v>7.75</v>
      </c>
      <c r="AJ184" s="0" t="n">
        <v>240708.23</v>
      </c>
      <c r="AK184" s="0" t="n">
        <v>32866.67</v>
      </c>
      <c r="AL184" s="0" t="n">
        <v>10540.43</v>
      </c>
      <c r="AM184" s="0" t="n">
        <v>1790</v>
      </c>
      <c r="AN184" s="0" t="n">
        <v>1217.01</v>
      </c>
      <c r="AO184" s="0" t="n">
        <v>292.25</v>
      </c>
      <c r="AP184" s="0" t="n">
        <v>26</v>
      </c>
      <c r="AQ184" s="107" t="s">
        <v>154</v>
      </c>
    </row>
    <row r="185" customFormat="false" ht="12.8" hidden="false" customHeight="false" outlineLevel="0" collapsed="false">
      <c r="A185" s="0" t="s">
        <v>2164</v>
      </c>
      <c r="B185" s="0" t="s">
        <v>2165</v>
      </c>
      <c r="C185" s="0" t="n">
        <v>14024</v>
      </c>
      <c r="D185" s="0" t="n">
        <v>4024</v>
      </c>
      <c r="E185" s="0" t="s">
        <v>56</v>
      </c>
      <c r="F185" s="0" t="n">
        <v>24</v>
      </c>
      <c r="G185" s="0" t="n">
        <v>30</v>
      </c>
      <c r="H185" s="0" t="s">
        <v>158</v>
      </c>
      <c r="I185" s="0" t="s">
        <v>789</v>
      </c>
      <c r="J185" s="0" t="s">
        <v>743</v>
      </c>
      <c r="K185" s="0" t="n">
        <v>4</v>
      </c>
      <c r="L185" s="0" t="n">
        <v>18</v>
      </c>
      <c r="M185" s="0" t="n">
        <v>15</v>
      </c>
      <c r="N185" s="0" t="s">
        <v>52</v>
      </c>
      <c r="O185" s="0" t="s">
        <v>236</v>
      </c>
      <c r="P185" s="0" t="s">
        <v>1745</v>
      </c>
      <c r="Q185" s="0" t="n">
        <v>0</v>
      </c>
      <c r="R185" s="0" t="n">
        <v>7</v>
      </c>
      <c r="S185" s="0" t="n">
        <v>8</v>
      </c>
      <c r="T185" s="0" t="n">
        <v>510</v>
      </c>
      <c r="U185" s="0" t="n">
        <v>401</v>
      </c>
      <c r="V185" s="0" t="n">
        <v>487</v>
      </c>
      <c r="W185" s="0" t="s">
        <v>55</v>
      </c>
      <c r="X185" s="0" t="n">
        <v>0</v>
      </c>
      <c r="Y185" s="0" t="s">
        <v>55</v>
      </c>
      <c r="Z185" s="0" t="s">
        <v>55</v>
      </c>
      <c r="AA185" s="0" t="n">
        <v>3.86703</v>
      </c>
      <c r="AB185" s="0" t="n">
        <v>0</v>
      </c>
      <c r="AC185" s="0" t="n">
        <v>0</v>
      </c>
      <c r="AD185" s="0" t="n">
        <v>5473.85</v>
      </c>
      <c r="AE185" s="0" t="n">
        <v>698</v>
      </c>
      <c r="AF185" s="0" t="n">
        <v>678.9</v>
      </c>
      <c r="AG185" s="0" t="n">
        <v>87.5</v>
      </c>
      <c r="AH185" s="0" t="n">
        <v>91.7</v>
      </c>
      <c r="AI185" s="0" t="n">
        <v>10.8</v>
      </c>
      <c r="AJ185" s="0" t="n">
        <v>305563.27</v>
      </c>
      <c r="AK185" s="0" t="n">
        <v>43604.29</v>
      </c>
      <c r="AL185" s="0" t="n">
        <v>21213.39</v>
      </c>
      <c r="AM185" s="0" t="n">
        <v>4066</v>
      </c>
      <c r="AN185" s="0" t="n">
        <v>1973.78</v>
      </c>
      <c r="AO185" s="0" t="n">
        <v>347</v>
      </c>
      <c r="AP185" s="0" t="n">
        <v>418</v>
      </c>
      <c r="AQ185" s="107" t="s">
        <v>159</v>
      </c>
    </row>
    <row r="186" customFormat="false" ht="12.8" hidden="false" customHeight="false" outlineLevel="0" collapsed="false">
      <c r="A186" s="0" t="s">
        <v>2166</v>
      </c>
      <c r="B186" s="0" t="s">
        <v>2167</v>
      </c>
      <c r="C186" s="0" t="n">
        <v>14025</v>
      </c>
      <c r="D186" s="0" t="n">
        <v>4025</v>
      </c>
      <c r="E186" s="0" t="s">
        <v>66</v>
      </c>
      <c r="F186" s="0" t="n">
        <v>25</v>
      </c>
      <c r="G186" s="0" t="n">
        <v>33</v>
      </c>
      <c r="H186" s="0" t="s">
        <v>163</v>
      </c>
      <c r="I186" s="0" t="s">
        <v>791</v>
      </c>
      <c r="J186" s="0" t="s">
        <v>743</v>
      </c>
      <c r="K186" s="0" t="n">
        <v>4</v>
      </c>
      <c r="L186" s="0" t="n">
        <v>10</v>
      </c>
      <c r="M186" s="0" t="n">
        <v>8</v>
      </c>
      <c r="N186" s="0" t="s">
        <v>52</v>
      </c>
      <c r="O186" s="0" t="s">
        <v>236</v>
      </c>
      <c r="P186" s="0" t="s">
        <v>1755</v>
      </c>
      <c r="Q186" s="0" t="n">
        <v>0</v>
      </c>
      <c r="R186" s="0" t="n">
        <v>6</v>
      </c>
      <c r="S186" s="0" t="n">
        <v>2</v>
      </c>
      <c r="T186" s="0" t="n">
        <v>407</v>
      </c>
      <c r="U186" s="0" t="n">
        <v>476</v>
      </c>
      <c r="V186" s="0" t="n">
        <v>494</v>
      </c>
      <c r="W186" s="0" t="n">
        <v>415</v>
      </c>
      <c r="X186" s="0" t="n">
        <v>9</v>
      </c>
      <c r="Y186" s="0" t="s">
        <v>55</v>
      </c>
      <c r="Z186" s="0" t="s">
        <v>55</v>
      </c>
      <c r="AA186" s="0" t="n">
        <v>2.97464</v>
      </c>
      <c r="AB186" s="0" t="n">
        <v>9</v>
      </c>
      <c r="AC186" s="0" t="n">
        <v>3.52</v>
      </c>
      <c r="AD186" s="0" t="n">
        <v>6109.27</v>
      </c>
      <c r="AE186" s="0" t="n">
        <v>506.33</v>
      </c>
      <c r="AF186" s="0" t="n">
        <v>1152.67</v>
      </c>
      <c r="AG186" s="0" t="n">
        <v>87.2</v>
      </c>
      <c r="AH186" s="0" t="n">
        <v>175.09</v>
      </c>
      <c r="AI186" s="0" t="n">
        <v>20.25</v>
      </c>
      <c r="AJ186" s="0" t="n">
        <v>203525.53</v>
      </c>
      <c r="AK186" s="0" t="n">
        <v>29333.67</v>
      </c>
      <c r="AL186" s="0" t="n">
        <v>8927.65</v>
      </c>
      <c r="AM186" s="0" t="n">
        <v>2120.2</v>
      </c>
      <c r="AN186" s="0" t="n">
        <v>1420.17</v>
      </c>
      <c r="AO186" s="0" t="n">
        <v>377.75</v>
      </c>
      <c r="AP186" s="0" t="n">
        <v>429</v>
      </c>
      <c r="AQ186" s="107" t="s">
        <v>164</v>
      </c>
    </row>
    <row r="187" customFormat="false" ht="12.8" hidden="false" customHeight="false" outlineLevel="0" collapsed="false">
      <c r="A187" s="0" t="s">
        <v>2168</v>
      </c>
      <c r="B187" s="0" t="s">
        <v>2169</v>
      </c>
      <c r="C187" s="0" t="n">
        <v>14026</v>
      </c>
      <c r="D187" s="0" t="n">
        <v>4026</v>
      </c>
      <c r="E187" s="0" t="s">
        <v>56</v>
      </c>
      <c r="F187" s="0" t="n">
        <v>26</v>
      </c>
      <c r="G187" s="0" t="n">
        <v>34</v>
      </c>
      <c r="I187" s="0" t="s">
        <v>793</v>
      </c>
      <c r="J187" s="0" t="s">
        <v>743</v>
      </c>
      <c r="K187" s="0" t="n">
        <v>4</v>
      </c>
      <c r="L187" s="0" t="n">
        <v>14</v>
      </c>
      <c r="M187" s="0" t="n">
        <v>11</v>
      </c>
      <c r="N187" s="0" t="s">
        <v>52</v>
      </c>
      <c r="O187" s="0" t="s">
        <v>236</v>
      </c>
      <c r="P187" s="0" t="s">
        <v>1756</v>
      </c>
      <c r="Q187" s="0" t="s">
        <v>55</v>
      </c>
      <c r="R187" s="0" t="n">
        <v>5</v>
      </c>
      <c r="S187" s="0" t="n">
        <v>5</v>
      </c>
      <c r="T187" s="0" t="n">
        <v>522</v>
      </c>
      <c r="U187" s="0" t="n">
        <v>474</v>
      </c>
      <c r="V187" s="0" t="n">
        <v>589</v>
      </c>
      <c r="W187" s="0" t="n">
        <v>465</v>
      </c>
      <c r="X187" s="0" t="n">
        <v>7</v>
      </c>
      <c r="Y187" s="0" t="n">
        <v>22</v>
      </c>
      <c r="Z187" s="0" t="s">
        <v>55</v>
      </c>
      <c r="AA187" s="0" t="n">
        <v>16.182</v>
      </c>
      <c r="AB187" s="0" t="n">
        <v>7</v>
      </c>
      <c r="AC187" s="0" t="n">
        <v>22.59</v>
      </c>
      <c r="AD187" s="0" t="n">
        <v>8443.17</v>
      </c>
      <c r="AE187" s="0" t="n">
        <v>253.2</v>
      </c>
      <c r="AF187" s="0" t="n">
        <v>1305.32</v>
      </c>
      <c r="AG187" s="0" t="n">
        <v>41.5</v>
      </c>
      <c r="AH187" s="0" t="n">
        <v>153.61</v>
      </c>
      <c r="AI187" s="0" t="n">
        <v>11</v>
      </c>
      <c r="AJ187" s="0" t="n">
        <v>230255.59</v>
      </c>
      <c r="AK187" s="0" t="n">
        <v>25315.4</v>
      </c>
      <c r="AL187" s="0" t="n">
        <v>17911.18</v>
      </c>
      <c r="AM187" s="0" t="n">
        <v>1868.5</v>
      </c>
      <c r="AN187" s="0" t="n">
        <v>3310.14</v>
      </c>
      <c r="AO187" s="0" t="n">
        <v>204</v>
      </c>
      <c r="AP187" s="0" t="n">
        <v>575</v>
      </c>
      <c r="AQ187" s="107" t="s">
        <v>168</v>
      </c>
    </row>
    <row r="188" customFormat="false" ht="12.8" hidden="false" customHeight="false" outlineLevel="0" collapsed="false">
      <c r="A188" s="0" t="s">
        <v>2170</v>
      </c>
      <c r="B188" s="0" t="s">
        <v>2171</v>
      </c>
      <c r="C188" s="0" t="n">
        <v>14027</v>
      </c>
      <c r="D188" s="0" t="n">
        <v>4027</v>
      </c>
      <c r="E188" s="0" t="s">
        <v>56</v>
      </c>
      <c r="F188" s="0" t="n">
        <v>27</v>
      </c>
      <c r="G188" s="0" t="n">
        <v>35</v>
      </c>
      <c r="H188" s="0" t="n">
        <v>68</v>
      </c>
      <c r="I188" s="0" t="s">
        <v>795</v>
      </c>
      <c r="J188" s="0" t="s">
        <v>743</v>
      </c>
      <c r="K188" s="0" t="n">
        <v>4</v>
      </c>
      <c r="L188" s="0" t="n">
        <v>19</v>
      </c>
      <c r="M188" s="0" t="n">
        <v>17</v>
      </c>
      <c r="N188" s="0" t="s">
        <v>52</v>
      </c>
      <c r="O188" s="0" t="s">
        <v>236</v>
      </c>
      <c r="P188" s="0" t="s">
        <v>1357</v>
      </c>
      <c r="Q188" s="0" t="s">
        <v>55</v>
      </c>
      <c r="R188" s="0" t="n">
        <v>7</v>
      </c>
      <c r="S188" s="0" t="n">
        <v>53</v>
      </c>
      <c r="T188" s="0" t="n">
        <v>504</v>
      </c>
      <c r="U188" s="0" t="n">
        <v>580</v>
      </c>
      <c r="V188" s="0" t="n">
        <v>487</v>
      </c>
      <c r="W188" s="0" t="s">
        <v>55</v>
      </c>
      <c r="X188" s="0" t="n">
        <v>0</v>
      </c>
      <c r="Y188" s="0" t="n">
        <v>12</v>
      </c>
      <c r="Z188" s="0" t="s">
        <v>55</v>
      </c>
      <c r="AA188" s="0" t="n">
        <v>65.799</v>
      </c>
      <c r="AB188" s="0" t="n">
        <v>0</v>
      </c>
      <c r="AC188" s="0" t="n">
        <v>0</v>
      </c>
      <c r="AD188" s="0" t="n">
        <v>5310.96</v>
      </c>
      <c r="AE188" s="0" t="n">
        <v>733.43</v>
      </c>
      <c r="AF188" s="0" t="n">
        <v>741.18</v>
      </c>
      <c r="AG188" s="0" t="n">
        <v>76.83</v>
      </c>
      <c r="AH188" s="0" t="n">
        <v>130.36</v>
      </c>
      <c r="AI188" s="0" t="n">
        <v>11.6</v>
      </c>
      <c r="AJ188" s="0" t="n">
        <v>346235.02</v>
      </c>
      <c r="AK188" s="0" t="n">
        <v>48591.86</v>
      </c>
      <c r="AL188" s="0" t="n">
        <v>26697.82</v>
      </c>
      <c r="AM188" s="0" t="n">
        <v>3382.33</v>
      </c>
      <c r="AN188" s="0" t="n">
        <v>1967.93</v>
      </c>
      <c r="AO188" s="0" t="n">
        <v>408.2</v>
      </c>
      <c r="AP188" s="0" t="n">
        <v>111</v>
      </c>
      <c r="AQ188" s="107" t="s">
        <v>172</v>
      </c>
    </row>
    <row r="189" customFormat="false" ht="12.8" hidden="false" customHeight="false" outlineLevel="0" collapsed="false">
      <c r="A189" s="0" t="s">
        <v>2172</v>
      </c>
      <c r="B189" s="0" t="s">
        <v>2173</v>
      </c>
      <c r="C189" s="0" t="n">
        <v>14028</v>
      </c>
      <c r="D189" s="0" t="n">
        <v>4028</v>
      </c>
      <c r="E189" s="0" t="s">
        <v>66</v>
      </c>
      <c r="F189" s="0" t="n">
        <v>28</v>
      </c>
      <c r="G189" s="0" t="n">
        <v>36</v>
      </c>
      <c r="H189" s="0" t="n">
        <v>48</v>
      </c>
      <c r="I189" s="0" t="s">
        <v>797</v>
      </c>
      <c r="J189" s="0" t="s">
        <v>743</v>
      </c>
      <c r="K189" s="0" t="n">
        <v>4</v>
      </c>
      <c r="L189" s="0" t="n">
        <v>17</v>
      </c>
      <c r="M189" s="0" t="n">
        <v>15</v>
      </c>
      <c r="N189" s="0" t="s">
        <v>52</v>
      </c>
      <c r="O189" s="0" t="s">
        <v>236</v>
      </c>
      <c r="P189" s="0" t="s">
        <v>1755</v>
      </c>
      <c r="Q189" s="0" t="s">
        <v>55</v>
      </c>
      <c r="R189" s="0" t="n">
        <v>6</v>
      </c>
      <c r="S189" s="0" t="n">
        <v>47</v>
      </c>
      <c r="T189" s="0" t="n">
        <v>323</v>
      </c>
      <c r="U189" s="0" t="n">
        <v>556</v>
      </c>
      <c r="V189" s="0" t="n">
        <v>397</v>
      </c>
      <c r="W189" s="0" t="n">
        <v>405</v>
      </c>
      <c r="X189" s="0" t="n">
        <v>1</v>
      </c>
      <c r="Y189" s="0" t="n">
        <v>19</v>
      </c>
      <c r="Z189" s="0" t="s">
        <v>55</v>
      </c>
      <c r="AA189" s="0" t="n">
        <v>74.5444</v>
      </c>
      <c r="AB189" s="0" t="n">
        <v>1</v>
      </c>
      <c r="AC189" s="0" t="n">
        <v>22.55</v>
      </c>
      <c r="AD189" s="0" t="n">
        <v>6796.9</v>
      </c>
      <c r="AE189" s="0" t="n">
        <v>681.67</v>
      </c>
      <c r="AF189" s="0" t="n">
        <v>380.71</v>
      </c>
      <c r="AG189" s="0" t="n">
        <v>49.2</v>
      </c>
      <c r="AH189" s="0" t="n">
        <v>92.44</v>
      </c>
      <c r="AI189" s="0" t="n">
        <v>4.25</v>
      </c>
      <c r="AJ189" s="0" t="n">
        <v>288927.43</v>
      </c>
      <c r="AK189" s="0" t="n">
        <v>35230.33</v>
      </c>
      <c r="AL189" s="0" t="n">
        <v>7819.38</v>
      </c>
      <c r="AM189" s="0" t="n">
        <v>1203.8</v>
      </c>
      <c r="AN189" s="0" t="n">
        <v>273.35</v>
      </c>
      <c r="AO189" s="0" t="n">
        <v>42</v>
      </c>
      <c r="AP189" s="0" t="n">
        <v>433</v>
      </c>
      <c r="AQ189" s="107" t="s">
        <v>176</v>
      </c>
    </row>
    <row r="190" customFormat="false" ht="12.8" hidden="false" customHeight="false" outlineLevel="0" collapsed="false">
      <c r="A190" s="0" t="s">
        <v>2174</v>
      </c>
      <c r="B190" s="0" t="s">
        <v>2175</v>
      </c>
      <c r="C190" s="0" t="n">
        <v>14029</v>
      </c>
      <c r="D190" s="0" t="n">
        <v>4029</v>
      </c>
      <c r="E190" s="0" t="s">
        <v>66</v>
      </c>
      <c r="F190" s="0" t="n">
        <v>29</v>
      </c>
      <c r="G190" s="0" t="n">
        <v>38</v>
      </c>
      <c r="H190" s="0" t="s">
        <v>180</v>
      </c>
      <c r="I190" s="0" t="s">
        <v>799</v>
      </c>
      <c r="J190" s="0" t="s">
        <v>743</v>
      </c>
      <c r="K190" s="0" t="n">
        <v>4</v>
      </c>
      <c r="L190" s="0" t="n">
        <v>11</v>
      </c>
      <c r="M190" s="0" t="n">
        <v>8</v>
      </c>
      <c r="N190" s="0" t="s">
        <v>52</v>
      </c>
      <c r="O190" s="0" t="s">
        <v>236</v>
      </c>
      <c r="P190" s="0" t="s">
        <v>1745</v>
      </c>
      <c r="Q190" s="0" t="n">
        <v>0</v>
      </c>
      <c r="R190" s="0" t="n">
        <v>5</v>
      </c>
      <c r="S190" s="0" t="n">
        <v>43</v>
      </c>
      <c r="T190" s="0" t="n">
        <v>440</v>
      </c>
      <c r="U190" s="0" t="n">
        <v>515</v>
      </c>
      <c r="V190" s="0" t="n">
        <v>447</v>
      </c>
      <c r="W190" s="0" t="n">
        <v>482</v>
      </c>
      <c r="X190" s="0" t="n">
        <v>3</v>
      </c>
      <c r="Y190" s="0" t="s">
        <v>55</v>
      </c>
      <c r="Z190" s="0" t="s">
        <v>55</v>
      </c>
      <c r="AA190" s="0" t="n">
        <v>41.407</v>
      </c>
      <c r="AB190" s="0" t="n">
        <v>3</v>
      </c>
      <c r="AC190" s="0" t="n">
        <v>1.29</v>
      </c>
      <c r="AD190" s="0" t="n">
        <v>11505.86</v>
      </c>
      <c r="AE190" s="0" t="n">
        <v>424</v>
      </c>
      <c r="AF190" s="0" t="n">
        <v>2896.3</v>
      </c>
      <c r="AG190" s="0" t="n">
        <v>46</v>
      </c>
      <c r="AH190" s="0" t="n">
        <v>309.08</v>
      </c>
      <c r="AI190" s="0" t="n">
        <v>8</v>
      </c>
      <c r="AJ190" s="0" t="n">
        <v>319481.1</v>
      </c>
      <c r="AK190" s="0" t="n">
        <v>38569.6</v>
      </c>
      <c r="AL190" s="0" t="n">
        <v>28385.56</v>
      </c>
      <c r="AM190" s="0" t="n">
        <v>3986.25</v>
      </c>
      <c r="AN190" s="0" t="n">
        <v>4063.97</v>
      </c>
      <c r="AO190" s="0" t="n">
        <v>368</v>
      </c>
      <c r="AP190" s="0" t="n">
        <v>428</v>
      </c>
      <c r="AQ190" s="107" t="s">
        <v>181</v>
      </c>
    </row>
    <row r="191" customFormat="false" ht="12.8" hidden="false" customHeight="false" outlineLevel="0" collapsed="false">
      <c r="A191" s="0" t="s">
        <v>2176</v>
      </c>
      <c r="B191" s="0" t="s">
        <v>2177</v>
      </c>
      <c r="C191" s="0" t="n">
        <v>14030</v>
      </c>
      <c r="D191" s="0" t="n">
        <v>4030</v>
      </c>
      <c r="E191" s="0" t="s">
        <v>56</v>
      </c>
      <c r="F191" s="0" t="n">
        <v>30</v>
      </c>
      <c r="G191" s="0" t="n">
        <v>39</v>
      </c>
      <c r="I191" s="0" t="s">
        <v>801</v>
      </c>
      <c r="J191" s="0" t="s">
        <v>743</v>
      </c>
      <c r="K191" s="0" t="n">
        <v>4</v>
      </c>
      <c r="L191" s="0" t="n">
        <v>20</v>
      </c>
      <c r="M191" s="0" t="n">
        <v>18</v>
      </c>
      <c r="N191" s="0" t="s">
        <v>52</v>
      </c>
      <c r="O191" s="0" t="s">
        <v>236</v>
      </c>
      <c r="P191" s="0" t="s">
        <v>1755</v>
      </c>
      <c r="Q191" s="0" t="s">
        <v>55</v>
      </c>
      <c r="R191" s="0" t="n">
        <v>5</v>
      </c>
      <c r="S191" s="0" t="n">
        <v>5</v>
      </c>
      <c r="T191" s="0" t="n">
        <v>555</v>
      </c>
      <c r="U191" s="0" t="n">
        <v>550</v>
      </c>
      <c r="V191" s="0" t="n">
        <v>613</v>
      </c>
      <c r="W191" s="0" t="s">
        <v>55</v>
      </c>
      <c r="X191" s="0" t="n">
        <v>4</v>
      </c>
      <c r="Y191" s="0" t="s">
        <v>55</v>
      </c>
      <c r="Z191" s="0" t="s">
        <v>55</v>
      </c>
      <c r="AA191" s="0" t="n">
        <v>3.03413</v>
      </c>
      <c r="AB191" s="0" t="n">
        <v>4</v>
      </c>
      <c r="AC191" s="0" t="n">
        <v>2.96</v>
      </c>
      <c r="AD191" s="0" t="n">
        <v>7020.92</v>
      </c>
      <c r="AE191" s="0" t="n">
        <v>553.2</v>
      </c>
      <c r="AF191" s="0" t="n">
        <v>328.27</v>
      </c>
      <c r="AG191" s="0" t="n">
        <v>31.5</v>
      </c>
      <c r="AH191" s="0" t="n">
        <v>13.66</v>
      </c>
      <c r="AI191" s="0" t="n">
        <v>4</v>
      </c>
      <c r="AJ191" s="0" t="n">
        <v>258471.07</v>
      </c>
      <c r="AK191" s="0" t="n">
        <v>37292.2</v>
      </c>
      <c r="AL191" s="0" t="n">
        <v>22547.44</v>
      </c>
      <c r="AM191" s="0" t="n">
        <v>2991.5</v>
      </c>
      <c r="AN191" s="0" t="n">
        <v>2194.49</v>
      </c>
      <c r="AO191" s="0" t="n">
        <v>403</v>
      </c>
      <c r="AP191" s="0" t="n">
        <v>305</v>
      </c>
      <c r="AQ191" s="107" t="s">
        <v>185</v>
      </c>
    </row>
    <row r="192" customFormat="false" ht="12.8" hidden="false" customHeight="false" outlineLevel="0" collapsed="false">
      <c r="A192" s="0" t="s">
        <v>2178</v>
      </c>
      <c r="B192" s="0" t="s">
        <v>2179</v>
      </c>
      <c r="C192" s="0" t="n">
        <v>14031</v>
      </c>
      <c r="D192" s="0" t="n">
        <v>4031</v>
      </c>
      <c r="E192" s="0" t="s">
        <v>66</v>
      </c>
      <c r="F192" s="0" t="n">
        <v>31</v>
      </c>
      <c r="G192" s="0" t="n">
        <v>40</v>
      </c>
      <c r="I192" s="0" t="s">
        <v>803</v>
      </c>
      <c r="J192" s="0" t="s">
        <v>743</v>
      </c>
      <c r="K192" s="0" t="n">
        <v>4</v>
      </c>
      <c r="L192" s="0" t="n">
        <v>15</v>
      </c>
      <c r="M192" s="0" t="n">
        <v>12</v>
      </c>
      <c r="N192" s="0" t="s">
        <v>52</v>
      </c>
      <c r="O192" s="0" t="s">
        <v>236</v>
      </c>
      <c r="P192" s="0" t="s">
        <v>1757</v>
      </c>
      <c r="Q192" s="0" t="s">
        <v>55</v>
      </c>
      <c r="R192" s="0" t="n">
        <v>7</v>
      </c>
      <c r="S192" s="0" t="n">
        <v>40</v>
      </c>
      <c r="T192" s="0" t="n">
        <v>575</v>
      </c>
      <c r="U192" s="0" t="n">
        <v>488</v>
      </c>
      <c r="V192" s="0" t="n">
        <v>581</v>
      </c>
      <c r="W192" s="0" t="n">
        <v>489</v>
      </c>
      <c r="X192" s="0" t="n">
        <v>0</v>
      </c>
      <c r="Y192" s="0" t="n">
        <v>14</v>
      </c>
      <c r="Z192" s="0" t="s">
        <v>55</v>
      </c>
      <c r="AA192" s="0" t="n">
        <v>16.8365</v>
      </c>
      <c r="AB192" s="0" t="n">
        <v>0</v>
      </c>
      <c r="AC192" s="0" t="n">
        <v>0</v>
      </c>
      <c r="AD192" s="0" t="n">
        <v>3278.85</v>
      </c>
      <c r="AE192" s="0" t="n">
        <v>458.71</v>
      </c>
      <c r="AF192" s="0" t="n">
        <v>305.37</v>
      </c>
      <c r="AG192" s="0" t="n">
        <v>35.83</v>
      </c>
      <c r="AH192" s="0" t="n">
        <v>75.73</v>
      </c>
      <c r="AI192" s="0" t="n">
        <v>10.2</v>
      </c>
      <c r="AJ192" s="0" t="n">
        <v>204670.99</v>
      </c>
      <c r="AK192" s="0" t="n">
        <v>20823.57</v>
      </c>
      <c r="AL192" s="0" t="n">
        <v>12927.17</v>
      </c>
      <c r="AM192" s="0" t="n">
        <v>994.33</v>
      </c>
      <c r="AN192" s="0" t="n">
        <v>1815.43</v>
      </c>
      <c r="AO192" s="0" t="n">
        <v>147.8</v>
      </c>
      <c r="AP192" s="0" t="n">
        <v>218</v>
      </c>
      <c r="AQ192" s="107" t="s">
        <v>189</v>
      </c>
    </row>
    <row r="193" customFormat="false" ht="12.8" hidden="false" customHeight="false" outlineLevel="0" collapsed="false">
      <c r="A193" s="0" t="s">
        <v>2180</v>
      </c>
      <c r="B193" s="0" t="s">
        <v>2181</v>
      </c>
      <c r="C193" s="0" t="n">
        <v>14032</v>
      </c>
      <c r="D193" s="0" t="n">
        <v>4032</v>
      </c>
      <c r="E193" s="0" t="s">
        <v>56</v>
      </c>
      <c r="F193" s="0" t="n">
        <v>32</v>
      </c>
      <c r="G193" s="0" t="n">
        <v>41</v>
      </c>
      <c r="H193" s="0" t="s">
        <v>193</v>
      </c>
      <c r="I193" s="0" t="s">
        <v>805</v>
      </c>
      <c r="J193" s="0" t="s">
        <v>743</v>
      </c>
      <c r="K193" s="0" t="n">
        <v>4</v>
      </c>
      <c r="L193" s="0" t="n">
        <v>10</v>
      </c>
      <c r="M193" s="0" t="n">
        <v>8</v>
      </c>
      <c r="N193" s="0" t="s">
        <v>52</v>
      </c>
      <c r="O193" s="0" t="s">
        <v>236</v>
      </c>
      <c r="P193" s="0" t="s">
        <v>1745</v>
      </c>
      <c r="Q193" s="0" t="n">
        <v>0</v>
      </c>
      <c r="R193" s="0" t="n">
        <v>8</v>
      </c>
      <c r="S193" s="0" t="n">
        <v>57</v>
      </c>
      <c r="T193" s="0" t="n">
        <v>338</v>
      </c>
      <c r="U193" s="0" t="n">
        <v>546</v>
      </c>
      <c r="V193" s="0" t="n">
        <v>390</v>
      </c>
      <c r="W193" s="0" t="s">
        <v>55</v>
      </c>
      <c r="X193" s="0" t="n">
        <v>0</v>
      </c>
      <c r="Y193" s="0" t="n">
        <v>13</v>
      </c>
      <c r="Z193" s="0" t="s">
        <v>55</v>
      </c>
      <c r="AA193" s="0" t="n">
        <v>74.3659</v>
      </c>
      <c r="AB193" s="0" t="n">
        <v>0</v>
      </c>
      <c r="AC193" s="0" t="n">
        <v>0</v>
      </c>
      <c r="AD193" s="0" t="n">
        <v>3824.18</v>
      </c>
      <c r="AE193" s="0" t="n">
        <v>968.75</v>
      </c>
      <c r="AF193" s="0" t="n">
        <v>626.71</v>
      </c>
      <c r="AG193" s="0" t="n">
        <v>118.71</v>
      </c>
      <c r="AH193" s="0" t="n">
        <v>238.31</v>
      </c>
      <c r="AI193" s="0" t="n">
        <v>26.83</v>
      </c>
      <c r="AJ193" s="0" t="n">
        <v>229171.27</v>
      </c>
      <c r="AK193" s="0" t="n">
        <v>28255.88</v>
      </c>
      <c r="AL193" s="0" t="n">
        <v>17098.58</v>
      </c>
      <c r="AM193" s="0" t="n">
        <v>2409.57</v>
      </c>
      <c r="AN193" s="0" t="n">
        <v>1250.19</v>
      </c>
      <c r="AO193" s="0" t="n">
        <v>247.33</v>
      </c>
      <c r="AP193" s="0" t="n">
        <v>291</v>
      </c>
      <c r="AQ193" s="107" t="s">
        <v>194</v>
      </c>
    </row>
    <row r="194" customFormat="false" ht="12.8" hidden="false" customHeight="false" outlineLevel="0" collapsed="false">
      <c r="A194" s="0" t="s">
        <v>2182</v>
      </c>
      <c r="B194" s="0" t="s">
        <v>2183</v>
      </c>
      <c r="C194" s="0" t="n">
        <v>14033</v>
      </c>
      <c r="D194" s="0" t="n">
        <v>4033</v>
      </c>
      <c r="E194" s="0" t="s">
        <v>66</v>
      </c>
      <c r="F194" s="0" t="n">
        <v>33</v>
      </c>
      <c r="G194" s="0" t="n">
        <v>42</v>
      </c>
      <c r="I194" s="0" t="s">
        <v>807</v>
      </c>
      <c r="J194" s="0" t="s">
        <v>743</v>
      </c>
      <c r="K194" s="0" t="n">
        <v>4</v>
      </c>
      <c r="L194" s="0" t="n">
        <v>19</v>
      </c>
      <c r="M194" s="0" t="n">
        <v>17</v>
      </c>
      <c r="N194" s="0" t="s">
        <v>52</v>
      </c>
      <c r="O194" s="0" t="s">
        <v>236</v>
      </c>
      <c r="P194" s="0" t="s">
        <v>1758</v>
      </c>
      <c r="Q194" s="0" t="s">
        <v>55</v>
      </c>
      <c r="R194" s="0" t="n">
        <v>3</v>
      </c>
      <c r="S194" s="0" t="n">
        <v>29</v>
      </c>
      <c r="T194" s="0" t="n">
        <v>640</v>
      </c>
      <c r="U194" s="0" t="n">
        <v>560</v>
      </c>
      <c r="V194" s="0" t="n">
        <v>597</v>
      </c>
      <c r="W194" s="0" t="n">
        <v>462</v>
      </c>
      <c r="X194" s="0" t="n">
        <v>11</v>
      </c>
      <c r="Y194" s="0" t="n">
        <v>14</v>
      </c>
      <c r="Z194" s="0" t="s">
        <v>55</v>
      </c>
      <c r="AA194" s="0" t="n">
        <v>43.0728</v>
      </c>
      <c r="AB194" s="0" t="n">
        <v>11</v>
      </c>
      <c r="AC194" s="0" t="n">
        <v>123.31</v>
      </c>
      <c r="AD194" s="0" t="n">
        <v>15714.22</v>
      </c>
      <c r="AE194" s="0" t="n">
        <v>63.33</v>
      </c>
      <c r="AF194" s="0" t="n">
        <v>720.67</v>
      </c>
      <c r="AG194" s="0" t="n">
        <v>6</v>
      </c>
      <c r="AH194" s="0" t="n">
        <v>43.07</v>
      </c>
      <c r="AI194" s="0" t="n">
        <v>1</v>
      </c>
      <c r="AJ194" s="0" t="n">
        <v>381988.82</v>
      </c>
      <c r="AK194" s="0" t="n">
        <v>48238.67</v>
      </c>
      <c r="AL194" s="0" t="n">
        <v>29124.62</v>
      </c>
      <c r="AM194" s="0" t="n">
        <v>3770</v>
      </c>
      <c r="AN194" s="0" t="n">
        <v>6129.36</v>
      </c>
      <c r="AO194" s="0" t="n">
        <v>484</v>
      </c>
      <c r="AP194" s="0" t="n">
        <v>125</v>
      </c>
      <c r="AQ194" s="107" t="s">
        <v>198</v>
      </c>
    </row>
    <row r="195" customFormat="false" ht="12.8" hidden="false" customHeight="false" outlineLevel="0" collapsed="false">
      <c r="A195" s="0" t="s">
        <v>2184</v>
      </c>
      <c r="B195" s="0" t="s">
        <v>2185</v>
      </c>
      <c r="C195" s="0" t="n">
        <v>14034</v>
      </c>
      <c r="D195" s="0" t="n">
        <v>4034</v>
      </c>
      <c r="E195" s="0" t="s">
        <v>66</v>
      </c>
      <c r="F195" s="0" t="n">
        <v>34</v>
      </c>
      <c r="G195" s="0" t="n">
        <v>44</v>
      </c>
      <c r="H195" s="0" t="s">
        <v>153</v>
      </c>
      <c r="I195" s="0" t="s">
        <v>809</v>
      </c>
      <c r="J195" s="0" t="s">
        <v>743</v>
      </c>
      <c r="K195" s="0" t="n">
        <v>4</v>
      </c>
      <c r="L195" s="0" t="n">
        <v>15</v>
      </c>
      <c r="M195" s="0" t="n">
        <v>12</v>
      </c>
      <c r="N195" s="0" t="s">
        <v>52</v>
      </c>
      <c r="O195" s="0" t="s">
        <v>236</v>
      </c>
      <c r="P195" s="0" t="s">
        <v>1759</v>
      </c>
      <c r="Q195" s="0" t="s">
        <v>55</v>
      </c>
      <c r="R195" s="0" t="n">
        <v>8</v>
      </c>
      <c r="S195" s="0" t="n">
        <v>174</v>
      </c>
      <c r="T195" s="0" t="n">
        <v>539</v>
      </c>
      <c r="U195" s="0" t="n">
        <v>559</v>
      </c>
      <c r="V195" s="0" t="n">
        <v>490</v>
      </c>
      <c r="W195" s="0" t="s">
        <v>55</v>
      </c>
      <c r="X195" s="0" t="n">
        <v>1</v>
      </c>
      <c r="Y195" s="0" t="n">
        <v>17</v>
      </c>
      <c r="Z195" s="0" t="s">
        <v>55</v>
      </c>
      <c r="AA195" s="0" t="n">
        <v>108.455</v>
      </c>
      <c r="AB195" s="0" t="n">
        <v>1</v>
      </c>
      <c r="AC195" s="0" t="n">
        <v>10.23</v>
      </c>
      <c r="AD195" s="0" t="n">
        <v>4392.53</v>
      </c>
      <c r="AE195" s="0" t="n">
        <v>1019</v>
      </c>
      <c r="AF195" s="0" t="n">
        <v>1008.31</v>
      </c>
      <c r="AG195" s="0" t="n">
        <v>161.57</v>
      </c>
      <c r="AH195" s="0" t="n">
        <v>281.33</v>
      </c>
      <c r="AI195" s="0" t="n">
        <v>34.67</v>
      </c>
      <c r="AJ195" s="0" t="n">
        <v>312264.98</v>
      </c>
      <c r="AK195" s="0" t="n">
        <v>39663.12</v>
      </c>
      <c r="AL195" s="0" t="n">
        <v>31043.62</v>
      </c>
      <c r="AM195" s="0" t="n">
        <v>5802.29</v>
      </c>
      <c r="AN195" s="0" t="n">
        <v>4319.89</v>
      </c>
      <c r="AO195" s="0" t="n">
        <v>1147.33</v>
      </c>
      <c r="AP195" s="0" t="n">
        <v>300</v>
      </c>
      <c r="AQ195" s="107" t="s">
        <v>203</v>
      </c>
    </row>
    <row r="196" customFormat="false" ht="12.8" hidden="false" customHeight="false" outlineLevel="0" collapsed="false">
      <c r="A196" s="0" t="s">
        <v>2186</v>
      </c>
      <c r="B196" s="0" t="s">
        <v>2187</v>
      </c>
      <c r="C196" s="0" t="n">
        <v>14035</v>
      </c>
      <c r="D196" s="0" t="n">
        <v>4035</v>
      </c>
      <c r="E196" s="0" t="s">
        <v>80</v>
      </c>
      <c r="F196" s="0" t="n">
        <v>35</v>
      </c>
      <c r="G196" s="0" t="n">
        <v>45</v>
      </c>
      <c r="H196" s="0" t="n">
        <v>14</v>
      </c>
      <c r="I196" s="0" t="s">
        <v>811</v>
      </c>
      <c r="J196" s="0" t="s">
        <v>743</v>
      </c>
      <c r="K196" s="0" t="n">
        <v>4</v>
      </c>
      <c r="L196" s="0" t="n">
        <v>13</v>
      </c>
      <c r="M196" s="0" t="n">
        <v>10</v>
      </c>
      <c r="N196" s="0" t="s">
        <v>52</v>
      </c>
      <c r="O196" s="0" t="s">
        <v>236</v>
      </c>
      <c r="P196" s="0" t="s">
        <v>1760</v>
      </c>
      <c r="Q196" s="0" t="s">
        <v>55</v>
      </c>
      <c r="R196" s="0" t="n">
        <v>4</v>
      </c>
      <c r="S196" s="0" t="n">
        <v>1</v>
      </c>
      <c r="T196" s="0" t="n">
        <v>591</v>
      </c>
      <c r="U196" s="0" t="n">
        <v>430</v>
      </c>
      <c r="V196" s="0" t="n">
        <v>621</v>
      </c>
      <c r="W196" s="0" t="s">
        <v>55</v>
      </c>
      <c r="X196" s="0" t="n">
        <v>8</v>
      </c>
      <c r="Y196" s="0" t="s">
        <v>55</v>
      </c>
      <c r="Z196" s="0" t="s">
        <v>55</v>
      </c>
      <c r="AA196" s="0" t="n">
        <v>2.4987</v>
      </c>
      <c r="AB196" s="0" t="n">
        <v>8</v>
      </c>
      <c r="AC196" s="0" t="n">
        <v>40.37</v>
      </c>
      <c r="AD196" s="0" t="n">
        <v>13998.81</v>
      </c>
      <c r="AE196" s="0" t="n">
        <v>230.75</v>
      </c>
      <c r="AF196" s="0" t="n">
        <v>2758.48</v>
      </c>
      <c r="AG196" s="0" t="n">
        <v>35.33</v>
      </c>
      <c r="AH196" s="0" t="n">
        <v>163.84</v>
      </c>
      <c r="AI196" s="0" t="n">
        <v>4.5</v>
      </c>
      <c r="AJ196" s="0" t="n">
        <v>236990.23</v>
      </c>
      <c r="AK196" s="0" t="n">
        <v>27466.5</v>
      </c>
      <c r="AL196" s="0" t="n">
        <v>24133.04</v>
      </c>
      <c r="AM196" s="0" t="n">
        <v>2386</v>
      </c>
      <c r="AN196" s="0" t="n">
        <v>909.82</v>
      </c>
      <c r="AO196" s="0" t="n">
        <v>226</v>
      </c>
      <c r="AP196" s="0" t="n">
        <v>203</v>
      </c>
      <c r="AQ196" s="107" t="s">
        <v>207</v>
      </c>
    </row>
    <row r="197" customFormat="false" ht="12.8" hidden="false" customHeight="false" outlineLevel="0" collapsed="false">
      <c r="A197" s="0" t="s">
        <v>2188</v>
      </c>
      <c r="B197" s="0" t="s">
        <v>2189</v>
      </c>
      <c r="C197" s="0" t="n">
        <v>14036</v>
      </c>
      <c r="D197" s="0" t="n">
        <v>4036</v>
      </c>
      <c r="E197" s="0" t="s">
        <v>80</v>
      </c>
      <c r="F197" s="0" t="n">
        <v>36</v>
      </c>
      <c r="G197" s="0" t="n">
        <v>46</v>
      </c>
      <c r="H197" s="0" t="n">
        <v>27</v>
      </c>
      <c r="I197" s="0" t="s">
        <v>813</v>
      </c>
      <c r="J197" s="0" t="s">
        <v>743</v>
      </c>
      <c r="K197" s="0" t="n">
        <v>4</v>
      </c>
      <c r="L197" s="0" t="n">
        <v>10</v>
      </c>
      <c r="M197" s="0" t="n">
        <v>8</v>
      </c>
      <c r="N197" s="0" t="s">
        <v>52</v>
      </c>
      <c r="O197" s="0" t="s">
        <v>236</v>
      </c>
      <c r="P197" s="0" t="s">
        <v>1743</v>
      </c>
      <c r="Q197" s="0" t="s">
        <v>55</v>
      </c>
      <c r="R197" s="0" t="n">
        <v>8</v>
      </c>
      <c r="S197" s="0" t="n">
        <v>33</v>
      </c>
      <c r="T197" s="0" t="n">
        <v>616</v>
      </c>
      <c r="U197" s="0" t="n">
        <v>574</v>
      </c>
      <c r="V197" s="0" t="n">
        <v>629</v>
      </c>
      <c r="W197" s="0" t="n">
        <v>573</v>
      </c>
      <c r="X197" s="0" t="n">
        <v>1</v>
      </c>
      <c r="Y197" s="0" t="n">
        <v>17</v>
      </c>
      <c r="Z197" s="0" t="s">
        <v>55</v>
      </c>
      <c r="AA197" s="0" t="n">
        <v>48.7841</v>
      </c>
      <c r="AB197" s="0" t="n">
        <v>1</v>
      </c>
      <c r="AC197" s="0" t="n">
        <v>9.82</v>
      </c>
      <c r="AD197" s="0" t="n">
        <v>3021.66</v>
      </c>
      <c r="AE197" s="0" t="n">
        <v>716</v>
      </c>
      <c r="AF197" s="0" t="n">
        <v>371.66</v>
      </c>
      <c r="AG197" s="0" t="n">
        <v>83</v>
      </c>
      <c r="AH197" s="0" t="n">
        <v>121.35</v>
      </c>
      <c r="AI197" s="0" t="n">
        <v>17.67</v>
      </c>
      <c r="AJ197" s="0" t="n">
        <v>274572.66</v>
      </c>
      <c r="AK197" s="0" t="n">
        <v>34101.75</v>
      </c>
      <c r="AL197" s="0" t="n">
        <v>28982.04</v>
      </c>
      <c r="AM197" s="0" t="n">
        <v>4208.71</v>
      </c>
      <c r="AN197" s="0" t="n">
        <v>2834.24</v>
      </c>
      <c r="AO197" s="0" t="n">
        <v>370.17</v>
      </c>
      <c r="AP197" s="0" t="n">
        <v>328</v>
      </c>
      <c r="AQ197" s="107" t="s">
        <v>211</v>
      </c>
    </row>
    <row r="198" customFormat="false" ht="12.8" hidden="false" customHeight="false" outlineLevel="0" collapsed="false">
      <c r="A198" s="0" t="s">
        <v>2190</v>
      </c>
      <c r="B198" s="0" t="s">
        <v>2191</v>
      </c>
      <c r="C198" s="0" t="n">
        <v>14037</v>
      </c>
      <c r="D198" s="0" t="n">
        <v>4037</v>
      </c>
      <c r="E198" s="0" t="s">
        <v>46</v>
      </c>
      <c r="F198" s="0" t="n">
        <v>37</v>
      </c>
      <c r="G198" s="0" t="n">
        <v>47</v>
      </c>
      <c r="H198" s="0" t="n">
        <v>20</v>
      </c>
      <c r="I198" s="0" t="s">
        <v>815</v>
      </c>
      <c r="J198" s="0" t="s">
        <v>743</v>
      </c>
      <c r="K198" s="0" t="n">
        <v>4</v>
      </c>
      <c r="L198" s="0" t="n">
        <v>14</v>
      </c>
      <c r="M198" s="0" t="n">
        <v>12</v>
      </c>
      <c r="N198" s="0" t="s">
        <v>52</v>
      </c>
      <c r="O198" s="0" t="s">
        <v>236</v>
      </c>
      <c r="P198" s="0" t="s">
        <v>605</v>
      </c>
      <c r="Q198" s="0" t="s">
        <v>55</v>
      </c>
      <c r="R198" s="0" t="n">
        <v>3</v>
      </c>
      <c r="S198" s="0" t="n">
        <v>44</v>
      </c>
      <c r="T198" s="0" t="n">
        <v>639</v>
      </c>
      <c r="U198" s="0" t="n">
        <v>521</v>
      </c>
      <c r="V198" s="0" t="n">
        <v>555</v>
      </c>
      <c r="W198" s="0" t="n">
        <v>525</v>
      </c>
      <c r="X198" s="0" t="n">
        <v>13</v>
      </c>
      <c r="Y198" s="0" t="n">
        <v>11</v>
      </c>
      <c r="Z198" s="0" t="s">
        <v>55</v>
      </c>
      <c r="AA198" s="0" t="n">
        <v>15.7656</v>
      </c>
      <c r="AB198" s="0" t="n">
        <v>13</v>
      </c>
      <c r="AC198" s="0" t="n">
        <v>16.64</v>
      </c>
      <c r="AD198" s="0" t="n">
        <v>6870.72</v>
      </c>
      <c r="AE198" s="0" t="n">
        <v>61</v>
      </c>
      <c r="AF198" s="0" t="n">
        <v>90.28</v>
      </c>
      <c r="AG198" s="0" t="n">
        <v>6.5</v>
      </c>
      <c r="AH198" s="0" t="n">
        <v>15.77</v>
      </c>
      <c r="AI198" s="0" t="n">
        <v>1</v>
      </c>
      <c r="AJ198" s="0" t="n">
        <v>225385.88</v>
      </c>
      <c r="AK198" s="0" t="n">
        <v>34657.67</v>
      </c>
      <c r="AL198" s="0" t="n">
        <v>42137.55</v>
      </c>
      <c r="AM198" s="0" t="n">
        <v>7012</v>
      </c>
      <c r="AN198" s="0" t="n">
        <v>1622.72</v>
      </c>
      <c r="AO198" s="0" t="n">
        <v>359</v>
      </c>
      <c r="AP198" s="0" t="n">
        <v>172</v>
      </c>
      <c r="AQ198" s="107" t="s">
        <v>215</v>
      </c>
    </row>
    <row r="199" customFormat="false" ht="12.8" hidden="false" customHeight="false" outlineLevel="0" collapsed="false">
      <c r="A199" s="0" t="s">
        <v>2192</v>
      </c>
      <c r="B199" s="0" t="s">
        <v>2193</v>
      </c>
      <c r="C199" s="0" t="n">
        <v>14038</v>
      </c>
      <c r="D199" s="0" t="n">
        <v>4038</v>
      </c>
      <c r="E199" s="0" t="s">
        <v>66</v>
      </c>
      <c r="F199" s="0" t="n">
        <v>38</v>
      </c>
      <c r="G199" s="0" t="n">
        <v>48</v>
      </c>
      <c r="H199" s="0" t="s">
        <v>153</v>
      </c>
      <c r="I199" s="0" t="s">
        <v>817</v>
      </c>
      <c r="J199" s="0" t="s">
        <v>743</v>
      </c>
      <c r="K199" s="0" t="n">
        <v>4</v>
      </c>
      <c r="L199" s="0" t="n">
        <v>13</v>
      </c>
      <c r="M199" s="0" t="n">
        <v>11</v>
      </c>
      <c r="N199" s="0" t="s">
        <v>52</v>
      </c>
      <c r="O199" s="0" t="s">
        <v>236</v>
      </c>
      <c r="P199" s="0" t="s">
        <v>1761</v>
      </c>
      <c r="Q199" s="0" t="s">
        <v>55</v>
      </c>
      <c r="R199" s="0" t="n">
        <v>5</v>
      </c>
      <c r="S199" s="0" t="n">
        <v>1</v>
      </c>
      <c r="T199" s="0" t="n">
        <v>588</v>
      </c>
      <c r="U199" s="0" t="n">
        <v>446</v>
      </c>
      <c r="V199" s="0" t="n">
        <v>556</v>
      </c>
      <c r="W199" s="0" t="s">
        <v>55</v>
      </c>
      <c r="X199" s="0" t="n">
        <v>2</v>
      </c>
      <c r="Y199" s="0" t="n">
        <v>8</v>
      </c>
      <c r="Z199" s="0" t="s">
        <v>55</v>
      </c>
      <c r="AA199" s="0" t="n">
        <v>3.92652</v>
      </c>
      <c r="AB199" s="0" t="n">
        <v>2</v>
      </c>
      <c r="AC199" s="0" t="n">
        <v>6.72</v>
      </c>
      <c r="AD199" s="0" t="n">
        <v>8443.39</v>
      </c>
      <c r="AE199" s="0" t="n">
        <v>280.2</v>
      </c>
      <c r="AF199" s="0" t="n">
        <v>598.02</v>
      </c>
      <c r="AG199" s="0" t="n">
        <v>25.25</v>
      </c>
      <c r="AH199" s="0" t="n">
        <v>11.32</v>
      </c>
      <c r="AI199" s="0" t="n">
        <v>3</v>
      </c>
      <c r="AJ199" s="0" t="n">
        <v>187107.91</v>
      </c>
      <c r="AK199" s="0" t="n">
        <v>26340.2</v>
      </c>
      <c r="AL199" s="0" t="n">
        <v>5684.49</v>
      </c>
      <c r="AM199" s="0" t="n">
        <v>1129.5</v>
      </c>
      <c r="AN199" s="0" t="n">
        <v>142.43</v>
      </c>
      <c r="AO199" s="0" t="n">
        <v>57</v>
      </c>
      <c r="AP199" s="0" t="n">
        <v>466</v>
      </c>
      <c r="AQ199" s="107" t="s">
        <v>219</v>
      </c>
    </row>
    <row r="200" customFormat="false" ht="12.8" hidden="false" customHeight="false" outlineLevel="0" collapsed="false">
      <c r="A200" s="0" t="s">
        <v>2194</v>
      </c>
      <c r="B200" s="0" t="s">
        <v>2195</v>
      </c>
      <c r="C200" s="0" t="n">
        <v>14039</v>
      </c>
      <c r="D200" s="0" t="n">
        <v>4039</v>
      </c>
      <c r="E200" s="0" t="s">
        <v>66</v>
      </c>
      <c r="F200" s="0" t="n">
        <v>39</v>
      </c>
      <c r="G200" s="0" t="n">
        <v>52</v>
      </c>
      <c r="I200" s="0" t="s">
        <v>819</v>
      </c>
      <c r="J200" s="0" t="s">
        <v>743</v>
      </c>
      <c r="K200" s="0" t="n">
        <v>4</v>
      </c>
      <c r="L200" s="0" t="n">
        <v>15</v>
      </c>
      <c r="M200" s="0" t="n">
        <v>13</v>
      </c>
      <c r="N200" s="0" t="s">
        <v>52</v>
      </c>
      <c r="O200" s="0" t="s">
        <v>236</v>
      </c>
      <c r="P200" s="0" t="s">
        <v>1762</v>
      </c>
      <c r="Q200" s="0" t="n">
        <v>0</v>
      </c>
      <c r="R200" s="0" t="n">
        <v>4</v>
      </c>
      <c r="S200" s="0" t="n">
        <v>10</v>
      </c>
      <c r="T200" s="0" t="n">
        <v>415</v>
      </c>
      <c r="U200" s="0" t="n">
        <v>478</v>
      </c>
      <c r="V200" s="0" t="n">
        <v>556</v>
      </c>
      <c r="W200" s="0" t="s">
        <v>55</v>
      </c>
      <c r="X200" s="0" t="n">
        <v>0</v>
      </c>
      <c r="Y200" s="0" t="s">
        <v>55</v>
      </c>
      <c r="Z200" s="0" t="s">
        <v>55</v>
      </c>
      <c r="AA200" s="0" t="n">
        <v>10.5302</v>
      </c>
      <c r="AB200" s="0" t="n">
        <v>0</v>
      </c>
      <c r="AC200" s="0" t="n">
        <v>0</v>
      </c>
      <c r="AD200" s="0" t="n">
        <v>1837.94</v>
      </c>
      <c r="AE200" s="0" t="n">
        <v>35</v>
      </c>
      <c r="AF200" s="0" t="n">
        <v>12.3</v>
      </c>
      <c r="AG200" s="0" t="n">
        <v>1.67</v>
      </c>
      <c r="AH200" s="0" t="n">
        <v>10.53</v>
      </c>
      <c r="AI200" s="0" t="n">
        <v>1</v>
      </c>
      <c r="AJ200" s="0" t="n">
        <v>301438.95</v>
      </c>
      <c r="AK200" s="0" t="n">
        <v>32953</v>
      </c>
      <c r="AL200" s="0" t="n">
        <v>17067.46</v>
      </c>
      <c r="AM200" s="0" t="n">
        <v>2236.33</v>
      </c>
      <c r="AN200" s="0" t="n">
        <v>845</v>
      </c>
      <c r="AO200" s="0" t="n">
        <v>173</v>
      </c>
      <c r="AP200" s="0" t="n">
        <v>127</v>
      </c>
      <c r="AQ200" s="107" t="s">
        <v>223</v>
      </c>
    </row>
    <row r="201" customFormat="false" ht="12.8" hidden="false" customHeight="false" outlineLevel="0" collapsed="false">
      <c r="A201" s="0" t="s">
        <v>2196</v>
      </c>
      <c r="B201" s="0" t="s">
        <v>2197</v>
      </c>
      <c r="C201" s="0" t="n">
        <v>14040</v>
      </c>
      <c r="D201" s="0" t="n">
        <v>4040</v>
      </c>
      <c r="E201" s="0" t="s">
        <v>66</v>
      </c>
      <c r="F201" s="0" t="n">
        <v>40</v>
      </c>
      <c r="G201" s="0" t="n">
        <v>55</v>
      </c>
      <c r="H201" s="0" t="s">
        <v>227</v>
      </c>
      <c r="I201" s="0" t="s">
        <v>821</v>
      </c>
      <c r="J201" s="0" t="s">
        <v>743</v>
      </c>
      <c r="K201" s="0" t="n">
        <v>4</v>
      </c>
      <c r="L201" s="0" t="n">
        <v>10</v>
      </c>
      <c r="M201" s="0" t="n">
        <v>8</v>
      </c>
      <c r="N201" s="0" t="s">
        <v>52</v>
      </c>
      <c r="O201" s="0" t="s">
        <v>236</v>
      </c>
      <c r="P201" s="0" t="s">
        <v>1743</v>
      </c>
      <c r="Q201" s="0" t="n">
        <v>0</v>
      </c>
      <c r="R201" s="0" t="n">
        <v>4</v>
      </c>
      <c r="S201" s="0" t="n">
        <v>10</v>
      </c>
      <c r="T201" s="0" t="n">
        <v>464</v>
      </c>
      <c r="U201" s="0" t="n">
        <v>545</v>
      </c>
      <c r="V201" s="0" t="n">
        <v>463</v>
      </c>
      <c r="W201" s="0" t="n">
        <v>487</v>
      </c>
      <c r="X201" s="0" t="n">
        <v>8</v>
      </c>
      <c r="Y201" s="0" t="n">
        <v>14</v>
      </c>
      <c r="Z201" s="0" t="s">
        <v>55</v>
      </c>
      <c r="AA201" s="0" t="n">
        <v>14.8732</v>
      </c>
      <c r="AB201" s="0" t="n">
        <v>8</v>
      </c>
      <c r="AC201" s="0" t="n">
        <v>15.78</v>
      </c>
      <c r="AD201" s="0" t="n">
        <v>21346.46</v>
      </c>
      <c r="AE201" s="0" t="n">
        <v>253</v>
      </c>
      <c r="AF201" s="0" t="n">
        <v>774.56</v>
      </c>
      <c r="AG201" s="0" t="n">
        <v>31.33</v>
      </c>
      <c r="AH201" s="0" t="n">
        <v>46.29</v>
      </c>
      <c r="AI201" s="0" t="n">
        <v>3.5</v>
      </c>
      <c r="AJ201" s="0" t="n">
        <v>329524.45</v>
      </c>
      <c r="AK201" s="0" t="n">
        <v>39766.75</v>
      </c>
      <c r="AL201" s="0" t="n">
        <v>14357.8</v>
      </c>
      <c r="AM201" s="0" t="n">
        <v>2705.67</v>
      </c>
      <c r="AN201" s="0" t="n">
        <v>360.79</v>
      </c>
      <c r="AO201" s="0" t="n">
        <v>93.5</v>
      </c>
      <c r="AP201" s="0" t="n">
        <v>546</v>
      </c>
      <c r="AQ201" s="107" t="s">
        <v>228</v>
      </c>
    </row>
    <row r="202" customFormat="false" ht="12.8" hidden="false" customHeight="false" outlineLevel="0" collapsed="false">
      <c r="A202" s="0" t="s">
        <v>2198</v>
      </c>
      <c r="B202" s="0" t="s">
        <v>2199</v>
      </c>
      <c r="C202" s="0" t="n">
        <v>14041</v>
      </c>
      <c r="D202" s="0" t="n">
        <v>4041</v>
      </c>
      <c r="E202" s="0" t="s">
        <v>66</v>
      </c>
      <c r="F202" s="0" t="n">
        <v>41</v>
      </c>
      <c r="G202" s="0" t="n">
        <v>56</v>
      </c>
      <c r="H202" s="0" t="n">
        <v>13</v>
      </c>
      <c r="I202" s="0" t="s">
        <v>823</v>
      </c>
      <c r="J202" s="0" t="s">
        <v>743</v>
      </c>
      <c r="K202" s="0" t="n">
        <v>4</v>
      </c>
      <c r="L202" s="0" t="n">
        <v>15</v>
      </c>
      <c r="M202" s="0" t="n">
        <v>13</v>
      </c>
      <c r="N202" s="0" t="s">
        <v>52</v>
      </c>
      <c r="O202" s="0" t="s">
        <v>409</v>
      </c>
      <c r="P202" s="0" t="s">
        <v>1749</v>
      </c>
      <c r="Q202" s="0" t="s">
        <v>55</v>
      </c>
      <c r="R202" s="0" t="n">
        <v>8</v>
      </c>
      <c r="S202" s="0" t="n">
        <v>113</v>
      </c>
      <c r="T202" s="0" t="n">
        <v>343</v>
      </c>
      <c r="U202" s="0" t="n">
        <v>518</v>
      </c>
      <c r="V202" s="0" t="n">
        <v>294</v>
      </c>
      <c r="W202" s="0" t="s">
        <v>55</v>
      </c>
      <c r="X202" s="0" t="n">
        <v>1</v>
      </c>
      <c r="Y202" s="0" t="n">
        <v>20</v>
      </c>
      <c r="Z202" s="0" t="s">
        <v>55</v>
      </c>
      <c r="AA202" s="0" t="n">
        <v>57.0536</v>
      </c>
      <c r="AB202" s="0" t="n">
        <v>1</v>
      </c>
      <c r="AC202" s="0" t="n">
        <v>6.01</v>
      </c>
      <c r="AD202" s="0" t="n">
        <v>3631.84</v>
      </c>
      <c r="AE202" s="0" t="n">
        <v>902.25</v>
      </c>
      <c r="AF202" s="0" t="n">
        <v>908.96</v>
      </c>
      <c r="AG202" s="0" t="n">
        <v>133.29</v>
      </c>
      <c r="AH202" s="0" t="n">
        <v>491</v>
      </c>
      <c r="AI202" s="0" t="n">
        <v>38.33</v>
      </c>
      <c r="AJ202" s="0" t="n">
        <v>240444.41</v>
      </c>
      <c r="AK202" s="0" t="n">
        <v>30835.12</v>
      </c>
      <c r="AL202" s="0" t="n">
        <v>19065.21</v>
      </c>
      <c r="AM202" s="0" t="n">
        <v>3720</v>
      </c>
      <c r="AN202" s="0" t="n">
        <v>5187.89</v>
      </c>
      <c r="AO202" s="0" t="n">
        <v>1110.33</v>
      </c>
      <c r="AP202" s="0" t="n">
        <v>162</v>
      </c>
      <c r="AQ202" s="107" t="s">
        <v>232</v>
      </c>
    </row>
    <row r="203" customFormat="false" ht="12.8" hidden="false" customHeight="false" outlineLevel="0" collapsed="false">
      <c r="A203" s="0" t="s">
        <v>2200</v>
      </c>
      <c r="B203" s="0" t="s">
        <v>2201</v>
      </c>
      <c r="C203" s="0" t="n">
        <v>14042</v>
      </c>
      <c r="D203" s="0" t="n">
        <v>4042</v>
      </c>
      <c r="E203" s="0" t="s">
        <v>66</v>
      </c>
      <c r="F203" s="0" t="n">
        <v>42</v>
      </c>
      <c r="G203" s="0" t="n">
        <v>57</v>
      </c>
      <c r="H203" s="0" t="s">
        <v>237</v>
      </c>
      <c r="I203" s="0" t="s">
        <v>825</v>
      </c>
      <c r="J203" s="0" t="s">
        <v>743</v>
      </c>
      <c r="K203" s="0" t="n">
        <v>4</v>
      </c>
      <c r="L203" s="0" t="n">
        <v>22</v>
      </c>
      <c r="M203" s="0" t="n">
        <v>19</v>
      </c>
      <c r="N203" s="0" t="s">
        <v>52</v>
      </c>
      <c r="O203" s="0" t="s">
        <v>409</v>
      </c>
      <c r="P203" s="0" t="s">
        <v>1745</v>
      </c>
      <c r="Q203" s="0" t="n">
        <v>0</v>
      </c>
      <c r="R203" s="0" t="n">
        <v>5</v>
      </c>
      <c r="S203" s="0" t="n">
        <v>8</v>
      </c>
      <c r="T203" s="0" t="s">
        <v>55</v>
      </c>
      <c r="U203" s="0" t="s">
        <v>55</v>
      </c>
      <c r="V203" s="0" t="s">
        <v>55</v>
      </c>
      <c r="W203" s="0" t="s">
        <v>55</v>
      </c>
      <c r="X203" s="0" t="n">
        <v>1</v>
      </c>
      <c r="Y203" s="0" t="n">
        <v>9</v>
      </c>
      <c r="Z203" s="0" t="s">
        <v>55</v>
      </c>
      <c r="AA203" s="0" t="n">
        <v>4.69993</v>
      </c>
      <c r="AB203" s="0" t="n">
        <v>1</v>
      </c>
      <c r="AC203" s="0" t="n">
        <v>113.51</v>
      </c>
      <c r="AD203" s="0" t="n">
        <v>10907.94</v>
      </c>
      <c r="AE203" s="0" t="n">
        <v>333.8</v>
      </c>
      <c r="AF203" s="0" t="n">
        <v>815.13</v>
      </c>
      <c r="AG203" s="0" t="n">
        <v>22</v>
      </c>
      <c r="AH203" s="0" t="n">
        <v>80.37</v>
      </c>
      <c r="AI203" s="0" t="n">
        <v>1.67</v>
      </c>
      <c r="AJ203" s="0" t="n">
        <v>350271.16</v>
      </c>
      <c r="AK203" s="0" t="n">
        <v>47371.4</v>
      </c>
      <c r="AL203" s="0" t="n">
        <v>12729.73</v>
      </c>
      <c r="AM203" s="0" t="n">
        <v>2685.25</v>
      </c>
      <c r="AN203" s="0" t="n">
        <v>550.74</v>
      </c>
      <c r="AO203" s="0" t="n">
        <v>132</v>
      </c>
      <c r="AP203" s="0" t="n">
        <v>345</v>
      </c>
      <c r="AQ203" s="107" t="s">
        <v>238</v>
      </c>
    </row>
    <row r="204" customFormat="false" ht="12.8" hidden="false" customHeight="false" outlineLevel="0" collapsed="false">
      <c r="A204" s="0" t="s">
        <v>2202</v>
      </c>
      <c r="B204" s="0" t="s">
        <v>2203</v>
      </c>
      <c r="C204" s="0" t="n">
        <v>14043</v>
      </c>
      <c r="D204" s="0" t="n">
        <v>4043</v>
      </c>
      <c r="E204" s="0" t="s">
        <v>66</v>
      </c>
      <c r="F204" s="0" t="n">
        <v>43</v>
      </c>
      <c r="G204" s="0" t="n">
        <v>58</v>
      </c>
      <c r="H204" s="0" t="s">
        <v>242</v>
      </c>
      <c r="I204" s="0" t="s">
        <v>827</v>
      </c>
      <c r="J204" s="0" t="s">
        <v>743</v>
      </c>
      <c r="K204" s="0" t="n">
        <v>4</v>
      </c>
      <c r="L204" s="0" t="n">
        <v>20</v>
      </c>
      <c r="M204" s="0" t="n">
        <v>18</v>
      </c>
      <c r="N204" s="0" t="s">
        <v>52</v>
      </c>
      <c r="O204" s="0" t="s">
        <v>409</v>
      </c>
      <c r="P204" s="0" t="s">
        <v>1745</v>
      </c>
      <c r="Q204" s="0" t="n">
        <v>0</v>
      </c>
      <c r="R204" s="0" t="n">
        <v>9</v>
      </c>
      <c r="S204" s="0" t="n">
        <v>8</v>
      </c>
      <c r="T204" s="0" t="n">
        <v>576</v>
      </c>
      <c r="U204" s="0" t="n">
        <v>471</v>
      </c>
      <c r="V204" s="0" t="n">
        <v>608</v>
      </c>
      <c r="W204" s="0" t="n">
        <v>493</v>
      </c>
      <c r="X204" s="0" t="n">
        <v>0</v>
      </c>
      <c r="Y204" s="0" t="n">
        <v>12</v>
      </c>
      <c r="Z204" s="0" t="s">
        <v>55</v>
      </c>
      <c r="AA204" s="0" t="n">
        <v>3.80754</v>
      </c>
      <c r="AB204" s="0" t="n">
        <v>0</v>
      </c>
      <c r="AC204" s="0" t="n">
        <v>0</v>
      </c>
      <c r="AD204" s="0" t="n">
        <v>2889.93</v>
      </c>
      <c r="AE204" s="0" t="n">
        <v>891.56</v>
      </c>
      <c r="AF204" s="0" t="n">
        <v>334.63</v>
      </c>
      <c r="AG204" s="0" t="n">
        <v>101.25</v>
      </c>
      <c r="AH204" s="0" t="n">
        <v>62.93</v>
      </c>
      <c r="AI204" s="0" t="n">
        <v>16</v>
      </c>
      <c r="AJ204" s="0" t="n">
        <v>273362.13</v>
      </c>
      <c r="AK204" s="0" t="n">
        <v>36095.78</v>
      </c>
      <c r="AL204" s="0" t="n">
        <v>20509.57</v>
      </c>
      <c r="AM204" s="0" t="n">
        <v>3268</v>
      </c>
      <c r="AN204" s="0" t="n">
        <v>1622.41</v>
      </c>
      <c r="AO204" s="0" t="n">
        <v>381.43</v>
      </c>
      <c r="AP204" s="0" t="n">
        <v>235</v>
      </c>
      <c r="AQ204" s="107" t="s">
        <v>243</v>
      </c>
    </row>
    <row r="205" customFormat="false" ht="12.8" hidden="false" customHeight="false" outlineLevel="0" collapsed="false">
      <c r="A205" s="0" t="s">
        <v>2204</v>
      </c>
      <c r="B205" s="0" t="s">
        <v>2205</v>
      </c>
      <c r="C205" s="0" t="n">
        <v>14044</v>
      </c>
      <c r="D205" s="0" t="n">
        <v>4044</v>
      </c>
      <c r="E205" s="0" t="s">
        <v>46</v>
      </c>
      <c r="F205" s="0" t="n">
        <v>44</v>
      </c>
      <c r="G205" s="0" t="n">
        <v>59</v>
      </c>
      <c r="H205" s="0" t="s">
        <v>247</v>
      </c>
      <c r="I205" s="0" t="s">
        <v>829</v>
      </c>
      <c r="J205" s="0" t="s">
        <v>743</v>
      </c>
      <c r="K205" s="0" t="n">
        <v>4</v>
      </c>
      <c r="L205" s="0" t="n">
        <v>17</v>
      </c>
      <c r="M205" s="0" t="n">
        <v>15</v>
      </c>
      <c r="N205" s="0" t="s">
        <v>52</v>
      </c>
      <c r="O205" s="0" t="s">
        <v>409</v>
      </c>
      <c r="P205" s="0" t="s">
        <v>1745</v>
      </c>
      <c r="Q205" s="0" t="n">
        <v>0</v>
      </c>
      <c r="R205" s="0" t="n">
        <v>7</v>
      </c>
      <c r="S205" s="0" t="n">
        <v>15</v>
      </c>
      <c r="T205" s="0" t="n">
        <v>510</v>
      </c>
      <c r="U205" s="0" t="n">
        <v>445</v>
      </c>
      <c r="V205" s="0" t="n">
        <v>572</v>
      </c>
      <c r="W205" s="0" t="s">
        <v>55</v>
      </c>
      <c r="X205" s="0" t="n">
        <v>0</v>
      </c>
      <c r="Y205" s="0" t="s">
        <v>55</v>
      </c>
      <c r="Z205" s="0" t="s">
        <v>55</v>
      </c>
      <c r="AA205" s="0" t="n">
        <v>10.8872</v>
      </c>
      <c r="AB205" s="0" t="n">
        <v>0</v>
      </c>
      <c r="AC205" s="0" t="n">
        <v>0</v>
      </c>
      <c r="AD205" s="0" t="n">
        <v>6729.37</v>
      </c>
      <c r="AE205" s="0" t="n">
        <v>944</v>
      </c>
      <c r="AF205" s="0" t="n">
        <v>902.71</v>
      </c>
      <c r="AG205" s="0" t="n">
        <v>122.83</v>
      </c>
      <c r="AH205" s="0" t="n">
        <v>256</v>
      </c>
      <c r="AI205" s="0" t="n">
        <v>18.8</v>
      </c>
      <c r="AJ205" s="0" t="n">
        <v>248026.88</v>
      </c>
      <c r="AK205" s="0" t="n">
        <v>33996.71</v>
      </c>
      <c r="AL205" s="0" t="n">
        <v>19343.33</v>
      </c>
      <c r="AM205" s="0" t="n">
        <v>2585.67</v>
      </c>
      <c r="AN205" s="0" t="n">
        <v>1621.53</v>
      </c>
      <c r="AO205" s="0" t="n">
        <v>287.6</v>
      </c>
      <c r="AP205" s="0" t="n">
        <v>395</v>
      </c>
      <c r="AQ205" s="107" t="s">
        <v>248</v>
      </c>
    </row>
    <row r="206" customFormat="false" ht="12.8" hidden="false" customHeight="false" outlineLevel="0" collapsed="false">
      <c r="A206" s="0" t="s">
        <v>2206</v>
      </c>
      <c r="B206" s="0" t="s">
        <v>2207</v>
      </c>
      <c r="C206" s="0" t="n">
        <v>14045</v>
      </c>
      <c r="D206" s="0" t="n">
        <v>4045</v>
      </c>
      <c r="E206" s="0" t="s">
        <v>80</v>
      </c>
      <c r="F206" s="0" t="n">
        <v>45</v>
      </c>
      <c r="G206" s="0" t="n">
        <v>60</v>
      </c>
      <c r="H206" s="0" t="n">
        <v>66</v>
      </c>
      <c r="I206" s="0" t="s">
        <v>831</v>
      </c>
      <c r="J206" s="0" t="s">
        <v>743</v>
      </c>
      <c r="K206" s="0" t="n">
        <v>4</v>
      </c>
      <c r="L206" s="0" t="n">
        <v>9</v>
      </c>
      <c r="M206" s="0" t="n">
        <v>7</v>
      </c>
      <c r="N206" s="0" t="s">
        <v>52</v>
      </c>
      <c r="O206" s="0" t="s">
        <v>409</v>
      </c>
      <c r="P206" s="0" t="s">
        <v>1763</v>
      </c>
      <c r="Q206" s="0" t="s">
        <v>55</v>
      </c>
      <c r="R206" s="0" t="n">
        <v>10</v>
      </c>
      <c r="S206" s="0" t="n">
        <v>21</v>
      </c>
      <c r="T206" s="0" t="n">
        <v>358</v>
      </c>
      <c r="U206" s="0" t="n">
        <v>515</v>
      </c>
      <c r="V206" s="0" t="n">
        <v>418</v>
      </c>
      <c r="W206" s="0" t="s">
        <v>55</v>
      </c>
      <c r="X206" s="0" t="n">
        <v>0</v>
      </c>
      <c r="Y206" s="0" t="n">
        <v>22</v>
      </c>
      <c r="Z206" s="0" t="s">
        <v>55</v>
      </c>
      <c r="AA206" s="0" t="n">
        <v>30.7578</v>
      </c>
      <c r="AB206" s="0" t="n">
        <v>0</v>
      </c>
      <c r="AC206" s="0" t="n">
        <v>0</v>
      </c>
      <c r="AD206" s="0" t="n">
        <v>1816.25</v>
      </c>
      <c r="AE206" s="0" t="n">
        <v>620.6</v>
      </c>
      <c r="AF206" s="0" t="n">
        <v>488.48</v>
      </c>
      <c r="AG206" s="0" t="n">
        <v>70</v>
      </c>
      <c r="AH206" s="0" t="n">
        <v>328.73</v>
      </c>
      <c r="AI206" s="0" t="n">
        <v>31.62</v>
      </c>
      <c r="AJ206" s="0" t="n">
        <v>259996.86</v>
      </c>
      <c r="AK206" s="0" t="n">
        <v>34058.7</v>
      </c>
      <c r="AL206" s="0" t="n">
        <v>19430.22</v>
      </c>
      <c r="AM206" s="0" t="n">
        <v>2955.67</v>
      </c>
      <c r="AN206" s="0" t="n">
        <v>3317.95</v>
      </c>
      <c r="AO206" s="0" t="n">
        <v>573.62</v>
      </c>
      <c r="AP206" s="0" t="n">
        <v>402</v>
      </c>
      <c r="AQ206" s="107" t="s">
        <v>252</v>
      </c>
    </row>
    <row r="207" customFormat="false" ht="12.8" hidden="false" customHeight="false" outlineLevel="0" collapsed="false">
      <c r="A207" s="0" t="s">
        <v>2208</v>
      </c>
      <c r="B207" s="0" t="s">
        <v>2209</v>
      </c>
      <c r="C207" s="0" t="n">
        <v>14046</v>
      </c>
      <c r="D207" s="0" t="n">
        <v>4046</v>
      </c>
      <c r="E207" s="0" t="s">
        <v>66</v>
      </c>
      <c r="F207" s="0" t="n">
        <v>46</v>
      </c>
      <c r="G207" s="0" t="n">
        <v>61</v>
      </c>
      <c r="H207" s="0" t="n">
        <v>3</v>
      </c>
      <c r="I207" s="0" t="s">
        <v>833</v>
      </c>
      <c r="J207" s="0" t="s">
        <v>743</v>
      </c>
      <c r="K207" s="0" t="n">
        <v>4</v>
      </c>
      <c r="L207" s="0" t="n">
        <v>19</v>
      </c>
      <c r="M207" s="0" t="n">
        <v>17</v>
      </c>
      <c r="N207" s="0" t="s">
        <v>52</v>
      </c>
      <c r="O207" s="0" t="s">
        <v>409</v>
      </c>
      <c r="P207" s="0" t="s">
        <v>1745</v>
      </c>
      <c r="Q207" s="0" t="n">
        <v>0</v>
      </c>
      <c r="R207" s="0" t="n">
        <v>10</v>
      </c>
      <c r="S207" s="0" t="n">
        <v>27</v>
      </c>
      <c r="T207" s="0" t="n">
        <v>335</v>
      </c>
      <c r="U207" s="0" t="n">
        <v>567</v>
      </c>
      <c r="V207" s="0" t="n">
        <v>535</v>
      </c>
      <c r="W207" s="0" t="s">
        <v>55</v>
      </c>
      <c r="X207" s="0" t="n">
        <v>0</v>
      </c>
      <c r="Y207" s="0" t="n">
        <v>21</v>
      </c>
      <c r="Z207" s="0" t="s">
        <v>55</v>
      </c>
      <c r="AA207" s="0" t="n">
        <v>25.0465</v>
      </c>
      <c r="AB207" s="0" t="n">
        <v>0</v>
      </c>
      <c r="AC207" s="0" t="n">
        <v>0</v>
      </c>
      <c r="AD207" s="0" t="n">
        <v>1089.81</v>
      </c>
      <c r="AE207" s="0" t="n">
        <v>368.5</v>
      </c>
      <c r="AF207" s="0" t="n">
        <v>165.55</v>
      </c>
      <c r="AG207" s="0" t="n">
        <v>49.44</v>
      </c>
      <c r="AH207" s="0" t="n">
        <v>78.21</v>
      </c>
      <c r="AI207" s="0" t="n">
        <v>11.25</v>
      </c>
      <c r="AJ207" s="0" t="n">
        <v>251001.09</v>
      </c>
      <c r="AK207" s="0" t="n">
        <v>34704.6</v>
      </c>
      <c r="AL207" s="0" t="n">
        <v>19822.36</v>
      </c>
      <c r="AM207" s="0" t="n">
        <v>2719.22</v>
      </c>
      <c r="AN207" s="0" t="n">
        <v>1555.25</v>
      </c>
      <c r="AO207" s="0" t="n">
        <v>317.88</v>
      </c>
      <c r="AP207" s="0" t="n">
        <v>159</v>
      </c>
      <c r="AQ207" s="107" t="s">
        <v>256</v>
      </c>
    </row>
    <row r="208" customFormat="false" ht="12.8" hidden="false" customHeight="false" outlineLevel="0" collapsed="false">
      <c r="A208" s="0" t="s">
        <v>2210</v>
      </c>
      <c r="B208" s="0" t="s">
        <v>2211</v>
      </c>
      <c r="C208" s="0" t="n">
        <v>14047</v>
      </c>
      <c r="D208" s="0" t="n">
        <v>4047</v>
      </c>
      <c r="E208" s="0" t="s">
        <v>66</v>
      </c>
      <c r="F208" s="0" t="n">
        <v>47</v>
      </c>
      <c r="G208" s="0" t="n">
        <v>63</v>
      </c>
      <c r="I208" s="0" t="s">
        <v>835</v>
      </c>
      <c r="J208" s="0" t="s">
        <v>743</v>
      </c>
      <c r="K208" s="0" t="n">
        <v>4</v>
      </c>
      <c r="L208" s="0" t="n">
        <v>12</v>
      </c>
      <c r="M208" s="0" t="n">
        <v>10</v>
      </c>
      <c r="N208" s="0" t="s">
        <v>52</v>
      </c>
      <c r="O208" s="0" t="s">
        <v>409</v>
      </c>
      <c r="P208" s="0" t="s">
        <v>1764</v>
      </c>
      <c r="Q208" s="0" t="s">
        <v>55</v>
      </c>
      <c r="R208" s="0" t="n">
        <v>6</v>
      </c>
      <c r="S208" s="0" t="n">
        <v>330</v>
      </c>
      <c r="T208" s="0" t="n">
        <v>642</v>
      </c>
      <c r="U208" s="0" t="n">
        <v>538</v>
      </c>
      <c r="V208" s="0" t="n">
        <v>590</v>
      </c>
      <c r="W208" s="0" t="n">
        <v>468</v>
      </c>
      <c r="X208" s="0" t="n">
        <v>0</v>
      </c>
      <c r="Y208" s="0" t="n">
        <v>15</v>
      </c>
      <c r="Z208" s="0" t="s">
        <v>55</v>
      </c>
      <c r="AA208" s="0" t="n">
        <v>4.16449</v>
      </c>
      <c r="AB208" s="0" t="n">
        <v>0</v>
      </c>
      <c r="AC208" s="0" t="n">
        <v>0</v>
      </c>
      <c r="AD208" s="0" t="n">
        <v>5044.95</v>
      </c>
      <c r="AE208" s="0" t="n">
        <v>510.33</v>
      </c>
      <c r="AF208" s="0" t="n">
        <v>424.91</v>
      </c>
      <c r="AG208" s="0" t="n">
        <v>40.4</v>
      </c>
      <c r="AH208" s="0" t="n">
        <v>51.97</v>
      </c>
      <c r="AI208" s="0" t="n">
        <v>3.5</v>
      </c>
      <c r="AJ208" s="0" t="n">
        <v>240158.56</v>
      </c>
      <c r="AK208" s="0" t="n">
        <v>28627.17</v>
      </c>
      <c r="AL208" s="0" t="n">
        <v>14078.05</v>
      </c>
      <c r="AM208" s="0" t="n">
        <v>1624</v>
      </c>
      <c r="AN208" s="0" t="n">
        <v>299.87</v>
      </c>
      <c r="AO208" s="0" t="n">
        <v>45.25</v>
      </c>
      <c r="AP208" s="0" t="n">
        <v>557</v>
      </c>
      <c r="AQ208" s="107" t="s">
        <v>260</v>
      </c>
    </row>
    <row r="209" customFormat="false" ht="12.8" hidden="false" customHeight="false" outlineLevel="0" collapsed="false">
      <c r="A209" s="0" t="s">
        <v>2212</v>
      </c>
      <c r="B209" s="0" t="s">
        <v>2213</v>
      </c>
      <c r="C209" s="0" t="n">
        <v>14048</v>
      </c>
      <c r="D209" s="0" t="n">
        <v>4048</v>
      </c>
      <c r="E209" s="0" t="s">
        <v>46</v>
      </c>
      <c r="F209" s="0" t="n">
        <v>48</v>
      </c>
      <c r="G209" s="0" t="n">
        <v>64</v>
      </c>
      <c r="I209" s="0" t="s">
        <v>837</v>
      </c>
      <c r="J209" s="0" t="s">
        <v>743</v>
      </c>
      <c r="K209" s="0" t="n">
        <v>4</v>
      </c>
      <c r="L209" s="0" t="n">
        <v>23</v>
      </c>
      <c r="M209" s="0" t="n">
        <v>21</v>
      </c>
      <c r="N209" s="0" t="s">
        <v>52</v>
      </c>
      <c r="O209" s="0" t="s">
        <v>409</v>
      </c>
      <c r="P209" s="0" t="s">
        <v>1755</v>
      </c>
      <c r="Q209" s="0" t="s">
        <v>55</v>
      </c>
      <c r="R209" s="0" t="n">
        <v>5</v>
      </c>
      <c r="S209" s="0" t="n">
        <v>142</v>
      </c>
      <c r="T209" s="0" t="n">
        <v>627</v>
      </c>
      <c r="U209" s="0" t="n">
        <v>511</v>
      </c>
      <c r="V209" s="0" t="n">
        <v>589</v>
      </c>
      <c r="W209" s="0" t="n">
        <v>472</v>
      </c>
      <c r="X209" s="0" t="n">
        <v>3</v>
      </c>
      <c r="Y209" s="0" t="n">
        <v>11</v>
      </c>
      <c r="Z209" s="0" t="s">
        <v>55</v>
      </c>
      <c r="AA209" s="0" t="n">
        <v>3.45058</v>
      </c>
      <c r="AB209" s="0" t="n">
        <v>3</v>
      </c>
      <c r="AC209" s="0" t="n">
        <v>17.33</v>
      </c>
      <c r="AD209" s="0" t="n">
        <v>5956.23</v>
      </c>
      <c r="AE209" s="0" t="n">
        <v>268.2</v>
      </c>
      <c r="AF209" s="0" t="n">
        <v>1033.24</v>
      </c>
      <c r="AG209" s="0" t="n">
        <v>41.5</v>
      </c>
      <c r="AH209" s="0" t="n">
        <v>318.25</v>
      </c>
      <c r="AI209" s="0" t="n">
        <v>10.67</v>
      </c>
      <c r="AJ209" s="0" t="n">
        <v>197768.57</v>
      </c>
      <c r="AK209" s="0" t="n">
        <v>25823.6</v>
      </c>
      <c r="AL209" s="0" t="n">
        <v>8723.91</v>
      </c>
      <c r="AM209" s="0" t="n">
        <v>1172.25</v>
      </c>
      <c r="AN209" s="0" t="n">
        <v>2143.41</v>
      </c>
      <c r="AO209" s="0" t="n">
        <v>213</v>
      </c>
      <c r="AP209" s="0" t="n">
        <v>80</v>
      </c>
      <c r="AQ209" s="107" t="s">
        <v>264</v>
      </c>
    </row>
    <row r="210" customFormat="false" ht="12.8" hidden="false" customHeight="false" outlineLevel="0" collapsed="false">
      <c r="A210" s="0" t="s">
        <v>2214</v>
      </c>
      <c r="B210" s="0" t="s">
        <v>2215</v>
      </c>
      <c r="C210" s="0" t="n">
        <v>14049</v>
      </c>
      <c r="D210" s="0" t="n">
        <v>4049</v>
      </c>
      <c r="E210" s="0" t="s">
        <v>66</v>
      </c>
      <c r="F210" s="0" t="n">
        <v>49</v>
      </c>
      <c r="G210" s="0" t="n">
        <v>65</v>
      </c>
      <c r="H210" s="0" t="n">
        <v>33</v>
      </c>
      <c r="I210" s="0" t="s">
        <v>839</v>
      </c>
      <c r="J210" s="0" t="s">
        <v>743</v>
      </c>
      <c r="K210" s="0" t="n">
        <v>4</v>
      </c>
      <c r="L210" s="0" t="n">
        <v>15</v>
      </c>
      <c r="M210" s="0" t="n">
        <v>13</v>
      </c>
      <c r="N210" s="0" t="s">
        <v>52</v>
      </c>
      <c r="O210" s="0" t="s">
        <v>409</v>
      </c>
      <c r="P210" s="0" t="s">
        <v>1742</v>
      </c>
      <c r="Q210" s="0" t="s">
        <v>55</v>
      </c>
      <c r="R210" s="0" t="n">
        <v>5</v>
      </c>
      <c r="S210" s="0" t="n">
        <v>227</v>
      </c>
      <c r="T210" s="0" t="n">
        <v>611</v>
      </c>
      <c r="U210" s="0" t="n">
        <v>533</v>
      </c>
      <c r="V210" s="0" t="n">
        <v>608</v>
      </c>
      <c r="W210" s="0" t="n">
        <v>497</v>
      </c>
      <c r="X210" s="0" t="n">
        <v>6</v>
      </c>
      <c r="Y210" s="0" t="n">
        <v>10</v>
      </c>
      <c r="Z210" s="0" t="s">
        <v>55</v>
      </c>
      <c r="AA210" s="0" t="n">
        <v>20.8225</v>
      </c>
      <c r="AB210" s="0" t="n">
        <v>6</v>
      </c>
      <c r="AC210" s="0" t="n">
        <v>64.64</v>
      </c>
      <c r="AD210" s="0" t="n">
        <v>10065.16</v>
      </c>
      <c r="AE210" s="0" t="n">
        <v>546.2</v>
      </c>
      <c r="AF210" s="0" t="n">
        <v>820.72</v>
      </c>
      <c r="AG210" s="0" t="n">
        <v>48.25</v>
      </c>
      <c r="AH210" s="0" t="n">
        <v>308.19</v>
      </c>
      <c r="AI210" s="0" t="n">
        <v>7.67</v>
      </c>
      <c r="AJ210" s="0" t="n">
        <v>291116.65</v>
      </c>
      <c r="AK210" s="0" t="n">
        <v>31427.8</v>
      </c>
      <c r="AL210" s="0" t="n">
        <v>24337.14</v>
      </c>
      <c r="AM210" s="0" t="n">
        <v>3354.25</v>
      </c>
      <c r="AN210" s="0" t="n">
        <v>2629.86</v>
      </c>
      <c r="AO210" s="0" t="n">
        <v>263</v>
      </c>
      <c r="AP210" s="0" t="n">
        <v>222</v>
      </c>
      <c r="AQ210" s="107" t="s">
        <v>268</v>
      </c>
    </row>
    <row r="211" customFormat="false" ht="12.8" hidden="false" customHeight="false" outlineLevel="0" collapsed="false">
      <c r="A211" s="0" t="s">
        <v>2216</v>
      </c>
      <c r="B211" s="0" t="s">
        <v>2217</v>
      </c>
      <c r="C211" s="0" t="n">
        <v>14050</v>
      </c>
      <c r="D211" s="0" t="n">
        <v>4050</v>
      </c>
      <c r="E211" s="0" t="s">
        <v>46</v>
      </c>
      <c r="F211" s="0" t="n">
        <v>50</v>
      </c>
      <c r="G211" s="0" t="n">
        <v>66</v>
      </c>
      <c r="I211" s="0" t="s">
        <v>841</v>
      </c>
      <c r="J211" s="0" t="s">
        <v>743</v>
      </c>
      <c r="K211" s="0" t="n">
        <v>4</v>
      </c>
      <c r="L211" s="0" t="n">
        <v>14</v>
      </c>
      <c r="M211" s="0" t="n">
        <v>12</v>
      </c>
      <c r="N211" s="0" t="s">
        <v>52</v>
      </c>
      <c r="O211" s="0" t="s">
        <v>409</v>
      </c>
      <c r="P211" s="0" t="s">
        <v>1742</v>
      </c>
      <c r="Q211" s="0" t="n">
        <v>0</v>
      </c>
      <c r="R211" s="0" t="n">
        <v>3</v>
      </c>
      <c r="S211" s="0" t="n">
        <v>238</v>
      </c>
      <c r="T211" s="0" t="n">
        <v>432</v>
      </c>
      <c r="U211" s="0" t="n">
        <v>578</v>
      </c>
      <c r="V211" s="0" t="n">
        <v>470</v>
      </c>
      <c r="W211" s="0" t="n">
        <v>503</v>
      </c>
      <c r="X211" s="0" t="n">
        <v>16</v>
      </c>
      <c r="Y211" s="0" t="n">
        <v>7</v>
      </c>
      <c r="Z211" s="0" t="s">
        <v>55</v>
      </c>
      <c r="AA211" s="0" t="n">
        <v>233.509</v>
      </c>
      <c r="AB211" s="0" t="n">
        <v>16</v>
      </c>
      <c r="AC211" s="0" t="n">
        <v>7.06</v>
      </c>
      <c r="AD211" s="0" t="n">
        <v>9293.07</v>
      </c>
      <c r="AE211" s="0" t="n">
        <v>60.33</v>
      </c>
      <c r="AF211" s="0" t="n">
        <v>288.9</v>
      </c>
      <c r="AG211" s="0" t="n">
        <v>8</v>
      </c>
      <c r="AH211" s="0" t="n">
        <v>233.51</v>
      </c>
      <c r="AI211" s="0" t="n">
        <v>1</v>
      </c>
      <c r="AJ211" s="0" t="n">
        <v>131637.11</v>
      </c>
      <c r="AK211" s="0" t="n">
        <v>14991.67</v>
      </c>
      <c r="AL211" s="0" t="n">
        <v>2156.05</v>
      </c>
      <c r="AM211" s="0" t="n">
        <v>450</v>
      </c>
      <c r="AN211" s="0" t="n">
        <v>321.68</v>
      </c>
      <c r="AO211" s="0" t="n">
        <v>10</v>
      </c>
      <c r="AP211" s="0" t="n">
        <v>246</v>
      </c>
      <c r="AQ211" s="107" t="s">
        <v>272</v>
      </c>
    </row>
    <row r="212" customFormat="false" ht="12.8" hidden="false" customHeight="false" outlineLevel="0" collapsed="false">
      <c r="A212" s="0" t="s">
        <v>2218</v>
      </c>
      <c r="B212" s="0" t="s">
        <v>2219</v>
      </c>
      <c r="C212" s="0" t="n">
        <v>14051</v>
      </c>
      <c r="D212" s="0" t="n">
        <v>4051</v>
      </c>
      <c r="E212" s="0" t="s">
        <v>46</v>
      </c>
      <c r="F212" s="0" t="n">
        <v>51</v>
      </c>
      <c r="G212" s="0" t="n">
        <v>67</v>
      </c>
      <c r="H212" s="0" t="n">
        <v>52</v>
      </c>
      <c r="I212" s="0" t="s">
        <v>843</v>
      </c>
      <c r="J212" s="0" t="s">
        <v>743</v>
      </c>
      <c r="K212" s="0" t="n">
        <v>4</v>
      </c>
      <c r="L212" s="0" t="n">
        <v>11</v>
      </c>
      <c r="M212" s="0" t="n">
        <v>9</v>
      </c>
      <c r="N212" s="0" t="s">
        <v>52</v>
      </c>
      <c r="O212" s="0" t="s">
        <v>409</v>
      </c>
      <c r="P212" s="0" t="s">
        <v>1749</v>
      </c>
      <c r="Q212" s="0" t="s">
        <v>55</v>
      </c>
      <c r="R212" s="0" t="n">
        <v>6</v>
      </c>
      <c r="S212" s="0" t="n">
        <v>17</v>
      </c>
      <c r="T212" s="0" t="n">
        <v>637</v>
      </c>
      <c r="U212" s="0" t="n">
        <v>543</v>
      </c>
      <c r="V212" s="0" t="n">
        <v>576</v>
      </c>
      <c r="W212" s="0" t="n">
        <v>449</v>
      </c>
      <c r="X212" s="0" t="n">
        <v>0</v>
      </c>
      <c r="Y212" s="0" t="n">
        <v>11</v>
      </c>
      <c r="Z212" s="0" t="s">
        <v>55</v>
      </c>
      <c r="AA212" s="0" t="n">
        <v>12.1365</v>
      </c>
      <c r="AB212" s="0" t="n">
        <v>0</v>
      </c>
      <c r="AC212" s="0" t="n">
        <v>0</v>
      </c>
      <c r="AD212" s="0" t="n">
        <v>6771.61</v>
      </c>
      <c r="AE212" s="0" t="n">
        <v>619.17</v>
      </c>
      <c r="AF212" s="0" t="n">
        <v>915.3</v>
      </c>
      <c r="AG212" s="0" t="n">
        <v>64</v>
      </c>
      <c r="AH212" s="0" t="n">
        <v>133.86</v>
      </c>
      <c r="AI212" s="0" t="n">
        <v>8.5</v>
      </c>
      <c r="AJ212" s="0" t="n">
        <v>325655.23</v>
      </c>
      <c r="AK212" s="0" t="n">
        <v>43361.17</v>
      </c>
      <c r="AL212" s="0" t="n">
        <v>39520.59</v>
      </c>
      <c r="AM212" s="0" t="n">
        <v>5644.2</v>
      </c>
      <c r="AN212" s="0" t="n">
        <v>5807.58</v>
      </c>
      <c r="AO212" s="0" t="n">
        <v>478</v>
      </c>
      <c r="AP212" s="0" t="n">
        <v>62</v>
      </c>
      <c r="AQ212" s="107" t="s">
        <v>276</v>
      </c>
    </row>
    <row r="213" customFormat="false" ht="12.8" hidden="false" customHeight="false" outlineLevel="0" collapsed="false">
      <c r="A213" s="0" t="s">
        <v>2220</v>
      </c>
      <c r="B213" s="0" t="s">
        <v>2221</v>
      </c>
      <c r="C213" s="0" t="n">
        <v>14052</v>
      </c>
      <c r="D213" s="0" t="n">
        <v>4052</v>
      </c>
      <c r="E213" s="0" t="s">
        <v>46</v>
      </c>
      <c r="F213" s="0" t="n">
        <v>52</v>
      </c>
      <c r="G213" s="0" t="n">
        <v>68</v>
      </c>
      <c r="H213" s="0" t="n">
        <v>18</v>
      </c>
      <c r="I213" s="0" t="s">
        <v>845</v>
      </c>
      <c r="J213" s="0" t="s">
        <v>743</v>
      </c>
      <c r="K213" s="0" t="n">
        <v>4</v>
      </c>
      <c r="L213" s="0" t="n">
        <v>16</v>
      </c>
      <c r="M213" s="0" t="n">
        <v>14</v>
      </c>
      <c r="N213" s="0" t="s">
        <v>52</v>
      </c>
      <c r="O213" s="0" t="s">
        <v>409</v>
      </c>
      <c r="P213" s="0" t="s">
        <v>1765</v>
      </c>
      <c r="Q213" s="0" t="s">
        <v>55</v>
      </c>
      <c r="R213" s="0" t="n">
        <v>7</v>
      </c>
      <c r="S213" s="0" t="n">
        <v>14</v>
      </c>
      <c r="T213" s="0" t="n">
        <v>562</v>
      </c>
      <c r="U213" s="0" t="n">
        <v>414</v>
      </c>
      <c r="V213" s="0" t="n">
        <v>562</v>
      </c>
      <c r="W213" s="0" t="s">
        <v>55</v>
      </c>
      <c r="X213" s="0" t="n">
        <v>1</v>
      </c>
      <c r="Y213" s="0" t="n">
        <v>8</v>
      </c>
      <c r="Z213" s="0" t="s">
        <v>55</v>
      </c>
      <c r="AA213" s="0" t="n">
        <v>7.85304</v>
      </c>
      <c r="AB213" s="0" t="n">
        <v>1</v>
      </c>
      <c r="AC213" s="0" t="n">
        <v>16.84</v>
      </c>
      <c r="AD213" s="0" t="n">
        <v>6187.01</v>
      </c>
      <c r="AE213" s="0" t="n">
        <v>900.86</v>
      </c>
      <c r="AF213" s="0" t="n">
        <v>920.52</v>
      </c>
      <c r="AG213" s="0" t="n">
        <v>114.5</v>
      </c>
      <c r="AH213" s="0" t="n">
        <v>321.86</v>
      </c>
      <c r="AI213" s="0" t="n">
        <v>26.2</v>
      </c>
      <c r="AJ213" s="0" t="n">
        <v>285480.43</v>
      </c>
      <c r="AK213" s="0" t="n">
        <v>38359.43</v>
      </c>
      <c r="AL213" s="0" t="n">
        <v>26146.54</v>
      </c>
      <c r="AM213" s="0" t="n">
        <v>3651.33</v>
      </c>
      <c r="AN213" s="0" t="n">
        <v>2520.98</v>
      </c>
      <c r="AO213" s="0" t="n">
        <v>401.4</v>
      </c>
      <c r="AP213" s="0" t="n">
        <v>366</v>
      </c>
      <c r="AQ213" s="107" t="s">
        <v>280</v>
      </c>
    </row>
    <row r="214" customFormat="false" ht="12.8" hidden="false" customHeight="false" outlineLevel="0" collapsed="false">
      <c r="A214" s="0" t="s">
        <v>2222</v>
      </c>
      <c r="B214" s="0" t="s">
        <v>2223</v>
      </c>
      <c r="C214" s="0" t="n">
        <v>14053</v>
      </c>
      <c r="D214" s="0" t="n">
        <v>4053</v>
      </c>
      <c r="E214" s="0" t="s">
        <v>66</v>
      </c>
      <c r="F214" s="0" t="n">
        <v>53</v>
      </c>
      <c r="G214" s="0" t="n">
        <v>69</v>
      </c>
      <c r="I214" s="0" t="s">
        <v>847</v>
      </c>
      <c r="J214" s="0" t="s">
        <v>743</v>
      </c>
      <c r="K214" s="0" t="n">
        <v>4</v>
      </c>
      <c r="L214" s="0" t="n">
        <v>12</v>
      </c>
      <c r="M214" s="0" t="n">
        <v>10</v>
      </c>
      <c r="N214" s="0" t="s">
        <v>52</v>
      </c>
      <c r="O214" s="0" t="s">
        <v>409</v>
      </c>
      <c r="P214" s="0" t="s">
        <v>1758</v>
      </c>
      <c r="Q214" s="0" t="s">
        <v>55</v>
      </c>
      <c r="R214" s="0" t="n">
        <v>7</v>
      </c>
      <c r="S214" s="0" t="n">
        <v>159</v>
      </c>
      <c r="T214" s="0" t="n">
        <v>403</v>
      </c>
      <c r="U214" s="0" t="n">
        <v>575</v>
      </c>
      <c r="V214" s="0" t="n">
        <v>451</v>
      </c>
      <c r="W214" s="0" t="n">
        <v>431</v>
      </c>
      <c r="X214" s="0" t="n">
        <v>1</v>
      </c>
      <c r="Y214" s="0" t="n">
        <v>13</v>
      </c>
      <c r="Z214" s="0" t="s">
        <v>55</v>
      </c>
      <c r="AA214" s="0" t="n">
        <v>148.613</v>
      </c>
      <c r="AB214" s="0" t="n">
        <v>1</v>
      </c>
      <c r="AC214" s="0" t="n">
        <v>6.54</v>
      </c>
      <c r="AD214" s="0" t="n">
        <v>9543.84</v>
      </c>
      <c r="AE214" s="0" t="n">
        <v>1217.29</v>
      </c>
      <c r="AF214" s="0" t="n">
        <v>3715.68</v>
      </c>
      <c r="AG214" s="0" t="n">
        <v>430.5</v>
      </c>
      <c r="AH214" s="0" t="n">
        <v>2084.97</v>
      </c>
      <c r="AI214" s="0" t="n">
        <v>225.6</v>
      </c>
      <c r="AJ214" s="0" t="n">
        <v>316233.95</v>
      </c>
      <c r="AK214" s="0" t="n">
        <v>40555.57</v>
      </c>
      <c r="AL214" s="0" t="n">
        <v>34065.79</v>
      </c>
      <c r="AM214" s="0" t="n">
        <v>5987.83</v>
      </c>
      <c r="AN214" s="0" t="n">
        <v>7494.28</v>
      </c>
      <c r="AO214" s="0" t="n">
        <v>1873.6</v>
      </c>
      <c r="AP214" s="0" t="n">
        <v>304</v>
      </c>
      <c r="AQ214" s="107" t="s">
        <v>284</v>
      </c>
    </row>
    <row r="215" customFormat="false" ht="12.8" hidden="false" customHeight="false" outlineLevel="0" collapsed="false">
      <c r="A215" s="0" t="s">
        <v>2224</v>
      </c>
      <c r="B215" s="0" t="s">
        <v>2225</v>
      </c>
      <c r="C215" s="0" t="n">
        <v>14054</v>
      </c>
      <c r="D215" s="0" t="n">
        <v>4054</v>
      </c>
      <c r="E215" s="0" t="s">
        <v>46</v>
      </c>
      <c r="F215" s="0" t="n">
        <v>54</v>
      </c>
      <c r="G215" s="0" t="n">
        <v>70</v>
      </c>
      <c r="H215" s="0" t="s">
        <v>288</v>
      </c>
      <c r="I215" s="0" t="s">
        <v>849</v>
      </c>
      <c r="J215" s="0" t="s">
        <v>743</v>
      </c>
      <c r="K215" s="0" t="n">
        <v>4</v>
      </c>
      <c r="L215" s="0" t="n">
        <v>10</v>
      </c>
      <c r="M215" s="0" t="n">
        <v>8</v>
      </c>
      <c r="N215" s="0" t="s">
        <v>52</v>
      </c>
      <c r="O215" s="0" t="s">
        <v>409</v>
      </c>
      <c r="P215" s="0" t="s">
        <v>1743</v>
      </c>
      <c r="Q215" s="0" t="n">
        <v>0</v>
      </c>
      <c r="R215" s="0" t="n">
        <v>5</v>
      </c>
      <c r="S215" s="0" t="n">
        <v>57</v>
      </c>
      <c r="T215" s="0" t="n">
        <v>580</v>
      </c>
      <c r="U215" s="0" t="n">
        <v>557</v>
      </c>
      <c r="V215" s="0" t="n">
        <v>574</v>
      </c>
      <c r="W215" s="0" t="n">
        <v>455</v>
      </c>
      <c r="X215" s="0" t="n">
        <v>0</v>
      </c>
      <c r="Y215" s="0" t="n">
        <v>6</v>
      </c>
      <c r="Z215" s="0" t="s">
        <v>55</v>
      </c>
      <c r="AA215" s="0" t="n">
        <v>61.575</v>
      </c>
      <c r="AB215" s="0" t="n">
        <v>0</v>
      </c>
      <c r="AC215" s="0" t="n">
        <v>0</v>
      </c>
      <c r="AD215" s="0" t="n">
        <v>7529.62</v>
      </c>
      <c r="AE215" s="0" t="n">
        <v>228.2</v>
      </c>
      <c r="AF215" s="0" t="n">
        <v>842.71</v>
      </c>
      <c r="AG215" s="0" t="n">
        <v>17.5</v>
      </c>
      <c r="AH215" s="0" t="n">
        <v>70.94</v>
      </c>
      <c r="AI215" s="0" t="n">
        <v>1.67</v>
      </c>
      <c r="AJ215" s="0" t="n">
        <v>242517.61</v>
      </c>
      <c r="AK215" s="0" t="n">
        <v>34564.4</v>
      </c>
      <c r="AL215" s="0" t="n">
        <v>13831.26</v>
      </c>
      <c r="AM215" s="0" t="n">
        <v>2781.5</v>
      </c>
      <c r="AN215" s="0" t="n">
        <v>980.92</v>
      </c>
      <c r="AO215" s="0" t="n">
        <v>200.67</v>
      </c>
      <c r="AP215" s="0" t="n">
        <v>550</v>
      </c>
      <c r="AQ215" s="107" t="s">
        <v>289</v>
      </c>
    </row>
    <row r="216" customFormat="false" ht="12.8" hidden="false" customHeight="false" outlineLevel="0" collapsed="false">
      <c r="A216" s="0" t="s">
        <v>2226</v>
      </c>
      <c r="B216" s="0" t="s">
        <v>2227</v>
      </c>
      <c r="C216" s="0" t="n">
        <v>14055</v>
      </c>
      <c r="D216" s="0" t="n">
        <v>4055</v>
      </c>
      <c r="E216" s="0" t="s">
        <v>66</v>
      </c>
      <c r="F216" s="0" t="n">
        <v>55</v>
      </c>
      <c r="G216" s="0" t="n">
        <v>71</v>
      </c>
      <c r="H216" s="0" t="s">
        <v>293</v>
      </c>
      <c r="I216" s="0" t="s">
        <v>851</v>
      </c>
      <c r="J216" s="0" t="s">
        <v>743</v>
      </c>
      <c r="K216" s="0" t="n">
        <v>4</v>
      </c>
      <c r="L216" s="0" t="n">
        <v>10</v>
      </c>
      <c r="M216" s="0" t="n">
        <v>8</v>
      </c>
      <c r="N216" s="0" t="s">
        <v>52</v>
      </c>
      <c r="O216" s="0" t="s">
        <v>409</v>
      </c>
      <c r="P216" s="0" t="s">
        <v>1743</v>
      </c>
      <c r="Q216" s="0" t="n">
        <v>0</v>
      </c>
      <c r="R216" s="0" t="n">
        <v>7</v>
      </c>
      <c r="S216" s="0" t="n">
        <v>127</v>
      </c>
      <c r="T216" s="0" t="n">
        <v>630</v>
      </c>
      <c r="U216" s="0" t="n">
        <v>441</v>
      </c>
      <c r="V216" s="0" t="n">
        <v>575</v>
      </c>
      <c r="W216" s="0" t="n">
        <v>448</v>
      </c>
      <c r="X216" s="0" t="n">
        <v>0</v>
      </c>
      <c r="Y216" s="0" t="s">
        <v>55</v>
      </c>
      <c r="Z216" s="0" t="s">
        <v>55</v>
      </c>
      <c r="AA216" s="0" t="n">
        <v>4.22399</v>
      </c>
      <c r="AB216" s="0" t="n">
        <v>0</v>
      </c>
      <c r="AC216" s="0" t="n">
        <v>0</v>
      </c>
      <c r="AD216" s="0" t="n">
        <v>5906.39</v>
      </c>
      <c r="AE216" s="0" t="n">
        <v>933.29</v>
      </c>
      <c r="AF216" s="0" t="n">
        <v>1018.02</v>
      </c>
      <c r="AG216" s="0" t="n">
        <v>193.5</v>
      </c>
      <c r="AH216" s="0" t="n">
        <v>240.79</v>
      </c>
      <c r="AI216" s="0" t="n">
        <v>33.8</v>
      </c>
      <c r="AJ216" s="0" t="n">
        <v>325947.25</v>
      </c>
      <c r="AK216" s="0" t="n">
        <v>41438</v>
      </c>
      <c r="AL216" s="0" t="n">
        <v>35242.09</v>
      </c>
      <c r="AM216" s="0" t="n">
        <v>5537.83</v>
      </c>
      <c r="AN216" s="0" t="n">
        <v>4362.28</v>
      </c>
      <c r="AO216" s="0" t="n">
        <v>973.8</v>
      </c>
      <c r="AP216" s="0" t="n">
        <v>259</v>
      </c>
      <c r="AQ216" s="107" t="s">
        <v>294</v>
      </c>
    </row>
    <row r="217" customFormat="false" ht="12.8" hidden="false" customHeight="false" outlineLevel="0" collapsed="false">
      <c r="A217" s="0" t="s">
        <v>2228</v>
      </c>
      <c r="B217" s="0" t="s">
        <v>2229</v>
      </c>
      <c r="C217" s="0" t="n">
        <v>14056</v>
      </c>
      <c r="D217" s="0" t="n">
        <v>4056</v>
      </c>
      <c r="E217" s="0" t="s">
        <v>56</v>
      </c>
      <c r="F217" s="0" t="n">
        <v>56</v>
      </c>
      <c r="G217" s="0" t="n">
        <v>72</v>
      </c>
      <c r="I217" s="0" t="s">
        <v>853</v>
      </c>
      <c r="J217" s="0" t="s">
        <v>743</v>
      </c>
      <c r="K217" s="0" t="n">
        <v>4</v>
      </c>
      <c r="L217" s="0" t="n">
        <v>19</v>
      </c>
      <c r="M217" s="0" t="n">
        <v>17</v>
      </c>
      <c r="N217" s="0" t="s">
        <v>52</v>
      </c>
      <c r="O217" s="0" t="s">
        <v>409</v>
      </c>
      <c r="P217" s="0" t="s">
        <v>1743</v>
      </c>
      <c r="Q217" s="0" t="n">
        <v>0</v>
      </c>
      <c r="R217" s="0" t="n">
        <v>4</v>
      </c>
      <c r="S217" s="0" t="n">
        <v>11</v>
      </c>
      <c r="T217" s="0" t="n">
        <v>602</v>
      </c>
      <c r="U217" s="0" t="n">
        <v>506</v>
      </c>
      <c r="V217" s="0" t="n">
        <v>599</v>
      </c>
      <c r="W217" s="0" t="n">
        <v>431</v>
      </c>
      <c r="X217" s="0" t="n">
        <v>4</v>
      </c>
      <c r="Y217" s="0" t="n">
        <v>16</v>
      </c>
      <c r="Z217" s="0" t="s">
        <v>55</v>
      </c>
      <c r="AA217" s="0" t="n">
        <v>8.56696</v>
      </c>
      <c r="AB217" s="0" t="n">
        <v>4</v>
      </c>
      <c r="AC217" s="0" t="n">
        <v>5.16</v>
      </c>
      <c r="AD217" s="0" t="n">
        <v>5776.24</v>
      </c>
      <c r="AE217" s="0" t="n">
        <v>110</v>
      </c>
      <c r="AF217" s="0" t="n">
        <v>182.6</v>
      </c>
      <c r="AG217" s="0" t="n">
        <v>10.33</v>
      </c>
      <c r="AH217" s="0" t="n">
        <v>18.71</v>
      </c>
      <c r="AI217" s="0" t="n">
        <v>2.5</v>
      </c>
      <c r="AJ217" s="0" t="n">
        <v>157484.22</v>
      </c>
      <c r="AK217" s="0" t="n">
        <v>23442</v>
      </c>
      <c r="AL217" s="0" t="n">
        <v>3610.1</v>
      </c>
      <c r="AM217" s="0" t="n">
        <v>1026.67</v>
      </c>
      <c r="AN217" s="0" t="n">
        <v>188.53</v>
      </c>
      <c r="AO217" s="0" t="n">
        <v>123.5</v>
      </c>
      <c r="AP217" s="0" t="n">
        <v>123</v>
      </c>
      <c r="AQ217" s="107" t="s">
        <v>298</v>
      </c>
    </row>
    <row r="218" customFormat="false" ht="12.8" hidden="false" customHeight="false" outlineLevel="0" collapsed="false">
      <c r="A218" s="0" t="s">
        <v>2230</v>
      </c>
      <c r="B218" s="0" t="s">
        <v>2231</v>
      </c>
      <c r="C218" s="0" t="n">
        <v>14057</v>
      </c>
      <c r="D218" s="0" t="n">
        <v>4057</v>
      </c>
      <c r="E218" s="0" t="s">
        <v>80</v>
      </c>
      <c r="F218" s="0" t="n">
        <v>57</v>
      </c>
      <c r="G218" s="0" t="n">
        <v>73</v>
      </c>
      <c r="I218" s="0" t="s">
        <v>855</v>
      </c>
      <c r="J218" s="0" t="s">
        <v>743</v>
      </c>
      <c r="K218" s="0" t="n">
        <v>4</v>
      </c>
      <c r="L218" s="0" t="n">
        <v>17</v>
      </c>
      <c r="M218" s="0" t="n">
        <v>15</v>
      </c>
      <c r="N218" s="0" t="s">
        <v>52</v>
      </c>
      <c r="O218" s="0" t="s">
        <v>409</v>
      </c>
      <c r="P218" s="0" t="s">
        <v>1766</v>
      </c>
      <c r="Q218" s="0" t="s">
        <v>55</v>
      </c>
      <c r="R218" s="0" t="n">
        <v>7</v>
      </c>
      <c r="S218" s="0" t="n">
        <v>25</v>
      </c>
      <c r="T218" s="0" t="n">
        <v>569</v>
      </c>
      <c r="U218" s="0" t="n">
        <v>526</v>
      </c>
      <c r="V218" s="0" t="n">
        <v>586</v>
      </c>
      <c r="W218" s="0" t="n">
        <v>413</v>
      </c>
      <c r="X218" s="0" t="n">
        <v>0</v>
      </c>
      <c r="Y218" s="0" t="n">
        <v>19</v>
      </c>
      <c r="Z218" s="0" t="s">
        <v>55</v>
      </c>
      <c r="AA218" s="0" t="n">
        <v>3.68855</v>
      </c>
      <c r="AB218" s="0" t="n">
        <v>0</v>
      </c>
      <c r="AC218" s="0" t="n">
        <v>0</v>
      </c>
      <c r="AD218" s="0" t="n">
        <v>5259.69</v>
      </c>
      <c r="AE218" s="0" t="n">
        <v>822.71</v>
      </c>
      <c r="AF218" s="0" t="n">
        <v>628.32</v>
      </c>
      <c r="AG218" s="0" t="n">
        <v>88.83</v>
      </c>
      <c r="AH218" s="0" t="n">
        <v>175.85</v>
      </c>
      <c r="AI218" s="0" t="n">
        <v>18.8</v>
      </c>
      <c r="AJ218" s="0" t="n">
        <v>247165.5</v>
      </c>
      <c r="AK218" s="0" t="n">
        <v>33396.29</v>
      </c>
      <c r="AL218" s="0" t="n">
        <v>13369.26</v>
      </c>
      <c r="AM218" s="0" t="n">
        <v>2669.67</v>
      </c>
      <c r="AN218" s="0" t="n">
        <v>1243.54</v>
      </c>
      <c r="AO218" s="0" t="n">
        <v>232.8</v>
      </c>
      <c r="AP218" s="0" t="n">
        <v>495</v>
      </c>
      <c r="AQ218" s="107" t="s">
        <v>302</v>
      </c>
    </row>
    <row r="219" customFormat="false" ht="12.8" hidden="false" customHeight="false" outlineLevel="0" collapsed="false">
      <c r="A219" s="0" t="s">
        <v>2232</v>
      </c>
      <c r="B219" s="0" t="s">
        <v>2233</v>
      </c>
      <c r="C219" s="0" t="n">
        <v>14058</v>
      </c>
      <c r="D219" s="0" t="n">
        <v>4058</v>
      </c>
      <c r="E219" s="0" t="s">
        <v>56</v>
      </c>
      <c r="F219" s="0" t="n">
        <v>58</v>
      </c>
      <c r="G219" s="0" t="n">
        <v>74</v>
      </c>
      <c r="H219" s="0" t="s">
        <v>306</v>
      </c>
      <c r="I219" s="0" t="s">
        <v>857</v>
      </c>
      <c r="J219" s="0" t="s">
        <v>743</v>
      </c>
      <c r="K219" s="0" t="n">
        <v>4</v>
      </c>
      <c r="L219" s="0" t="n">
        <v>10</v>
      </c>
      <c r="M219" s="0" t="n">
        <v>8</v>
      </c>
      <c r="N219" s="0" t="s">
        <v>52</v>
      </c>
      <c r="O219" s="0" t="s">
        <v>409</v>
      </c>
      <c r="P219" s="0" t="s">
        <v>1741</v>
      </c>
      <c r="Q219" s="0" t="n">
        <v>0</v>
      </c>
      <c r="R219" s="0" t="n">
        <v>6</v>
      </c>
      <c r="S219" s="0" t="n">
        <v>155</v>
      </c>
      <c r="T219" s="0" t="n">
        <v>381</v>
      </c>
      <c r="U219" s="0" t="n">
        <v>560</v>
      </c>
      <c r="V219" s="0" t="n">
        <v>426</v>
      </c>
      <c r="W219" s="0" t="s">
        <v>55</v>
      </c>
      <c r="X219" s="0" t="n">
        <v>0</v>
      </c>
      <c r="Y219" s="0" t="n">
        <v>23</v>
      </c>
      <c r="Z219" s="0" t="s">
        <v>55</v>
      </c>
      <c r="AA219" s="0" t="n">
        <v>121.841</v>
      </c>
      <c r="AB219" s="0" t="n">
        <v>0</v>
      </c>
      <c r="AC219" s="0" t="n">
        <v>0</v>
      </c>
      <c r="AD219" s="0" t="n">
        <v>3518.82</v>
      </c>
      <c r="AE219" s="0" t="n">
        <v>349.33</v>
      </c>
      <c r="AF219" s="0" t="n">
        <v>683.98</v>
      </c>
      <c r="AG219" s="0" t="n">
        <v>50.2</v>
      </c>
      <c r="AH219" s="0" t="n">
        <v>226.86</v>
      </c>
      <c r="AI219" s="0" t="n">
        <v>10</v>
      </c>
      <c r="AJ219" s="0" t="n">
        <v>229875.35</v>
      </c>
      <c r="AK219" s="0" t="n">
        <v>24153.67</v>
      </c>
      <c r="AL219" s="0" t="n">
        <v>33564.19</v>
      </c>
      <c r="AM219" s="0" t="n">
        <v>1581.8</v>
      </c>
      <c r="AN219" s="0" t="n">
        <v>739.91</v>
      </c>
      <c r="AO219" s="0" t="n">
        <v>106.5</v>
      </c>
      <c r="AP219" s="0" t="n">
        <v>190</v>
      </c>
      <c r="AQ219" s="107" t="s">
        <v>307</v>
      </c>
    </row>
    <row r="220" customFormat="false" ht="12.8" hidden="false" customHeight="false" outlineLevel="0" collapsed="false">
      <c r="A220" s="0" t="s">
        <v>2234</v>
      </c>
      <c r="B220" s="0" t="s">
        <v>2235</v>
      </c>
      <c r="C220" s="0" t="n">
        <v>14059</v>
      </c>
      <c r="D220" s="0" t="n">
        <v>4059</v>
      </c>
      <c r="E220" s="0" t="s">
        <v>56</v>
      </c>
      <c r="F220" s="0" t="n">
        <v>59</v>
      </c>
      <c r="G220" s="0" t="n">
        <v>76</v>
      </c>
      <c r="I220" s="0" t="s">
        <v>859</v>
      </c>
      <c r="J220" s="0" t="s">
        <v>743</v>
      </c>
      <c r="K220" s="0" t="n">
        <v>4</v>
      </c>
      <c r="L220" s="0" t="n">
        <v>11</v>
      </c>
      <c r="M220" s="0" t="n">
        <v>8</v>
      </c>
      <c r="N220" s="0" t="s">
        <v>52</v>
      </c>
      <c r="O220" s="0" t="s">
        <v>409</v>
      </c>
      <c r="P220" s="0" t="s">
        <v>1745</v>
      </c>
      <c r="Q220" s="0" t="s">
        <v>55</v>
      </c>
      <c r="R220" s="0" t="n">
        <v>1</v>
      </c>
      <c r="S220" s="0" t="n">
        <v>134</v>
      </c>
      <c r="T220" s="0" t="n">
        <v>439</v>
      </c>
      <c r="U220" s="0" t="n">
        <v>612</v>
      </c>
      <c r="V220" s="0" t="n">
        <v>618</v>
      </c>
      <c r="W220" s="0" t="s">
        <v>55</v>
      </c>
      <c r="X220" s="0" t="n">
        <v>4</v>
      </c>
      <c r="Y220" s="0" t="n">
        <v>10</v>
      </c>
      <c r="Z220" s="0" t="s">
        <v>55</v>
      </c>
      <c r="AA220" s="0" t="n">
        <v>122.496</v>
      </c>
      <c r="AB220" s="0" t="n">
        <v>4</v>
      </c>
      <c r="AC220" s="0" t="n">
        <v>1.7</v>
      </c>
      <c r="AD220" s="0" t="n">
        <v>8662.47</v>
      </c>
      <c r="AE220" s="0" t="n">
        <v>904.5</v>
      </c>
      <c r="AF220" s="0" t="n">
        <v>1882.64</v>
      </c>
      <c r="AG220" s="0" t="n">
        <v>175.8</v>
      </c>
      <c r="AH220" s="0" t="n">
        <v>181.54</v>
      </c>
      <c r="AI220" s="0" t="n">
        <v>14.75</v>
      </c>
      <c r="AJ220" s="0" t="n">
        <v>225209.37</v>
      </c>
      <c r="AK220" s="0" t="n">
        <v>33612.67</v>
      </c>
      <c r="AL220" s="0" t="n">
        <v>21367.63</v>
      </c>
      <c r="AM220" s="0" t="n">
        <v>3405.6</v>
      </c>
      <c r="AN220" s="0" t="n">
        <v>805.26</v>
      </c>
      <c r="AO220" s="0" t="n">
        <v>204.25</v>
      </c>
      <c r="AP220" s="0" t="n">
        <v>514</v>
      </c>
      <c r="AQ220" s="107" t="s">
        <v>311</v>
      </c>
    </row>
    <row r="221" customFormat="false" ht="12.8" hidden="false" customHeight="false" outlineLevel="0" collapsed="false">
      <c r="A221" s="0" t="s">
        <v>2236</v>
      </c>
      <c r="B221" s="0" t="s">
        <v>2237</v>
      </c>
      <c r="C221" s="0" t="n">
        <v>14060</v>
      </c>
      <c r="D221" s="0" t="n">
        <v>4060</v>
      </c>
      <c r="E221" s="0" t="s">
        <v>56</v>
      </c>
      <c r="F221" s="0" t="n">
        <v>60</v>
      </c>
      <c r="G221" s="0" t="n">
        <v>77</v>
      </c>
      <c r="H221" s="0" t="n">
        <v>39</v>
      </c>
      <c r="I221" s="0" t="s">
        <v>861</v>
      </c>
      <c r="J221" s="0" t="s">
        <v>743</v>
      </c>
      <c r="K221" s="0" t="n">
        <v>4</v>
      </c>
      <c r="L221" s="0" t="n">
        <v>13</v>
      </c>
      <c r="M221" s="0" t="n">
        <v>11</v>
      </c>
      <c r="N221" s="0" t="s">
        <v>52</v>
      </c>
      <c r="O221" s="0" t="s">
        <v>409</v>
      </c>
      <c r="P221" s="0" t="s">
        <v>1741</v>
      </c>
      <c r="Q221" s="0" t="s">
        <v>55</v>
      </c>
      <c r="R221" s="0" t="n">
        <v>3</v>
      </c>
      <c r="S221" s="0" t="n">
        <v>22</v>
      </c>
      <c r="T221" s="0" t="n">
        <v>492</v>
      </c>
      <c r="U221" s="0" t="n">
        <v>515</v>
      </c>
      <c r="V221" s="0" t="n">
        <v>535</v>
      </c>
      <c r="W221" s="0" t="s">
        <v>55</v>
      </c>
      <c r="X221" s="0" t="n">
        <v>10</v>
      </c>
      <c r="Y221" s="0" t="n">
        <v>18</v>
      </c>
      <c r="Z221" s="0" t="s">
        <v>55</v>
      </c>
      <c r="AA221" s="0" t="n">
        <v>19.8706</v>
      </c>
      <c r="AB221" s="0" t="n">
        <v>10</v>
      </c>
      <c r="AC221" s="0" t="n">
        <v>11.43</v>
      </c>
      <c r="AD221" s="0" t="n">
        <v>10881.85</v>
      </c>
      <c r="AE221" s="0" t="n">
        <v>222.5</v>
      </c>
      <c r="AF221" s="0" t="n">
        <v>1580.05</v>
      </c>
      <c r="AG221" s="0" t="n">
        <v>36.67</v>
      </c>
      <c r="AH221" s="0" t="n">
        <v>76.27</v>
      </c>
      <c r="AI221" s="0" t="n">
        <v>5.5</v>
      </c>
      <c r="AJ221" s="0" t="n">
        <v>209131.36</v>
      </c>
      <c r="AK221" s="0" t="n">
        <v>28539.75</v>
      </c>
      <c r="AL221" s="0" t="n">
        <v>35183.99</v>
      </c>
      <c r="AM221" s="0" t="n">
        <v>4942.33</v>
      </c>
      <c r="AN221" s="0" t="n">
        <v>1598.96</v>
      </c>
      <c r="AO221" s="0" t="n">
        <v>290</v>
      </c>
      <c r="AP221" s="0" t="n">
        <v>165</v>
      </c>
      <c r="AQ221" s="107" t="s">
        <v>315</v>
      </c>
    </row>
    <row r="222" customFormat="false" ht="12.8" hidden="false" customHeight="false" outlineLevel="0" collapsed="false">
      <c r="A222" s="0" t="s">
        <v>2238</v>
      </c>
      <c r="B222" s="0" t="s">
        <v>2239</v>
      </c>
      <c r="C222" s="0" t="n">
        <v>14061</v>
      </c>
      <c r="D222" s="0" t="n">
        <v>4061</v>
      </c>
      <c r="E222" s="0" t="s">
        <v>80</v>
      </c>
      <c r="F222" s="0" t="n">
        <v>61</v>
      </c>
      <c r="G222" s="0" t="n">
        <v>78</v>
      </c>
      <c r="H222" s="0" t="s">
        <v>319</v>
      </c>
      <c r="I222" s="0" t="s">
        <v>863</v>
      </c>
      <c r="J222" s="0" t="s">
        <v>743</v>
      </c>
      <c r="K222" s="0" t="n">
        <v>4</v>
      </c>
      <c r="L222" s="0" t="n">
        <v>10</v>
      </c>
      <c r="M222" s="0" t="n">
        <v>8</v>
      </c>
      <c r="N222" s="0" t="s">
        <v>52</v>
      </c>
      <c r="O222" s="0" t="s">
        <v>409</v>
      </c>
      <c r="P222" s="0" t="s">
        <v>1741</v>
      </c>
      <c r="Q222" s="0" t="n">
        <v>0</v>
      </c>
      <c r="R222" s="0" t="n">
        <v>3</v>
      </c>
      <c r="S222" s="0" t="n">
        <v>23</v>
      </c>
      <c r="T222" s="0" t="n">
        <v>339</v>
      </c>
      <c r="U222" s="0" t="n">
        <v>530</v>
      </c>
      <c r="V222" s="0" t="n">
        <v>472</v>
      </c>
      <c r="W222" s="0" t="s">
        <v>55</v>
      </c>
      <c r="X222" s="0" t="n">
        <v>1</v>
      </c>
      <c r="Y222" s="0" t="s">
        <v>55</v>
      </c>
      <c r="Z222" s="0" t="s">
        <v>55</v>
      </c>
      <c r="AA222" s="0" t="n">
        <v>35.9336</v>
      </c>
      <c r="AB222" s="0" t="n">
        <v>1</v>
      </c>
      <c r="AC222" s="0" t="n">
        <v>48.31</v>
      </c>
      <c r="AD222" s="0" t="n">
        <v>6655.12</v>
      </c>
      <c r="AE222" s="0" t="n">
        <v>829</v>
      </c>
      <c r="AF222" s="0" t="n">
        <v>1462.48</v>
      </c>
      <c r="AG222" s="0" t="n">
        <v>171.33</v>
      </c>
      <c r="AH222" s="0" t="n">
        <v>380.88</v>
      </c>
      <c r="AI222" s="0" t="n">
        <v>49.6</v>
      </c>
      <c r="AJ222" s="0" t="n">
        <v>316284.59</v>
      </c>
      <c r="AK222" s="0" t="n">
        <v>39955.14</v>
      </c>
      <c r="AL222" s="0" t="n">
        <v>25323.94</v>
      </c>
      <c r="AM222" s="0" t="n">
        <v>5556.83</v>
      </c>
      <c r="AN222" s="0" t="n">
        <v>2823.29</v>
      </c>
      <c r="AO222" s="0" t="n">
        <v>813.2</v>
      </c>
      <c r="AP222" s="0" t="n">
        <v>398</v>
      </c>
      <c r="AQ222" s="107" t="s">
        <v>320</v>
      </c>
    </row>
    <row r="223" customFormat="false" ht="12.8" hidden="false" customHeight="false" outlineLevel="0" collapsed="false">
      <c r="A223" s="0" t="s">
        <v>2240</v>
      </c>
      <c r="B223" s="0" t="s">
        <v>2241</v>
      </c>
      <c r="C223" s="0" t="n">
        <v>14062</v>
      </c>
      <c r="D223" s="0" t="n">
        <v>4062</v>
      </c>
      <c r="E223" s="0" t="s">
        <v>80</v>
      </c>
      <c r="F223" s="0" t="n">
        <v>62</v>
      </c>
      <c r="G223" s="0" t="n">
        <v>79</v>
      </c>
      <c r="H223" s="0" t="s">
        <v>324</v>
      </c>
      <c r="I223" s="0" t="s">
        <v>865</v>
      </c>
      <c r="J223" s="0" t="s">
        <v>743</v>
      </c>
      <c r="K223" s="0" t="n">
        <v>4</v>
      </c>
      <c r="L223" s="0" t="n">
        <v>10</v>
      </c>
      <c r="M223" s="0" t="n">
        <v>8</v>
      </c>
      <c r="N223" s="0" t="s">
        <v>52</v>
      </c>
      <c r="O223" s="0" t="s">
        <v>409</v>
      </c>
      <c r="P223" s="0" t="s">
        <v>1767</v>
      </c>
      <c r="Q223" s="0" t="n">
        <v>0</v>
      </c>
      <c r="R223" s="0" t="n">
        <v>2</v>
      </c>
      <c r="S223" s="0" t="n">
        <v>69</v>
      </c>
      <c r="T223" s="0" t="n">
        <v>439</v>
      </c>
      <c r="U223" s="0" t="n">
        <v>623</v>
      </c>
      <c r="V223" s="0" t="n">
        <v>537</v>
      </c>
      <c r="W223" s="0" t="s">
        <v>55</v>
      </c>
      <c r="X223" s="0" t="n">
        <v>3</v>
      </c>
      <c r="Y223" s="0" t="n">
        <v>13</v>
      </c>
      <c r="Z223" s="0" t="s">
        <v>55</v>
      </c>
      <c r="AA223" s="0" t="n">
        <v>67.1078</v>
      </c>
      <c r="AB223" s="0" t="n">
        <v>3</v>
      </c>
      <c r="AC223" s="0" t="n">
        <v>16.08</v>
      </c>
      <c r="AD223" s="0" t="n">
        <v>8274.83</v>
      </c>
      <c r="AE223" s="0" t="n">
        <v>1173.29</v>
      </c>
      <c r="AF223" s="0" t="n">
        <v>1944.17</v>
      </c>
      <c r="AG223" s="0" t="n">
        <v>236.83</v>
      </c>
      <c r="AH223" s="0" t="n">
        <v>808.28</v>
      </c>
      <c r="AI223" s="0" t="n">
        <v>26.4</v>
      </c>
      <c r="AJ223" s="0" t="n">
        <v>342352.2</v>
      </c>
      <c r="AK223" s="0" t="n">
        <v>37678.29</v>
      </c>
      <c r="AL223" s="0" t="n">
        <v>65624.7</v>
      </c>
      <c r="AM223" s="0" t="n">
        <v>4452.33</v>
      </c>
      <c r="AN223" s="0" t="n">
        <v>21795.1</v>
      </c>
      <c r="AO223" s="0" t="n">
        <v>422.6</v>
      </c>
      <c r="AP223" s="0" t="n">
        <v>562</v>
      </c>
      <c r="AQ223" s="107" t="s">
        <v>325</v>
      </c>
    </row>
    <row r="224" customFormat="false" ht="12.8" hidden="false" customHeight="false" outlineLevel="0" collapsed="false">
      <c r="A224" s="0" t="s">
        <v>2242</v>
      </c>
      <c r="B224" s="0" t="s">
        <v>2243</v>
      </c>
      <c r="C224" s="0" t="n">
        <v>14063</v>
      </c>
      <c r="D224" s="0" t="n">
        <v>4063</v>
      </c>
      <c r="E224" s="0" t="s">
        <v>80</v>
      </c>
      <c r="F224" s="0" t="n">
        <v>63</v>
      </c>
      <c r="G224" s="0" t="n">
        <v>80</v>
      </c>
      <c r="I224" s="0" t="s">
        <v>867</v>
      </c>
      <c r="J224" s="0" t="s">
        <v>743</v>
      </c>
      <c r="K224" s="0" t="n">
        <v>4</v>
      </c>
      <c r="L224" s="0" t="n">
        <v>19</v>
      </c>
      <c r="M224" s="0" t="n">
        <v>17</v>
      </c>
      <c r="N224" s="0" t="s">
        <v>52</v>
      </c>
      <c r="O224" s="0" t="s">
        <v>409</v>
      </c>
      <c r="P224" s="0" t="s">
        <v>1759</v>
      </c>
      <c r="Q224" s="0" t="s">
        <v>55</v>
      </c>
      <c r="R224" s="0" t="n">
        <v>3</v>
      </c>
      <c r="S224" s="0" t="n">
        <v>47</v>
      </c>
      <c r="T224" s="0" t="n">
        <v>325</v>
      </c>
      <c r="U224" s="0" t="n">
        <v>515</v>
      </c>
      <c r="V224" s="0" t="n">
        <v>417</v>
      </c>
      <c r="W224" s="0" t="n">
        <v>444</v>
      </c>
      <c r="X224" s="0" t="n">
        <v>0</v>
      </c>
      <c r="Y224" s="0" t="s">
        <v>55</v>
      </c>
      <c r="Z224" s="0" t="s">
        <v>55</v>
      </c>
      <c r="AA224" s="0" t="n">
        <v>32.959</v>
      </c>
      <c r="AB224" s="0" t="n">
        <v>0</v>
      </c>
      <c r="AC224" s="0" t="n">
        <v>0</v>
      </c>
      <c r="AD224" s="0" t="n">
        <v>2759.33</v>
      </c>
      <c r="AE224" s="0" t="n">
        <v>671.11</v>
      </c>
      <c r="AF224" s="0" t="n">
        <v>827.2</v>
      </c>
      <c r="AG224" s="0" t="n">
        <v>109.62</v>
      </c>
      <c r="AH224" s="0" t="n">
        <v>399.49</v>
      </c>
      <c r="AI224" s="0" t="n">
        <v>41.14</v>
      </c>
      <c r="AJ224" s="0" t="n">
        <v>272729.36</v>
      </c>
      <c r="AK224" s="0" t="n">
        <v>37047</v>
      </c>
      <c r="AL224" s="0" t="n">
        <v>21612.58</v>
      </c>
      <c r="AM224" s="0" t="n">
        <v>3203.5</v>
      </c>
      <c r="AN224" s="0" t="n">
        <v>3293.12</v>
      </c>
      <c r="AO224" s="0" t="n">
        <v>680.14</v>
      </c>
      <c r="AP224" s="0" t="n">
        <v>133</v>
      </c>
      <c r="AQ224" s="107" t="s">
        <v>329</v>
      </c>
    </row>
    <row r="225" customFormat="false" ht="12.8" hidden="false" customHeight="false" outlineLevel="0" collapsed="false">
      <c r="A225" s="0" t="s">
        <v>2244</v>
      </c>
      <c r="B225" s="0" t="s">
        <v>2245</v>
      </c>
      <c r="C225" s="0" t="n">
        <v>14064</v>
      </c>
      <c r="D225" s="0" t="n">
        <v>4064</v>
      </c>
      <c r="E225" s="0" t="s">
        <v>46</v>
      </c>
      <c r="F225" s="0" t="n">
        <v>64</v>
      </c>
      <c r="G225" s="0" t="n">
        <v>81</v>
      </c>
      <c r="I225" s="0" t="s">
        <v>869</v>
      </c>
      <c r="J225" s="0" t="s">
        <v>743</v>
      </c>
      <c r="K225" s="0" t="n">
        <v>4</v>
      </c>
      <c r="L225" s="0" t="n">
        <v>12</v>
      </c>
      <c r="M225" s="0" t="n">
        <v>10</v>
      </c>
      <c r="N225" s="0" t="s">
        <v>52</v>
      </c>
      <c r="O225" s="0" t="s">
        <v>409</v>
      </c>
      <c r="P225" s="0" t="s">
        <v>1768</v>
      </c>
      <c r="Q225" s="0" t="s">
        <v>55</v>
      </c>
      <c r="R225" s="0" t="n">
        <v>4</v>
      </c>
      <c r="S225" s="0" t="n">
        <v>11</v>
      </c>
      <c r="T225" s="0" t="n">
        <v>515</v>
      </c>
      <c r="U225" s="0" t="n">
        <v>541</v>
      </c>
      <c r="V225" s="0" t="n">
        <v>563</v>
      </c>
      <c r="W225" s="0" t="n">
        <v>537</v>
      </c>
      <c r="X225" s="0" t="n">
        <v>0</v>
      </c>
      <c r="Y225" s="0" t="n">
        <v>15</v>
      </c>
      <c r="Z225" s="0" t="s">
        <v>55</v>
      </c>
      <c r="AA225" s="0" t="n">
        <v>5.83029</v>
      </c>
      <c r="AB225" s="0" t="n">
        <v>0</v>
      </c>
      <c r="AC225" s="0" t="n">
        <v>0</v>
      </c>
      <c r="AD225" s="0" t="n">
        <v>2460.85</v>
      </c>
      <c r="AE225" s="0" t="n">
        <v>605.11</v>
      </c>
      <c r="AF225" s="0" t="n">
        <v>472.87</v>
      </c>
      <c r="AG225" s="0" t="n">
        <v>83.75</v>
      </c>
      <c r="AH225" s="0" t="n">
        <v>25.65</v>
      </c>
      <c r="AI225" s="0" t="n">
        <v>4.57</v>
      </c>
      <c r="AJ225" s="0" t="n">
        <v>276808.06</v>
      </c>
      <c r="AK225" s="0" t="n">
        <v>30822.11</v>
      </c>
      <c r="AL225" s="0" t="n">
        <v>20905.65</v>
      </c>
      <c r="AM225" s="0" t="n">
        <v>2960.5</v>
      </c>
      <c r="AN225" s="0" t="n">
        <v>1265.33</v>
      </c>
      <c r="AO225" s="0" t="n">
        <v>156.57</v>
      </c>
      <c r="AP225" s="0" t="n">
        <v>223</v>
      </c>
      <c r="AQ225" s="107" t="s">
        <v>333</v>
      </c>
    </row>
    <row r="226" customFormat="false" ht="12.8" hidden="false" customHeight="false" outlineLevel="0" collapsed="false">
      <c r="A226" s="0" t="s">
        <v>2246</v>
      </c>
      <c r="B226" s="0" t="s">
        <v>2247</v>
      </c>
      <c r="C226" s="0" t="n">
        <v>14065</v>
      </c>
      <c r="D226" s="0" t="n">
        <v>4065</v>
      </c>
      <c r="E226" s="0" t="s">
        <v>80</v>
      </c>
      <c r="F226" s="0" t="n">
        <v>65</v>
      </c>
      <c r="G226" s="0" t="n">
        <v>82</v>
      </c>
      <c r="H226" s="0" t="s">
        <v>337</v>
      </c>
      <c r="I226" s="0" t="s">
        <v>871</v>
      </c>
      <c r="J226" s="0" t="s">
        <v>743</v>
      </c>
      <c r="K226" s="0" t="n">
        <v>4</v>
      </c>
      <c r="L226" s="0" t="n">
        <v>11</v>
      </c>
      <c r="M226" s="0" t="n">
        <v>8</v>
      </c>
      <c r="N226" s="0" t="s">
        <v>52</v>
      </c>
      <c r="O226" s="0" t="s">
        <v>409</v>
      </c>
      <c r="P226" s="0" t="s">
        <v>1743</v>
      </c>
      <c r="Q226" s="0" t="n">
        <v>0</v>
      </c>
      <c r="R226" s="0" t="n">
        <v>3</v>
      </c>
      <c r="S226" s="0" t="n">
        <v>12</v>
      </c>
      <c r="T226" s="0" t="n">
        <v>391</v>
      </c>
      <c r="U226" s="0" t="n">
        <v>431</v>
      </c>
      <c r="V226" s="0" t="n">
        <v>370</v>
      </c>
      <c r="W226" s="0" t="s">
        <v>55</v>
      </c>
      <c r="X226" s="0" t="n">
        <v>0</v>
      </c>
      <c r="Y226" s="0" t="s">
        <v>55</v>
      </c>
      <c r="Z226" s="0" t="s">
        <v>55</v>
      </c>
      <c r="AA226" s="0" t="n">
        <v>13.7428</v>
      </c>
      <c r="AB226" s="0" t="n">
        <v>0</v>
      </c>
      <c r="AC226" s="0" t="n">
        <v>0</v>
      </c>
      <c r="AD226" s="0" t="n">
        <v>3888.11</v>
      </c>
      <c r="AE226" s="0" t="n">
        <v>524.57</v>
      </c>
      <c r="AF226" s="0" t="n">
        <v>231.29</v>
      </c>
      <c r="AG226" s="0" t="n">
        <v>36</v>
      </c>
      <c r="AH226" s="0" t="n">
        <v>19.09</v>
      </c>
      <c r="AI226" s="0" t="n">
        <v>4.8</v>
      </c>
      <c r="AJ226" s="0" t="n">
        <v>311405.76</v>
      </c>
      <c r="AK226" s="0" t="n">
        <v>42418.43</v>
      </c>
      <c r="AL226" s="0" t="n">
        <v>13877.66</v>
      </c>
      <c r="AM226" s="0" t="n">
        <v>2293</v>
      </c>
      <c r="AN226" s="0" t="n">
        <v>260.97</v>
      </c>
      <c r="AO226" s="0" t="n">
        <v>106</v>
      </c>
      <c r="AP226" s="0" t="n">
        <v>131</v>
      </c>
      <c r="AQ226" s="107" t="s">
        <v>338</v>
      </c>
    </row>
    <row r="227" customFormat="false" ht="12.8" hidden="false" customHeight="false" outlineLevel="0" collapsed="false">
      <c r="A227" s="0" t="s">
        <v>2248</v>
      </c>
      <c r="B227" s="0" t="s">
        <v>2249</v>
      </c>
      <c r="C227" s="0" t="n">
        <v>14066</v>
      </c>
      <c r="D227" s="0" t="n">
        <v>4066</v>
      </c>
      <c r="E227" s="0" t="s">
        <v>80</v>
      </c>
      <c r="F227" s="0" t="n">
        <v>66</v>
      </c>
      <c r="G227" s="0" t="n">
        <v>84</v>
      </c>
      <c r="I227" s="0" t="s">
        <v>873</v>
      </c>
      <c r="J227" s="0" t="s">
        <v>743</v>
      </c>
      <c r="K227" s="0" t="n">
        <v>4</v>
      </c>
      <c r="L227" s="0" t="n">
        <v>16</v>
      </c>
      <c r="M227" s="0" t="n">
        <v>10</v>
      </c>
      <c r="N227" s="0" t="s">
        <v>52</v>
      </c>
      <c r="O227" s="0" t="s">
        <v>409</v>
      </c>
      <c r="P227" s="0" t="s">
        <v>1741</v>
      </c>
      <c r="Q227" s="0" t="s">
        <v>55</v>
      </c>
      <c r="R227" s="0" t="n">
        <v>3</v>
      </c>
      <c r="S227" s="0" t="n">
        <v>308</v>
      </c>
      <c r="T227" s="0" t="n">
        <v>439</v>
      </c>
      <c r="U227" s="0" t="n">
        <v>563</v>
      </c>
      <c r="V227" s="0" t="n">
        <v>298</v>
      </c>
      <c r="W227" s="0" t="s">
        <v>55</v>
      </c>
      <c r="X227" s="0" t="n">
        <v>11</v>
      </c>
      <c r="Y227" s="0" t="n">
        <v>25</v>
      </c>
      <c r="Z227" s="0" t="s">
        <v>55</v>
      </c>
      <c r="AA227" s="0" t="n">
        <v>280.806</v>
      </c>
      <c r="AB227" s="0" t="n">
        <v>11</v>
      </c>
      <c r="AC227" s="0" t="n">
        <v>10.64</v>
      </c>
      <c r="AD227" s="0" t="n">
        <v>10040.32</v>
      </c>
      <c r="AE227" s="0" t="n">
        <v>981.5</v>
      </c>
      <c r="AF227" s="0" t="n">
        <v>3125.19</v>
      </c>
      <c r="AG227" s="0" t="n">
        <v>241.8</v>
      </c>
      <c r="AH227" s="0" t="n">
        <v>831.49</v>
      </c>
      <c r="AI227" s="0" t="n">
        <v>48.75</v>
      </c>
      <c r="AJ227" s="0" t="n">
        <v>338843.75</v>
      </c>
      <c r="AK227" s="0" t="n">
        <v>39317.67</v>
      </c>
      <c r="AL227" s="0" t="n">
        <v>33320.54</v>
      </c>
      <c r="AM227" s="0" t="n">
        <v>5968</v>
      </c>
      <c r="AN227" s="0" t="n">
        <v>4159.09</v>
      </c>
      <c r="AO227" s="0" t="n">
        <v>901.75</v>
      </c>
      <c r="AP227" s="0" t="n">
        <v>302</v>
      </c>
      <c r="AQ227" s="107" t="s">
        <v>342</v>
      </c>
    </row>
    <row r="228" customFormat="false" ht="12.8" hidden="false" customHeight="false" outlineLevel="0" collapsed="false">
      <c r="A228" s="0" t="s">
        <v>2250</v>
      </c>
      <c r="B228" s="0" t="s">
        <v>2251</v>
      </c>
      <c r="C228" s="0" t="n">
        <v>14067</v>
      </c>
      <c r="D228" s="0" t="n">
        <v>4067</v>
      </c>
      <c r="E228" s="0" t="s">
        <v>80</v>
      </c>
      <c r="F228" s="0" t="n">
        <v>67</v>
      </c>
      <c r="G228" s="0" t="n">
        <v>85</v>
      </c>
      <c r="H228" s="0" t="s">
        <v>346</v>
      </c>
      <c r="I228" s="0" t="s">
        <v>875</v>
      </c>
      <c r="J228" s="0" t="s">
        <v>743</v>
      </c>
      <c r="K228" s="0" t="n">
        <v>4</v>
      </c>
      <c r="L228" s="0" t="n">
        <v>10</v>
      </c>
      <c r="M228" s="0" t="n">
        <v>8</v>
      </c>
      <c r="N228" s="0" t="s">
        <v>52</v>
      </c>
      <c r="O228" s="0" t="s">
        <v>409</v>
      </c>
      <c r="P228" s="0" t="s">
        <v>1769</v>
      </c>
      <c r="Q228" s="0" t="n">
        <v>0</v>
      </c>
      <c r="R228" s="0" t="n">
        <v>4</v>
      </c>
      <c r="S228" s="0" t="n">
        <v>15</v>
      </c>
      <c r="T228" s="0" t="n">
        <v>391</v>
      </c>
      <c r="U228" s="0" t="n">
        <v>531</v>
      </c>
      <c r="V228" s="0" t="n">
        <v>459</v>
      </c>
      <c r="W228" s="0" t="s">
        <v>55</v>
      </c>
      <c r="X228" s="0" t="n">
        <v>6</v>
      </c>
      <c r="Y228" s="0" t="n">
        <v>15</v>
      </c>
      <c r="Z228" s="0" t="s">
        <v>55</v>
      </c>
      <c r="AA228" s="0" t="n">
        <v>10.7087</v>
      </c>
      <c r="AB228" s="0" t="n">
        <v>6</v>
      </c>
      <c r="AC228" s="0" t="n">
        <v>8.78</v>
      </c>
      <c r="AD228" s="0" t="n">
        <v>4412.96</v>
      </c>
      <c r="AE228" s="0" t="n">
        <v>653.33</v>
      </c>
      <c r="AF228" s="0" t="n">
        <v>537.79</v>
      </c>
      <c r="AG228" s="0" t="n">
        <v>76.6</v>
      </c>
      <c r="AH228" s="0" t="n">
        <v>112.4</v>
      </c>
      <c r="AI228" s="0" t="n">
        <v>20</v>
      </c>
      <c r="AJ228" s="0" t="n">
        <v>225336.13</v>
      </c>
      <c r="AK228" s="0" t="n">
        <v>34091.17</v>
      </c>
      <c r="AL228" s="0" t="n">
        <v>11583.41</v>
      </c>
      <c r="AM228" s="0" t="n">
        <v>2840.4</v>
      </c>
      <c r="AN228" s="0" t="n">
        <v>1445.78</v>
      </c>
      <c r="AO228" s="0" t="n">
        <v>474.25</v>
      </c>
      <c r="AP228" s="0" t="n">
        <v>544</v>
      </c>
      <c r="AQ228" s="107" t="s">
        <v>347</v>
      </c>
    </row>
    <row r="229" customFormat="false" ht="12.8" hidden="false" customHeight="false" outlineLevel="0" collapsed="false">
      <c r="A229" s="0" t="s">
        <v>2252</v>
      </c>
      <c r="B229" s="0" t="s">
        <v>2253</v>
      </c>
      <c r="C229" s="0" t="n">
        <v>14068</v>
      </c>
      <c r="D229" s="0" t="n">
        <v>4068</v>
      </c>
      <c r="E229" s="0" t="s">
        <v>56</v>
      </c>
      <c r="F229" s="0" t="n">
        <v>68</v>
      </c>
      <c r="G229" s="0" t="n">
        <v>87</v>
      </c>
      <c r="H229" s="0" t="s">
        <v>351</v>
      </c>
      <c r="I229" s="0" t="s">
        <v>877</v>
      </c>
      <c r="J229" s="0" t="s">
        <v>743</v>
      </c>
      <c r="K229" s="0" t="n">
        <v>4</v>
      </c>
      <c r="L229" s="0" t="n">
        <v>11</v>
      </c>
      <c r="M229" s="0" t="n">
        <v>8</v>
      </c>
      <c r="N229" s="0" t="s">
        <v>52</v>
      </c>
      <c r="O229" s="0" t="s">
        <v>409</v>
      </c>
      <c r="P229" s="0" t="s">
        <v>1745</v>
      </c>
      <c r="Q229" s="0" t="n">
        <v>0</v>
      </c>
      <c r="R229" s="0" t="n">
        <v>1</v>
      </c>
      <c r="S229" s="0" t="n">
        <v>46</v>
      </c>
      <c r="T229" s="0" t="n">
        <v>471</v>
      </c>
      <c r="U229" s="0" t="n">
        <v>508</v>
      </c>
      <c r="V229" s="0" t="n">
        <v>507</v>
      </c>
      <c r="W229" s="0" t="n">
        <v>447</v>
      </c>
      <c r="X229" s="0" t="n">
        <v>1</v>
      </c>
      <c r="Y229" s="0" t="n">
        <v>15</v>
      </c>
      <c r="Z229" s="0" t="s">
        <v>55</v>
      </c>
      <c r="AA229" s="0" t="n">
        <v>23.7376</v>
      </c>
      <c r="AB229" s="0" t="n">
        <v>1</v>
      </c>
      <c r="AC229" s="0" t="n">
        <v>0.06</v>
      </c>
      <c r="AD229" s="0" t="n">
        <v>7340.7</v>
      </c>
      <c r="AE229" s="0" t="n">
        <v>600.83</v>
      </c>
      <c r="AF229" s="0" t="n">
        <v>732.43</v>
      </c>
      <c r="AG229" s="0" t="n">
        <v>48.4</v>
      </c>
      <c r="AH229" s="0" t="n">
        <v>174.76</v>
      </c>
      <c r="AI229" s="0" t="n">
        <v>11</v>
      </c>
      <c r="AJ229" s="0" t="n">
        <v>321421.84</v>
      </c>
      <c r="AK229" s="0" t="n">
        <v>39415.67</v>
      </c>
      <c r="AL229" s="0" t="n">
        <v>24189.11</v>
      </c>
      <c r="AM229" s="0" t="n">
        <v>4452.4</v>
      </c>
      <c r="AN229" s="0" t="n">
        <v>4429.37</v>
      </c>
      <c r="AO229" s="0" t="n">
        <v>1231</v>
      </c>
      <c r="AP229" s="0" t="n">
        <v>335</v>
      </c>
      <c r="AQ229" s="107" t="s">
        <v>352</v>
      </c>
    </row>
    <row r="230" customFormat="false" ht="12.8" hidden="false" customHeight="false" outlineLevel="0" collapsed="false">
      <c r="A230" s="0" t="s">
        <v>2254</v>
      </c>
      <c r="B230" s="0" t="s">
        <v>2255</v>
      </c>
      <c r="C230" s="0" t="n">
        <v>14069</v>
      </c>
      <c r="D230" s="0" t="n">
        <v>4069</v>
      </c>
      <c r="E230" s="0" t="s">
        <v>46</v>
      </c>
      <c r="F230" s="0" t="n">
        <v>69</v>
      </c>
      <c r="G230" s="0" t="n">
        <v>88</v>
      </c>
      <c r="H230" s="0" t="n">
        <v>21</v>
      </c>
      <c r="I230" s="0" t="s">
        <v>879</v>
      </c>
      <c r="J230" s="0" t="s">
        <v>743</v>
      </c>
      <c r="K230" s="0" t="n">
        <v>4</v>
      </c>
      <c r="L230" s="0" t="n">
        <v>11</v>
      </c>
      <c r="M230" s="0" t="n">
        <v>9</v>
      </c>
      <c r="N230" s="0" t="s">
        <v>52</v>
      </c>
      <c r="O230" s="0" t="s">
        <v>409</v>
      </c>
      <c r="P230" s="0" t="s">
        <v>1770</v>
      </c>
      <c r="Q230" s="0" t="s">
        <v>55</v>
      </c>
      <c r="R230" s="0" t="n">
        <v>5</v>
      </c>
      <c r="S230" s="0" t="n">
        <v>10</v>
      </c>
      <c r="T230" s="0" t="n">
        <v>603</v>
      </c>
      <c r="U230" s="0" t="n">
        <v>522</v>
      </c>
      <c r="V230" s="0" t="n">
        <v>587</v>
      </c>
      <c r="W230" s="0" t="n">
        <v>465</v>
      </c>
      <c r="X230" s="0" t="n">
        <v>8</v>
      </c>
      <c r="Y230" s="0" t="n">
        <v>10</v>
      </c>
      <c r="Z230" s="0" t="s">
        <v>55</v>
      </c>
      <c r="AA230" s="0" t="n">
        <v>4.34297</v>
      </c>
      <c r="AB230" s="0" t="n">
        <v>8</v>
      </c>
      <c r="AC230" s="0" t="n">
        <v>12.04</v>
      </c>
      <c r="AD230" s="0" t="n">
        <v>10097.42</v>
      </c>
      <c r="AE230" s="0" t="n">
        <v>132.25</v>
      </c>
      <c r="AF230" s="0" t="n">
        <v>513.72</v>
      </c>
      <c r="AG230" s="0" t="n">
        <v>12.67</v>
      </c>
      <c r="AH230" s="0" t="n">
        <v>50.96</v>
      </c>
      <c r="AI230" s="0" t="n">
        <v>2.5</v>
      </c>
      <c r="AJ230" s="0" t="n">
        <v>317380.34</v>
      </c>
      <c r="AK230" s="0" t="n">
        <v>39376.25</v>
      </c>
      <c r="AL230" s="0" t="n">
        <v>23690.11</v>
      </c>
      <c r="AM230" s="0" t="n">
        <v>4877.67</v>
      </c>
      <c r="AN230" s="0" t="n">
        <v>1865.01</v>
      </c>
      <c r="AO230" s="0" t="n">
        <v>478.5</v>
      </c>
      <c r="AP230" s="0" t="n">
        <v>500</v>
      </c>
      <c r="AQ230" s="107" t="s">
        <v>356</v>
      </c>
    </row>
    <row r="231" customFormat="false" ht="12.8" hidden="false" customHeight="false" outlineLevel="0" collapsed="false">
      <c r="A231" s="0" t="s">
        <v>2256</v>
      </c>
      <c r="B231" s="0" t="s">
        <v>2257</v>
      </c>
      <c r="C231" s="0" t="n">
        <v>14070</v>
      </c>
      <c r="D231" s="0" t="n">
        <v>4070</v>
      </c>
      <c r="E231" s="0" t="s">
        <v>66</v>
      </c>
      <c r="F231" s="0" t="n">
        <v>70</v>
      </c>
      <c r="G231" s="0" t="n">
        <v>89</v>
      </c>
      <c r="H231" s="0" t="s">
        <v>153</v>
      </c>
      <c r="I231" s="0" t="s">
        <v>881</v>
      </c>
      <c r="J231" s="0" t="s">
        <v>743</v>
      </c>
      <c r="K231" s="0" t="n">
        <v>4</v>
      </c>
      <c r="L231" s="0" t="n">
        <v>15</v>
      </c>
      <c r="M231" s="0" t="n">
        <v>13</v>
      </c>
      <c r="N231" s="0" t="s">
        <v>52</v>
      </c>
      <c r="O231" s="0" t="s">
        <v>409</v>
      </c>
      <c r="P231" s="0" t="s">
        <v>1743</v>
      </c>
      <c r="Q231" s="0" t="s">
        <v>55</v>
      </c>
      <c r="R231" s="0" t="n">
        <v>3</v>
      </c>
      <c r="S231" s="0" t="n">
        <v>6</v>
      </c>
      <c r="T231" s="0" t="n">
        <v>629</v>
      </c>
      <c r="U231" s="0" t="n">
        <v>564</v>
      </c>
      <c r="V231" s="0" t="n">
        <v>597</v>
      </c>
      <c r="W231" s="0" t="n">
        <v>495</v>
      </c>
      <c r="X231" s="0" t="n">
        <v>3</v>
      </c>
      <c r="Y231" s="0" t="n">
        <v>10</v>
      </c>
      <c r="Z231" s="0" t="s">
        <v>55</v>
      </c>
      <c r="AA231" s="0" t="n">
        <v>21.3579</v>
      </c>
      <c r="AB231" s="0" t="n">
        <v>3</v>
      </c>
      <c r="AC231" s="0" t="n">
        <v>32.03</v>
      </c>
      <c r="AD231" s="0" t="n">
        <v>10192.91</v>
      </c>
      <c r="AE231" s="0" t="n">
        <v>204.5</v>
      </c>
      <c r="AF231" s="0" t="n">
        <v>989.03</v>
      </c>
      <c r="AG231" s="0" t="n">
        <v>12.67</v>
      </c>
      <c r="AH231" s="0" t="n">
        <v>61.9</v>
      </c>
      <c r="AI231" s="0" t="n">
        <v>1.5</v>
      </c>
      <c r="AJ231" s="0" t="n">
        <v>265866.86</v>
      </c>
      <c r="AK231" s="0" t="n">
        <v>33483</v>
      </c>
      <c r="AL231" s="0" t="n">
        <v>17505.2</v>
      </c>
      <c r="AM231" s="0" t="n">
        <v>743.67</v>
      </c>
      <c r="AN231" s="0" t="n">
        <v>91.95</v>
      </c>
      <c r="AO231" s="0" t="n">
        <v>20</v>
      </c>
      <c r="AP231" s="0" t="n">
        <v>489</v>
      </c>
      <c r="AQ231" s="107" t="s">
        <v>360</v>
      </c>
    </row>
    <row r="232" customFormat="false" ht="12.8" hidden="false" customHeight="false" outlineLevel="0" collapsed="false">
      <c r="A232" s="0" t="s">
        <v>2258</v>
      </c>
      <c r="B232" s="0" t="s">
        <v>2259</v>
      </c>
      <c r="C232" s="0" t="n">
        <v>14071</v>
      </c>
      <c r="D232" s="0" t="n">
        <v>4071</v>
      </c>
      <c r="E232" s="0" t="s">
        <v>56</v>
      </c>
      <c r="F232" s="0" t="n">
        <v>71</v>
      </c>
      <c r="G232" s="0" t="n">
        <v>90</v>
      </c>
      <c r="H232" s="0" t="s">
        <v>364</v>
      </c>
      <c r="I232" s="0" t="s">
        <v>883</v>
      </c>
      <c r="J232" s="0" t="s">
        <v>743</v>
      </c>
      <c r="K232" s="0" t="n">
        <v>4</v>
      </c>
      <c r="L232" s="0" t="n">
        <v>16</v>
      </c>
      <c r="M232" s="0" t="n">
        <v>13</v>
      </c>
      <c r="N232" s="0" t="s">
        <v>52</v>
      </c>
      <c r="O232" s="0" t="s">
        <v>409</v>
      </c>
      <c r="P232" s="0" t="s">
        <v>1745</v>
      </c>
      <c r="Q232" s="0" t="n">
        <v>0</v>
      </c>
      <c r="R232" s="0" t="n">
        <v>1</v>
      </c>
      <c r="S232" s="0" t="n">
        <v>12</v>
      </c>
      <c r="T232" s="0" t="n">
        <v>535</v>
      </c>
      <c r="U232" s="0" t="n">
        <v>466</v>
      </c>
      <c r="V232" s="0" t="n">
        <v>562</v>
      </c>
      <c r="W232" s="0" t="s">
        <v>55</v>
      </c>
      <c r="X232" s="0" t="n">
        <v>1</v>
      </c>
      <c r="Y232" s="0" t="n">
        <v>21</v>
      </c>
      <c r="Z232" s="0" t="s">
        <v>55</v>
      </c>
      <c r="AA232" s="0" t="n">
        <v>16.777</v>
      </c>
      <c r="AB232" s="0" t="n">
        <v>1</v>
      </c>
      <c r="AC232" s="0" t="n">
        <v>7.44</v>
      </c>
      <c r="AD232" s="0" t="n">
        <v>5756.94</v>
      </c>
      <c r="AE232" s="0" t="n">
        <v>813.43</v>
      </c>
      <c r="AF232" s="0" t="n">
        <v>888.54</v>
      </c>
      <c r="AG232" s="0" t="n">
        <v>158.67</v>
      </c>
      <c r="AH232" s="0" t="n">
        <v>123.74</v>
      </c>
      <c r="AI232" s="0" t="n">
        <v>37.8</v>
      </c>
      <c r="AJ232" s="0" t="n">
        <v>298245.42</v>
      </c>
      <c r="AK232" s="0" t="n">
        <v>35977.14</v>
      </c>
      <c r="AL232" s="0" t="n">
        <v>28607.58</v>
      </c>
      <c r="AM232" s="0" t="n">
        <v>4744</v>
      </c>
      <c r="AN232" s="0" t="n">
        <v>1875.38</v>
      </c>
      <c r="AO232" s="0" t="n">
        <v>517.2</v>
      </c>
      <c r="AP232" s="0" t="n">
        <v>204</v>
      </c>
      <c r="AQ232" s="107" t="s">
        <v>365</v>
      </c>
    </row>
    <row r="233" customFormat="false" ht="12.8" hidden="false" customHeight="false" outlineLevel="0" collapsed="false">
      <c r="A233" s="0" t="s">
        <v>2260</v>
      </c>
      <c r="B233" s="0" t="s">
        <v>2261</v>
      </c>
      <c r="C233" s="0" t="n">
        <v>14072</v>
      </c>
      <c r="D233" s="0" t="n">
        <v>4072</v>
      </c>
      <c r="E233" s="0" t="s">
        <v>66</v>
      </c>
      <c r="F233" s="0" t="n">
        <v>72</v>
      </c>
      <c r="G233" s="0" t="n">
        <v>93</v>
      </c>
      <c r="I233" s="0" t="s">
        <v>506</v>
      </c>
      <c r="J233" s="0" t="s">
        <v>743</v>
      </c>
      <c r="K233" s="0" t="n">
        <v>4</v>
      </c>
      <c r="L233" s="0" t="n">
        <v>16</v>
      </c>
      <c r="M233" s="0" t="n">
        <v>13</v>
      </c>
      <c r="N233" s="0" t="s">
        <v>52</v>
      </c>
      <c r="O233" s="0" t="s">
        <v>409</v>
      </c>
      <c r="P233" s="0" t="s">
        <v>1743</v>
      </c>
      <c r="Q233" s="0" t="s">
        <v>55</v>
      </c>
      <c r="R233" s="0" t="n">
        <v>3</v>
      </c>
      <c r="S233" s="0" t="n">
        <v>23</v>
      </c>
      <c r="T233" s="0" t="n">
        <v>601</v>
      </c>
      <c r="U233" s="0" t="n">
        <v>567</v>
      </c>
      <c r="V233" s="0" t="n">
        <v>626</v>
      </c>
      <c r="W233" s="0" t="n">
        <v>467</v>
      </c>
      <c r="X233" s="0" t="n">
        <v>1</v>
      </c>
      <c r="Y233" s="0" t="n">
        <v>14</v>
      </c>
      <c r="Z233" s="0" t="s">
        <v>55</v>
      </c>
      <c r="AA233" s="0" t="n">
        <v>28.973</v>
      </c>
      <c r="AB233" s="0" t="n">
        <v>1</v>
      </c>
      <c r="AC233" s="0" t="n">
        <v>0.59</v>
      </c>
      <c r="AD233" s="0" t="n">
        <v>5465.89</v>
      </c>
      <c r="AE233" s="0" t="n">
        <v>464.33</v>
      </c>
      <c r="AF233" s="0" t="n">
        <v>722.6</v>
      </c>
      <c r="AG233" s="0" t="n">
        <v>68.4</v>
      </c>
      <c r="AH233" s="0" t="n">
        <v>229.92</v>
      </c>
      <c r="AI233" s="0" t="n">
        <v>12.5</v>
      </c>
      <c r="AJ233" s="0" t="n">
        <v>306637.35</v>
      </c>
      <c r="AK233" s="0" t="n">
        <v>38935.17</v>
      </c>
      <c r="AL233" s="0" t="n">
        <v>33459.03</v>
      </c>
      <c r="AM233" s="0" t="n">
        <v>5004.4</v>
      </c>
      <c r="AN233" s="0" t="n">
        <v>1970.64</v>
      </c>
      <c r="AO233" s="0" t="n">
        <v>489.5</v>
      </c>
      <c r="AP233" s="0" t="n">
        <v>354</v>
      </c>
      <c r="AQ233" s="107" t="s">
        <v>368</v>
      </c>
    </row>
    <row r="234" customFormat="false" ht="12.8" hidden="false" customHeight="false" outlineLevel="0" collapsed="false">
      <c r="A234" s="0" t="s">
        <v>2262</v>
      </c>
      <c r="B234" s="0" t="s">
        <v>2263</v>
      </c>
      <c r="C234" s="0" t="n">
        <v>14073</v>
      </c>
      <c r="D234" s="0" t="n">
        <v>4073</v>
      </c>
      <c r="E234" s="0" t="s">
        <v>46</v>
      </c>
      <c r="F234" s="0" t="n">
        <v>73</v>
      </c>
      <c r="G234" s="0" t="n">
        <v>94</v>
      </c>
      <c r="I234" s="0" t="s">
        <v>886</v>
      </c>
      <c r="J234" s="0" t="s">
        <v>743</v>
      </c>
      <c r="K234" s="0" t="n">
        <v>4</v>
      </c>
      <c r="L234" s="0" t="n">
        <v>13</v>
      </c>
      <c r="M234" s="0" t="n">
        <v>10</v>
      </c>
      <c r="N234" s="0" t="s">
        <v>52</v>
      </c>
      <c r="O234" s="0" t="s">
        <v>409</v>
      </c>
      <c r="P234" s="0" t="s">
        <v>1743</v>
      </c>
      <c r="Q234" s="0" t="s">
        <v>55</v>
      </c>
      <c r="R234" s="0" t="n">
        <v>3</v>
      </c>
      <c r="S234" s="0" t="n">
        <v>7</v>
      </c>
      <c r="T234" s="0" t="n">
        <v>399</v>
      </c>
      <c r="U234" s="0" t="n">
        <v>552</v>
      </c>
      <c r="V234" s="0" t="n">
        <v>505</v>
      </c>
      <c r="W234" s="0" t="s">
        <v>55</v>
      </c>
      <c r="X234" s="0" t="n">
        <v>0</v>
      </c>
      <c r="Y234" s="0" t="n">
        <v>16</v>
      </c>
      <c r="Z234" s="0" t="s">
        <v>55</v>
      </c>
      <c r="AA234" s="0" t="n">
        <v>12.9694</v>
      </c>
      <c r="AB234" s="0" t="n">
        <v>0</v>
      </c>
      <c r="AC234" s="0" t="n">
        <v>0</v>
      </c>
      <c r="AD234" s="0" t="n">
        <v>4766.81</v>
      </c>
      <c r="AE234" s="0" t="n">
        <v>766.14</v>
      </c>
      <c r="AF234" s="0" t="n">
        <v>719.35</v>
      </c>
      <c r="AG234" s="0" t="n">
        <v>99</v>
      </c>
      <c r="AH234" s="0" t="n">
        <v>196.9</v>
      </c>
      <c r="AI234" s="0" t="n">
        <v>10</v>
      </c>
      <c r="AJ234" s="0" t="n">
        <v>249845.96</v>
      </c>
      <c r="AK234" s="0" t="n">
        <v>33956</v>
      </c>
      <c r="AL234" s="0" t="n">
        <v>23133.43</v>
      </c>
      <c r="AM234" s="0" t="n">
        <v>3700.17</v>
      </c>
      <c r="AN234" s="0" t="n">
        <v>1817.4</v>
      </c>
      <c r="AO234" s="0" t="n">
        <v>202</v>
      </c>
      <c r="AP234" s="0" t="n">
        <v>14</v>
      </c>
      <c r="AQ234" s="107" t="s">
        <v>372</v>
      </c>
    </row>
    <row r="235" customFormat="false" ht="12.8" hidden="false" customHeight="false" outlineLevel="0" collapsed="false">
      <c r="A235" s="0" t="s">
        <v>2264</v>
      </c>
      <c r="B235" s="0" t="s">
        <v>2265</v>
      </c>
      <c r="C235" s="0" t="n">
        <v>14074</v>
      </c>
      <c r="D235" s="0" t="n">
        <v>4074</v>
      </c>
      <c r="E235" s="0" t="s">
        <v>80</v>
      </c>
      <c r="F235" s="0" t="n">
        <v>74</v>
      </c>
      <c r="G235" s="0" t="n">
        <v>95</v>
      </c>
      <c r="I235" s="0" t="s">
        <v>888</v>
      </c>
      <c r="J235" s="0" t="s">
        <v>743</v>
      </c>
      <c r="K235" s="0" t="n">
        <v>4</v>
      </c>
      <c r="L235" s="0" t="n">
        <v>19</v>
      </c>
      <c r="M235" s="0" t="n">
        <v>16</v>
      </c>
      <c r="N235" s="0" t="s">
        <v>52</v>
      </c>
      <c r="O235" s="0" t="s">
        <v>409</v>
      </c>
      <c r="P235" s="0" t="s">
        <v>1771</v>
      </c>
      <c r="Q235" s="0" t="s">
        <v>55</v>
      </c>
      <c r="R235" s="0" t="n">
        <v>5</v>
      </c>
      <c r="S235" s="0" t="n">
        <v>13</v>
      </c>
      <c r="T235" s="0" t="s">
        <v>55</v>
      </c>
      <c r="U235" s="0" t="s">
        <v>55</v>
      </c>
      <c r="V235" s="0" t="s">
        <v>55</v>
      </c>
      <c r="W235" s="0" t="s">
        <v>55</v>
      </c>
      <c r="X235" s="0" t="n">
        <v>0</v>
      </c>
      <c r="Y235" s="0" t="n">
        <v>13</v>
      </c>
      <c r="Z235" s="0" t="s">
        <v>55</v>
      </c>
      <c r="AA235" s="0" t="n">
        <v>3.33159</v>
      </c>
      <c r="AB235" s="0" t="n">
        <v>0</v>
      </c>
      <c r="AC235" s="0" t="n">
        <v>0</v>
      </c>
      <c r="AD235" s="0" t="n">
        <v>4948.38</v>
      </c>
      <c r="AE235" s="0" t="n">
        <v>606.14</v>
      </c>
      <c r="AF235" s="0" t="n">
        <v>482.11</v>
      </c>
      <c r="AG235" s="0" t="n">
        <v>45.67</v>
      </c>
      <c r="AH235" s="0" t="n">
        <v>40.66</v>
      </c>
      <c r="AI235" s="0" t="n">
        <v>8.6</v>
      </c>
      <c r="AJ235" s="0" t="n">
        <v>362455.7</v>
      </c>
      <c r="AK235" s="0" t="n">
        <v>43161.71</v>
      </c>
      <c r="AL235" s="0" t="n">
        <v>30283.96</v>
      </c>
      <c r="AM235" s="0" t="n">
        <v>4477.83</v>
      </c>
      <c r="AN235" s="0" t="n">
        <v>2280.19</v>
      </c>
      <c r="AO235" s="0" t="n">
        <v>542.4</v>
      </c>
      <c r="AP235" s="0" t="n">
        <v>5</v>
      </c>
      <c r="AQ235" s="107" t="s">
        <v>376</v>
      </c>
    </row>
    <row r="236" customFormat="false" ht="12.8" hidden="false" customHeight="false" outlineLevel="0" collapsed="false">
      <c r="A236" s="0" t="s">
        <v>2266</v>
      </c>
      <c r="B236" s="0" t="s">
        <v>2267</v>
      </c>
      <c r="C236" s="0" t="n">
        <v>14075</v>
      </c>
      <c r="D236" s="0" t="n">
        <v>4075</v>
      </c>
      <c r="E236" s="0" t="s">
        <v>66</v>
      </c>
      <c r="F236" s="0" t="n">
        <v>75</v>
      </c>
      <c r="G236" s="0" t="n">
        <v>97</v>
      </c>
      <c r="I236" s="0" t="s">
        <v>890</v>
      </c>
      <c r="J236" s="0" t="s">
        <v>743</v>
      </c>
      <c r="K236" s="0" t="n">
        <v>4</v>
      </c>
      <c r="L236" s="0" t="n">
        <v>14</v>
      </c>
      <c r="M236" s="0" t="n">
        <v>11</v>
      </c>
      <c r="N236" s="0" t="s">
        <v>52</v>
      </c>
      <c r="O236" s="0" t="s">
        <v>409</v>
      </c>
      <c r="P236" s="0" t="s">
        <v>1772</v>
      </c>
      <c r="Q236" s="0" t="s">
        <v>55</v>
      </c>
      <c r="R236" s="0" t="n">
        <v>9</v>
      </c>
      <c r="S236" s="0" t="n">
        <v>10</v>
      </c>
      <c r="T236" s="0" t="n">
        <v>568</v>
      </c>
      <c r="U236" s="0" t="n">
        <v>502</v>
      </c>
      <c r="V236" s="0" t="n">
        <v>547</v>
      </c>
      <c r="W236" s="0" t="n">
        <v>428</v>
      </c>
      <c r="X236" s="0" t="n">
        <v>0</v>
      </c>
      <c r="Y236" s="0" t="n">
        <v>10</v>
      </c>
      <c r="Z236" s="0" t="s">
        <v>55</v>
      </c>
      <c r="AA236" s="0" t="n">
        <v>11.8391</v>
      </c>
      <c r="AB236" s="0" t="n">
        <v>0</v>
      </c>
      <c r="AC236" s="0" t="n">
        <v>0</v>
      </c>
      <c r="AD236" s="0" t="n">
        <v>3883.81</v>
      </c>
      <c r="AE236" s="0" t="n">
        <v>1194.5</v>
      </c>
      <c r="AF236" s="0" t="n">
        <v>849.4</v>
      </c>
      <c r="AG236" s="0" t="n">
        <v>206</v>
      </c>
      <c r="AH236" s="0" t="n">
        <v>190.49</v>
      </c>
      <c r="AI236" s="0" t="n">
        <v>49.67</v>
      </c>
      <c r="AJ236" s="0" t="n">
        <v>259874.94</v>
      </c>
      <c r="AK236" s="0" t="n">
        <v>41338.62</v>
      </c>
      <c r="AL236" s="0" t="n">
        <v>26813.31</v>
      </c>
      <c r="AM236" s="0" t="n">
        <v>5750.14</v>
      </c>
      <c r="AN236" s="0" t="n">
        <v>3815.54</v>
      </c>
      <c r="AO236" s="0" t="n">
        <v>918.83</v>
      </c>
      <c r="AP236" s="0" t="n">
        <v>393</v>
      </c>
      <c r="AQ236" s="107" t="s">
        <v>380</v>
      </c>
    </row>
    <row r="237" customFormat="false" ht="12.8" hidden="false" customHeight="false" outlineLevel="0" collapsed="false">
      <c r="A237" s="0" t="s">
        <v>2268</v>
      </c>
      <c r="B237" s="0" t="s">
        <v>2269</v>
      </c>
      <c r="C237" s="0" t="n">
        <v>14076</v>
      </c>
      <c r="D237" s="0" t="n">
        <v>4076</v>
      </c>
      <c r="E237" s="0" t="s">
        <v>46</v>
      </c>
      <c r="F237" s="0" t="n">
        <v>76</v>
      </c>
      <c r="G237" s="0" t="n">
        <v>99</v>
      </c>
      <c r="H237" s="0" t="n">
        <v>38</v>
      </c>
      <c r="I237" s="0" t="s">
        <v>416</v>
      </c>
      <c r="J237" s="0" t="s">
        <v>743</v>
      </c>
      <c r="K237" s="0" t="n">
        <v>4</v>
      </c>
      <c r="L237" s="0" t="n">
        <v>11</v>
      </c>
      <c r="M237" s="0" t="n">
        <v>9</v>
      </c>
      <c r="N237" s="0" t="s">
        <v>52</v>
      </c>
      <c r="O237" s="0" t="s">
        <v>409</v>
      </c>
      <c r="P237" s="0" t="s">
        <v>1743</v>
      </c>
      <c r="Q237" s="0" t="s">
        <v>55</v>
      </c>
      <c r="R237" s="0" t="n">
        <v>3</v>
      </c>
      <c r="S237" s="0" t="n">
        <v>10</v>
      </c>
      <c r="T237" s="0" t="n">
        <v>440</v>
      </c>
      <c r="U237" s="0" t="n">
        <v>532</v>
      </c>
      <c r="V237" s="0" t="n">
        <v>484</v>
      </c>
      <c r="W237" s="0" t="n">
        <v>480</v>
      </c>
      <c r="X237" s="0" t="n">
        <v>3</v>
      </c>
      <c r="Y237" s="0" t="n">
        <v>16</v>
      </c>
      <c r="Z237" s="0" t="s">
        <v>55</v>
      </c>
      <c r="AA237" s="0" t="n">
        <v>6.00877</v>
      </c>
      <c r="AB237" s="0" t="n">
        <v>3</v>
      </c>
      <c r="AC237" s="0" t="n">
        <v>1.76</v>
      </c>
      <c r="AD237" s="0" t="n">
        <v>5049.35</v>
      </c>
      <c r="AE237" s="0" t="n">
        <v>803.14</v>
      </c>
      <c r="AF237" s="0" t="n">
        <v>737.85</v>
      </c>
      <c r="AG237" s="0" t="n">
        <v>156.17</v>
      </c>
      <c r="AH237" s="0" t="n">
        <v>120.51</v>
      </c>
      <c r="AI237" s="0" t="n">
        <v>28.4</v>
      </c>
      <c r="AJ237" s="0" t="n">
        <v>220366.79</v>
      </c>
      <c r="AK237" s="0" t="n">
        <v>29394</v>
      </c>
      <c r="AL237" s="0" t="n">
        <v>19984.17</v>
      </c>
      <c r="AM237" s="0" t="n">
        <v>2999.33</v>
      </c>
      <c r="AN237" s="0" t="n">
        <v>1191.07</v>
      </c>
      <c r="AO237" s="0" t="n">
        <v>183</v>
      </c>
      <c r="AP237" s="0" t="n">
        <v>422</v>
      </c>
      <c r="AQ237" s="107" t="s">
        <v>384</v>
      </c>
    </row>
    <row r="238" customFormat="false" ht="12.8" hidden="false" customHeight="false" outlineLevel="0" collapsed="false">
      <c r="A238" s="0" t="s">
        <v>2270</v>
      </c>
      <c r="B238" s="0" t="s">
        <v>2271</v>
      </c>
      <c r="C238" s="0" t="n">
        <v>14077</v>
      </c>
      <c r="D238" s="0" t="n">
        <v>4077</v>
      </c>
      <c r="E238" s="0" t="s">
        <v>56</v>
      </c>
      <c r="F238" s="0" t="n">
        <v>77</v>
      </c>
      <c r="G238" s="0" t="n">
        <v>100</v>
      </c>
      <c r="H238" s="0" t="n">
        <v>16</v>
      </c>
      <c r="I238" s="0" t="s">
        <v>893</v>
      </c>
      <c r="J238" s="0" t="s">
        <v>743</v>
      </c>
      <c r="K238" s="0" t="n">
        <v>4</v>
      </c>
      <c r="L238" s="0" t="n">
        <v>9</v>
      </c>
      <c r="M238" s="0" t="n">
        <v>7</v>
      </c>
      <c r="N238" s="0" t="s">
        <v>52</v>
      </c>
      <c r="O238" s="0" t="s">
        <v>409</v>
      </c>
      <c r="P238" s="0" t="s">
        <v>1743</v>
      </c>
      <c r="Q238" s="0" t="s">
        <v>55</v>
      </c>
      <c r="R238" s="0" t="n">
        <v>3</v>
      </c>
      <c r="S238" s="0" t="n">
        <v>3</v>
      </c>
      <c r="T238" s="0" t="n">
        <v>617</v>
      </c>
      <c r="U238" s="0" t="n">
        <v>536</v>
      </c>
      <c r="V238" s="0" t="n">
        <v>613</v>
      </c>
      <c r="W238" s="0" t="n">
        <v>459</v>
      </c>
      <c r="X238" s="0" t="n">
        <v>7</v>
      </c>
      <c r="Y238" s="0" t="n">
        <v>10</v>
      </c>
      <c r="Z238" s="0" t="s">
        <v>55</v>
      </c>
      <c r="AA238" s="0" t="n">
        <v>2.73667</v>
      </c>
      <c r="AB238" s="0" t="n">
        <v>7</v>
      </c>
      <c r="AC238" s="0" t="n">
        <v>43</v>
      </c>
      <c r="AD238" s="0" t="n">
        <v>7999.58</v>
      </c>
      <c r="AE238" s="0" t="n">
        <v>356</v>
      </c>
      <c r="AF238" s="0" t="n">
        <v>2515.41</v>
      </c>
      <c r="AG238" s="0" t="n">
        <v>61.5</v>
      </c>
      <c r="AH238" s="0" t="n">
        <v>222.01</v>
      </c>
      <c r="AI238" s="0" t="n">
        <v>7.67</v>
      </c>
      <c r="AJ238" s="0" t="n">
        <v>268597.29</v>
      </c>
      <c r="AK238" s="0" t="n">
        <v>31322</v>
      </c>
      <c r="AL238" s="0" t="n">
        <v>17864.13</v>
      </c>
      <c r="AM238" s="0" t="n">
        <v>2652.5</v>
      </c>
      <c r="AN238" s="0" t="n">
        <v>1694.99</v>
      </c>
      <c r="AO238" s="0" t="n">
        <v>175</v>
      </c>
      <c r="AP238" s="0" t="n">
        <v>370</v>
      </c>
      <c r="AQ238" s="107" t="s">
        <v>388</v>
      </c>
    </row>
    <row r="239" customFormat="false" ht="12.8" hidden="false" customHeight="false" outlineLevel="0" collapsed="false">
      <c r="A239" s="0" t="s">
        <v>2272</v>
      </c>
      <c r="B239" s="0" t="s">
        <v>2273</v>
      </c>
      <c r="C239" s="0" t="n">
        <v>14078</v>
      </c>
      <c r="D239" s="0" t="n">
        <v>4078</v>
      </c>
      <c r="E239" s="0" t="s">
        <v>80</v>
      </c>
      <c r="F239" s="0" t="n">
        <v>78</v>
      </c>
      <c r="G239" s="0" t="n">
        <v>101</v>
      </c>
      <c r="H239" s="0" t="s">
        <v>392</v>
      </c>
      <c r="I239" s="0" t="s">
        <v>895</v>
      </c>
      <c r="J239" s="0" t="s">
        <v>743</v>
      </c>
      <c r="K239" s="0" t="n">
        <v>4</v>
      </c>
      <c r="L239" s="0" t="n">
        <v>10</v>
      </c>
      <c r="M239" s="0" t="n">
        <v>8</v>
      </c>
      <c r="N239" s="0" t="s">
        <v>52</v>
      </c>
      <c r="O239" s="0" t="s">
        <v>409</v>
      </c>
      <c r="P239" s="0" t="s">
        <v>1745</v>
      </c>
      <c r="Q239" s="0" t="n">
        <v>0</v>
      </c>
      <c r="R239" s="0" t="n">
        <v>1</v>
      </c>
      <c r="S239" s="0" t="n">
        <v>191</v>
      </c>
      <c r="T239" s="0" t="n">
        <v>414</v>
      </c>
      <c r="U239" s="0" t="n">
        <v>535</v>
      </c>
      <c r="V239" s="0" t="n">
        <v>513</v>
      </c>
      <c r="W239" s="0" t="s">
        <v>55</v>
      </c>
      <c r="X239" s="0" t="n">
        <v>1</v>
      </c>
      <c r="Y239" s="0" t="n">
        <v>19</v>
      </c>
      <c r="Z239" s="0" t="s">
        <v>55</v>
      </c>
      <c r="AA239" s="0" t="n">
        <v>189.663</v>
      </c>
      <c r="AB239" s="0" t="n">
        <v>1</v>
      </c>
      <c r="AC239" s="0" t="n">
        <v>18.03</v>
      </c>
      <c r="AD239" s="0" t="n">
        <v>7337.69</v>
      </c>
      <c r="AE239" s="0" t="n">
        <v>553.5</v>
      </c>
      <c r="AF239" s="0" t="n">
        <v>1232.49</v>
      </c>
      <c r="AG239" s="0" t="n">
        <v>48.2</v>
      </c>
      <c r="AH239" s="0" t="n">
        <v>430.98</v>
      </c>
      <c r="AI239" s="0" t="n">
        <v>8.5</v>
      </c>
      <c r="AJ239" s="0" t="n">
        <v>323796.34</v>
      </c>
      <c r="AK239" s="0" t="n">
        <v>40051.5</v>
      </c>
      <c r="AL239" s="0" t="n">
        <v>26905.5</v>
      </c>
      <c r="AM239" s="0" t="n">
        <v>4091.6</v>
      </c>
      <c r="AN239" s="0" t="n">
        <v>2640.24</v>
      </c>
      <c r="AO239" s="0" t="n">
        <v>439.25</v>
      </c>
      <c r="AP239" s="0" t="n">
        <v>336</v>
      </c>
      <c r="AQ239" s="107" t="s">
        <v>393</v>
      </c>
    </row>
    <row r="240" customFormat="false" ht="12.8" hidden="false" customHeight="false" outlineLevel="0" collapsed="false">
      <c r="A240" s="0" t="s">
        <v>2274</v>
      </c>
      <c r="B240" s="0" t="s">
        <v>2275</v>
      </c>
      <c r="C240" s="0" t="n">
        <v>14079</v>
      </c>
      <c r="D240" s="0" t="n">
        <v>4079</v>
      </c>
      <c r="E240" s="0" t="s">
        <v>56</v>
      </c>
      <c r="F240" s="0" t="n">
        <v>79</v>
      </c>
      <c r="G240" s="0" t="n">
        <v>102</v>
      </c>
      <c r="H240" s="0" t="n">
        <v>31</v>
      </c>
      <c r="I240" s="0" t="s">
        <v>897</v>
      </c>
      <c r="J240" s="0" t="s">
        <v>743</v>
      </c>
      <c r="K240" s="0" t="n">
        <v>4</v>
      </c>
      <c r="L240" s="0" t="n">
        <v>10</v>
      </c>
      <c r="M240" s="0" t="n">
        <v>8</v>
      </c>
      <c r="N240" s="0" t="s">
        <v>52</v>
      </c>
      <c r="O240" s="0" t="s">
        <v>409</v>
      </c>
      <c r="P240" s="0" t="s">
        <v>1741</v>
      </c>
      <c r="Q240" s="0" t="s">
        <v>55</v>
      </c>
      <c r="R240" s="0" t="n">
        <v>3</v>
      </c>
      <c r="S240" s="0" t="n">
        <v>8</v>
      </c>
      <c r="T240" s="0" t="n">
        <v>507</v>
      </c>
      <c r="U240" s="0" t="n">
        <v>517</v>
      </c>
      <c r="V240" s="0" t="n">
        <v>526</v>
      </c>
      <c r="W240" s="0" t="s">
        <v>55</v>
      </c>
      <c r="X240" s="0" t="n">
        <v>0</v>
      </c>
      <c r="Y240" s="0" t="n">
        <v>20</v>
      </c>
      <c r="Z240" s="0" t="s">
        <v>55</v>
      </c>
      <c r="AA240" s="0" t="n">
        <v>7.85304</v>
      </c>
      <c r="AB240" s="0" t="n">
        <v>0</v>
      </c>
      <c r="AC240" s="0" t="n">
        <v>0</v>
      </c>
      <c r="AD240" s="0" t="n">
        <v>2718.69</v>
      </c>
      <c r="AE240" s="0" t="n">
        <v>810.8</v>
      </c>
      <c r="AF240" s="0" t="n">
        <v>1114.82</v>
      </c>
      <c r="AG240" s="0" t="n">
        <v>245.33</v>
      </c>
      <c r="AH240" s="0" t="n">
        <v>654.34</v>
      </c>
      <c r="AI240" s="0" t="n">
        <v>118.5</v>
      </c>
      <c r="AJ240" s="0" t="n">
        <v>305960.31</v>
      </c>
      <c r="AK240" s="0" t="n">
        <v>38065.3</v>
      </c>
      <c r="AL240" s="0" t="n">
        <v>27882.99</v>
      </c>
      <c r="AM240" s="0" t="n">
        <v>5102.56</v>
      </c>
      <c r="AN240" s="0" t="n">
        <v>5306.86</v>
      </c>
      <c r="AO240" s="0" t="n">
        <v>1326.88</v>
      </c>
      <c r="AP240" s="0" t="n">
        <v>103</v>
      </c>
      <c r="AQ240" s="107" t="s">
        <v>396</v>
      </c>
    </row>
    <row r="241" customFormat="false" ht="12.8" hidden="false" customHeight="false" outlineLevel="0" collapsed="false">
      <c r="A241" s="0" t="s">
        <v>2276</v>
      </c>
      <c r="B241" s="0" t="s">
        <v>2277</v>
      </c>
      <c r="C241" s="0" t="n">
        <v>14080</v>
      </c>
      <c r="D241" s="0" t="n">
        <v>4080</v>
      </c>
      <c r="E241" s="0" t="s">
        <v>46</v>
      </c>
      <c r="F241" s="0" t="n">
        <v>80</v>
      </c>
      <c r="G241" s="0" t="n">
        <v>103</v>
      </c>
      <c r="I241" s="0" t="s">
        <v>899</v>
      </c>
      <c r="J241" s="0" t="s">
        <v>743</v>
      </c>
      <c r="K241" s="0" t="n">
        <v>4</v>
      </c>
      <c r="L241" s="0" t="n">
        <v>15</v>
      </c>
      <c r="M241" s="0" t="n">
        <v>13</v>
      </c>
      <c r="N241" s="0" t="s">
        <v>52</v>
      </c>
      <c r="O241" s="0" t="s">
        <v>409</v>
      </c>
      <c r="P241" s="0" t="s">
        <v>1773</v>
      </c>
      <c r="Q241" s="0" t="s">
        <v>55</v>
      </c>
      <c r="R241" s="0" t="n">
        <v>4</v>
      </c>
      <c r="S241" s="0" t="n">
        <v>167</v>
      </c>
      <c r="T241" s="0" t="n">
        <v>596</v>
      </c>
      <c r="U241" s="0" t="n">
        <v>507</v>
      </c>
      <c r="V241" s="0" t="n">
        <v>643</v>
      </c>
      <c r="W241" s="0" t="s">
        <v>55</v>
      </c>
      <c r="X241" s="0" t="n">
        <v>1</v>
      </c>
      <c r="Y241" s="0" t="n">
        <v>19</v>
      </c>
      <c r="Z241" s="0" t="s">
        <v>55</v>
      </c>
      <c r="AA241" s="0" t="n">
        <v>69.428</v>
      </c>
      <c r="AB241" s="0" t="n">
        <v>1</v>
      </c>
      <c r="AC241" s="0" t="n">
        <v>11.84</v>
      </c>
      <c r="AD241" s="0" t="n">
        <v>5215.27</v>
      </c>
      <c r="AE241" s="0" t="n">
        <v>470.33</v>
      </c>
      <c r="AF241" s="0" t="n">
        <v>603.39</v>
      </c>
      <c r="AG241" s="0" t="n">
        <v>32</v>
      </c>
      <c r="AH241" s="0" t="n">
        <v>109.53</v>
      </c>
      <c r="AI241" s="0" t="n">
        <v>4.5</v>
      </c>
      <c r="AJ241" s="0" t="n">
        <v>262350.61</v>
      </c>
      <c r="AK241" s="0" t="n">
        <v>38427.17</v>
      </c>
      <c r="AL241" s="0" t="n">
        <v>32196.29</v>
      </c>
      <c r="AM241" s="0" t="n">
        <v>3542.4</v>
      </c>
      <c r="AN241" s="0" t="n">
        <v>8820.25</v>
      </c>
      <c r="AO241" s="0" t="n">
        <v>381</v>
      </c>
      <c r="AP241" s="0" t="n">
        <v>240</v>
      </c>
      <c r="AQ241" s="107" t="s">
        <v>400</v>
      </c>
    </row>
    <row r="242" customFormat="false" ht="12.8" hidden="false" customHeight="false" outlineLevel="0" collapsed="false">
      <c r="A242" s="0" t="s">
        <v>2278</v>
      </c>
      <c r="B242" s="0" t="s">
        <v>2279</v>
      </c>
      <c r="C242" s="0" t="n">
        <v>14081</v>
      </c>
      <c r="D242" s="0" t="n">
        <v>4081</v>
      </c>
      <c r="E242" s="0" t="s">
        <v>66</v>
      </c>
      <c r="F242" s="0" t="n">
        <v>81</v>
      </c>
      <c r="G242" s="0" t="n">
        <v>104</v>
      </c>
      <c r="H242" s="0" t="s">
        <v>404</v>
      </c>
      <c r="I242" s="0" t="s">
        <v>468</v>
      </c>
      <c r="J242" s="0" t="s">
        <v>743</v>
      </c>
      <c r="K242" s="0" t="n">
        <v>4</v>
      </c>
      <c r="L242" s="0" t="n">
        <v>10</v>
      </c>
      <c r="M242" s="0" t="n">
        <v>8</v>
      </c>
      <c r="N242" s="0" t="s">
        <v>52</v>
      </c>
      <c r="O242" s="0" t="s">
        <v>581</v>
      </c>
      <c r="P242" s="0" t="s">
        <v>1743</v>
      </c>
      <c r="Q242" s="0" t="n">
        <v>0</v>
      </c>
      <c r="R242" s="0" t="n">
        <v>3</v>
      </c>
      <c r="S242" s="0" t="n">
        <v>88</v>
      </c>
      <c r="T242" s="0" t="n">
        <v>426</v>
      </c>
      <c r="U242" s="0" t="n">
        <v>569</v>
      </c>
      <c r="V242" s="0" t="n">
        <v>502</v>
      </c>
      <c r="W242" s="0" t="n">
        <v>557</v>
      </c>
      <c r="X242" s="0" t="n">
        <v>11</v>
      </c>
      <c r="Y242" s="0" t="n">
        <v>13</v>
      </c>
      <c r="Z242" s="0" t="s">
        <v>55</v>
      </c>
      <c r="AA242" s="0" t="n">
        <v>77.6975</v>
      </c>
      <c r="AB242" s="0" t="n">
        <v>11</v>
      </c>
      <c r="AC242" s="0" t="n">
        <v>47.59</v>
      </c>
      <c r="AD242" s="0" t="n">
        <v>14355.59</v>
      </c>
      <c r="AE242" s="0" t="n">
        <v>236.5</v>
      </c>
      <c r="AF242" s="0" t="n">
        <v>2142.71</v>
      </c>
      <c r="AG242" s="0" t="n">
        <v>32</v>
      </c>
      <c r="AH242" s="0" t="n">
        <v>338.25</v>
      </c>
      <c r="AI242" s="0" t="n">
        <v>6</v>
      </c>
      <c r="AJ242" s="0" t="n">
        <v>263125.21</v>
      </c>
      <c r="AK242" s="0" t="n">
        <v>36347.5</v>
      </c>
      <c r="AL242" s="0" t="n">
        <v>33985.43</v>
      </c>
      <c r="AM242" s="0" t="n">
        <v>5398.33</v>
      </c>
      <c r="AN242" s="0" t="n">
        <v>3107.63</v>
      </c>
      <c r="AO242" s="0" t="n">
        <v>292</v>
      </c>
      <c r="AP242" s="0" t="n">
        <v>358</v>
      </c>
      <c r="AQ242" s="107" t="s">
        <v>405</v>
      </c>
    </row>
    <row r="243" customFormat="false" ht="12.8" hidden="false" customHeight="false" outlineLevel="0" collapsed="false">
      <c r="A243" s="0" t="s">
        <v>2280</v>
      </c>
      <c r="B243" s="0" t="s">
        <v>2281</v>
      </c>
      <c r="C243" s="0" t="n">
        <v>14082</v>
      </c>
      <c r="D243" s="0" t="n">
        <v>4082</v>
      </c>
      <c r="E243" s="0" t="s">
        <v>46</v>
      </c>
      <c r="F243" s="0" t="n">
        <v>82</v>
      </c>
      <c r="G243" s="0" t="n">
        <v>105</v>
      </c>
      <c r="I243" s="0" t="s">
        <v>902</v>
      </c>
      <c r="J243" s="0" t="s">
        <v>743</v>
      </c>
      <c r="K243" s="0" t="n">
        <v>4</v>
      </c>
      <c r="L243" s="0" t="n">
        <v>12</v>
      </c>
      <c r="M243" s="0" t="n">
        <v>10</v>
      </c>
      <c r="N243" s="0" t="s">
        <v>52</v>
      </c>
      <c r="O243" s="0" t="s">
        <v>581</v>
      </c>
      <c r="P243" s="0" t="s">
        <v>1745</v>
      </c>
      <c r="Q243" s="0" t="n">
        <v>0</v>
      </c>
      <c r="R243" s="0" t="n">
        <v>1</v>
      </c>
      <c r="S243" s="0" t="n">
        <v>2</v>
      </c>
      <c r="T243" s="0" t="s">
        <v>55</v>
      </c>
      <c r="U243" s="0" t="n">
        <v>415</v>
      </c>
      <c r="V243" s="0" t="n">
        <v>456</v>
      </c>
      <c r="W243" s="0" t="s">
        <v>55</v>
      </c>
      <c r="X243" s="0" t="n">
        <v>9</v>
      </c>
      <c r="Y243" s="0" t="s">
        <v>55</v>
      </c>
      <c r="Z243" s="0" t="s">
        <v>55</v>
      </c>
      <c r="AA243" s="0" t="n">
        <v>2.4392</v>
      </c>
      <c r="AB243" s="0" t="n">
        <v>9</v>
      </c>
      <c r="AC243" s="0" t="n">
        <v>247.29</v>
      </c>
      <c r="AD243" s="0" t="n">
        <v>12225.76</v>
      </c>
      <c r="AE243" s="0" t="n">
        <v>193.25</v>
      </c>
      <c r="AF243" s="0" t="n">
        <v>2892.14</v>
      </c>
      <c r="AG243" s="0" t="n">
        <v>28.67</v>
      </c>
      <c r="AH243" s="0" t="n">
        <v>1114.36</v>
      </c>
      <c r="AI243" s="0" t="n">
        <v>5</v>
      </c>
      <c r="AJ243" s="0" t="n">
        <v>214458.42</v>
      </c>
      <c r="AK243" s="0" t="n">
        <v>31066.5</v>
      </c>
      <c r="AL243" s="0" t="n">
        <v>17349</v>
      </c>
      <c r="AM243" s="0" t="n">
        <v>3291.67</v>
      </c>
      <c r="AN243" s="0" t="n">
        <v>1866.44</v>
      </c>
      <c r="AO243" s="0" t="n">
        <v>210</v>
      </c>
      <c r="AP243" s="0" t="n">
        <v>196</v>
      </c>
      <c r="AQ243" s="107" t="s">
        <v>410</v>
      </c>
    </row>
    <row r="244" customFormat="false" ht="12.8" hidden="false" customHeight="false" outlineLevel="0" collapsed="false">
      <c r="A244" s="0" t="s">
        <v>2282</v>
      </c>
      <c r="B244" s="0" t="s">
        <v>2283</v>
      </c>
      <c r="C244" s="0" t="n">
        <v>14083</v>
      </c>
      <c r="D244" s="0" t="n">
        <v>4083</v>
      </c>
      <c r="E244" s="0" t="s">
        <v>66</v>
      </c>
      <c r="F244" s="0" t="n">
        <v>83</v>
      </c>
      <c r="G244" s="0" t="n">
        <v>106</v>
      </c>
      <c r="H244" s="0" t="s">
        <v>414</v>
      </c>
      <c r="I244" s="0" t="s">
        <v>904</v>
      </c>
      <c r="J244" s="0" t="s">
        <v>743</v>
      </c>
      <c r="K244" s="0" t="n">
        <v>4</v>
      </c>
      <c r="L244" s="0" t="n">
        <v>10</v>
      </c>
      <c r="M244" s="0" t="n">
        <v>8</v>
      </c>
      <c r="N244" s="0" t="s">
        <v>52</v>
      </c>
      <c r="O244" s="0" t="s">
        <v>581</v>
      </c>
      <c r="P244" s="0" t="s">
        <v>1745</v>
      </c>
      <c r="Q244" s="0" t="n">
        <v>0</v>
      </c>
      <c r="R244" s="0" t="n">
        <v>1</v>
      </c>
      <c r="S244" s="0" t="n">
        <v>8</v>
      </c>
      <c r="T244" s="0" t="n">
        <v>611</v>
      </c>
      <c r="U244" s="0" t="n">
        <v>514</v>
      </c>
      <c r="V244" s="0" t="n">
        <v>542</v>
      </c>
      <c r="W244" s="0" t="n">
        <v>467</v>
      </c>
      <c r="X244" s="0" t="n">
        <v>20</v>
      </c>
      <c r="Y244" s="0" t="n">
        <v>13</v>
      </c>
      <c r="Z244" s="0" t="s">
        <v>55</v>
      </c>
      <c r="AA244" s="0" t="n">
        <v>28.616</v>
      </c>
      <c r="AB244" s="0" t="n">
        <v>20</v>
      </c>
      <c r="AC244" s="0" t="n">
        <v>66.25</v>
      </c>
      <c r="AD244" s="0" t="n">
        <v>18205.32</v>
      </c>
      <c r="AE244" s="0" t="n">
        <v>236.25</v>
      </c>
      <c r="AF244" s="0" t="n">
        <v>2735.75</v>
      </c>
      <c r="AG244" s="0" t="n">
        <v>39</v>
      </c>
      <c r="AH244" s="0" t="n">
        <v>636.51</v>
      </c>
      <c r="AI244" s="0" t="n">
        <v>8.5</v>
      </c>
      <c r="AJ244" s="0" t="n">
        <v>368178</v>
      </c>
      <c r="AK244" s="0" t="n">
        <v>49750</v>
      </c>
      <c r="AL244" s="0" t="n">
        <v>27796.45</v>
      </c>
      <c r="AM244" s="0" t="n">
        <v>4082.33</v>
      </c>
      <c r="AN244" s="0" t="n">
        <v>2281.81</v>
      </c>
      <c r="AO244" s="0" t="n">
        <v>159.5</v>
      </c>
      <c r="AP244" s="0" t="n">
        <v>445</v>
      </c>
      <c r="AQ244" s="107" t="s">
        <v>415</v>
      </c>
    </row>
    <row r="245" customFormat="false" ht="12.8" hidden="false" customHeight="false" outlineLevel="0" collapsed="false">
      <c r="A245" s="0" t="s">
        <v>2284</v>
      </c>
      <c r="B245" s="0" t="s">
        <v>2285</v>
      </c>
      <c r="C245" s="0" t="n">
        <v>14084</v>
      </c>
      <c r="D245" s="0" t="n">
        <v>4084</v>
      </c>
      <c r="E245" s="0" t="s">
        <v>66</v>
      </c>
      <c r="F245" s="0" t="n">
        <v>84</v>
      </c>
      <c r="G245" s="0" t="n">
        <v>108</v>
      </c>
      <c r="H245" s="0" t="s">
        <v>419</v>
      </c>
      <c r="I245" s="0" t="s">
        <v>906</v>
      </c>
      <c r="J245" s="0" t="s">
        <v>743</v>
      </c>
      <c r="K245" s="0" t="n">
        <v>4</v>
      </c>
      <c r="L245" s="0" t="n">
        <v>20</v>
      </c>
      <c r="M245" s="0" t="n">
        <v>18</v>
      </c>
      <c r="N245" s="0" t="s">
        <v>52</v>
      </c>
      <c r="O245" s="0" t="s">
        <v>581</v>
      </c>
      <c r="P245" s="0" t="s">
        <v>1745</v>
      </c>
      <c r="Q245" s="0" t="n">
        <v>0</v>
      </c>
      <c r="R245" s="0" t="n">
        <v>1</v>
      </c>
      <c r="S245" s="0" t="n">
        <v>139</v>
      </c>
      <c r="T245" s="0" t="n">
        <v>415</v>
      </c>
      <c r="U245" s="0" t="n">
        <v>508</v>
      </c>
      <c r="V245" s="0" t="n">
        <v>436</v>
      </c>
      <c r="W245" s="0" t="n">
        <v>457</v>
      </c>
      <c r="X245" s="0" t="n">
        <v>2</v>
      </c>
      <c r="Y245" s="0" t="n">
        <v>12</v>
      </c>
      <c r="Z245" s="0" t="s">
        <v>55</v>
      </c>
      <c r="AA245" s="0" t="n">
        <v>55.7447</v>
      </c>
      <c r="AB245" s="0" t="n">
        <v>2</v>
      </c>
      <c r="AC245" s="0" t="n">
        <v>20.94</v>
      </c>
      <c r="AD245" s="0" t="n">
        <v>6550.84</v>
      </c>
      <c r="AE245" s="0" t="n">
        <v>581.17</v>
      </c>
      <c r="AF245" s="0" t="n">
        <v>1137.03</v>
      </c>
      <c r="AG245" s="0" t="n">
        <v>65.4</v>
      </c>
      <c r="AH245" s="0" t="n">
        <v>305.48</v>
      </c>
      <c r="AI245" s="0" t="n">
        <v>13.5</v>
      </c>
      <c r="AJ245" s="0" t="n">
        <v>329326.19</v>
      </c>
      <c r="AK245" s="0" t="n">
        <v>39931.17</v>
      </c>
      <c r="AL245" s="0" t="n">
        <v>29847.42</v>
      </c>
      <c r="AM245" s="0" t="n">
        <v>5695.8</v>
      </c>
      <c r="AN245" s="0" t="n">
        <v>9092.93</v>
      </c>
      <c r="AO245" s="0" t="n">
        <v>2220.75</v>
      </c>
      <c r="AP245" s="0" t="n">
        <v>334</v>
      </c>
      <c r="AQ245" s="107" t="s">
        <v>420</v>
      </c>
    </row>
    <row r="246" customFormat="false" ht="12.8" hidden="false" customHeight="false" outlineLevel="0" collapsed="false">
      <c r="A246" s="0" t="s">
        <v>2286</v>
      </c>
      <c r="B246" s="0" t="s">
        <v>2287</v>
      </c>
      <c r="C246" s="0" t="n">
        <v>14085</v>
      </c>
      <c r="D246" s="0" t="n">
        <v>4085</v>
      </c>
      <c r="E246" s="0" t="s">
        <v>80</v>
      </c>
      <c r="F246" s="0" t="n">
        <v>85</v>
      </c>
      <c r="G246" s="0" t="n">
        <v>109</v>
      </c>
      <c r="H246" s="0" t="n">
        <v>46</v>
      </c>
      <c r="I246" s="0" t="s">
        <v>908</v>
      </c>
      <c r="J246" s="0" t="s">
        <v>743</v>
      </c>
      <c r="K246" s="0" t="n">
        <v>4</v>
      </c>
      <c r="L246" s="0" t="n">
        <v>12</v>
      </c>
      <c r="M246" s="0" t="n">
        <v>7</v>
      </c>
      <c r="N246" s="0" t="s">
        <v>52</v>
      </c>
      <c r="O246" s="0" t="s">
        <v>581</v>
      </c>
      <c r="P246" s="0" t="s">
        <v>1774</v>
      </c>
      <c r="Q246" s="0" t="s">
        <v>55</v>
      </c>
      <c r="R246" s="0" t="n">
        <v>4</v>
      </c>
      <c r="S246" s="0" t="n">
        <v>205</v>
      </c>
      <c r="T246" s="0" t="n">
        <v>357</v>
      </c>
      <c r="U246" s="0" t="n">
        <v>571</v>
      </c>
      <c r="V246" s="0" t="n">
        <v>379</v>
      </c>
      <c r="W246" s="0" t="n">
        <v>431</v>
      </c>
      <c r="X246" s="0" t="n">
        <v>6</v>
      </c>
      <c r="Y246" s="0" t="n">
        <v>28</v>
      </c>
      <c r="Z246" s="0" t="s">
        <v>55</v>
      </c>
      <c r="AA246" s="0" t="n">
        <v>67.9407</v>
      </c>
      <c r="AB246" s="0" t="n">
        <v>6</v>
      </c>
      <c r="AC246" s="0" t="n">
        <v>27.79</v>
      </c>
      <c r="AD246" s="0" t="n">
        <v>9009.71</v>
      </c>
      <c r="AE246" s="0" t="n">
        <v>608.8</v>
      </c>
      <c r="AF246" s="0" t="n">
        <v>1191.4</v>
      </c>
      <c r="AG246" s="0" t="n">
        <v>67.25</v>
      </c>
      <c r="AH246" s="0" t="n">
        <v>500.53</v>
      </c>
      <c r="AI246" s="0" t="n">
        <v>15.67</v>
      </c>
      <c r="AJ246" s="0" t="n">
        <v>236168.23</v>
      </c>
      <c r="AK246" s="0" t="n">
        <v>35443.6</v>
      </c>
      <c r="AL246" s="0" t="n">
        <v>24739.09</v>
      </c>
      <c r="AM246" s="0" t="n">
        <v>3523.5</v>
      </c>
      <c r="AN246" s="0" t="n">
        <v>2249.56</v>
      </c>
      <c r="AO246" s="0" t="n">
        <v>521</v>
      </c>
      <c r="AP246" s="0" t="n">
        <v>381</v>
      </c>
      <c r="AQ246" s="107" t="s">
        <v>424</v>
      </c>
    </row>
    <row r="247" customFormat="false" ht="12.8" hidden="false" customHeight="false" outlineLevel="0" collapsed="false">
      <c r="A247" s="0" t="s">
        <v>2288</v>
      </c>
      <c r="B247" s="0" t="s">
        <v>2289</v>
      </c>
      <c r="C247" s="0" t="n">
        <v>14086</v>
      </c>
      <c r="D247" s="0" t="n">
        <v>4086</v>
      </c>
      <c r="E247" s="0" t="s">
        <v>46</v>
      </c>
      <c r="F247" s="0" t="n">
        <v>86</v>
      </c>
      <c r="G247" s="0" t="n">
        <v>110</v>
      </c>
      <c r="I247" s="0" t="s">
        <v>910</v>
      </c>
      <c r="J247" s="0" t="s">
        <v>743</v>
      </c>
      <c r="K247" s="0" t="n">
        <v>4</v>
      </c>
      <c r="L247" s="0" t="n">
        <v>17</v>
      </c>
      <c r="M247" s="0" t="n">
        <v>15</v>
      </c>
      <c r="N247" s="0" t="s">
        <v>52</v>
      </c>
      <c r="O247" s="0" t="s">
        <v>581</v>
      </c>
      <c r="P247" s="0" t="s">
        <v>1775</v>
      </c>
      <c r="Q247" s="0" t="s">
        <v>55</v>
      </c>
      <c r="R247" s="0" t="n">
        <v>3</v>
      </c>
      <c r="S247" s="0" t="n">
        <v>9</v>
      </c>
      <c r="T247" s="0" t="n">
        <v>619</v>
      </c>
      <c r="U247" s="0" t="n">
        <v>575</v>
      </c>
      <c r="V247" s="0" t="n">
        <v>630</v>
      </c>
      <c r="W247" s="0" t="n">
        <v>510</v>
      </c>
      <c r="X247" s="0" t="n">
        <v>11</v>
      </c>
      <c r="Y247" s="0" t="n">
        <v>22</v>
      </c>
      <c r="Z247" s="0" t="s">
        <v>55</v>
      </c>
      <c r="AA247" s="0" t="n">
        <v>16.4795</v>
      </c>
      <c r="AB247" s="0" t="n">
        <v>11</v>
      </c>
      <c r="AC247" s="0" t="n">
        <v>19.88</v>
      </c>
      <c r="AD247" s="0" t="n">
        <v>7491.88</v>
      </c>
      <c r="AE247" s="0" t="n">
        <v>676.2</v>
      </c>
      <c r="AF247" s="0" t="n">
        <v>837.61</v>
      </c>
      <c r="AG247" s="0" t="n">
        <v>95.75</v>
      </c>
      <c r="AH247" s="0" t="n">
        <v>123.27</v>
      </c>
      <c r="AI247" s="0" t="n">
        <v>13.67</v>
      </c>
      <c r="AJ247" s="0" t="n">
        <v>280598.02</v>
      </c>
      <c r="AK247" s="0" t="n">
        <v>37218.4</v>
      </c>
      <c r="AL247" s="0" t="n">
        <v>28059.38</v>
      </c>
      <c r="AM247" s="0" t="n">
        <v>3696.25</v>
      </c>
      <c r="AN247" s="0" t="n">
        <v>2474.74</v>
      </c>
      <c r="AO247" s="0" t="n">
        <v>606.33</v>
      </c>
      <c r="AP247" s="0" t="n">
        <v>359</v>
      </c>
      <c r="AQ247" s="107" t="s">
        <v>428</v>
      </c>
    </row>
    <row r="248" customFormat="false" ht="12.8" hidden="false" customHeight="false" outlineLevel="0" collapsed="false">
      <c r="A248" s="0" t="s">
        <v>2290</v>
      </c>
      <c r="B248" s="0" t="s">
        <v>2291</v>
      </c>
      <c r="C248" s="0" t="n">
        <v>14087</v>
      </c>
      <c r="D248" s="0" t="n">
        <v>4087</v>
      </c>
      <c r="E248" s="0" t="s">
        <v>56</v>
      </c>
      <c r="F248" s="0" t="n">
        <v>87</v>
      </c>
      <c r="G248" s="0" t="n">
        <v>111</v>
      </c>
      <c r="I248" s="0" t="s">
        <v>912</v>
      </c>
      <c r="J248" s="0" t="s">
        <v>743</v>
      </c>
      <c r="K248" s="0" t="n">
        <v>4</v>
      </c>
      <c r="L248" s="0" t="n">
        <v>9</v>
      </c>
      <c r="M248" s="0" t="n">
        <v>6</v>
      </c>
      <c r="N248" s="0" t="s">
        <v>52</v>
      </c>
      <c r="O248" s="0" t="s">
        <v>581</v>
      </c>
      <c r="P248" s="0" t="s">
        <v>1776</v>
      </c>
      <c r="Q248" s="0" t="s">
        <v>55</v>
      </c>
      <c r="R248" s="0" t="n">
        <v>3</v>
      </c>
      <c r="S248" s="0" t="n">
        <v>8</v>
      </c>
      <c r="T248" s="0" t="n">
        <v>576</v>
      </c>
      <c r="U248" s="0" t="n">
        <v>464</v>
      </c>
      <c r="V248" s="0" t="n">
        <v>556</v>
      </c>
      <c r="W248" s="0" t="s">
        <v>55</v>
      </c>
      <c r="X248" s="0" t="n">
        <v>0</v>
      </c>
      <c r="Y248" s="0" t="n">
        <v>15</v>
      </c>
      <c r="Z248" s="0" t="s">
        <v>55</v>
      </c>
      <c r="AA248" s="0" t="n">
        <v>1.78478</v>
      </c>
      <c r="AB248" s="0" t="n">
        <v>0</v>
      </c>
      <c r="AC248" s="0" t="n">
        <v>0</v>
      </c>
      <c r="AD248" s="0" t="n">
        <v>5496.14</v>
      </c>
      <c r="AE248" s="0" t="n">
        <v>997.29</v>
      </c>
      <c r="AF248" s="0" t="n">
        <v>382.94</v>
      </c>
      <c r="AG248" s="0" t="n">
        <v>58.83</v>
      </c>
      <c r="AH248" s="0" t="n">
        <v>16.1</v>
      </c>
      <c r="AI248" s="0" t="n">
        <v>6.4</v>
      </c>
      <c r="AJ248" s="0" t="n">
        <v>276474.64</v>
      </c>
      <c r="AK248" s="0" t="n">
        <v>39504.43</v>
      </c>
      <c r="AL248" s="0" t="n">
        <v>14518.49</v>
      </c>
      <c r="AM248" s="0" t="n">
        <v>2036.17</v>
      </c>
      <c r="AN248" s="0" t="n">
        <v>580.91</v>
      </c>
      <c r="AO248" s="0" t="n">
        <v>187.6</v>
      </c>
      <c r="AP248" s="0" t="n">
        <v>454</v>
      </c>
      <c r="AQ248" s="107" t="s">
        <v>431</v>
      </c>
    </row>
    <row r="249" customFormat="false" ht="12.8" hidden="false" customHeight="false" outlineLevel="0" collapsed="false">
      <c r="A249" s="0" t="s">
        <v>2292</v>
      </c>
      <c r="B249" s="0" t="s">
        <v>2293</v>
      </c>
      <c r="C249" s="0" t="n">
        <v>14088</v>
      </c>
      <c r="D249" s="0" t="n">
        <v>4088</v>
      </c>
      <c r="E249" s="0" t="s">
        <v>80</v>
      </c>
      <c r="F249" s="0" t="n">
        <v>88</v>
      </c>
      <c r="G249" s="0" t="n">
        <v>112</v>
      </c>
      <c r="I249" s="0" t="s">
        <v>914</v>
      </c>
      <c r="J249" s="0" t="s">
        <v>743</v>
      </c>
      <c r="K249" s="0" t="n">
        <v>4</v>
      </c>
      <c r="L249" s="0" t="n">
        <v>21</v>
      </c>
      <c r="M249" s="0" t="n">
        <v>19</v>
      </c>
      <c r="N249" s="0" t="s">
        <v>52</v>
      </c>
      <c r="O249" s="0" t="s">
        <v>581</v>
      </c>
      <c r="P249" s="0" t="s">
        <v>1743</v>
      </c>
      <c r="Q249" s="0" t="s">
        <v>55</v>
      </c>
      <c r="R249" s="0" t="n">
        <v>3</v>
      </c>
      <c r="S249" s="0" t="n">
        <v>10</v>
      </c>
      <c r="T249" s="0" t="n">
        <v>553</v>
      </c>
      <c r="U249" s="0" t="n">
        <v>484</v>
      </c>
      <c r="V249" s="0" t="n">
        <v>547</v>
      </c>
      <c r="W249" s="0" t="s">
        <v>55</v>
      </c>
      <c r="X249" s="0" t="n">
        <v>12</v>
      </c>
      <c r="Y249" s="0" t="n">
        <v>17</v>
      </c>
      <c r="Z249" s="0" t="s">
        <v>55</v>
      </c>
      <c r="AA249" s="0" t="n">
        <v>4.34297</v>
      </c>
      <c r="AB249" s="0" t="n">
        <v>12</v>
      </c>
      <c r="AC249" s="0" t="n">
        <v>205.65</v>
      </c>
      <c r="AD249" s="0" t="n">
        <v>12167.62</v>
      </c>
      <c r="AE249" s="0" t="n">
        <v>196</v>
      </c>
      <c r="AF249" s="0" t="n">
        <v>2925.85</v>
      </c>
      <c r="AG249" s="0" t="n">
        <v>31.33</v>
      </c>
      <c r="AH249" s="0" t="n">
        <v>1129.56</v>
      </c>
      <c r="AI249" s="0" t="n">
        <v>6</v>
      </c>
      <c r="AJ249" s="0" t="n">
        <v>254180.04</v>
      </c>
      <c r="AK249" s="0" t="n">
        <v>36733</v>
      </c>
      <c r="AL249" s="0" t="n">
        <v>17860.08</v>
      </c>
      <c r="AM249" s="0" t="n">
        <v>3471.33</v>
      </c>
      <c r="AN249" s="0" t="n">
        <v>2128.65</v>
      </c>
      <c r="AO249" s="0" t="n">
        <v>300</v>
      </c>
      <c r="AP249" s="0" t="n">
        <v>431</v>
      </c>
      <c r="AQ249" s="107" t="s">
        <v>435</v>
      </c>
    </row>
    <row r="250" customFormat="false" ht="12.8" hidden="false" customHeight="false" outlineLevel="0" collapsed="false">
      <c r="A250" s="0" t="s">
        <v>2294</v>
      </c>
      <c r="B250" s="0" t="s">
        <v>2295</v>
      </c>
      <c r="C250" s="0" t="n">
        <v>14089</v>
      </c>
      <c r="D250" s="0" t="n">
        <v>4089</v>
      </c>
      <c r="E250" s="0" t="s">
        <v>80</v>
      </c>
      <c r="F250" s="0" t="n">
        <v>89</v>
      </c>
      <c r="G250" s="0" t="n">
        <v>113</v>
      </c>
      <c r="I250" s="0" t="s">
        <v>916</v>
      </c>
      <c r="J250" s="0" t="s">
        <v>743</v>
      </c>
      <c r="K250" s="0" t="n">
        <v>4</v>
      </c>
      <c r="L250" s="0" t="n">
        <v>15</v>
      </c>
      <c r="M250" s="0" t="n">
        <v>13</v>
      </c>
      <c r="N250" s="0" t="s">
        <v>52</v>
      </c>
      <c r="O250" s="0" t="s">
        <v>581</v>
      </c>
      <c r="P250" s="0" t="s">
        <v>1777</v>
      </c>
      <c r="Q250" s="0" t="s">
        <v>55</v>
      </c>
      <c r="R250" s="0" t="n">
        <v>3</v>
      </c>
      <c r="S250" s="0" t="n">
        <v>45</v>
      </c>
      <c r="T250" s="0" t="n">
        <v>439</v>
      </c>
      <c r="U250" s="0" t="n">
        <v>562</v>
      </c>
      <c r="V250" s="0" t="n">
        <v>461</v>
      </c>
      <c r="W250" s="0" t="n">
        <v>452</v>
      </c>
      <c r="X250" s="0" t="n">
        <v>10</v>
      </c>
      <c r="Y250" s="0" t="n">
        <v>16</v>
      </c>
      <c r="Z250" s="0" t="s">
        <v>55</v>
      </c>
      <c r="AA250" s="0" t="n">
        <v>24.1541</v>
      </c>
      <c r="AB250" s="0" t="n">
        <v>10</v>
      </c>
      <c r="AC250" s="0" t="n">
        <v>61.09</v>
      </c>
      <c r="AD250" s="0" t="n">
        <v>17314.78</v>
      </c>
      <c r="AE250" s="0" t="n">
        <v>254</v>
      </c>
      <c r="AF250" s="0" t="n">
        <v>1460.09</v>
      </c>
      <c r="AG250" s="0" t="n">
        <v>28.33</v>
      </c>
      <c r="AH250" s="0" t="n">
        <v>144.57</v>
      </c>
      <c r="AI250" s="0" t="n">
        <v>4.5</v>
      </c>
      <c r="AJ250" s="0" t="n">
        <v>260339.65</v>
      </c>
      <c r="AK250" s="0" t="n">
        <v>31431.25</v>
      </c>
      <c r="AL250" s="0" t="n">
        <v>10314.75</v>
      </c>
      <c r="AM250" s="0" t="n">
        <v>1612.67</v>
      </c>
      <c r="AN250" s="0" t="n">
        <v>357.08</v>
      </c>
      <c r="AO250" s="0" t="n">
        <v>100</v>
      </c>
      <c r="AP250" s="0" t="n">
        <v>277</v>
      </c>
      <c r="AQ250" s="107" t="s">
        <v>439</v>
      </c>
    </row>
    <row r="251" customFormat="false" ht="12.8" hidden="false" customHeight="false" outlineLevel="0" collapsed="false">
      <c r="A251" s="0" t="s">
        <v>2296</v>
      </c>
      <c r="B251" s="0" t="s">
        <v>2297</v>
      </c>
      <c r="C251" s="0" t="n">
        <v>14090</v>
      </c>
      <c r="D251" s="0" t="n">
        <v>4090</v>
      </c>
      <c r="E251" s="0" t="s">
        <v>46</v>
      </c>
      <c r="F251" s="0" t="n">
        <v>90</v>
      </c>
      <c r="G251" s="0" t="n">
        <v>114</v>
      </c>
      <c r="H251" s="0" t="s">
        <v>442</v>
      </c>
      <c r="I251" s="0" t="s">
        <v>918</v>
      </c>
      <c r="J251" s="0" t="s">
        <v>743</v>
      </c>
      <c r="K251" s="0" t="n">
        <v>4</v>
      </c>
      <c r="L251" s="0" t="n">
        <v>10</v>
      </c>
      <c r="M251" s="0" t="n">
        <v>8</v>
      </c>
      <c r="N251" s="0" t="s">
        <v>52</v>
      </c>
      <c r="O251" s="0" t="s">
        <v>581</v>
      </c>
      <c r="P251" s="0" t="s">
        <v>1745</v>
      </c>
      <c r="Q251" s="0" t="n">
        <v>0</v>
      </c>
      <c r="R251" s="0" t="n">
        <v>1</v>
      </c>
      <c r="S251" s="0" t="n">
        <v>2</v>
      </c>
      <c r="T251" s="0" t="n">
        <v>615</v>
      </c>
      <c r="U251" s="0" t="n">
        <v>386</v>
      </c>
      <c r="V251" s="0" t="n">
        <v>613</v>
      </c>
      <c r="W251" s="0" t="s">
        <v>55</v>
      </c>
      <c r="X251" s="0" t="n">
        <v>0</v>
      </c>
      <c r="Y251" s="0" t="n">
        <v>10</v>
      </c>
      <c r="Z251" s="0" t="s">
        <v>55</v>
      </c>
      <c r="AA251" s="0" t="n">
        <v>3.98601</v>
      </c>
      <c r="AB251" s="0" t="n">
        <v>0</v>
      </c>
      <c r="AC251" s="0" t="n">
        <v>0</v>
      </c>
      <c r="AD251" s="0" t="n">
        <v>4386.37</v>
      </c>
      <c r="AE251" s="0" t="n">
        <v>641.86</v>
      </c>
      <c r="AF251" s="0" t="n">
        <v>93.62</v>
      </c>
      <c r="AG251" s="0" t="n">
        <v>32.5</v>
      </c>
      <c r="AH251" s="0" t="n">
        <v>15.96</v>
      </c>
      <c r="AI251" s="0" t="n">
        <v>3.6</v>
      </c>
      <c r="AJ251" s="0" t="n">
        <v>193937.57</v>
      </c>
      <c r="AK251" s="0" t="n">
        <v>27264.71</v>
      </c>
      <c r="AL251" s="0" t="n">
        <v>7702.5</v>
      </c>
      <c r="AM251" s="0" t="n">
        <v>1773.17</v>
      </c>
      <c r="AN251" s="0" t="n">
        <v>364.41</v>
      </c>
      <c r="AO251" s="0" t="n">
        <v>108.6</v>
      </c>
      <c r="AP251" s="0" t="n">
        <v>405</v>
      </c>
      <c r="AQ251" s="107" t="s">
        <v>443</v>
      </c>
    </row>
    <row r="252" customFormat="false" ht="12.8" hidden="false" customHeight="false" outlineLevel="0" collapsed="false">
      <c r="A252" s="0" t="s">
        <v>2298</v>
      </c>
      <c r="B252" s="0" t="s">
        <v>2299</v>
      </c>
      <c r="C252" s="0" t="n">
        <v>14091</v>
      </c>
      <c r="D252" s="0" t="n">
        <v>4091</v>
      </c>
      <c r="E252" s="0" t="s">
        <v>66</v>
      </c>
      <c r="F252" s="0" t="n">
        <v>91</v>
      </c>
      <c r="G252" s="0" t="n">
        <v>115</v>
      </c>
      <c r="I252" s="0" t="s">
        <v>920</v>
      </c>
      <c r="J252" s="0" t="s">
        <v>743</v>
      </c>
      <c r="K252" s="0" t="n">
        <v>4</v>
      </c>
      <c r="L252" s="0" t="n">
        <v>11</v>
      </c>
      <c r="M252" s="0" t="n">
        <v>9</v>
      </c>
      <c r="N252" s="0" t="s">
        <v>52</v>
      </c>
      <c r="O252" s="0" t="s">
        <v>581</v>
      </c>
      <c r="P252" s="0" t="s">
        <v>1743</v>
      </c>
      <c r="Q252" s="0" t="s">
        <v>55</v>
      </c>
      <c r="R252" s="0" t="n">
        <v>3</v>
      </c>
      <c r="S252" s="0" t="n">
        <v>5</v>
      </c>
      <c r="T252" s="0" t="n">
        <v>563</v>
      </c>
      <c r="U252" s="0" t="n">
        <v>501</v>
      </c>
      <c r="V252" s="0" t="n">
        <v>629</v>
      </c>
      <c r="W252" s="0" t="s">
        <v>55</v>
      </c>
      <c r="X252" s="0" t="n">
        <v>0</v>
      </c>
      <c r="Y252" s="0" t="s">
        <v>55</v>
      </c>
      <c r="Z252" s="0" t="s">
        <v>55</v>
      </c>
      <c r="AA252" s="0" t="n">
        <v>2.02275</v>
      </c>
      <c r="AB252" s="0" t="n">
        <v>0</v>
      </c>
      <c r="AC252" s="0" t="n">
        <v>0</v>
      </c>
      <c r="AD252" s="0" t="n">
        <v>4552.05</v>
      </c>
      <c r="AE252" s="0" t="n">
        <v>727.43</v>
      </c>
      <c r="AF252" s="0" t="n">
        <v>494.48</v>
      </c>
      <c r="AG252" s="0" t="n">
        <v>56</v>
      </c>
      <c r="AH252" s="0" t="n">
        <v>7.73</v>
      </c>
      <c r="AI252" s="0" t="n">
        <v>6.2</v>
      </c>
      <c r="AJ252" s="0" t="n">
        <v>197453.8</v>
      </c>
      <c r="AK252" s="0" t="n">
        <v>30795</v>
      </c>
      <c r="AL252" s="0" t="n">
        <v>8606.68</v>
      </c>
      <c r="AM252" s="0" t="n">
        <v>1338.67</v>
      </c>
      <c r="AN252" s="0" t="n">
        <v>466.64</v>
      </c>
      <c r="AO252" s="0" t="n">
        <v>102.4</v>
      </c>
      <c r="AP252" s="0" t="n">
        <v>515</v>
      </c>
      <c r="AQ252" s="107" t="s">
        <v>447</v>
      </c>
    </row>
    <row r="253" customFormat="false" ht="12.8" hidden="false" customHeight="false" outlineLevel="0" collapsed="false">
      <c r="A253" s="0" t="s">
        <v>2300</v>
      </c>
      <c r="B253" s="0" t="s">
        <v>2301</v>
      </c>
      <c r="C253" s="0" t="n">
        <v>14092</v>
      </c>
      <c r="D253" s="0" t="n">
        <v>4092</v>
      </c>
      <c r="E253" s="0" t="s">
        <v>46</v>
      </c>
      <c r="F253" s="0" t="n">
        <v>92</v>
      </c>
      <c r="G253" s="0" t="n">
        <v>117</v>
      </c>
      <c r="I253" s="0" t="s">
        <v>922</v>
      </c>
      <c r="J253" s="0" t="s">
        <v>743</v>
      </c>
      <c r="K253" s="0" t="n">
        <v>4</v>
      </c>
      <c r="L253" s="0" t="n">
        <v>18</v>
      </c>
      <c r="M253" s="0" t="n">
        <v>16</v>
      </c>
      <c r="N253" s="0" t="s">
        <v>52</v>
      </c>
      <c r="O253" s="0" t="s">
        <v>581</v>
      </c>
      <c r="P253" s="0" t="s">
        <v>1743</v>
      </c>
      <c r="Q253" s="0" t="s">
        <v>55</v>
      </c>
      <c r="R253" s="0" t="n">
        <v>3</v>
      </c>
      <c r="S253" s="0" t="n">
        <v>204</v>
      </c>
      <c r="T253" s="0" t="n">
        <v>502</v>
      </c>
      <c r="U253" s="0" t="n">
        <v>597</v>
      </c>
      <c r="V253" s="0" t="n">
        <v>497</v>
      </c>
      <c r="W253" s="0" t="n">
        <v>438</v>
      </c>
      <c r="X253" s="0" t="n">
        <v>7</v>
      </c>
      <c r="Y253" s="0" t="n">
        <v>10</v>
      </c>
      <c r="Z253" s="0" t="s">
        <v>55</v>
      </c>
      <c r="AA253" s="0" t="n">
        <v>167.234</v>
      </c>
      <c r="AB253" s="0" t="n">
        <v>7</v>
      </c>
      <c r="AC253" s="0" t="n">
        <v>134.94</v>
      </c>
      <c r="AD253" s="0" t="n">
        <v>12455.32</v>
      </c>
      <c r="AE253" s="0" t="n">
        <v>465.8</v>
      </c>
      <c r="AF253" s="0" t="n">
        <v>3086.93</v>
      </c>
      <c r="AG253" s="0" t="n">
        <v>44.75</v>
      </c>
      <c r="AH253" s="0" t="n">
        <v>1051.79</v>
      </c>
      <c r="AI253" s="0" t="n">
        <v>9</v>
      </c>
      <c r="AJ253" s="0" t="n">
        <v>231577.76</v>
      </c>
      <c r="AK253" s="0" t="n">
        <v>32547</v>
      </c>
      <c r="AL253" s="0" t="n">
        <v>28459.08</v>
      </c>
      <c r="AM253" s="0" t="n">
        <v>2416</v>
      </c>
      <c r="AN253" s="0" t="n">
        <v>3524.75</v>
      </c>
      <c r="AO253" s="0" t="n">
        <v>417</v>
      </c>
      <c r="AP253" s="0" t="n">
        <v>490</v>
      </c>
      <c r="AQ253" s="107" t="s">
        <v>451</v>
      </c>
    </row>
    <row r="254" customFormat="false" ht="12.8" hidden="false" customHeight="false" outlineLevel="0" collapsed="false">
      <c r="A254" s="0" t="s">
        <v>2302</v>
      </c>
      <c r="B254" s="0" t="s">
        <v>2303</v>
      </c>
      <c r="C254" s="0" t="n">
        <v>14093</v>
      </c>
      <c r="D254" s="0" t="n">
        <v>4093</v>
      </c>
      <c r="E254" s="0" t="s">
        <v>66</v>
      </c>
      <c r="F254" s="0" t="n">
        <v>93</v>
      </c>
      <c r="G254" s="0" t="n">
        <v>119</v>
      </c>
      <c r="I254" s="0" t="s">
        <v>924</v>
      </c>
      <c r="J254" s="0" t="s">
        <v>743</v>
      </c>
      <c r="K254" s="0" t="n">
        <v>4</v>
      </c>
      <c r="L254" s="0" t="n">
        <v>12</v>
      </c>
      <c r="M254" s="0" t="n">
        <v>10</v>
      </c>
      <c r="N254" s="0" t="s">
        <v>52</v>
      </c>
      <c r="O254" s="0" t="s">
        <v>581</v>
      </c>
      <c r="P254" s="0" t="s">
        <v>1778</v>
      </c>
      <c r="Q254" s="0" t="s">
        <v>55</v>
      </c>
      <c r="R254" s="0" t="n">
        <v>5</v>
      </c>
      <c r="S254" s="0" t="n">
        <v>16</v>
      </c>
      <c r="T254" s="0" t="n">
        <v>353</v>
      </c>
      <c r="U254" s="0" t="n">
        <v>554</v>
      </c>
      <c r="V254" s="0" t="n">
        <v>405</v>
      </c>
      <c r="W254" s="0" t="s">
        <v>55</v>
      </c>
      <c r="X254" s="0" t="n">
        <v>0</v>
      </c>
      <c r="Y254" s="0" t="s">
        <v>55</v>
      </c>
      <c r="Z254" s="0" t="s">
        <v>55</v>
      </c>
      <c r="AA254" s="0" t="n">
        <v>17.9668</v>
      </c>
      <c r="AB254" s="0" t="n">
        <v>0</v>
      </c>
      <c r="AC254" s="0" t="n">
        <v>0</v>
      </c>
      <c r="AD254" s="0" t="n">
        <v>3444.74</v>
      </c>
      <c r="AE254" s="0" t="n">
        <v>801.88</v>
      </c>
      <c r="AF254" s="0" t="n">
        <v>337.34</v>
      </c>
      <c r="AG254" s="0" t="n">
        <v>74</v>
      </c>
      <c r="AH254" s="0" t="n">
        <v>111.04</v>
      </c>
      <c r="AI254" s="0" t="n">
        <v>18.67</v>
      </c>
      <c r="AJ254" s="0" t="n">
        <v>306715.69</v>
      </c>
      <c r="AK254" s="0" t="n">
        <v>37026.25</v>
      </c>
      <c r="AL254" s="0" t="n">
        <v>16513.46</v>
      </c>
      <c r="AM254" s="0" t="n">
        <v>2339.14</v>
      </c>
      <c r="AN254" s="0" t="n">
        <v>2059.16</v>
      </c>
      <c r="AO254" s="0" t="n">
        <v>315.17</v>
      </c>
      <c r="AP254" s="0" t="n">
        <v>464</v>
      </c>
      <c r="AQ254" s="107" t="s">
        <v>455</v>
      </c>
    </row>
    <row r="255" customFormat="false" ht="12.8" hidden="false" customHeight="false" outlineLevel="0" collapsed="false">
      <c r="A255" s="0" t="s">
        <v>2304</v>
      </c>
      <c r="B255" s="0" t="s">
        <v>2305</v>
      </c>
      <c r="C255" s="0" t="n">
        <v>14094</v>
      </c>
      <c r="D255" s="0" t="n">
        <v>4094</v>
      </c>
      <c r="E255" s="0" t="s">
        <v>46</v>
      </c>
      <c r="F255" s="0" t="n">
        <v>94</v>
      </c>
      <c r="G255" s="0" t="n">
        <v>120</v>
      </c>
      <c r="H255" s="0" t="n">
        <v>30</v>
      </c>
      <c r="I255" s="0" t="s">
        <v>926</v>
      </c>
      <c r="J255" s="0" t="s">
        <v>743</v>
      </c>
      <c r="K255" s="0" t="n">
        <v>4</v>
      </c>
      <c r="L255" s="0" t="n">
        <v>8</v>
      </c>
      <c r="M255" s="0" t="n">
        <v>6</v>
      </c>
      <c r="N255" s="0" t="s">
        <v>52</v>
      </c>
      <c r="O255" s="0" t="s">
        <v>581</v>
      </c>
      <c r="P255" s="0" t="s">
        <v>1741</v>
      </c>
      <c r="Q255" s="0" t="s">
        <v>55</v>
      </c>
      <c r="R255" s="0" t="n">
        <v>3</v>
      </c>
      <c r="S255" s="0" t="n">
        <v>25</v>
      </c>
      <c r="T255" s="0" t="s">
        <v>55</v>
      </c>
      <c r="U255" s="0" t="s">
        <v>55</v>
      </c>
      <c r="V255" s="0" t="s">
        <v>55</v>
      </c>
      <c r="W255" s="0" t="s">
        <v>55</v>
      </c>
      <c r="X255" s="0" t="n">
        <v>9</v>
      </c>
      <c r="Y255" s="0" t="n">
        <v>13</v>
      </c>
      <c r="Z255" s="0" t="s">
        <v>55</v>
      </c>
      <c r="AA255" s="0" t="n">
        <v>17.0149</v>
      </c>
      <c r="AB255" s="0" t="n">
        <v>9</v>
      </c>
      <c r="AC255" s="0" t="n">
        <v>44.47</v>
      </c>
      <c r="AD255" s="0" t="n">
        <v>13815.84</v>
      </c>
      <c r="AE255" s="0" t="n">
        <v>205.5</v>
      </c>
      <c r="AF255" s="0" t="n">
        <v>1879.91</v>
      </c>
      <c r="AG255" s="0" t="n">
        <v>32</v>
      </c>
      <c r="AH255" s="0" t="n">
        <v>214.03</v>
      </c>
      <c r="AI255" s="0" t="n">
        <v>4.5</v>
      </c>
      <c r="AJ255" s="0" t="n">
        <v>304922.09</v>
      </c>
      <c r="AK255" s="0" t="n">
        <v>36101</v>
      </c>
      <c r="AL255" s="0" t="n">
        <v>24949.2</v>
      </c>
      <c r="AM255" s="0" t="n">
        <v>3256.67</v>
      </c>
      <c r="AN255" s="0" t="n">
        <v>433.08</v>
      </c>
      <c r="AO255" s="0" t="n">
        <v>111</v>
      </c>
      <c r="AP255" s="0" t="n">
        <v>348</v>
      </c>
      <c r="AQ255" s="107" t="s">
        <v>459</v>
      </c>
    </row>
    <row r="256" customFormat="false" ht="12.8" hidden="false" customHeight="false" outlineLevel="0" collapsed="false">
      <c r="A256" s="0" t="s">
        <v>2306</v>
      </c>
      <c r="B256" s="0" t="s">
        <v>2307</v>
      </c>
      <c r="C256" s="0" t="n">
        <v>14095</v>
      </c>
      <c r="D256" s="0" t="n">
        <v>4095</v>
      </c>
      <c r="E256" s="0" t="s">
        <v>56</v>
      </c>
      <c r="F256" s="0" t="n">
        <v>95</v>
      </c>
      <c r="G256" s="0" t="n">
        <v>121</v>
      </c>
      <c r="H256" s="0" t="n">
        <v>19</v>
      </c>
      <c r="I256" s="0" t="s">
        <v>928</v>
      </c>
      <c r="J256" s="0" t="s">
        <v>743</v>
      </c>
      <c r="K256" s="0" t="n">
        <v>4</v>
      </c>
      <c r="L256" s="0" t="n">
        <v>15</v>
      </c>
      <c r="M256" s="0" t="n">
        <v>13</v>
      </c>
      <c r="N256" s="0" t="s">
        <v>52</v>
      </c>
      <c r="O256" s="0" t="s">
        <v>581</v>
      </c>
      <c r="P256" s="0" t="s">
        <v>1778</v>
      </c>
      <c r="Q256" s="0" t="s">
        <v>55</v>
      </c>
      <c r="R256" s="0" t="n">
        <v>5</v>
      </c>
      <c r="S256" s="0" t="n">
        <v>8</v>
      </c>
      <c r="T256" s="0" t="n">
        <v>476</v>
      </c>
      <c r="U256" s="0" t="n">
        <v>468</v>
      </c>
      <c r="V256" s="0" t="n">
        <v>495</v>
      </c>
      <c r="W256" s="0" t="s">
        <v>55</v>
      </c>
      <c r="X256" s="0" t="n">
        <v>0</v>
      </c>
      <c r="Y256" s="0" t="s">
        <v>55</v>
      </c>
      <c r="Z256" s="0" t="s">
        <v>55</v>
      </c>
      <c r="AA256" s="0" t="n">
        <v>0.832899</v>
      </c>
      <c r="AB256" s="0" t="n">
        <v>0</v>
      </c>
      <c r="AC256" s="0" t="n">
        <v>0</v>
      </c>
      <c r="AD256" s="0" t="n">
        <v>4436.81</v>
      </c>
      <c r="AE256" s="0" t="n">
        <v>1179.62</v>
      </c>
      <c r="AF256" s="0" t="n">
        <v>791.94</v>
      </c>
      <c r="AG256" s="0" t="n">
        <v>131.71</v>
      </c>
      <c r="AH256" s="0" t="n">
        <v>129.63</v>
      </c>
      <c r="AI256" s="0" t="n">
        <v>22.67</v>
      </c>
      <c r="AJ256" s="0" t="n">
        <v>299248.3</v>
      </c>
      <c r="AK256" s="0" t="n">
        <v>41771.88</v>
      </c>
      <c r="AL256" s="0" t="n">
        <v>23669.15</v>
      </c>
      <c r="AM256" s="0" t="n">
        <v>3354.86</v>
      </c>
      <c r="AN256" s="0" t="n">
        <v>1619.89</v>
      </c>
      <c r="AO256" s="0" t="n">
        <v>336.67</v>
      </c>
      <c r="AP256" s="0" t="n">
        <v>412</v>
      </c>
      <c r="AQ256" s="107" t="s">
        <v>463</v>
      </c>
    </row>
    <row r="257" customFormat="false" ht="12.8" hidden="false" customHeight="false" outlineLevel="0" collapsed="false">
      <c r="A257" s="0" t="s">
        <v>2308</v>
      </c>
      <c r="B257" s="0" t="s">
        <v>2309</v>
      </c>
      <c r="C257" s="0" t="n">
        <v>14096</v>
      </c>
      <c r="D257" s="0" t="n">
        <v>4096</v>
      </c>
      <c r="E257" s="0" t="s">
        <v>66</v>
      </c>
      <c r="F257" s="0" t="n">
        <v>96</v>
      </c>
      <c r="G257" s="0" t="n">
        <v>122</v>
      </c>
      <c r="I257" s="0" t="s">
        <v>930</v>
      </c>
      <c r="J257" s="0" t="s">
        <v>743</v>
      </c>
      <c r="K257" s="0" t="n">
        <v>4</v>
      </c>
      <c r="L257" s="0" t="n">
        <v>20</v>
      </c>
      <c r="M257" s="0" t="n">
        <v>17</v>
      </c>
      <c r="N257" s="0" t="s">
        <v>52</v>
      </c>
      <c r="O257" s="0" t="s">
        <v>581</v>
      </c>
      <c r="P257" s="0" t="s">
        <v>1749</v>
      </c>
      <c r="Q257" s="0" t="s">
        <v>55</v>
      </c>
      <c r="R257" s="0" t="n">
        <v>3</v>
      </c>
      <c r="S257" s="0" t="n">
        <v>55</v>
      </c>
      <c r="T257" s="0" t="n">
        <v>320</v>
      </c>
      <c r="U257" s="0" t="n">
        <v>520</v>
      </c>
      <c r="V257" s="0" t="n">
        <v>362</v>
      </c>
      <c r="W257" s="0" t="s">
        <v>55</v>
      </c>
      <c r="X257" s="0" t="n">
        <v>1</v>
      </c>
      <c r="Y257" s="0" t="s">
        <v>55</v>
      </c>
      <c r="Z257" s="0" t="s">
        <v>55</v>
      </c>
      <c r="AA257" s="0" t="n">
        <v>58.0054</v>
      </c>
      <c r="AB257" s="0" t="n">
        <v>1</v>
      </c>
      <c r="AC257" s="0" t="n">
        <v>1.31</v>
      </c>
      <c r="AD257" s="0" t="n">
        <v>2883.58</v>
      </c>
      <c r="AE257" s="0" t="n">
        <v>840.6</v>
      </c>
      <c r="AF257" s="0" t="n">
        <v>1180.44</v>
      </c>
      <c r="AG257" s="0" t="n">
        <v>246.67</v>
      </c>
      <c r="AH257" s="0" t="n">
        <v>689.24</v>
      </c>
      <c r="AI257" s="0" t="n">
        <v>120.62</v>
      </c>
      <c r="AJ257" s="0" t="n">
        <v>334544.29</v>
      </c>
      <c r="AK257" s="0" t="n">
        <v>42258.7</v>
      </c>
      <c r="AL257" s="0" t="n">
        <v>33775.65</v>
      </c>
      <c r="AM257" s="0" t="n">
        <v>6089.33</v>
      </c>
      <c r="AN257" s="0" t="n">
        <v>5756.65</v>
      </c>
      <c r="AO257" s="0" t="n">
        <v>1433.38</v>
      </c>
      <c r="AP257" s="0" t="n">
        <v>171</v>
      </c>
      <c r="AQ257" s="107" t="s">
        <v>467</v>
      </c>
    </row>
    <row r="258" customFormat="false" ht="12.8" hidden="false" customHeight="false" outlineLevel="0" collapsed="false">
      <c r="A258" s="0" t="s">
        <v>2310</v>
      </c>
      <c r="B258" s="0" t="s">
        <v>2311</v>
      </c>
      <c r="C258" s="0" t="n">
        <v>14097</v>
      </c>
      <c r="D258" s="0" t="n">
        <v>4097</v>
      </c>
      <c r="E258" s="0" t="s">
        <v>46</v>
      </c>
      <c r="F258" s="0" t="n">
        <v>97</v>
      </c>
      <c r="G258" s="0" t="n">
        <v>123</v>
      </c>
      <c r="H258" s="0" t="s">
        <v>471</v>
      </c>
      <c r="I258" s="0" t="s">
        <v>932</v>
      </c>
      <c r="J258" s="0" t="s">
        <v>743</v>
      </c>
      <c r="K258" s="0" t="n">
        <v>4</v>
      </c>
      <c r="L258" s="0" t="n">
        <v>10</v>
      </c>
      <c r="M258" s="0" t="n">
        <v>8</v>
      </c>
      <c r="N258" s="0" t="s">
        <v>52</v>
      </c>
      <c r="O258" s="0" t="s">
        <v>581</v>
      </c>
      <c r="P258" s="0" t="s">
        <v>1743</v>
      </c>
      <c r="Q258" s="0" t="n">
        <v>0</v>
      </c>
      <c r="R258" s="0" t="n">
        <v>3</v>
      </c>
      <c r="S258" s="0" t="n">
        <v>275</v>
      </c>
      <c r="T258" s="0" t="n">
        <v>389</v>
      </c>
      <c r="U258" s="0" t="n">
        <v>610</v>
      </c>
      <c r="V258" s="0" t="n">
        <v>458</v>
      </c>
      <c r="W258" s="0" t="n">
        <v>408</v>
      </c>
      <c r="X258" s="0" t="n">
        <v>5</v>
      </c>
      <c r="Y258" s="0" t="n">
        <v>8</v>
      </c>
      <c r="Z258" s="0" t="s">
        <v>55</v>
      </c>
      <c r="AA258" s="0" t="n">
        <v>322.332</v>
      </c>
      <c r="AB258" s="0" t="n">
        <v>5</v>
      </c>
      <c r="AC258" s="0" t="n">
        <v>30.1</v>
      </c>
      <c r="AD258" s="0" t="n">
        <v>13052.82</v>
      </c>
      <c r="AE258" s="0" t="n">
        <v>214</v>
      </c>
      <c r="AF258" s="0" t="n">
        <v>2800.21</v>
      </c>
      <c r="AG258" s="0" t="n">
        <v>27.33</v>
      </c>
      <c r="AH258" s="0" t="n">
        <v>397.59</v>
      </c>
      <c r="AI258" s="0" t="n">
        <v>3.5</v>
      </c>
      <c r="AJ258" s="0" t="n">
        <v>222839.62</v>
      </c>
      <c r="AK258" s="0" t="n">
        <v>22873.75</v>
      </c>
      <c r="AL258" s="0" t="n">
        <v>23913.57</v>
      </c>
      <c r="AM258" s="0" t="n">
        <v>2312.67</v>
      </c>
      <c r="AN258" s="0" t="n">
        <v>683.6</v>
      </c>
      <c r="AO258" s="0" t="n">
        <v>115</v>
      </c>
      <c r="AP258" s="0" t="n">
        <v>197</v>
      </c>
      <c r="AQ258" s="107" t="s">
        <v>472</v>
      </c>
    </row>
    <row r="259" customFormat="false" ht="12.8" hidden="false" customHeight="false" outlineLevel="0" collapsed="false">
      <c r="A259" s="0" t="s">
        <v>2312</v>
      </c>
      <c r="B259" s="0" t="s">
        <v>2313</v>
      </c>
      <c r="C259" s="0" t="n">
        <v>14098</v>
      </c>
      <c r="D259" s="0" t="n">
        <v>4098</v>
      </c>
      <c r="E259" s="0" t="s">
        <v>56</v>
      </c>
      <c r="F259" s="0" t="n">
        <v>98</v>
      </c>
      <c r="G259" s="0" t="n">
        <v>124</v>
      </c>
      <c r="H259" s="0" t="s">
        <v>476</v>
      </c>
      <c r="I259" s="0" t="s">
        <v>934</v>
      </c>
      <c r="J259" s="0" t="s">
        <v>743</v>
      </c>
      <c r="K259" s="0" t="n">
        <v>4</v>
      </c>
      <c r="L259" s="0" t="n">
        <v>10</v>
      </c>
      <c r="M259" s="0" t="n">
        <v>8</v>
      </c>
      <c r="N259" s="0" t="s">
        <v>52</v>
      </c>
      <c r="O259" s="0" t="s">
        <v>581</v>
      </c>
      <c r="P259" s="0" t="s">
        <v>1743</v>
      </c>
      <c r="Q259" s="0" t="n">
        <v>0</v>
      </c>
      <c r="R259" s="0" t="n">
        <v>3</v>
      </c>
      <c r="S259" s="0" t="n">
        <v>40</v>
      </c>
      <c r="T259" s="0" t="n">
        <v>451</v>
      </c>
      <c r="U259" s="0" t="n">
        <v>583</v>
      </c>
      <c r="V259" s="0" t="n">
        <v>497</v>
      </c>
      <c r="W259" s="0" t="n">
        <v>444</v>
      </c>
      <c r="X259" s="0" t="n">
        <v>1</v>
      </c>
      <c r="Y259" s="0" t="n">
        <v>11</v>
      </c>
      <c r="Z259" s="0" t="s">
        <v>55</v>
      </c>
      <c r="AA259" s="0" t="n">
        <v>24.987</v>
      </c>
      <c r="AB259" s="0" t="n">
        <v>1</v>
      </c>
      <c r="AC259" s="0" t="n">
        <v>2.5</v>
      </c>
      <c r="AD259" s="0" t="n">
        <v>6848.37</v>
      </c>
      <c r="AE259" s="0" t="n">
        <v>61.5</v>
      </c>
      <c r="AF259" s="0" t="n">
        <v>1848.3</v>
      </c>
      <c r="AG259" s="0" t="n">
        <v>7.33</v>
      </c>
      <c r="AH259" s="0" t="n">
        <v>24.99</v>
      </c>
      <c r="AI259" s="0" t="n">
        <v>1</v>
      </c>
      <c r="AJ259" s="0" t="n">
        <v>238371.95</v>
      </c>
      <c r="AK259" s="0" t="n">
        <v>30576.5</v>
      </c>
      <c r="AL259" s="0" t="n">
        <v>36208.22</v>
      </c>
      <c r="AM259" s="0" t="n">
        <v>5932.67</v>
      </c>
      <c r="AN259" s="0" t="n">
        <v>1530.99</v>
      </c>
      <c r="AO259" s="0" t="n">
        <v>385.5</v>
      </c>
      <c r="AP259" s="0" t="n">
        <v>238</v>
      </c>
      <c r="AQ259" s="107" t="s">
        <v>477</v>
      </c>
    </row>
    <row r="260" customFormat="false" ht="12.8" hidden="false" customHeight="false" outlineLevel="0" collapsed="false">
      <c r="A260" s="0" t="s">
        <v>2314</v>
      </c>
      <c r="B260" s="0" t="s">
        <v>2315</v>
      </c>
      <c r="C260" s="0" t="n">
        <v>14099</v>
      </c>
      <c r="D260" s="0" t="n">
        <v>4099</v>
      </c>
      <c r="E260" s="0" t="s">
        <v>46</v>
      </c>
      <c r="F260" s="0" t="n">
        <v>99</v>
      </c>
      <c r="G260" s="0" t="n">
        <v>125</v>
      </c>
      <c r="H260" s="0" t="n">
        <v>44</v>
      </c>
      <c r="I260" s="0" t="s">
        <v>936</v>
      </c>
      <c r="J260" s="0" t="s">
        <v>743</v>
      </c>
      <c r="K260" s="0" t="n">
        <v>4</v>
      </c>
      <c r="L260" s="0" t="n">
        <v>18</v>
      </c>
      <c r="M260" s="0" t="n">
        <v>16</v>
      </c>
      <c r="N260" s="0" t="s">
        <v>52</v>
      </c>
      <c r="O260" s="0" t="s">
        <v>581</v>
      </c>
      <c r="P260" s="0" t="s">
        <v>1743</v>
      </c>
      <c r="Q260" s="0" t="s">
        <v>55</v>
      </c>
      <c r="R260" s="0" t="n">
        <v>3</v>
      </c>
      <c r="S260" s="0" t="n">
        <v>72</v>
      </c>
      <c r="T260" s="0" t="n">
        <v>498</v>
      </c>
      <c r="U260" s="0" t="n">
        <v>495</v>
      </c>
      <c r="V260" s="0" t="n">
        <v>495</v>
      </c>
      <c r="W260" s="0" t="s">
        <v>55</v>
      </c>
      <c r="X260" s="0" t="n">
        <v>10</v>
      </c>
      <c r="Y260" s="0" t="n">
        <v>24</v>
      </c>
      <c r="Z260" s="0" t="s">
        <v>55</v>
      </c>
      <c r="AA260" s="0" t="n">
        <v>51.3422</v>
      </c>
      <c r="AB260" s="0" t="n">
        <v>10</v>
      </c>
      <c r="AC260" s="0" t="n">
        <v>34.75</v>
      </c>
      <c r="AD260" s="0" t="n">
        <v>9567.72</v>
      </c>
      <c r="AE260" s="0" t="n">
        <v>984.67</v>
      </c>
      <c r="AF260" s="0" t="n">
        <v>2609.15</v>
      </c>
      <c r="AG260" s="0" t="n">
        <v>244.8</v>
      </c>
      <c r="AH260" s="0" t="n">
        <v>634</v>
      </c>
      <c r="AI260" s="0" t="n">
        <v>48.25</v>
      </c>
      <c r="AJ260" s="0" t="n">
        <v>317433.48</v>
      </c>
      <c r="AK260" s="0" t="n">
        <v>41425.67</v>
      </c>
      <c r="AL260" s="0" t="n">
        <v>36224.1</v>
      </c>
      <c r="AM260" s="0" t="n">
        <v>6084.6</v>
      </c>
      <c r="AN260" s="0" t="n">
        <v>4369.36</v>
      </c>
      <c r="AO260" s="0" t="n">
        <v>1001.5</v>
      </c>
      <c r="AP260" s="0" t="n">
        <v>297</v>
      </c>
      <c r="AQ260" s="107" t="s">
        <v>481</v>
      </c>
    </row>
    <row r="261" customFormat="false" ht="12.8" hidden="false" customHeight="false" outlineLevel="0" collapsed="false">
      <c r="A261" s="0" t="s">
        <v>2316</v>
      </c>
      <c r="B261" s="0" t="s">
        <v>2317</v>
      </c>
      <c r="C261" s="0" t="n">
        <v>14100</v>
      </c>
      <c r="D261" s="0" t="n">
        <v>4100</v>
      </c>
      <c r="E261" s="0" t="s">
        <v>80</v>
      </c>
      <c r="F261" s="0" t="n">
        <v>100</v>
      </c>
      <c r="G261" s="0" t="n">
        <v>126</v>
      </c>
      <c r="H261" s="0" t="s">
        <v>485</v>
      </c>
      <c r="I261" s="0" t="s">
        <v>938</v>
      </c>
      <c r="J261" s="0" t="s">
        <v>743</v>
      </c>
      <c r="K261" s="0" t="n">
        <v>4</v>
      </c>
      <c r="L261" s="0" t="n">
        <v>10</v>
      </c>
      <c r="M261" s="0" t="n">
        <v>8</v>
      </c>
      <c r="N261" s="0" t="s">
        <v>52</v>
      </c>
      <c r="O261" s="0" t="s">
        <v>581</v>
      </c>
      <c r="P261" s="0" t="s">
        <v>1741</v>
      </c>
      <c r="Q261" s="0" t="n">
        <v>0</v>
      </c>
      <c r="R261" s="0" t="n">
        <v>3</v>
      </c>
      <c r="S261" s="0" t="n">
        <v>9</v>
      </c>
      <c r="T261" s="0" t="n">
        <v>615</v>
      </c>
      <c r="U261" s="0" t="n">
        <v>553</v>
      </c>
      <c r="V261" s="0" t="n">
        <v>612</v>
      </c>
      <c r="W261" s="0" t="n">
        <v>492</v>
      </c>
      <c r="X261" s="0" t="n">
        <v>8</v>
      </c>
      <c r="Y261" s="0" t="n">
        <v>9</v>
      </c>
      <c r="Z261" s="0" t="s">
        <v>55</v>
      </c>
      <c r="AA261" s="0" t="n">
        <v>45.3335</v>
      </c>
      <c r="AB261" s="0" t="n">
        <v>8</v>
      </c>
      <c r="AC261" s="0" t="n">
        <v>19.8</v>
      </c>
      <c r="AD261" s="0" t="n">
        <v>14198.6</v>
      </c>
      <c r="AE261" s="0" t="n">
        <v>143</v>
      </c>
      <c r="AF261" s="0" t="n">
        <v>1831.07</v>
      </c>
      <c r="AG261" s="0" t="n">
        <v>17.67</v>
      </c>
      <c r="AH261" s="0" t="n">
        <v>65.23</v>
      </c>
      <c r="AI261" s="0" t="n">
        <v>3</v>
      </c>
      <c r="AJ261" s="0" t="n">
        <v>223108.37</v>
      </c>
      <c r="AK261" s="0" t="n">
        <v>31971</v>
      </c>
      <c r="AL261" s="0" t="n">
        <v>15113.08</v>
      </c>
      <c r="AM261" s="0" t="n">
        <v>1724</v>
      </c>
      <c r="AN261" s="0" t="n">
        <v>985.5</v>
      </c>
      <c r="AO261" s="0" t="n">
        <v>352.5</v>
      </c>
      <c r="AP261" s="0" t="n">
        <v>455</v>
      </c>
      <c r="AQ261" s="107" t="s">
        <v>486</v>
      </c>
    </row>
    <row r="262" customFormat="false" ht="12.8" hidden="false" customHeight="false" outlineLevel="0" collapsed="false">
      <c r="A262" s="0" t="s">
        <v>2318</v>
      </c>
      <c r="B262" s="0" t="s">
        <v>2319</v>
      </c>
      <c r="C262" s="0" t="n">
        <v>14101</v>
      </c>
      <c r="D262" s="0" t="n">
        <v>4101</v>
      </c>
      <c r="E262" s="0" t="s">
        <v>46</v>
      </c>
      <c r="F262" s="0" t="n">
        <v>101</v>
      </c>
      <c r="G262" s="0" t="n">
        <v>127</v>
      </c>
      <c r="H262" s="0" t="n">
        <v>40</v>
      </c>
      <c r="I262" s="0" t="s">
        <v>940</v>
      </c>
      <c r="J262" s="0" t="s">
        <v>743</v>
      </c>
      <c r="K262" s="0" t="n">
        <v>4</v>
      </c>
      <c r="L262" s="0" t="n">
        <v>15</v>
      </c>
      <c r="M262" s="0" t="n">
        <v>13</v>
      </c>
      <c r="N262" s="0" t="s">
        <v>52</v>
      </c>
      <c r="O262" s="0" t="s">
        <v>581</v>
      </c>
      <c r="P262" s="0" t="s">
        <v>1374</v>
      </c>
      <c r="Q262" s="0" t="s">
        <v>55</v>
      </c>
      <c r="R262" s="0" t="n">
        <v>3</v>
      </c>
      <c r="S262" s="0" t="n">
        <v>52</v>
      </c>
      <c r="T262" s="0" t="n">
        <v>428</v>
      </c>
      <c r="U262" s="0" t="n">
        <v>510</v>
      </c>
      <c r="V262" s="0" t="n">
        <v>483</v>
      </c>
      <c r="W262" s="0" t="n">
        <v>477</v>
      </c>
      <c r="X262" s="0" t="n">
        <v>6</v>
      </c>
      <c r="Y262" s="0" t="n">
        <v>18</v>
      </c>
      <c r="Z262" s="0" t="s">
        <v>55</v>
      </c>
      <c r="AA262" s="0" t="n">
        <v>31.2932</v>
      </c>
      <c r="AB262" s="0" t="n">
        <v>6</v>
      </c>
      <c r="AC262" s="0" t="n">
        <v>138.14</v>
      </c>
      <c r="AD262" s="0" t="n">
        <v>12968.44</v>
      </c>
      <c r="AE262" s="0" t="n">
        <v>179.25</v>
      </c>
      <c r="AF262" s="0" t="n">
        <v>2803.22</v>
      </c>
      <c r="AG262" s="0" t="n">
        <v>20.33</v>
      </c>
      <c r="AH262" s="0" t="n">
        <v>445.72</v>
      </c>
      <c r="AI262" s="0" t="n">
        <v>4</v>
      </c>
      <c r="AJ262" s="0" t="n">
        <v>333004.12</v>
      </c>
      <c r="AK262" s="0" t="n">
        <v>37135.5</v>
      </c>
      <c r="AL262" s="0" t="n">
        <v>68055.67</v>
      </c>
      <c r="AM262" s="0" t="n">
        <v>5816.67</v>
      </c>
      <c r="AN262" s="0" t="n">
        <v>8738.11</v>
      </c>
      <c r="AO262" s="0" t="n">
        <v>458.5</v>
      </c>
      <c r="AP262" s="0" t="n">
        <v>216</v>
      </c>
      <c r="AQ262" s="107" t="s">
        <v>489</v>
      </c>
    </row>
    <row r="263" customFormat="false" ht="12.8" hidden="false" customHeight="false" outlineLevel="0" collapsed="false">
      <c r="A263" s="0" t="s">
        <v>2320</v>
      </c>
      <c r="B263" s="0" t="s">
        <v>2321</v>
      </c>
      <c r="C263" s="0" t="n">
        <v>14102</v>
      </c>
      <c r="D263" s="0" t="n">
        <v>4102</v>
      </c>
      <c r="E263" s="0" t="s">
        <v>80</v>
      </c>
      <c r="F263" s="0" t="n">
        <v>102</v>
      </c>
      <c r="G263" s="0" t="n">
        <v>128</v>
      </c>
      <c r="H263" s="0" t="n">
        <v>2</v>
      </c>
      <c r="I263" s="0" t="s">
        <v>942</v>
      </c>
      <c r="J263" s="0" t="s">
        <v>743</v>
      </c>
      <c r="K263" s="0" t="n">
        <v>4</v>
      </c>
      <c r="L263" s="0" t="n">
        <v>17</v>
      </c>
      <c r="M263" s="0" t="n">
        <v>14</v>
      </c>
      <c r="N263" s="0" t="s">
        <v>52</v>
      </c>
      <c r="O263" s="0" t="s">
        <v>581</v>
      </c>
      <c r="P263" s="0" t="s">
        <v>1745</v>
      </c>
      <c r="Q263" s="0" t="n">
        <v>0</v>
      </c>
      <c r="R263" s="0" t="n">
        <v>1</v>
      </c>
      <c r="S263" s="0" t="n">
        <v>7</v>
      </c>
      <c r="T263" s="0" t="n">
        <v>597</v>
      </c>
      <c r="U263" s="0" t="n">
        <v>559</v>
      </c>
      <c r="V263" s="0" t="n">
        <v>572</v>
      </c>
      <c r="W263" s="0" t="n">
        <v>431</v>
      </c>
      <c r="X263" s="0" t="n">
        <v>2</v>
      </c>
      <c r="Y263" s="0" t="n">
        <v>10</v>
      </c>
      <c r="Z263" s="0" t="s">
        <v>55</v>
      </c>
      <c r="AA263" s="0" t="n">
        <v>2.20123</v>
      </c>
      <c r="AB263" s="0" t="n">
        <v>2</v>
      </c>
      <c r="AC263" s="0" t="n">
        <v>0.51</v>
      </c>
      <c r="AD263" s="0" t="n">
        <v>6688.32</v>
      </c>
      <c r="AE263" s="0" t="n">
        <v>708.5</v>
      </c>
      <c r="AF263" s="0" t="n">
        <v>711.24</v>
      </c>
      <c r="AG263" s="0" t="n">
        <v>89.2</v>
      </c>
      <c r="AH263" s="0" t="n">
        <v>185.39</v>
      </c>
      <c r="AI263" s="0" t="n">
        <v>26.5</v>
      </c>
      <c r="AJ263" s="0" t="n">
        <v>238540.91</v>
      </c>
      <c r="AK263" s="0" t="n">
        <v>34634.67</v>
      </c>
      <c r="AL263" s="0" t="n">
        <v>12225</v>
      </c>
      <c r="AM263" s="0" t="n">
        <v>2475.4</v>
      </c>
      <c r="AN263" s="0" t="n">
        <v>835.49</v>
      </c>
      <c r="AO263" s="0" t="n">
        <v>285.75</v>
      </c>
      <c r="AP263" s="0" t="n">
        <v>344</v>
      </c>
      <c r="AQ263" s="107" t="s">
        <v>493</v>
      </c>
    </row>
    <row r="264" customFormat="false" ht="12.8" hidden="false" customHeight="false" outlineLevel="0" collapsed="false">
      <c r="A264" s="0" t="s">
        <v>2322</v>
      </c>
      <c r="B264" s="0" t="s">
        <v>2323</v>
      </c>
      <c r="C264" s="0" t="n">
        <v>14103</v>
      </c>
      <c r="D264" s="0" t="n">
        <v>4103</v>
      </c>
      <c r="E264" s="0" t="s">
        <v>66</v>
      </c>
      <c r="F264" s="0" t="n">
        <v>103</v>
      </c>
      <c r="G264" s="0" t="n">
        <v>129</v>
      </c>
      <c r="H264" s="0" t="n">
        <v>1</v>
      </c>
      <c r="I264" s="0" t="s">
        <v>944</v>
      </c>
      <c r="J264" s="0" t="s">
        <v>743</v>
      </c>
      <c r="K264" s="0" t="n">
        <v>4</v>
      </c>
      <c r="L264" s="0" t="n">
        <v>18</v>
      </c>
      <c r="M264" s="0" t="n">
        <v>16</v>
      </c>
      <c r="N264" s="0" t="s">
        <v>52</v>
      </c>
      <c r="O264" s="0" t="s">
        <v>581</v>
      </c>
      <c r="P264" s="0" t="s">
        <v>1755</v>
      </c>
      <c r="Q264" s="0" t="n">
        <v>0</v>
      </c>
      <c r="R264" s="0" t="n">
        <v>2</v>
      </c>
      <c r="S264" s="0" t="n">
        <v>126</v>
      </c>
      <c r="T264" s="0" t="n">
        <v>591</v>
      </c>
      <c r="U264" s="0" t="n">
        <v>565</v>
      </c>
      <c r="V264" s="0" t="n">
        <v>597</v>
      </c>
      <c r="W264" s="0" t="n">
        <v>454</v>
      </c>
      <c r="X264" s="0" t="n">
        <v>2</v>
      </c>
      <c r="Y264" s="0" t="n">
        <v>16</v>
      </c>
      <c r="Z264" s="0" t="s">
        <v>55</v>
      </c>
      <c r="AA264" s="0" t="n">
        <v>125.589</v>
      </c>
      <c r="AB264" s="0" t="n">
        <v>2</v>
      </c>
      <c r="AC264" s="0" t="n">
        <v>4.05</v>
      </c>
      <c r="AD264" s="0" t="n">
        <v>10101.43</v>
      </c>
      <c r="AE264" s="0" t="n">
        <v>452.8</v>
      </c>
      <c r="AF264" s="0" t="n">
        <v>1426.93</v>
      </c>
      <c r="AG264" s="0" t="n">
        <v>49.5</v>
      </c>
      <c r="AH264" s="0" t="n">
        <v>179.27</v>
      </c>
      <c r="AI264" s="0" t="n">
        <v>6</v>
      </c>
      <c r="AJ264" s="0" t="n">
        <v>330268.89</v>
      </c>
      <c r="AK264" s="0" t="n">
        <v>35350.6</v>
      </c>
      <c r="AL264" s="0" t="n">
        <v>21681.35</v>
      </c>
      <c r="AM264" s="0" t="n">
        <v>3475.75</v>
      </c>
      <c r="AN264" s="0" t="n">
        <v>1225.59</v>
      </c>
      <c r="AO264" s="0" t="n">
        <v>201.67</v>
      </c>
      <c r="AP264" s="0" t="n">
        <v>231</v>
      </c>
      <c r="AQ264" s="107" t="s">
        <v>497</v>
      </c>
    </row>
    <row r="265" customFormat="false" ht="12.8" hidden="false" customHeight="false" outlineLevel="0" collapsed="false">
      <c r="A265" s="0" t="s">
        <v>2324</v>
      </c>
      <c r="B265" s="0" t="s">
        <v>2325</v>
      </c>
      <c r="C265" s="0" t="n">
        <v>14104</v>
      </c>
      <c r="D265" s="0" t="n">
        <v>4104</v>
      </c>
      <c r="E265" s="0" t="s">
        <v>56</v>
      </c>
      <c r="F265" s="0" t="n">
        <v>104</v>
      </c>
      <c r="G265" s="0" t="n">
        <v>130</v>
      </c>
      <c r="H265" s="0" t="n">
        <v>35</v>
      </c>
      <c r="I265" s="0" t="s">
        <v>946</v>
      </c>
      <c r="J265" s="0" t="s">
        <v>743</v>
      </c>
      <c r="K265" s="0" t="n">
        <v>4</v>
      </c>
      <c r="L265" s="0" t="n">
        <v>12</v>
      </c>
      <c r="M265" s="0" t="n">
        <v>8</v>
      </c>
      <c r="N265" s="0" t="s">
        <v>52</v>
      </c>
      <c r="O265" s="0" t="s">
        <v>581</v>
      </c>
      <c r="P265" s="0" t="s">
        <v>1779</v>
      </c>
      <c r="Q265" s="0" t="s">
        <v>55</v>
      </c>
      <c r="R265" s="0" t="n">
        <v>5</v>
      </c>
      <c r="S265" s="0" t="n">
        <v>2</v>
      </c>
      <c r="T265" s="0" t="n">
        <v>540</v>
      </c>
      <c r="U265" s="0" t="n">
        <v>447</v>
      </c>
      <c r="V265" s="0" t="n">
        <v>490</v>
      </c>
      <c r="W265" s="0" t="n">
        <v>411</v>
      </c>
      <c r="X265" s="0" t="n">
        <v>3</v>
      </c>
      <c r="Y265" s="0" t="n">
        <v>11</v>
      </c>
      <c r="Z265" s="0" t="s">
        <v>55</v>
      </c>
      <c r="AA265" s="0" t="n">
        <v>4.64044</v>
      </c>
      <c r="AB265" s="0" t="n">
        <v>3</v>
      </c>
      <c r="AC265" s="0" t="n">
        <v>6.88</v>
      </c>
      <c r="AD265" s="0" t="n">
        <v>5649.66</v>
      </c>
      <c r="AE265" s="0" t="n">
        <v>247.4</v>
      </c>
      <c r="AF265" s="0" t="n">
        <v>969.02</v>
      </c>
      <c r="AG265" s="0" t="n">
        <v>36.25</v>
      </c>
      <c r="AH265" s="0" t="n">
        <v>100.03</v>
      </c>
      <c r="AI265" s="0" t="n">
        <v>6.33</v>
      </c>
      <c r="AJ265" s="0" t="n">
        <v>191023.14</v>
      </c>
      <c r="AK265" s="0" t="n">
        <v>27709.2</v>
      </c>
      <c r="AL265" s="0" t="n">
        <v>12499.5</v>
      </c>
      <c r="AM265" s="0" t="n">
        <v>2625.5</v>
      </c>
      <c r="AN265" s="0" t="n">
        <v>579.95</v>
      </c>
      <c r="AO265" s="0" t="n">
        <v>155.33</v>
      </c>
      <c r="AP265" s="0" t="n">
        <v>512</v>
      </c>
      <c r="AQ265" s="107" t="s">
        <v>501</v>
      </c>
    </row>
    <row r="266" customFormat="false" ht="12.8" hidden="false" customHeight="false" outlineLevel="0" collapsed="false">
      <c r="A266" s="0" t="s">
        <v>2326</v>
      </c>
      <c r="B266" s="0" t="s">
        <v>2327</v>
      </c>
      <c r="C266" s="0" t="n">
        <v>14105</v>
      </c>
      <c r="D266" s="0" t="n">
        <v>4105</v>
      </c>
      <c r="E266" s="0" t="s">
        <v>66</v>
      </c>
      <c r="F266" s="0" t="n">
        <v>105</v>
      </c>
      <c r="G266" s="0" t="n">
        <v>131</v>
      </c>
      <c r="I266" s="0" t="s">
        <v>948</v>
      </c>
      <c r="J266" s="0" t="s">
        <v>743</v>
      </c>
      <c r="K266" s="0" t="n">
        <v>4</v>
      </c>
      <c r="L266" s="0" t="n">
        <v>19</v>
      </c>
      <c r="M266" s="0" t="n">
        <v>17</v>
      </c>
      <c r="N266" s="0" t="s">
        <v>52</v>
      </c>
      <c r="O266" s="0" t="s">
        <v>581</v>
      </c>
      <c r="P266" s="0" t="s">
        <v>1743</v>
      </c>
      <c r="Q266" s="0" t="s">
        <v>55</v>
      </c>
      <c r="R266" s="0" t="n">
        <v>3</v>
      </c>
      <c r="S266" s="0" t="n">
        <v>19</v>
      </c>
      <c r="T266" s="0" t="n">
        <v>538</v>
      </c>
      <c r="U266" s="0" t="n">
        <v>429</v>
      </c>
      <c r="V266" s="0" t="n">
        <v>464</v>
      </c>
      <c r="W266" s="0" t="s">
        <v>55</v>
      </c>
      <c r="X266" s="0" t="n">
        <v>2</v>
      </c>
      <c r="Y266" s="0" t="n">
        <v>21</v>
      </c>
      <c r="Z266" s="0" t="s">
        <v>55</v>
      </c>
      <c r="AA266" s="0" t="n">
        <v>14.4567</v>
      </c>
      <c r="AB266" s="0" t="n">
        <v>2</v>
      </c>
      <c r="AC266" s="0" t="n">
        <v>5.35</v>
      </c>
      <c r="AD266" s="0" t="n">
        <v>9311.98</v>
      </c>
      <c r="AE266" s="0" t="n">
        <v>360.4</v>
      </c>
      <c r="AF266" s="0" t="n">
        <v>537.64</v>
      </c>
      <c r="AG266" s="0" t="n">
        <v>37</v>
      </c>
      <c r="AH266" s="0" t="n">
        <v>52.47</v>
      </c>
      <c r="AI266" s="0" t="n">
        <v>7</v>
      </c>
      <c r="AJ266" s="0" t="n">
        <v>252975.59</v>
      </c>
      <c r="AK266" s="0" t="n">
        <v>32801.8</v>
      </c>
      <c r="AL266" s="0" t="n">
        <v>8015.52</v>
      </c>
      <c r="AM266" s="0" t="n">
        <v>1395.75</v>
      </c>
      <c r="AN266" s="0" t="n">
        <v>309.72</v>
      </c>
      <c r="AO266" s="0" t="n">
        <v>102.33</v>
      </c>
      <c r="AP266" s="0" t="n">
        <v>281</v>
      </c>
      <c r="AQ266" s="107" t="s">
        <v>505</v>
      </c>
    </row>
    <row r="267" customFormat="false" ht="12.8" hidden="false" customHeight="false" outlineLevel="0" collapsed="false">
      <c r="A267" s="0" t="s">
        <v>2328</v>
      </c>
      <c r="B267" s="0" t="s">
        <v>2329</v>
      </c>
      <c r="C267" s="0" t="n">
        <v>14106</v>
      </c>
      <c r="D267" s="0" t="n">
        <v>4106</v>
      </c>
      <c r="E267" s="0" t="s">
        <v>56</v>
      </c>
      <c r="F267" s="0" t="n">
        <v>106</v>
      </c>
      <c r="G267" s="0" t="n">
        <v>132</v>
      </c>
      <c r="H267" s="0" t="s">
        <v>509</v>
      </c>
      <c r="I267" s="0" t="s">
        <v>950</v>
      </c>
      <c r="J267" s="0" t="s">
        <v>743</v>
      </c>
      <c r="K267" s="0" t="n">
        <v>4</v>
      </c>
      <c r="L267" s="0" t="n">
        <v>10</v>
      </c>
      <c r="M267" s="0" t="n">
        <v>8</v>
      </c>
      <c r="N267" s="0" t="s">
        <v>52</v>
      </c>
      <c r="O267" s="0" t="s">
        <v>581</v>
      </c>
      <c r="P267" s="0" t="s">
        <v>1767</v>
      </c>
      <c r="Q267" s="0" t="n">
        <v>0</v>
      </c>
      <c r="R267" s="0" t="n">
        <v>2</v>
      </c>
      <c r="S267" s="0" t="n">
        <v>1</v>
      </c>
      <c r="T267" s="0" t="s">
        <v>55</v>
      </c>
      <c r="U267" s="0" t="n">
        <v>448</v>
      </c>
      <c r="V267" s="0" t="s">
        <v>55</v>
      </c>
      <c r="W267" s="0" t="s">
        <v>55</v>
      </c>
      <c r="X267" s="0" t="n">
        <v>8</v>
      </c>
      <c r="Y267" s="0" t="n">
        <v>11</v>
      </c>
      <c r="Z267" s="0" t="s">
        <v>55</v>
      </c>
      <c r="AA267" s="0" t="n">
        <v>0.951884</v>
      </c>
      <c r="AB267" s="0" t="n">
        <v>8</v>
      </c>
      <c r="AC267" s="0" t="n">
        <v>17.1</v>
      </c>
      <c r="AD267" s="0" t="n">
        <v>8984.75</v>
      </c>
      <c r="AE267" s="0" t="n">
        <v>413.4</v>
      </c>
      <c r="AF267" s="0" t="n">
        <v>2811.39</v>
      </c>
      <c r="AG267" s="0" t="n">
        <v>84.5</v>
      </c>
      <c r="AH267" s="0" t="n">
        <v>697.99</v>
      </c>
      <c r="AI267" s="0" t="n">
        <v>15.67</v>
      </c>
      <c r="AJ267" s="0" t="n">
        <v>255431.36</v>
      </c>
      <c r="AK267" s="0" t="n">
        <v>35608</v>
      </c>
      <c r="AL267" s="0" t="n">
        <v>28471.16</v>
      </c>
      <c r="AM267" s="0" t="n">
        <v>4677.25</v>
      </c>
      <c r="AN267" s="0" t="n">
        <v>5202.56</v>
      </c>
      <c r="AO267" s="0" t="n">
        <v>719.33</v>
      </c>
      <c r="AP267" s="0" t="n">
        <v>113</v>
      </c>
      <c r="AQ267" s="107" t="s">
        <v>510</v>
      </c>
    </row>
    <row r="268" customFormat="false" ht="12.8" hidden="false" customHeight="false" outlineLevel="0" collapsed="false">
      <c r="A268" s="0" t="s">
        <v>2330</v>
      </c>
      <c r="B268" s="0" t="s">
        <v>2331</v>
      </c>
      <c r="C268" s="0" t="n">
        <v>14107</v>
      </c>
      <c r="D268" s="0" t="n">
        <v>4107</v>
      </c>
      <c r="E268" s="0" t="s">
        <v>66</v>
      </c>
      <c r="F268" s="0" t="n">
        <v>107</v>
      </c>
      <c r="G268" s="0" t="n">
        <v>133</v>
      </c>
      <c r="H268" s="0" t="n">
        <v>32</v>
      </c>
      <c r="I268" s="0" t="s">
        <v>952</v>
      </c>
      <c r="J268" s="0" t="s">
        <v>743</v>
      </c>
      <c r="K268" s="0" t="n">
        <v>4</v>
      </c>
      <c r="L268" s="0" t="n">
        <v>18</v>
      </c>
      <c r="M268" s="0" t="n">
        <v>16</v>
      </c>
      <c r="N268" s="0" t="s">
        <v>52</v>
      </c>
      <c r="O268" s="0" t="s">
        <v>581</v>
      </c>
      <c r="P268" s="0" t="s">
        <v>1743</v>
      </c>
      <c r="Q268" s="0" t="s">
        <v>55</v>
      </c>
      <c r="R268" s="0" t="n">
        <v>3</v>
      </c>
      <c r="S268" s="0" t="n">
        <v>5</v>
      </c>
      <c r="T268" s="0" t="n">
        <v>369</v>
      </c>
      <c r="U268" s="0" t="n">
        <v>454</v>
      </c>
      <c r="V268" s="0" t="n">
        <v>406</v>
      </c>
      <c r="W268" s="0" t="n">
        <v>423</v>
      </c>
      <c r="X268" s="0" t="n">
        <v>5</v>
      </c>
      <c r="Y268" s="0" t="n">
        <v>16</v>
      </c>
      <c r="Z268" s="0" t="s">
        <v>55</v>
      </c>
      <c r="AA268" s="0" t="n">
        <v>7.07964</v>
      </c>
      <c r="AB268" s="0" t="n">
        <v>5</v>
      </c>
      <c r="AC268" s="0" t="n">
        <v>25.74</v>
      </c>
      <c r="AD268" s="0" t="n">
        <v>12612.17</v>
      </c>
      <c r="AE268" s="0" t="n">
        <v>209.25</v>
      </c>
      <c r="AF268" s="0" t="n">
        <v>2068.17</v>
      </c>
      <c r="AG268" s="0" t="n">
        <v>16.33</v>
      </c>
      <c r="AH268" s="0" t="n">
        <v>8.15</v>
      </c>
      <c r="AI268" s="0" t="n">
        <v>2.5</v>
      </c>
      <c r="AJ268" s="0" t="n">
        <v>228607.28</v>
      </c>
      <c r="AK268" s="0" t="n">
        <v>25527.25</v>
      </c>
      <c r="AL268" s="0" t="n">
        <v>18019.76</v>
      </c>
      <c r="AM268" s="0" t="n">
        <v>1555</v>
      </c>
      <c r="AN268" s="0" t="n">
        <v>123.15</v>
      </c>
      <c r="AO268" s="0" t="n">
        <v>72.5</v>
      </c>
      <c r="AP268" s="0" t="n">
        <v>208</v>
      </c>
      <c r="AQ268" s="107" t="s">
        <v>514</v>
      </c>
    </row>
    <row r="269" customFormat="false" ht="12.8" hidden="false" customHeight="false" outlineLevel="0" collapsed="false">
      <c r="A269" s="0" t="s">
        <v>2332</v>
      </c>
      <c r="B269" s="0" t="s">
        <v>2333</v>
      </c>
      <c r="C269" s="0" t="n">
        <v>14108</v>
      </c>
      <c r="D269" s="0" t="n">
        <v>4108</v>
      </c>
      <c r="E269" s="0" t="s">
        <v>80</v>
      </c>
      <c r="F269" s="0" t="n">
        <v>108</v>
      </c>
      <c r="G269" s="0" t="n">
        <v>134</v>
      </c>
      <c r="H269" s="0" t="s">
        <v>518</v>
      </c>
      <c r="I269" s="0" t="s">
        <v>954</v>
      </c>
      <c r="J269" s="0" t="s">
        <v>743</v>
      </c>
      <c r="K269" s="0" t="n">
        <v>4</v>
      </c>
      <c r="L269" s="0" t="n">
        <v>10</v>
      </c>
      <c r="M269" s="0" t="n">
        <v>8</v>
      </c>
      <c r="N269" s="0" t="s">
        <v>52</v>
      </c>
      <c r="O269" s="0" t="s">
        <v>581</v>
      </c>
      <c r="P269" s="0" t="s">
        <v>1743</v>
      </c>
      <c r="Q269" s="0" t="n">
        <v>0</v>
      </c>
      <c r="R269" s="0" t="n">
        <v>3</v>
      </c>
      <c r="S269" s="0" t="n">
        <v>20</v>
      </c>
      <c r="T269" s="0" t="n">
        <v>576</v>
      </c>
      <c r="U269" s="0" t="n">
        <v>522</v>
      </c>
      <c r="V269" s="0" t="n">
        <v>569</v>
      </c>
      <c r="W269" s="0" t="s">
        <v>55</v>
      </c>
      <c r="X269" s="0" t="n">
        <v>2</v>
      </c>
      <c r="Y269" s="0" t="n">
        <v>15</v>
      </c>
      <c r="Z269" s="0" t="s">
        <v>55</v>
      </c>
      <c r="AA269" s="0" t="n">
        <v>16.063</v>
      </c>
      <c r="AB269" s="0" t="n">
        <v>2</v>
      </c>
      <c r="AC269" s="0" t="n">
        <v>0.39</v>
      </c>
      <c r="AD269" s="0" t="n">
        <v>11658.21</v>
      </c>
      <c r="AE269" s="0" t="n">
        <v>486.6</v>
      </c>
      <c r="AF269" s="0" t="n">
        <v>752.43</v>
      </c>
      <c r="AG269" s="0" t="n">
        <v>34.25</v>
      </c>
      <c r="AH269" s="0" t="n">
        <v>18.01</v>
      </c>
      <c r="AI269" s="0" t="n">
        <v>3.33</v>
      </c>
      <c r="AJ269" s="0" t="n">
        <v>280267.51</v>
      </c>
      <c r="AK269" s="0" t="n">
        <v>39467.4</v>
      </c>
      <c r="AL269" s="0" t="n">
        <v>9054.37</v>
      </c>
      <c r="AM269" s="0" t="n">
        <v>1318</v>
      </c>
      <c r="AN269" s="0" t="n">
        <v>241.2</v>
      </c>
      <c r="AO269" s="0" t="n">
        <v>60</v>
      </c>
      <c r="AP269" s="0" t="n">
        <v>440</v>
      </c>
      <c r="AQ269" s="107" t="s">
        <v>519</v>
      </c>
    </row>
    <row r="270" customFormat="false" ht="12.8" hidden="false" customHeight="false" outlineLevel="0" collapsed="false">
      <c r="A270" s="0" t="s">
        <v>2334</v>
      </c>
      <c r="B270" s="0" t="s">
        <v>2335</v>
      </c>
      <c r="C270" s="0" t="n">
        <v>14109</v>
      </c>
      <c r="D270" s="0" t="n">
        <v>4109</v>
      </c>
      <c r="E270" s="0" t="s">
        <v>80</v>
      </c>
      <c r="F270" s="0" t="n">
        <v>109</v>
      </c>
      <c r="G270" s="0" t="n">
        <v>135</v>
      </c>
      <c r="H270" s="0" t="s">
        <v>523</v>
      </c>
      <c r="I270" s="0" t="s">
        <v>956</v>
      </c>
      <c r="J270" s="0" t="s">
        <v>743</v>
      </c>
      <c r="K270" s="0" t="n">
        <v>4</v>
      </c>
      <c r="L270" s="0" t="n">
        <v>10</v>
      </c>
      <c r="M270" s="0" t="n">
        <v>8</v>
      </c>
      <c r="N270" s="0" t="s">
        <v>52</v>
      </c>
      <c r="O270" s="0" t="s">
        <v>581</v>
      </c>
      <c r="P270" s="0" t="s">
        <v>1745</v>
      </c>
      <c r="Q270" s="0" t="n">
        <v>0</v>
      </c>
      <c r="R270" s="0" t="n">
        <v>1</v>
      </c>
      <c r="S270" s="0" t="n">
        <v>21</v>
      </c>
      <c r="T270" s="0" t="n">
        <v>558</v>
      </c>
      <c r="U270" s="0" t="n">
        <v>455</v>
      </c>
      <c r="V270" s="0" t="n">
        <v>543</v>
      </c>
      <c r="W270" s="0" t="s">
        <v>55</v>
      </c>
      <c r="X270" s="0" t="n">
        <v>0</v>
      </c>
      <c r="Y270" s="0" t="n">
        <v>17</v>
      </c>
      <c r="Z270" s="0" t="s">
        <v>55</v>
      </c>
      <c r="AA270" s="0" t="n">
        <v>11.0062</v>
      </c>
      <c r="AB270" s="0" t="n">
        <v>0</v>
      </c>
      <c r="AC270" s="0" t="n">
        <v>0</v>
      </c>
      <c r="AD270" s="0" t="n">
        <v>3631.56</v>
      </c>
      <c r="AE270" s="0" t="n">
        <v>956.12</v>
      </c>
      <c r="AF270" s="0" t="n">
        <v>575.69</v>
      </c>
      <c r="AG270" s="0" t="n">
        <v>99.57</v>
      </c>
      <c r="AH270" s="0" t="n">
        <v>217.08</v>
      </c>
      <c r="AI270" s="0" t="n">
        <v>23.5</v>
      </c>
      <c r="AJ270" s="0" t="n">
        <v>266672.54</v>
      </c>
      <c r="AK270" s="0" t="n">
        <v>32595.12</v>
      </c>
      <c r="AL270" s="0" t="n">
        <v>23626.45</v>
      </c>
      <c r="AM270" s="0" t="n">
        <v>3381.29</v>
      </c>
      <c r="AN270" s="0" t="n">
        <v>4004.69</v>
      </c>
      <c r="AO270" s="0" t="n">
        <v>628.67</v>
      </c>
      <c r="AP270" s="0" t="n">
        <v>319</v>
      </c>
      <c r="AQ270" s="107" t="s">
        <v>524</v>
      </c>
    </row>
    <row r="271" customFormat="false" ht="12.8" hidden="false" customHeight="false" outlineLevel="0" collapsed="false">
      <c r="A271" s="0" t="s">
        <v>2336</v>
      </c>
      <c r="B271" s="0" t="s">
        <v>2337</v>
      </c>
      <c r="C271" s="0" t="n">
        <v>14110</v>
      </c>
      <c r="D271" s="0" t="n">
        <v>4110</v>
      </c>
      <c r="E271" s="0" t="s">
        <v>46</v>
      </c>
      <c r="F271" s="0" t="n">
        <v>110</v>
      </c>
      <c r="G271" s="0" t="n">
        <v>136</v>
      </c>
      <c r="H271" s="0" t="s">
        <v>528</v>
      </c>
      <c r="I271" s="0" t="s">
        <v>958</v>
      </c>
      <c r="J271" s="0" t="s">
        <v>743</v>
      </c>
      <c r="K271" s="0" t="n">
        <v>4</v>
      </c>
      <c r="L271" s="0" t="n">
        <v>10</v>
      </c>
      <c r="M271" s="0" t="n">
        <v>8</v>
      </c>
      <c r="N271" s="0" t="s">
        <v>52</v>
      </c>
      <c r="O271" s="0" t="s">
        <v>581</v>
      </c>
      <c r="P271" s="0" t="s">
        <v>1749</v>
      </c>
      <c r="Q271" s="0" t="n">
        <v>0</v>
      </c>
      <c r="R271" s="0" t="n">
        <v>3</v>
      </c>
      <c r="S271" s="0" t="n">
        <v>39</v>
      </c>
      <c r="T271" s="0" t="n">
        <v>519</v>
      </c>
      <c r="U271" s="0" t="n">
        <v>560</v>
      </c>
      <c r="V271" s="0" t="n">
        <v>497</v>
      </c>
      <c r="W271" s="0" t="n">
        <v>502</v>
      </c>
      <c r="X271" s="0" t="n">
        <v>2</v>
      </c>
      <c r="Y271" s="0" t="n">
        <v>13</v>
      </c>
      <c r="Z271" s="0" t="s">
        <v>55</v>
      </c>
      <c r="AA271" s="0" t="n">
        <v>25.4629</v>
      </c>
      <c r="AB271" s="0" t="n">
        <v>2</v>
      </c>
      <c r="AC271" s="0" t="n">
        <v>33.38</v>
      </c>
      <c r="AD271" s="0" t="n">
        <v>8408.31</v>
      </c>
      <c r="AE271" s="0" t="n">
        <v>298.2</v>
      </c>
      <c r="AF271" s="0" t="n">
        <v>1081.24</v>
      </c>
      <c r="AG271" s="0" t="n">
        <v>26.25</v>
      </c>
      <c r="AH271" s="0" t="n">
        <v>87.57</v>
      </c>
      <c r="AI271" s="0" t="n">
        <v>3.33</v>
      </c>
      <c r="AJ271" s="0" t="n">
        <v>275823.98</v>
      </c>
      <c r="AK271" s="0" t="n">
        <v>37548</v>
      </c>
      <c r="AL271" s="0" t="n">
        <v>18937.15</v>
      </c>
      <c r="AM271" s="0" t="n">
        <v>4952.75</v>
      </c>
      <c r="AN271" s="0" t="n">
        <v>2259.5</v>
      </c>
      <c r="AO271" s="0" t="n">
        <v>660.33</v>
      </c>
      <c r="AP271" s="0" t="n">
        <v>192</v>
      </c>
      <c r="AQ271" s="107" t="s">
        <v>529</v>
      </c>
    </row>
    <row r="272" customFormat="false" ht="12.8" hidden="false" customHeight="false" outlineLevel="0" collapsed="false">
      <c r="A272" s="0" t="s">
        <v>2338</v>
      </c>
      <c r="B272" s="0" t="s">
        <v>2339</v>
      </c>
      <c r="C272" s="0" t="n">
        <v>14111</v>
      </c>
      <c r="D272" s="0" t="n">
        <v>4111</v>
      </c>
      <c r="E272" s="0" t="s">
        <v>46</v>
      </c>
      <c r="F272" s="0" t="n">
        <v>111</v>
      </c>
      <c r="G272" s="0" t="n">
        <v>137</v>
      </c>
      <c r="H272" s="0" t="s">
        <v>533</v>
      </c>
      <c r="I272" s="0" t="s">
        <v>960</v>
      </c>
      <c r="J272" s="0" t="s">
        <v>743</v>
      </c>
      <c r="K272" s="0" t="n">
        <v>4</v>
      </c>
      <c r="L272" s="0" t="n">
        <v>10</v>
      </c>
      <c r="M272" s="0" t="n">
        <v>8</v>
      </c>
      <c r="N272" s="0" t="s">
        <v>52</v>
      </c>
      <c r="O272" s="0" t="s">
        <v>581</v>
      </c>
      <c r="P272" s="0" t="s">
        <v>1743</v>
      </c>
      <c r="Q272" s="0" t="n">
        <v>0</v>
      </c>
      <c r="R272" s="0" t="n">
        <v>3</v>
      </c>
      <c r="S272" s="0" t="n">
        <v>53</v>
      </c>
      <c r="T272" s="0" t="n">
        <v>432</v>
      </c>
      <c r="U272" s="0" t="n">
        <v>527</v>
      </c>
      <c r="V272" s="0" t="n">
        <v>472</v>
      </c>
      <c r="W272" s="0" t="s">
        <v>55</v>
      </c>
      <c r="X272" s="0" t="n">
        <v>0</v>
      </c>
      <c r="Y272" s="0" t="n">
        <v>13</v>
      </c>
      <c r="Z272" s="0" t="s">
        <v>55</v>
      </c>
      <c r="AA272" s="0" t="n">
        <v>24.0351</v>
      </c>
      <c r="AB272" s="0" t="n">
        <v>0</v>
      </c>
      <c r="AC272" s="0" t="n">
        <v>0</v>
      </c>
      <c r="AD272" s="0" t="n">
        <v>5964.46</v>
      </c>
      <c r="AE272" s="0" t="n">
        <v>919.14</v>
      </c>
      <c r="AF272" s="0" t="n">
        <v>634.72</v>
      </c>
      <c r="AG272" s="0" t="n">
        <v>80.83</v>
      </c>
      <c r="AH272" s="0" t="n">
        <v>236.15</v>
      </c>
      <c r="AI272" s="0" t="n">
        <v>16.6</v>
      </c>
      <c r="AJ272" s="0" t="n">
        <v>263288.16</v>
      </c>
      <c r="AK272" s="0" t="n">
        <v>31786.86</v>
      </c>
      <c r="AL272" s="0" t="n">
        <v>20071.06</v>
      </c>
      <c r="AM272" s="0" t="n">
        <v>2716.33</v>
      </c>
      <c r="AN272" s="0" t="n">
        <v>4318.48</v>
      </c>
      <c r="AO272" s="0" t="n">
        <v>657.4</v>
      </c>
      <c r="AP272" s="0" t="n">
        <v>368</v>
      </c>
      <c r="AQ272" s="107" t="s">
        <v>534</v>
      </c>
    </row>
    <row r="273" customFormat="false" ht="12.8" hidden="false" customHeight="false" outlineLevel="0" collapsed="false">
      <c r="A273" s="0" t="s">
        <v>2340</v>
      </c>
      <c r="B273" s="0" t="s">
        <v>2341</v>
      </c>
      <c r="C273" s="0" t="n">
        <v>14112</v>
      </c>
      <c r="D273" s="0" t="n">
        <v>4112</v>
      </c>
      <c r="E273" s="0" t="s">
        <v>46</v>
      </c>
      <c r="F273" s="0" t="n">
        <v>112</v>
      </c>
      <c r="G273" s="0" t="n">
        <v>139</v>
      </c>
      <c r="I273" s="0" t="s">
        <v>962</v>
      </c>
      <c r="J273" s="0" t="s">
        <v>743</v>
      </c>
      <c r="K273" s="0" t="n">
        <v>4</v>
      </c>
      <c r="L273" s="0" t="n">
        <v>15</v>
      </c>
      <c r="M273" s="0" t="n">
        <v>12</v>
      </c>
      <c r="N273" s="0" t="s">
        <v>52</v>
      </c>
      <c r="O273" s="0" t="s">
        <v>581</v>
      </c>
      <c r="P273" s="0" t="s">
        <v>1780</v>
      </c>
      <c r="Q273" s="0" t="s">
        <v>55</v>
      </c>
      <c r="R273" s="0" t="n">
        <v>6</v>
      </c>
      <c r="S273" s="0" t="n">
        <v>7</v>
      </c>
      <c r="T273" s="0" t="n">
        <v>529</v>
      </c>
      <c r="U273" s="0" t="n">
        <v>479</v>
      </c>
      <c r="V273" s="0" t="n">
        <v>530</v>
      </c>
      <c r="W273" s="0" t="s">
        <v>55</v>
      </c>
      <c r="X273" s="0" t="n">
        <v>1</v>
      </c>
      <c r="Y273" s="0" t="s">
        <v>55</v>
      </c>
      <c r="Z273" s="0" t="s">
        <v>55</v>
      </c>
      <c r="AA273" s="0" t="n">
        <v>4.34297</v>
      </c>
      <c r="AB273" s="0" t="n">
        <v>1</v>
      </c>
      <c r="AC273" s="0" t="n">
        <v>29.45</v>
      </c>
      <c r="AD273" s="0" t="n">
        <v>2958.14</v>
      </c>
      <c r="AE273" s="0" t="n">
        <v>906.33</v>
      </c>
      <c r="AF273" s="0" t="n">
        <v>343.3</v>
      </c>
      <c r="AG273" s="0" t="n">
        <v>108.5</v>
      </c>
      <c r="AH273" s="0" t="n">
        <v>83.21</v>
      </c>
      <c r="AI273" s="0" t="n">
        <v>15.86</v>
      </c>
      <c r="AJ273" s="0" t="n">
        <v>263391.99</v>
      </c>
      <c r="AK273" s="0" t="n">
        <v>35241.89</v>
      </c>
      <c r="AL273" s="0" t="n">
        <v>28797.78</v>
      </c>
      <c r="AM273" s="0" t="n">
        <v>4236.38</v>
      </c>
      <c r="AN273" s="0" t="n">
        <v>3194.5</v>
      </c>
      <c r="AO273" s="0" t="n">
        <v>359.57</v>
      </c>
      <c r="AP273" s="0" t="n">
        <v>374</v>
      </c>
      <c r="AQ273" s="107" t="s">
        <v>538</v>
      </c>
    </row>
    <row r="274" customFormat="false" ht="12.8" hidden="false" customHeight="false" outlineLevel="0" collapsed="false">
      <c r="A274" s="0" t="s">
        <v>2342</v>
      </c>
      <c r="B274" s="0" t="s">
        <v>2343</v>
      </c>
      <c r="C274" s="0" t="n">
        <v>14113</v>
      </c>
      <c r="D274" s="0" t="n">
        <v>4113</v>
      </c>
      <c r="E274" s="0" t="s">
        <v>56</v>
      </c>
      <c r="F274" s="0" t="n">
        <v>113</v>
      </c>
      <c r="G274" s="0" t="n">
        <v>140</v>
      </c>
      <c r="H274" s="0" t="s">
        <v>542</v>
      </c>
      <c r="I274" s="0" t="s">
        <v>964</v>
      </c>
      <c r="J274" s="0" t="s">
        <v>743</v>
      </c>
      <c r="K274" s="0" t="n">
        <v>4</v>
      </c>
      <c r="L274" s="0" t="n">
        <v>10</v>
      </c>
      <c r="M274" s="0" t="n">
        <v>8</v>
      </c>
      <c r="N274" s="0" t="s">
        <v>52</v>
      </c>
      <c r="O274" s="0" t="s">
        <v>581</v>
      </c>
      <c r="P274" s="0" t="s">
        <v>1743</v>
      </c>
      <c r="Q274" s="0" t="n">
        <v>0</v>
      </c>
      <c r="R274" s="0" t="n">
        <v>3</v>
      </c>
      <c r="S274" s="0" t="n">
        <v>313</v>
      </c>
      <c r="T274" s="0" t="n">
        <v>360</v>
      </c>
      <c r="U274" s="0" t="n">
        <v>596</v>
      </c>
      <c r="V274" s="0" t="n">
        <v>411</v>
      </c>
      <c r="W274" s="0" t="n">
        <v>482</v>
      </c>
      <c r="X274" s="0" t="n">
        <v>0</v>
      </c>
      <c r="Y274" s="0" t="n">
        <v>13</v>
      </c>
      <c r="Z274" s="0" t="s">
        <v>55</v>
      </c>
      <c r="AA274" s="0" t="n">
        <v>245.527</v>
      </c>
      <c r="AB274" s="0" t="n">
        <v>0</v>
      </c>
      <c r="AC274" s="0" t="n">
        <v>0</v>
      </c>
      <c r="AD274" s="0" t="n">
        <v>5589.41</v>
      </c>
      <c r="AE274" s="0" t="n">
        <v>959.71</v>
      </c>
      <c r="AF274" s="0" t="n">
        <v>1029.88</v>
      </c>
      <c r="AG274" s="0" t="n">
        <v>158.33</v>
      </c>
      <c r="AH274" s="0" t="n">
        <v>432.42</v>
      </c>
      <c r="AI274" s="0" t="n">
        <v>28.8</v>
      </c>
      <c r="AJ274" s="0" t="n">
        <v>214992.93</v>
      </c>
      <c r="AK274" s="0" t="n">
        <v>29580</v>
      </c>
      <c r="AL274" s="0" t="n">
        <v>13669.05</v>
      </c>
      <c r="AM274" s="0" t="n">
        <v>2573.17</v>
      </c>
      <c r="AN274" s="0" t="n">
        <v>2390.25</v>
      </c>
      <c r="AO274" s="0" t="n">
        <v>433</v>
      </c>
      <c r="AP274" s="0" t="n">
        <v>394</v>
      </c>
      <c r="AQ274" s="107" t="s">
        <v>543</v>
      </c>
    </row>
    <row r="275" customFormat="false" ht="12.8" hidden="false" customHeight="false" outlineLevel="0" collapsed="false">
      <c r="A275" s="0" t="s">
        <v>2344</v>
      </c>
      <c r="B275" s="0" t="s">
        <v>2345</v>
      </c>
      <c r="C275" s="0" t="n">
        <v>14114</v>
      </c>
      <c r="D275" s="0" t="n">
        <v>4114</v>
      </c>
      <c r="E275" s="0" t="s">
        <v>66</v>
      </c>
      <c r="F275" s="0" t="n">
        <v>114</v>
      </c>
      <c r="G275" s="0" t="n">
        <v>141</v>
      </c>
      <c r="I275" s="0" t="s">
        <v>966</v>
      </c>
      <c r="J275" s="0" t="s">
        <v>743</v>
      </c>
      <c r="K275" s="0" t="n">
        <v>4</v>
      </c>
      <c r="L275" s="0" t="n">
        <v>21</v>
      </c>
      <c r="M275" s="0" t="n">
        <v>18</v>
      </c>
      <c r="N275" s="0" t="s">
        <v>52</v>
      </c>
      <c r="O275" s="0" t="s">
        <v>581</v>
      </c>
      <c r="P275" s="0" t="s">
        <v>1374</v>
      </c>
      <c r="Q275" s="0" t="s">
        <v>55</v>
      </c>
      <c r="R275" s="0" t="n">
        <v>3</v>
      </c>
      <c r="S275" s="0" t="n">
        <v>37</v>
      </c>
      <c r="T275" s="0" t="n">
        <v>379</v>
      </c>
      <c r="U275" s="0" t="n">
        <v>515</v>
      </c>
      <c r="V275" s="0" t="n">
        <v>420</v>
      </c>
      <c r="W275" s="0" t="n">
        <v>412</v>
      </c>
      <c r="X275" s="0" t="n">
        <v>6</v>
      </c>
      <c r="Y275" s="0" t="n">
        <v>15</v>
      </c>
      <c r="Z275" s="0" t="s">
        <v>55</v>
      </c>
      <c r="AA275" s="0" t="n">
        <v>19.8111</v>
      </c>
      <c r="AB275" s="0" t="n">
        <v>6</v>
      </c>
      <c r="AC275" s="0" t="n">
        <v>3.12</v>
      </c>
      <c r="AD275" s="0" t="n">
        <v>11287.23</v>
      </c>
      <c r="AE275" s="0" t="n">
        <v>176.25</v>
      </c>
      <c r="AF275" s="0" t="n">
        <v>341.69</v>
      </c>
      <c r="AG275" s="0" t="n">
        <v>20</v>
      </c>
      <c r="AH275" s="0" t="n">
        <v>29.18</v>
      </c>
      <c r="AI275" s="0" t="n">
        <v>4</v>
      </c>
      <c r="AJ275" s="0" t="n">
        <v>240982.55</v>
      </c>
      <c r="AK275" s="0" t="n">
        <v>29277.25</v>
      </c>
      <c r="AL275" s="0" t="n">
        <v>12354.05</v>
      </c>
      <c r="AM275" s="0" t="n">
        <v>1755</v>
      </c>
      <c r="AN275" s="0" t="n">
        <v>622.21</v>
      </c>
      <c r="AO275" s="0" t="n">
        <v>148.5</v>
      </c>
      <c r="AP275" s="0" t="n">
        <v>384</v>
      </c>
      <c r="AQ275" s="107" t="s">
        <v>547</v>
      </c>
    </row>
    <row r="276" customFormat="false" ht="12.8" hidden="false" customHeight="false" outlineLevel="0" collapsed="false">
      <c r="A276" s="0" t="s">
        <v>2346</v>
      </c>
      <c r="B276" s="0" t="s">
        <v>2347</v>
      </c>
      <c r="C276" s="0" t="n">
        <v>14115</v>
      </c>
      <c r="D276" s="0" t="n">
        <v>4115</v>
      </c>
      <c r="E276" s="0" t="s">
        <v>66</v>
      </c>
      <c r="F276" s="0" t="n">
        <v>115</v>
      </c>
      <c r="G276" s="0" t="n">
        <v>142</v>
      </c>
      <c r="H276" s="0" t="s">
        <v>551</v>
      </c>
      <c r="I276" s="0" t="s">
        <v>968</v>
      </c>
      <c r="J276" s="0" t="s">
        <v>743</v>
      </c>
      <c r="K276" s="0" t="n">
        <v>4</v>
      </c>
      <c r="L276" s="0" t="n">
        <v>11</v>
      </c>
      <c r="M276" s="0" t="n">
        <v>8</v>
      </c>
      <c r="N276" s="0" t="s">
        <v>52</v>
      </c>
      <c r="O276" s="0" t="s">
        <v>581</v>
      </c>
      <c r="P276" s="0" t="s">
        <v>1745</v>
      </c>
      <c r="Q276" s="0" t="n">
        <v>0</v>
      </c>
      <c r="R276" s="0" t="n">
        <v>1</v>
      </c>
      <c r="S276" s="0" t="n">
        <v>12</v>
      </c>
      <c r="T276" s="0" t="n">
        <v>493</v>
      </c>
      <c r="U276" s="0" t="n">
        <v>559</v>
      </c>
      <c r="V276" s="0" t="n">
        <v>482</v>
      </c>
      <c r="W276" s="0" t="n">
        <v>419</v>
      </c>
      <c r="X276" s="0" t="n">
        <v>0</v>
      </c>
      <c r="Y276" s="0" t="n">
        <v>17</v>
      </c>
      <c r="Z276" s="0" t="s">
        <v>55</v>
      </c>
      <c r="AA276" s="0" t="n">
        <v>9.99478</v>
      </c>
      <c r="AB276" s="0" t="n">
        <v>0</v>
      </c>
      <c r="AC276" s="0" t="n">
        <v>0</v>
      </c>
      <c r="AD276" s="0" t="n">
        <v>1785.47</v>
      </c>
      <c r="AE276" s="0" t="n">
        <v>668.89</v>
      </c>
      <c r="AF276" s="0" t="n">
        <v>175.94</v>
      </c>
      <c r="AG276" s="0" t="n">
        <v>91</v>
      </c>
      <c r="AH276" s="0" t="n">
        <v>33.43</v>
      </c>
      <c r="AI276" s="0" t="n">
        <v>18.71</v>
      </c>
      <c r="AJ276" s="0" t="n">
        <v>235223.48</v>
      </c>
      <c r="AK276" s="0" t="n">
        <v>29545.67</v>
      </c>
      <c r="AL276" s="0" t="n">
        <v>11977.28</v>
      </c>
      <c r="AM276" s="0" t="n">
        <v>2752</v>
      </c>
      <c r="AN276" s="0" t="n">
        <v>1165.3</v>
      </c>
      <c r="AO276" s="0" t="n">
        <v>331.14</v>
      </c>
      <c r="AP276" s="0" t="n">
        <v>361</v>
      </c>
      <c r="AQ276" s="107" t="s">
        <v>552</v>
      </c>
    </row>
    <row r="277" customFormat="false" ht="12.8" hidden="false" customHeight="false" outlineLevel="0" collapsed="false">
      <c r="A277" s="0" t="s">
        <v>2348</v>
      </c>
      <c r="B277" s="0" t="s">
        <v>2349</v>
      </c>
      <c r="C277" s="0" t="n">
        <v>14116</v>
      </c>
      <c r="D277" s="0" t="n">
        <v>4116</v>
      </c>
      <c r="E277" s="0" t="s">
        <v>80</v>
      </c>
      <c r="F277" s="0" t="n">
        <v>116</v>
      </c>
      <c r="G277" s="0" t="n">
        <v>144</v>
      </c>
      <c r="I277" s="0" t="s">
        <v>970</v>
      </c>
      <c r="J277" s="0" t="s">
        <v>743</v>
      </c>
      <c r="K277" s="0" t="n">
        <v>4</v>
      </c>
      <c r="L277" s="0" t="n">
        <v>21</v>
      </c>
      <c r="M277" s="0" t="n">
        <v>19</v>
      </c>
      <c r="N277" s="0" t="s">
        <v>52</v>
      </c>
      <c r="O277" s="0" t="s">
        <v>581</v>
      </c>
      <c r="P277" s="0" t="s">
        <v>1778</v>
      </c>
      <c r="Q277" s="0" t="s">
        <v>55</v>
      </c>
      <c r="R277" s="0" t="n">
        <v>5</v>
      </c>
      <c r="S277" s="0" t="n">
        <v>3</v>
      </c>
      <c r="T277" s="0" t="n">
        <v>504</v>
      </c>
      <c r="U277" s="0" t="n">
        <v>568</v>
      </c>
      <c r="V277" s="0" t="n">
        <v>545</v>
      </c>
      <c r="W277" s="0" t="n">
        <v>431</v>
      </c>
      <c r="X277" s="0" t="n">
        <v>1</v>
      </c>
      <c r="Y277" s="0" t="n">
        <v>9</v>
      </c>
      <c r="Z277" s="0" t="s">
        <v>55</v>
      </c>
      <c r="AA277" s="0" t="n">
        <v>3.33159</v>
      </c>
      <c r="AB277" s="0" t="n">
        <v>1</v>
      </c>
      <c r="AC277" s="0" t="n">
        <v>0.18</v>
      </c>
      <c r="AD277" s="0" t="n">
        <v>7492.94</v>
      </c>
      <c r="AE277" s="0" t="n">
        <v>313</v>
      </c>
      <c r="AF277" s="0" t="n">
        <v>1100.44</v>
      </c>
      <c r="AG277" s="0" t="n">
        <v>35.5</v>
      </c>
      <c r="AH277" s="0" t="n">
        <v>184.13</v>
      </c>
      <c r="AI277" s="0" t="n">
        <v>6.33</v>
      </c>
      <c r="AJ277" s="0" t="n">
        <v>227756.99</v>
      </c>
      <c r="AK277" s="0" t="n">
        <v>27807.8</v>
      </c>
      <c r="AL277" s="0" t="n">
        <v>12657.2</v>
      </c>
      <c r="AM277" s="0" t="n">
        <v>2054</v>
      </c>
      <c r="AN277" s="0" t="n">
        <v>1805.07</v>
      </c>
      <c r="AO277" s="0" t="n">
        <v>303</v>
      </c>
      <c r="AP277" s="0" t="n">
        <v>406</v>
      </c>
      <c r="AQ277" s="107" t="s">
        <v>556</v>
      </c>
    </row>
    <row r="278" customFormat="false" ht="12.8" hidden="false" customHeight="false" outlineLevel="0" collapsed="false">
      <c r="A278" s="0" t="s">
        <v>2350</v>
      </c>
      <c r="B278" s="0" t="s">
        <v>2351</v>
      </c>
      <c r="C278" s="0" t="n">
        <v>14117</v>
      </c>
      <c r="D278" s="0" t="n">
        <v>4117</v>
      </c>
      <c r="E278" s="0" t="s">
        <v>56</v>
      </c>
      <c r="F278" s="0" t="n">
        <v>117</v>
      </c>
      <c r="G278" s="0" t="n">
        <v>145</v>
      </c>
      <c r="H278" s="0" t="n">
        <v>57</v>
      </c>
      <c r="I278" s="0" t="s">
        <v>972</v>
      </c>
      <c r="J278" s="0" t="s">
        <v>743</v>
      </c>
      <c r="K278" s="0" t="n">
        <v>4</v>
      </c>
      <c r="L278" s="0" t="n">
        <v>11</v>
      </c>
      <c r="M278" s="0" t="n">
        <v>9</v>
      </c>
      <c r="N278" s="0" t="s">
        <v>52</v>
      </c>
      <c r="O278" s="0" t="s">
        <v>581</v>
      </c>
      <c r="P278" s="0" t="s">
        <v>1743</v>
      </c>
      <c r="Q278" s="0" t="s">
        <v>55</v>
      </c>
      <c r="R278" s="0" t="n">
        <v>3</v>
      </c>
      <c r="S278" s="0" t="n">
        <v>31</v>
      </c>
      <c r="T278" s="0" t="n">
        <v>618</v>
      </c>
      <c r="U278" s="0" t="n">
        <v>498</v>
      </c>
      <c r="V278" s="0" t="n">
        <v>566</v>
      </c>
      <c r="W278" s="0" t="n">
        <v>423</v>
      </c>
      <c r="X278" s="0" t="n">
        <v>7</v>
      </c>
      <c r="Y278" s="0" t="n">
        <v>15</v>
      </c>
      <c r="Z278" s="0" t="s">
        <v>55</v>
      </c>
      <c r="AA278" s="0" t="n">
        <v>9.8758</v>
      </c>
      <c r="AB278" s="0" t="n">
        <v>7</v>
      </c>
      <c r="AC278" s="0" t="n">
        <v>25.89</v>
      </c>
      <c r="AD278" s="0" t="n">
        <v>16537.04</v>
      </c>
      <c r="AE278" s="0" t="n">
        <v>234.25</v>
      </c>
      <c r="AF278" s="0" t="n">
        <v>2141.32</v>
      </c>
      <c r="AG278" s="0" t="n">
        <v>30.67</v>
      </c>
      <c r="AH278" s="0" t="n">
        <v>100.48</v>
      </c>
      <c r="AI278" s="0" t="n">
        <v>4.5</v>
      </c>
      <c r="AJ278" s="0" t="n">
        <v>274362.12</v>
      </c>
      <c r="AK278" s="0" t="n">
        <v>30989.5</v>
      </c>
      <c r="AL278" s="0" t="n">
        <v>20940.86</v>
      </c>
      <c r="AM278" s="0" t="n">
        <v>2283.67</v>
      </c>
      <c r="AN278" s="0" t="n">
        <v>949.18</v>
      </c>
      <c r="AO278" s="0" t="n">
        <v>258.5</v>
      </c>
      <c r="AP278" s="0" t="n">
        <v>228</v>
      </c>
      <c r="AQ278" s="107" t="s">
        <v>560</v>
      </c>
    </row>
    <row r="279" customFormat="false" ht="12.8" hidden="false" customHeight="false" outlineLevel="0" collapsed="false">
      <c r="A279" s="0" t="s">
        <v>2352</v>
      </c>
      <c r="B279" s="0" t="s">
        <v>2353</v>
      </c>
      <c r="C279" s="0" t="n">
        <v>14118</v>
      </c>
      <c r="D279" s="0" t="n">
        <v>4118</v>
      </c>
      <c r="E279" s="0" t="s">
        <v>66</v>
      </c>
      <c r="F279" s="0" t="n">
        <v>118</v>
      </c>
      <c r="G279" s="0" t="n">
        <v>146</v>
      </c>
      <c r="I279" s="0" t="s">
        <v>974</v>
      </c>
      <c r="J279" s="0" t="s">
        <v>743</v>
      </c>
      <c r="K279" s="0" t="n">
        <v>4</v>
      </c>
      <c r="L279" s="0" t="n">
        <v>14</v>
      </c>
      <c r="M279" s="0" t="n">
        <v>10</v>
      </c>
      <c r="N279" s="0" t="s">
        <v>52</v>
      </c>
      <c r="O279" s="0" t="s">
        <v>581</v>
      </c>
      <c r="P279" s="0" t="s">
        <v>1781</v>
      </c>
      <c r="Q279" s="0" t="s">
        <v>55</v>
      </c>
      <c r="R279" s="0" t="n">
        <v>4</v>
      </c>
      <c r="S279" s="0" t="n">
        <v>90</v>
      </c>
      <c r="T279" s="0" t="n">
        <v>502</v>
      </c>
      <c r="U279" s="0" t="n">
        <v>550</v>
      </c>
      <c r="V279" s="0" t="n">
        <v>510</v>
      </c>
      <c r="W279" s="0" t="n">
        <v>477</v>
      </c>
      <c r="X279" s="0" t="n">
        <v>2</v>
      </c>
      <c r="Y279" s="0" t="n">
        <v>19</v>
      </c>
      <c r="Z279" s="0" t="s">
        <v>55</v>
      </c>
      <c r="AA279" s="0" t="n">
        <v>45.6904</v>
      </c>
      <c r="AB279" s="0" t="n">
        <v>2</v>
      </c>
      <c r="AC279" s="0" t="n">
        <v>0.74</v>
      </c>
      <c r="AD279" s="0" t="n">
        <v>8709.38</v>
      </c>
      <c r="AE279" s="0" t="n">
        <v>423.6</v>
      </c>
      <c r="AF279" s="0" t="n">
        <v>1071.06</v>
      </c>
      <c r="AG279" s="0" t="n">
        <v>45.5</v>
      </c>
      <c r="AH279" s="0" t="n">
        <v>263.04</v>
      </c>
      <c r="AI279" s="0" t="n">
        <v>7</v>
      </c>
      <c r="AJ279" s="0" t="n">
        <v>294567.36</v>
      </c>
      <c r="AK279" s="0" t="n">
        <v>37611.6</v>
      </c>
      <c r="AL279" s="0" t="n">
        <v>24498.74</v>
      </c>
      <c r="AM279" s="0" t="n">
        <v>2806</v>
      </c>
      <c r="AN279" s="0" t="n">
        <v>3394.2</v>
      </c>
      <c r="AO279" s="0" t="n">
        <v>517</v>
      </c>
      <c r="AP279" s="0" t="n">
        <v>97</v>
      </c>
      <c r="AQ279" s="107" t="s">
        <v>564</v>
      </c>
    </row>
    <row r="280" customFormat="false" ht="12.8" hidden="false" customHeight="false" outlineLevel="0" collapsed="false">
      <c r="A280" s="0" t="s">
        <v>2354</v>
      </c>
      <c r="B280" s="0" t="s">
        <v>2355</v>
      </c>
      <c r="C280" s="0" t="n">
        <v>14119</v>
      </c>
      <c r="D280" s="0" t="n">
        <v>4119</v>
      </c>
      <c r="E280" s="0" t="s">
        <v>66</v>
      </c>
      <c r="F280" s="0" t="n">
        <v>119</v>
      </c>
      <c r="G280" s="0" t="n">
        <v>147</v>
      </c>
      <c r="H280" s="0" t="s">
        <v>568</v>
      </c>
      <c r="I280" s="0" t="s">
        <v>976</v>
      </c>
      <c r="J280" s="0" t="s">
        <v>743</v>
      </c>
      <c r="K280" s="0" t="n">
        <v>4</v>
      </c>
      <c r="L280" s="0" t="n">
        <v>10</v>
      </c>
      <c r="M280" s="0" t="n">
        <v>8</v>
      </c>
      <c r="N280" s="0" t="s">
        <v>52</v>
      </c>
      <c r="O280" s="0" t="s">
        <v>581</v>
      </c>
      <c r="P280" s="0" t="s">
        <v>1745</v>
      </c>
      <c r="Q280" s="0" t="n">
        <v>0</v>
      </c>
      <c r="R280" s="0" t="n">
        <v>1</v>
      </c>
      <c r="S280" s="0" t="n">
        <v>40</v>
      </c>
      <c r="T280" s="0" t="n">
        <v>441</v>
      </c>
      <c r="U280" s="0" t="n">
        <v>522</v>
      </c>
      <c r="V280" s="0" t="n">
        <v>454</v>
      </c>
      <c r="W280" s="0" t="s">
        <v>55</v>
      </c>
      <c r="X280" s="0" t="n">
        <v>1</v>
      </c>
      <c r="Y280" s="0" t="n">
        <v>20</v>
      </c>
      <c r="Z280" s="0" t="s">
        <v>55</v>
      </c>
      <c r="AA280" s="0" t="n">
        <v>25.4034</v>
      </c>
      <c r="AB280" s="0" t="n">
        <v>1</v>
      </c>
      <c r="AC280" s="0" t="n">
        <v>32.54</v>
      </c>
      <c r="AD280" s="0" t="n">
        <v>4060.9</v>
      </c>
      <c r="AE280" s="0" t="n">
        <v>1006</v>
      </c>
      <c r="AF280" s="0" t="n">
        <v>811.83</v>
      </c>
      <c r="AG280" s="0" t="n">
        <v>171.57</v>
      </c>
      <c r="AH280" s="0" t="n">
        <v>199.2</v>
      </c>
      <c r="AI280" s="0" t="n">
        <v>20.67</v>
      </c>
      <c r="AJ280" s="0" t="n">
        <v>301939.16</v>
      </c>
      <c r="AK280" s="0" t="n">
        <v>41093.75</v>
      </c>
      <c r="AL280" s="0" t="n">
        <v>34453.62</v>
      </c>
      <c r="AM280" s="0" t="n">
        <v>5905.57</v>
      </c>
      <c r="AN280" s="0" t="n">
        <v>2781.71</v>
      </c>
      <c r="AO280" s="0" t="n">
        <v>647.83</v>
      </c>
      <c r="AP280" s="0" t="n">
        <v>507</v>
      </c>
      <c r="AQ280" s="107" t="s">
        <v>569</v>
      </c>
    </row>
    <row r="281" customFormat="false" ht="12.8" hidden="false" customHeight="false" outlineLevel="0" collapsed="false">
      <c r="A281" s="0" t="s">
        <v>2356</v>
      </c>
      <c r="B281" s="0" t="s">
        <v>2357</v>
      </c>
      <c r="C281" s="0" t="n">
        <v>14120</v>
      </c>
      <c r="D281" s="0" t="n">
        <v>4120</v>
      </c>
      <c r="E281" s="0" t="s">
        <v>46</v>
      </c>
      <c r="F281" s="0" t="n">
        <v>120</v>
      </c>
      <c r="G281" s="0" t="n">
        <v>148</v>
      </c>
      <c r="H281" s="0" t="s">
        <v>572</v>
      </c>
      <c r="I281" s="0" t="s">
        <v>978</v>
      </c>
      <c r="J281" s="0" t="s">
        <v>743</v>
      </c>
      <c r="K281" s="0" t="n">
        <v>4</v>
      </c>
      <c r="L281" s="0" t="n">
        <v>10</v>
      </c>
      <c r="M281" s="0" t="n">
        <v>8</v>
      </c>
      <c r="N281" s="0" t="s">
        <v>52</v>
      </c>
      <c r="O281" s="0" t="s">
        <v>581</v>
      </c>
      <c r="P281" s="0" t="s">
        <v>1751</v>
      </c>
      <c r="Q281" s="0" t="n">
        <v>0</v>
      </c>
      <c r="R281" s="0" t="n">
        <v>3</v>
      </c>
      <c r="S281" s="0" t="n">
        <v>4</v>
      </c>
      <c r="T281" s="0" t="n">
        <v>592</v>
      </c>
      <c r="U281" s="0" t="n">
        <v>545</v>
      </c>
      <c r="V281" s="0" t="n">
        <v>600</v>
      </c>
      <c r="W281" s="0" t="s">
        <v>55</v>
      </c>
      <c r="X281" s="0" t="n">
        <v>8</v>
      </c>
      <c r="Y281" s="0" t="s">
        <v>55</v>
      </c>
      <c r="Z281" s="0" t="s">
        <v>55</v>
      </c>
      <c r="AA281" s="0" t="n">
        <v>5.7708</v>
      </c>
      <c r="AB281" s="0" t="n">
        <v>8</v>
      </c>
      <c r="AC281" s="0" t="n">
        <v>5.23</v>
      </c>
      <c r="AD281" s="0" t="n">
        <v>9788.43</v>
      </c>
      <c r="AE281" s="0" t="n">
        <v>976.83</v>
      </c>
      <c r="AF281" s="0" t="n">
        <v>2472.81</v>
      </c>
      <c r="AG281" s="0" t="n">
        <v>230.8</v>
      </c>
      <c r="AH281" s="0" t="n">
        <v>592.93</v>
      </c>
      <c r="AI281" s="0" t="n">
        <v>44.5</v>
      </c>
      <c r="AJ281" s="0" t="n">
        <v>303633.95</v>
      </c>
      <c r="AK281" s="0" t="n">
        <v>40244</v>
      </c>
      <c r="AL281" s="0" t="n">
        <v>30220.32</v>
      </c>
      <c r="AM281" s="0" t="n">
        <v>5727.2</v>
      </c>
      <c r="AN281" s="0" t="n">
        <v>4687.86</v>
      </c>
      <c r="AO281" s="0" t="n">
        <v>955.75</v>
      </c>
      <c r="AP281" s="0" t="n">
        <v>389</v>
      </c>
      <c r="AQ281" s="107" t="s">
        <v>573</v>
      </c>
    </row>
    <row r="282" customFormat="false" ht="12.8" hidden="false" customHeight="false" outlineLevel="0" collapsed="false">
      <c r="A282" s="0" t="s">
        <v>2358</v>
      </c>
      <c r="B282" s="0" t="s">
        <v>2359</v>
      </c>
      <c r="C282" s="0" t="n">
        <v>14121</v>
      </c>
      <c r="D282" s="0" t="n">
        <v>4121</v>
      </c>
      <c r="E282" s="0" t="s">
        <v>80</v>
      </c>
      <c r="F282" s="0" t="n">
        <v>121</v>
      </c>
      <c r="G282" s="0" t="n">
        <v>149</v>
      </c>
      <c r="H282" s="0" t="n">
        <v>62</v>
      </c>
      <c r="I282" s="0" t="s">
        <v>980</v>
      </c>
      <c r="J282" s="0" t="s">
        <v>743</v>
      </c>
      <c r="K282" s="0" t="n">
        <v>4</v>
      </c>
      <c r="L282" s="0" t="n">
        <v>11</v>
      </c>
      <c r="M282" s="0" t="n">
        <v>9</v>
      </c>
      <c r="N282" s="0" t="s">
        <v>52</v>
      </c>
      <c r="O282" s="0" t="s">
        <v>53</v>
      </c>
      <c r="P282" s="0" t="s">
        <v>1782</v>
      </c>
      <c r="Q282" s="0" t="s">
        <v>55</v>
      </c>
      <c r="R282" s="0" t="n">
        <v>5</v>
      </c>
      <c r="S282" s="0" t="n">
        <v>12</v>
      </c>
      <c r="T282" s="0" t="n">
        <v>488</v>
      </c>
      <c r="U282" s="0" t="n">
        <v>554</v>
      </c>
      <c r="V282" s="0" t="n">
        <v>486</v>
      </c>
      <c r="W282" s="0" t="n">
        <v>439</v>
      </c>
      <c r="X282" s="0" t="n">
        <v>3</v>
      </c>
      <c r="Y282" s="0" t="n">
        <v>24</v>
      </c>
      <c r="Z282" s="0" t="s">
        <v>55</v>
      </c>
      <c r="AA282" s="0" t="n">
        <v>14.8137</v>
      </c>
      <c r="AB282" s="0" t="n">
        <v>3</v>
      </c>
      <c r="AC282" s="0" t="n">
        <v>23.64</v>
      </c>
      <c r="AD282" s="0" t="n">
        <v>8196.58</v>
      </c>
      <c r="AE282" s="0" t="n">
        <v>325</v>
      </c>
      <c r="AF282" s="0" t="n">
        <v>678.28</v>
      </c>
      <c r="AG282" s="0" t="n">
        <v>33.25</v>
      </c>
      <c r="AH282" s="0" t="n">
        <v>67.21</v>
      </c>
      <c r="AI282" s="0" t="n">
        <v>4</v>
      </c>
      <c r="AJ282" s="0" t="n">
        <v>322664.48</v>
      </c>
      <c r="AK282" s="0" t="n">
        <v>42166.4</v>
      </c>
      <c r="AL282" s="0" t="n">
        <v>29696.97</v>
      </c>
      <c r="AM282" s="0" t="n">
        <v>4660.25</v>
      </c>
      <c r="AN282" s="0" t="n">
        <v>1329.84</v>
      </c>
      <c r="AO282" s="0" t="n">
        <v>268</v>
      </c>
      <c r="AP282" s="0" t="n">
        <v>341</v>
      </c>
      <c r="AQ282" s="107" t="s">
        <v>577</v>
      </c>
    </row>
    <row r="283" customFormat="false" ht="12.8" hidden="false" customHeight="false" outlineLevel="0" collapsed="false">
      <c r="A283" s="0" t="s">
        <v>2360</v>
      </c>
      <c r="B283" s="0" t="s">
        <v>2361</v>
      </c>
      <c r="C283" s="0" t="n">
        <v>14122</v>
      </c>
      <c r="D283" s="0" t="n">
        <v>4122</v>
      </c>
      <c r="E283" s="0" t="s">
        <v>46</v>
      </c>
      <c r="F283" s="0" t="n">
        <v>122</v>
      </c>
      <c r="G283" s="0" t="n">
        <v>150</v>
      </c>
      <c r="H283" s="0" t="s">
        <v>582</v>
      </c>
      <c r="I283" s="0" t="s">
        <v>982</v>
      </c>
      <c r="J283" s="0" t="s">
        <v>743</v>
      </c>
      <c r="K283" s="0" t="n">
        <v>4</v>
      </c>
      <c r="L283" s="0" t="n">
        <v>10</v>
      </c>
      <c r="M283" s="0" t="n">
        <v>8</v>
      </c>
      <c r="N283" s="0" t="s">
        <v>52</v>
      </c>
      <c r="O283" s="0" t="s">
        <v>53</v>
      </c>
      <c r="P283" s="0" t="s">
        <v>1741</v>
      </c>
      <c r="Q283" s="0" t="n">
        <v>0</v>
      </c>
      <c r="R283" s="0" t="n">
        <v>3</v>
      </c>
      <c r="S283" s="0" t="n">
        <v>8</v>
      </c>
      <c r="T283" s="0" t="n">
        <v>592</v>
      </c>
      <c r="U283" s="0" t="n">
        <v>531</v>
      </c>
      <c r="V283" s="0" t="n">
        <v>584</v>
      </c>
      <c r="W283" s="0" t="n">
        <v>374</v>
      </c>
      <c r="X283" s="0" t="n">
        <v>3</v>
      </c>
      <c r="Y283" s="0" t="n">
        <v>16</v>
      </c>
      <c r="Z283" s="0" t="s">
        <v>55</v>
      </c>
      <c r="AA283" s="0" t="n">
        <v>9.34036</v>
      </c>
      <c r="AB283" s="0" t="n">
        <v>3</v>
      </c>
      <c r="AC283" s="0" t="n">
        <v>76.96</v>
      </c>
      <c r="AD283" s="0" t="n">
        <v>6764.35</v>
      </c>
      <c r="AE283" s="0" t="n">
        <v>309.4</v>
      </c>
      <c r="AF283" s="0" t="n">
        <v>1249.27</v>
      </c>
      <c r="AG283" s="0" t="n">
        <v>40.5</v>
      </c>
      <c r="AH283" s="0" t="n">
        <v>320.79</v>
      </c>
      <c r="AI283" s="0" t="n">
        <v>9</v>
      </c>
      <c r="AJ283" s="0" t="n">
        <v>294441.34</v>
      </c>
      <c r="AK283" s="0" t="n">
        <v>37012.8</v>
      </c>
      <c r="AL283" s="0" t="n">
        <v>23376.92</v>
      </c>
      <c r="AM283" s="0" t="n">
        <v>3133.75</v>
      </c>
      <c r="AN283" s="0" t="n">
        <v>1660.21</v>
      </c>
      <c r="AO283" s="0" t="n">
        <v>215</v>
      </c>
      <c r="AP283" s="0" t="n">
        <v>502</v>
      </c>
      <c r="AQ283" s="107" t="s">
        <v>583</v>
      </c>
    </row>
    <row r="284" customFormat="false" ht="12.8" hidden="false" customHeight="false" outlineLevel="0" collapsed="false">
      <c r="A284" s="0" t="s">
        <v>2362</v>
      </c>
      <c r="B284" s="0" t="s">
        <v>2363</v>
      </c>
      <c r="C284" s="0" t="n">
        <v>14123</v>
      </c>
      <c r="D284" s="0" t="n">
        <v>4123</v>
      </c>
      <c r="E284" s="0" t="s">
        <v>80</v>
      </c>
      <c r="F284" s="0" t="n">
        <v>123</v>
      </c>
      <c r="G284" s="0" t="n">
        <v>151</v>
      </c>
      <c r="I284" s="0" t="s">
        <v>984</v>
      </c>
      <c r="J284" s="0" t="s">
        <v>743</v>
      </c>
      <c r="K284" s="0" t="n">
        <v>4</v>
      </c>
      <c r="L284" s="0" t="n">
        <v>22</v>
      </c>
      <c r="M284" s="0" t="n">
        <v>20</v>
      </c>
      <c r="N284" s="0" t="s">
        <v>52</v>
      </c>
      <c r="O284" s="0" t="s">
        <v>53</v>
      </c>
      <c r="P284" s="0" t="s">
        <v>1783</v>
      </c>
      <c r="Q284" s="0" t="s">
        <v>55</v>
      </c>
      <c r="R284" s="0" t="n">
        <v>3</v>
      </c>
      <c r="S284" s="0" t="n">
        <v>1</v>
      </c>
      <c r="T284" s="0" t="s">
        <v>55</v>
      </c>
      <c r="U284" s="0" t="s">
        <v>55</v>
      </c>
      <c r="V284" s="0" t="s">
        <v>55</v>
      </c>
      <c r="W284" s="0" t="s">
        <v>55</v>
      </c>
      <c r="X284" s="0" t="n">
        <v>0</v>
      </c>
      <c r="Y284" s="0" t="n">
        <v>13</v>
      </c>
      <c r="Z284" s="0" t="s">
        <v>55</v>
      </c>
      <c r="AA284" s="0" t="n">
        <v>0.892391</v>
      </c>
      <c r="AB284" s="0" t="n">
        <v>0</v>
      </c>
      <c r="AC284" s="0" t="n">
        <v>0</v>
      </c>
      <c r="AD284" s="0" t="n">
        <v>3478.49</v>
      </c>
      <c r="AE284" s="0" t="n">
        <v>687.75</v>
      </c>
      <c r="AF284" s="0" t="n">
        <v>364.43</v>
      </c>
      <c r="AG284" s="0" t="n">
        <v>70.29</v>
      </c>
      <c r="AH284" s="0" t="n">
        <v>105.32</v>
      </c>
      <c r="AI284" s="0" t="n">
        <v>13.5</v>
      </c>
      <c r="AJ284" s="0" t="n">
        <v>324605.81</v>
      </c>
      <c r="AK284" s="0" t="n">
        <v>42086.5</v>
      </c>
      <c r="AL284" s="0" t="n">
        <v>28769.16</v>
      </c>
      <c r="AM284" s="0" t="n">
        <v>4761</v>
      </c>
      <c r="AN284" s="0" t="n">
        <v>2918.63</v>
      </c>
      <c r="AO284" s="0" t="n">
        <v>686</v>
      </c>
      <c r="AP284" s="0" t="n">
        <v>11</v>
      </c>
      <c r="AQ284" s="107" t="s">
        <v>587</v>
      </c>
    </row>
    <row r="285" customFormat="false" ht="12.8" hidden="false" customHeight="false" outlineLevel="0" collapsed="false">
      <c r="A285" s="0" t="s">
        <v>2364</v>
      </c>
      <c r="B285" s="0" t="s">
        <v>2365</v>
      </c>
      <c r="C285" s="0" t="n">
        <v>14124</v>
      </c>
      <c r="D285" s="0" t="n">
        <v>4124</v>
      </c>
      <c r="E285" s="0" t="s">
        <v>46</v>
      </c>
      <c r="F285" s="0" t="n">
        <v>124</v>
      </c>
      <c r="G285" s="0" t="n">
        <v>152</v>
      </c>
      <c r="H285" s="0" t="s">
        <v>591</v>
      </c>
      <c r="I285" s="0" t="s">
        <v>986</v>
      </c>
      <c r="J285" s="0" t="s">
        <v>743</v>
      </c>
      <c r="K285" s="0" t="n">
        <v>4</v>
      </c>
      <c r="L285" s="0" t="n">
        <v>10</v>
      </c>
      <c r="M285" s="0" t="n">
        <v>8</v>
      </c>
      <c r="N285" s="0" t="s">
        <v>52</v>
      </c>
      <c r="O285" s="0" t="s">
        <v>53</v>
      </c>
      <c r="P285" s="0" t="s">
        <v>1767</v>
      </c>
      <c r="Q285" s="0" t="n">
        <v>0</v>
      </c>
      <c r="R285" s="0" t="n">
        <v>2</v>
      </c>
      <c r="S285" s="0" t="n">
        <v>58</v>
      </c>
      <c r="T285" s="0" t="n">
        <v>346</v>
      </c>
      <c r="U285" s="0" t="n">
        <v>566</v>
      </c>
      <c r="V285" s="0" t="n">
        <v>305</v>
      </c>
      <c r="W285" s="0" t="s">
        <v>55</v>
      </c>
      <c r="X285" s="0" t="n">
        <v>0</v>
      </c>
      <c r="Y285" s="0" t="s">
        <v>55</v>
      </c>
      <c r="Z285" s="0" t="s">
        <v>55</v>
      </c>
      <c r="AA285" s="0" t="n">
        <v>64.7876</v>
      </c>
      <c r="AB285" s="0" t="n">
        <v>0</v>
      </c>
      <c r="AC285" s="0" t="n">
        <v>0</v>
      </c>
      <c r="AD285" s="0" t="n">
        <v>3256.07</v>
      </c>
      <c r="AE285" s="0" t="n">
        <v>744.25</v>
      </c>
      <c r="AF285" s="0" t="n">
        <v>658.71</v>
      </c>
      <c r="AG285" s="0" t="n">
        <v>76.71</v>
      </c>
      <c r="AH285" s="0" t="n">
        <v>345.91</v>
      </c>
      <c r="AI285" s="0" t="n">
        <v>26</v>
      </c>
      <c r="AJ285" s="0" t="n">
        <v>264647.72</v>
      </c>
      <c r="AK285" s="0" t="n">
        <v>36489.38</v>
      </c>
      <c r="AL285" s="0" t="n">
        <v>19180.72</v>
      </c>
      <c r="AM285" s="0" t="n">
        <v>2952.86</v>
      </c>
      <c r="AN285" s="0" t="n">
        <v>3323.36</v>
      </c>
      <c r="AO285" s="0" t="n">
        <v>630.33</v>
      </c>
      <c r="AP285" s="0" t="n">
        <v>352</v>
      </c>
      <c r="AQ285" s="107" t="s">
        <v>592</v>
      </c>
    </row>
    <row r="286" customFormat="false" ht="12.8" hidden="false" customHeight="false" outlineLevel="0" collapsed="false">
      <c r="A286" s="0" t="s">
        <v>2366</v>
      </c>
      <c r="B286" s="0" t="s">
        <v>2367</v>
      </c>
      <c r="C286" s="0" t="n">
        <v>14125</v>
      </c>
      <c r="D286" s="0" t="n">
        <v>4125</v>
      </c>
      <c r="E286" s="0" t="s">
        <v>46</v>
      </c>
      <c r="F286" s="0" t="n">
        <v>125</v>
      </c>
      <c r="G286" s="0" t="n">
        <v>153</v>
      </c>
      <c r="I286" s="0" t="s">
        <v>988</v>
      </c>
      <c r="J286" s="0" t="s">
        <v>743</v>
      </c>
      <c r="K286" s="0" t="n">
        <v>4</v>
      </c>
      <c r="L286" s="0" t="n">
        <v>17</v>
      </c>
      <c r="M286" s="0" t="n">
        <v>15</v>
      </c>
      <c r="N286" s="0" t="s">
        <v>52</v>
      </c>
      <c r="O286" s="0" t="s">
        <v>53</v>
      </c>
      <c r="P286" s="0" t="s">
        <v>1743</v>
      </c>
      <c r="Q286" s="0" t="s">
        <v>55</v>
      </c>
      <c r="R286" s="0" t="n">
        <v>3</v>
      </c>
      <c r="S286" s="0" t="n">
        <v>25</v>
      </c>
      <c r="T286" s="0" t="n">
        <v>377</v>
      </c>
      <c r="U286" s="0" t="n">
        <v>403</v>
      </c>
      <c r="V286" s="0" t="n">
        <v>474</v>
      </c>
      <c r="W286" s="0" t="s">
        <v>55</v>
      </c>
      <c r="X286" s="0" t="n">
        <v>0</v>
      </c>
      <c r="Y286" s="0" t="n">
        <v>19</v>
      </c>
      <c r="Z286" s="0" t="s">
        <v>55</v>
      </c>
      <c r="AA286" s="0" t="n">
        <v>30.1033</v>
      </c>
      <c r="AB286" s="0" t="n">
        <v>0</v>
      </c>
      <c r="AC286" s="0" t="n">
        <v>0</v>
      </c>
      <c r="AD286" s="0" t="n">
        <v>4912.56</v>
      </c>
      <c r="AE286" s="0" t="n">
        <v>425.83</v>
      </c>
      <c r="AF286" s="0" t="n">
        <v>909.78</v>
      </c>
      <c r="AG286" s="0" t="n">
        <v>44.8</v>
      </c>
      <c r="AH286" s="0" t="n">
        <v>117.88</v>
      </c>
      <c r="AI286" s="0" t="n">
        <v>3.25</v>
      </c>
      <c r="AJ286" s="0" t="n">
        <v>268373.19</v>
      </c>
      <c r="AK286" s="0" t="n">
        <v>35947.17</v>
      </c>
      <c r="AL286" s="0" t="n">
        <v>19982.17</v>
      </c>
      <c r="AM286" s="0" t="n">
        <v>3144.8</v>
      </c>
      <c r="AN286" s="0" t="n">
        <v>1537.65</v>
      </c>
      <c r="AO286" s="0" t="n">
        <v>231.5</v>
      </c>
      <c r="AP286" s="0" t="n">
        <v>420</v>
      </c>
      <c r="AQ286" s="107" t="s">
        <v>596</v>
      </c>
    </row>
    <row r="287" customFormat="false" ht="12.8" hidden="false" customHeight="false" outlineLevel="0" collapsed="false">
      <c r="A287" s="0" t="s">
        <v>2368</v>
      </c>
      <c r="B287" s="0" t="s">
        <v>2369</v>
      </c>
      <c r="C287" s="0" t="n">
        <v>14126</v>
      </c>
      <c r="D287" s="0" t="n">
        <v>4126</v>
      </c>
      <c r="E287" s="0" t="s">
        <v>46</v>
      </c>
      <c r="F287" s="0" t="n">
        <v>126</v>
      </c>
      <c r="G287" s="0" t="n">
        <v>154</v>
      </c>
      <c r="H287" s="0" t="n">
        <v>53</v>
      </c>
      <c r="I287" s="0" t="s">
        <v>990</v>
      </c>
      <c r="J287" s="0" t="s">
        <v>743</v>
      </c>
      <c r="K287" s="0" t="n">
        <v>4</v>
      </c>
      <c r="L287" s="0" t="n">
        <v>10</v>
      </c>
      <c r="M287" s="0" t="n">
        <v>8</v>
      </c>
      <c r="N287" s="0" t="s">
        <v>52</v>
      </c>
      <c r="O287" s="0" t="s">
        <v>53</v>
      </c>
      <c r="P287" s="0" t="s">
        <v>1752</v>
      </c>
      <c r="Q287" s="0" t="s">
        <v>55</v>
      </c>
      <c r="R287" s="0" t="n">
        <v>2</v>
      </c>
      <c r="S287" s="0" t="n">
        <v>5</v>
      </c>
      <c r="T287" s="0" t="n">
        <v>438</v>
      </c>
      <c r="U287" s="0" t="n">
        <v>483</v>
      </c>
      <c r="V287" s="0" t="n">
        <v>466</v>
      </c>
      <c r="W287" s="0" t="n">
        <v>382</v>
      </c>
      <c r="X287" s="0" t="n">
        <v>0</v>
      </c>
      <c r="Y287" s="0" t="s">
        <v>55</v>
      </c>
      <c r="Z287" s="0" t="s">
        <v>55</v>
      </c>
      <c r="AA287" s="0" t="n">
        <v>3.45058</v>
      </c>
      <c r="AB287" s="0" t="n">
        <v>0</v>
      </c>
      <c r="AC287" s="0" t="n">
        <v>0</v>
      </c>
      <c r="AD287" s="0" t="n">
        <v>3744.39</v>
      </c>
      <c r="AE287" s="0" t="n">
        <v>815</v>
      </c>
      <c r="AF287" s="0" t="n">
        <v>969.26</v>
      </c>
      <c r="AG287" s="0" t="n">
        <v>126.57</v>
      </c>
      <c r="AH287" s="0" t="n">
        <v>492.75</v>
      </c>
      <c r="AI287" s="0" t="n">
        <v>40</v>
      </c>
      <c r="AJ287" s="0" t="n">
        <v>286130.28</v>
      </c>
      <c r="AK287" s="0" t="n">
        <v>38897.12</v>
      </c>
      <c r="AL287" s="0" t="n">
        <v>21994.39</v>
      </c>
      <c r="AM287" s="0" t="n">
        <v>3837.43</v>
      </c>
      <c r="AN287" s="0" t="n">
        <v>5435.99</v>
      </c>
      <c r="AO287" s="0" t="n">
        <v>1133.17</v>
      </c>
      <c r="AP287" s="0" t="n">
        <v>237</v>
      </c>
      <c r="AQ287" s="107" t="s">
        <v>600</v>
      </c>
    </row>
    <row r="288" customFormat="false" ht="12.8" hidden="false" customHeight="false" outlineLevel="0" collapsed="false">
      <c r="A288" s="0" t="s">
        <v>2370</v>
      </c>
      <c r="B288" s="0" t="s">
        <v>2371</v>
      </c>
      <c r="C288" s="0" t="n">
        <v>14127</v>
      </c>
      <c r="D288" s="0" t="n">
        <v>4127</v>
      </c>
      <c r="E288" s="0" t="s">
        <v>56</v>
      </c>
      <c r="F288" s="0" t="n">
        <v>127</v>
      </c>
      <c r="G288" s="0" t="n">
        <v>155</v>
      </c>
      <c r="I288" s="0" t="s">
        <v>992</v>
      </c>
      <c r="J288" s="0" t="s">
        <v>743</v>
      </c>
      <c r="K288" s="0" t="n">
        <v>4</v>
      </c>
      <c r="L288" s="0" t="n">
        <v>12</v>
      </c>
      <c r="M288" s="0" t="n">
        <v>10</v>
      </c>
      <c r="N288" s="0" t="s">
        <v>52</v>
      </c>
      <c r="O288" s="0" t="s">
        <v>53</v>
      </c>
      <c r="P288" s="0" t="s">
        <v>1784</v>
      </c>
      <c r="Q288" s="0" t="s">
        <v>55</v>
      </c>
      <c r="R288" s="0" t="n">
        <v>5</v>
      </c>
      <c r="S288" s="0" t="n">
        <v>6</v>
      </c>
      <c r="T288" s="0" t="n">
        <v>453</v>
      </c>
      <c r="U288" s="0" t="n">
        <v>464</v>
      </c>
      <c r="V288" s="0" t="n">
        <v>470</v>
      </c>
      <c r="W288" s="0" t="n">
        <v>411</v>
      </c>
      <c r="X288" s="0" t="n">
        <v>0</v>
      </c>
      <c r="Y288" s="0" t="n">
        <v>8</v>
      </c>
      <c r="Z288" s="0" t="s">
        <v>55</v>
      </c>
      <c r="AA288" s="0" t="n">
        <v>3.86703</v>
      </c>
      <c r="AB288" s="0" t="n">
        <v>0</v>
      </c>
      <c r="AC288" s="0" t="n">
        <v>0</v>
      </c>
      <c r="AD288" s="0" t="n">
        <v>3488.34</v>
      </c>
      <c r="AE288" s="0" t="n">
        <v>767.5</v>
      </c>
      <c r="AF288" s="0" t="n">
        <v>419.96</v>
      </c>
      <c r="AG288" s="0" t="n">
        <v>78.57</v>
      </c>
      <c r="AH288" s="0" t="n">
        <v>18.63</v>
      </c>
      <c r="AI288" s="0" t="n">
        <v>5.83</v>
      </c>
      <c r="AJ288" s="0" t="n">
        <v>255380.08</v>
      </c>
      <c r="AK288" s="0" t="n">
        <v>34351.5</v>
      </c>
      <c r="AL288" s="0" t="n">
        <v>14895.08</v>
      </c>
      <c r="AM288" s="0" t="n">
        <v>2828.29</v>
      </c>
      <c r="AN288" s="0" t="n">
        <v>713.8</v>
      </c>
      <c r="AO288" s="0" t="n">
        <v>186.83</v>
      </c>
      <c r="AP288" s="0" t="n">
        <v>317</v>
      </c>
      <c r="AQ288" s="107" t="s">
        <v>604</v>
      </c>
    </row>
    <row r="289" customFormat="false" ht="12.8" hidden="false" customHeight="false" outlineLevel="0" collapsed="false">
      <c r="A289" s="0" t="s">
        <v>2372</v>
      </c>
      <c r="B289" s="0" t="s">
        <v>2373</v>
      </c>
      <c r="C289" s="0" t="n">
        <v>14128</v>
      </c>
      <c r="D289" s="0" t="n">
        <v>4128</v>
      </c>
      <c r="E289" s="0" t="s">
        <v>80</v>
      </c>
      <c r="F289" s="0" t="n">
        <v>128</v>
      </c>
      <c r="G289" s="0" t="n">
        <v>156</v>
      </c>
      <c r="H289" s="0" t="n">
        <v>49</v>
      </c>
      <c r="I289" s="0" t="s">
        <v>994</v>
      </c>
      <c r="J289" s="0" t="s">
        <v>743</v>
      </c>
      <c r="K289" s="0" t="n">
        <v>4</v>
      </c>
      <c r="L289" s="0" t="n">
        <v>10</v>
      </c>
      <c r="M289" s="0" t="n">
        <v>8</v>
      </c>
      <c r="N289" s="0" t="s">
        <v>52</v>
      </c>
      <c r="O289" s="0" t="s">
        <v>53</v>
      </c>
      <c r="P289" s="0" t="s">
        <v>1743</v>
      </c>
      <c r="Q289" s="0" t="s">
        <v>55</v>
      </c>
      <c r="R289" s="0" t="n">
        <v>3</v>
      </c>
      <c r="S289" s="0" t="n">
        <v>27</v>
      </c>
      <c r="T289" s="0" t="n">
        <v>592</v>
      </c>
      <c r="U289" s="0" t="n">
        <v>545</v>
      </c>
      <c r="V289" s="0" t="n">
        <v>608</v>
      </c>
      <c r="W289" s="0" t="s">
        <v>55</v>
      </c>
      <c r="X289" s="0" t="n">
        <v>9</v>
      </c>
      <c r="Y289" s="0" t="s">
        <v>55</v>
      </c>
      <c r="Z289" s="0" t="s">
        <v>55</v>
      </c>
      <c r="AA289" s="0" t="n">
        <v>26.8312</v>
      </c>
      <c r="AB289" s="0" t="n">
        <v>9</v>
      </c>
      <c r="AC289" s="0" t="n">
        <v>11.13</v>
      </c>
      <c r="AD289" s="0" t="n">
        <v>15698.47</v>
      </c>
      <c r="AE289" s="0" t="n">
        <v>131</v>
      </c>
      <c r="AF289" s="0" t="n">
        <v>1857.54</v>
      </c>
      <c r="AG289" s="0" t="n">
        <v>21.67</v>
      </c>
      <c r="AH289" s="0" t="n">
        <v>73</v>
      </c>
      <c r="AI289" s="0" t="n">
        <v>5</v>
      </c>
      <c r="AJ289" s="0" t="n">
        <v>238371.95</v>
      </c>
      <c r="AK289" s="0" t="n">
        <v>30576.5</v>
      </c>
      <c r="AL289" s="0" t="n">
        <v>42451.96</v>
      </c>
      <c r="AM289" s="0" t="n">
        <v>5856</v>
      </c>
      <c r="AN289" s="0" t="n">
        <v>4308.64</v>
      </c>
      <c r="AO289" s="0" t="n">
        <v>553.5</v>
      </c>
      <c r="AP289" s="0" t="n">
        <v>71</v>
      </c>
      <c r="AQ289" s="107" t="s">
        <v>608</v>
      </c>
    </row>
    <row r="290" customFormat="false" ht="12.8" hidden="false" customHeight="false" outlineLevel="0" collapsed="false">
      <c r="A290" s="0" t="s">
        <v>2374</v>
      </c>
      <c r="B290" s="0" t="s">
        <v>2375</v>
      </c>
      <c r="C290" s="0" t="n">
        <v>14129</v>
      </c>
      <c r="D290" s="0" t="n">
        <v>4129</v>
      </c>
      <c r="E290" s="0" t="s">
        <v>66</v>
      </c>
      <c r="F290" s="0" t="n">
        <v>129</v>
      </c>
      <c r="G290" s="0" t="n">
        <v>157</v>
      </c>
      <c r="I290" s="0" t="s">
        <v>996</v>
      </c>
      <c r="J290" s="0" t="s">
        <v>743</v>
      </c>
      <c r="K290" s="0" t="n">
        <v>4</v>
      </c>
      <c r="L290" s="0" t="n">
        <v>11</v>
      </c>
      <c r="M290" s="0" t="n">
        <v>9</v>
      </c>
      <c r="N290" s="0" t="s">
        <v>52</v>
      </c>
      <c r="O290" s="0" t="s">
        <v>53</v>
      </c>
      <c r="P290" s="0" t="s">
        <v>1755</v>
      </c>
      <c r="Q290" s="0" t="n">
        <v>0</v>
      </c>
      <c r="R290" s="0" t="n">
        <v>2</v>
      </c>
      <c r="S290" s="0" t="n">
        <v>12</v>
      </c>
      <c r="T290" s="0" t="n">
        <v>327</v>
      </c>
      <c r="U290" s="0" t="n">
        <v>492</v>
      </c>
      <c r="V290" s="0" t="n">
        <v>316</v>
      </c>
      <c r="W290" s="0" t="s">
        <v>55</v>
      </c>
      <c r="X290" s="0" t="n">
        <v>2</v>
      </c>
      <c r="Y290" s="0" t="s">
        <v>55</v>
      </c>
      <c r="Z290" s="0" t="s">
        <v>55</v>
      </c>
      <c r="AA290" s="0" t="n">
        <v>5.88978</v>
      </c>
      <c r="AB290" s="0" t="n">
        <v>2</v>
      </c>
      <c r="AC290" s="0" t="n">
        <v>12.11</v>
      </c>
      <c r="AD290" s="0" t="n">
        <v>3342.37</v>
      </c>
      <c r="AE290" s="0" t="n">
        <v>835.78</v>
      </c>
      <c r="AF290" s="0" t="n">
        <v>1039.32</v>
      </c>
      <c r="AG290" s="0" t="n">
        <v>169.12</v>
      </c>
      <c r="AH290" s="0" t="n">
        <v>565.18</v>
      </c>
      <c r="AI290" s="0" t="n">
        <v>56.86</v>
      </c>
      <c r="AJ290" s="0" t="n">
        <v>266234.96</v>
      </c>
      <c r="AK290" s="0" t="n">
        <v>33973.56</v>
      </c>
      <c r="AL290" s="0" t="n">
        <v>22004.09</v>
      </c>
      <c r="AM290" s="0" t="n">
        <v>4170.25</v>
      </c>
      <c r="AN290" s="0" t="n">
        <v>4923.99</v>
      </c>
      <c r="AO290" s="0" t="n">
        <v>998.43</v>
      </c>
      <c r="AP290" s="0" t="n">
        <v>104</v>
      </c>
      <c r="AQ290" s="107" t="s">
        <v>612</v>
      </c>
    </row>
    <row r="291" customFormat="false" ht="12.8" hidden="false" customHeight="false" outlineLevel="0" collapsed="false">
      <c r="A291" s="0" t="s">
        <v>2376</v>
      </c>
      <c r="B291" s="0" t="s">
        <v>2377</v>
      </c>
      <c r="C291" s="0" t="n">
        <v>14130</v>
      </c>
      <c r="D291" s="0" t="n">
        <v>4130</v>
      </c>
      <c r="E291" s="0" t="s">
        <v>80</v>
      </c>
      <c r="F291" s="0" t="n">
        <v>130</v>
      </c>
      <c r="G291" s="0" t="n">
        <v>159</v>
      </c>
      <c r="H291" s="0" t="n">
        <v>25</v>
      </c>
      <c r="I291" s="0" t="s">
        <v>998</v>
      </c>
      <c r="J291" s="0" t="s">
        <v>743</v>
      </c>
      <c r="K291" s="0" t="n">
        <v>4</v>
      </c>
      <c r="L291" s="0" t="n">
        <v>10</v>
      </c>
      <c r="M291" s="0" t="n">
        <v>8</v>
      </c>
      <c r="N291" s="0" t="s">
        <v>52</v>
      </c>
      <c r="O291" s="0" t="s">
        <v>53</v>
      </c>
      <c r="P291" s="0" t="s">
        <v>1755</v>
      </c>
      <c r="Q291" s="0" t="s">
        <v>55</v>
      </c>
      <c r="R291" s="0" t="n">
        <v>2</v>
      </c>
      <c r="S291" s="0" t="n">
        <v>11</v>
      </c>
      <c r="T291" s="0" t="n">
        <v>516</v>
      </c>
      <c r="U291" s="0" t="n">
        <v>504</v>
      </c>
      <c r="V291" s="0" t="n">
        <v>530</v>
      </c>
      <c r="W291" s="0" t="n">
        <v>408</v>
      </c>
      <c r="X291" s="0" t="n">
        <v>12</v>
      </c>
      <c r="Y291" s="0" t="n">
        <v>16</v>
      </c>
      <c r="Z291" s="0" t="s">
        <v>55</v>
      </c>
      <c r="AA291" s="0" t="n">
        <v>25.5224</v>
      </c>
      <c r="AB291" s="0" t="n">
        <v>12</v>
      </c>
      <c r="AC291" s="0" t="n">
        <v>196.51</v>
      </c>
      <c r="AD291" s="0" t="n">
        <v>23496.67</v>
      </c>
      <c r="AE291" s="0" t="n">
        <v>230.5</v>
      </c>
      <c r="AF291" s="0" t="n">
        <v>1481.03</v>
      </c>
      <c r="AG291" s="0" t="n">
        <v>20.33</v>
      </c>
      <c r="AH291" s="0" t="n">
        <v>314.51</v>
      </c>
      <c r="AI291" s="0" t="n">
        <v>5</v>
      </c>
      <c r="AJ291" s="0" t="n">
        <v>346328.36</v>
      </c>
      <c r="AK291" s="0" t="n">
        <v>42817</v>
      </c>
      <c r="AL291" s="0" t="n">
        <v>21335.57</v>
      </c>
      <c r="AM291" s="0" t="n">
        <v>4615.33</v>
      </c>
      <c r="AN291" s="0" t="n">
        <v>2243.62</v>
      </c>
      <c r="AO291" s="0" t="n">
        <v>274.5</v>
      </c>
      <c r="AP291" s="0" t="n">
        <v>531</v>
      </c>
      <c r="AQ291" s="107" t="s">
        <v>616</v>
      </c>
    </row>
    <row r="292" customFormat="false" ht="12.8" hidden="false" customHeight="false" outlineLevel="0" collapsed="false">
      <c r="A292" s="0" t="s">
        <v>2378</v>
      </c>
      <c r="B292" s="0" t="s">
        <v>2379</v>
      </c>
      <c r="C292" s="0" t="n">
        <v>14131</v>
      </c>
      <c r="D292" s="0" t="n">
        <v>4131</v>
      </c>
      <c r="E292" s="0" t="s">
        <v>56</v>
      </c>
      <c r="F292" s="0" t="n">
        <v>131</v>
      </c>
      <c r="G292" s="0" t="n">
        <v>160</v>
      </c>
      <c r="I292" s="0" t="s">
        <v>1000</v>
      </c>
      <c r="J292" s="0" t="s">
        <v>743</v>
      </c>
      <c r="K292" s="0" t="n">
        <v>4</v>
      </c>
      <c r="L292" s="0" t="n">
        <v>17</v>
      </c>
      <c r="M292" s="0" t="n">
        <v>14</v>
      </c>
      <c r="N292" s="0" t="s">
        <v>52</v>
      </c>
      <c r="O292" s="0" t="s">
        <v>53</v>
      </c>
      <c r="P292" s="0" t="s">
        <v>1758</v>
      </c>
      <c r="Q292" s="0" t="s">
        <v>55</v>
      </c>
      <c r="R292" s="0" t="n">
        <v>3</v>
      </c>
      <c r="S292" s="0" t="n">
        <v>2</v>
      </c>
      <c r="T292" s="0" t="n">
        <v>613</v>
      </c>
      <c r="U292" s="0" t="n">
        <v>547</v>
      </c>
      <c r="V292" s="0" t="n">
        <v>608</v>
      </c>
      <c r="W292" s="0" t="n">
        <v>444</v>
      </c>
      <c r="X292" s="0" t="n">
        <v>4</v>
      </c>
      <c r="Y292" s="0" t="n">
        <v>11</v>
      </c>
      <c r="Z292" s="0" t="s">
        <v>55</v>
      </c>
      <c r="AA292" s="0" t="n">
        <v>6.90116</v>
      </c>
      <c r="AB292" s="0" t="n">
        <v>4</v>
      </c>
      <c r="AC292" s="0" t="n">
        <v>4.73</v>
      </c>
      <c r="AD292" s="0" t="n">
        <v>5242.23</v>
      </c>
      <c r="AE292" s="0" t="n">
        <v>285.4</v>
      </c>
      <c r="AF292" s="0" t="n">
        <v>872.31</v>
      </c>
      <c r="AG292" s="0" t="n">
        <v>46.75</v>
      </c>
      <c r="AH292" s="0" t="n">
        <v>104.29</v>
      </c>
      <c r="AI292" s="0" t="n">
        <v>8</v>
      </c>
      <c r="AJ292" s="0" t="n">
        <v>211634.91</v>
      </c>
      <c r="AK292" s="0" t="n">
        <v>26264.6</v>
      </c>
      <c r="AL292" s="0" t="n">
        <v>13801.87</v>
      </c>
      <c r="AM292" s="0" t="n">
        <v>2013.25</v>
      </c>
      <c r="AN292" s="0" t="n">
        <v>963.72</v>
      </c>
      <c r="AO292" s="0" t="n">
        <v>201.33</v>
      </c>
      <c r="AP292" s="0" t="n">
        <v>38</v>
      </c>
      <c r="AQ292" s="107" t="s">
        <v>620</v>
      </c>
    </row>
    <row r="293" customFormat="false" ht="12.8" hidden="false" customHeight="false" outlineLevel="0" collapsed="false">
      <c r="A293" s="0" t="s">
        <v>2380</v>
      </c>
      <c r="B293" s="0" t="s">
        <v>2381</v>
      </c>
      <c r="C293" s="0" t="n">
        <v>14132</v>
      </c>
      <c r="D293" s="0" t="n">
        <v>4132</v>
      </c>
      <c r="E293" s="0" t="s">
        <v>46</v>
      </c>
      <c r="F293" s="0" t="n">
        <v>132</v>
      </c>
      <c r="G293" s="0" t="n">
        <v>162</v>
      </c>
      <c r="H293" s="0" t="n">
        <v>41</v>
      </c>
      <c r="I293" s="0" t="s">
        <v>1002</v>
      </c>
      <c r="J293" s="0" t="s">
        <v>743</v>
      </c>
      <c r="K293" s="0" t="n">
        <v>4</v>
      </c>
      <c r="L293" s="0" t="n">
        <v>13</v>
      </c>
      <c r="M293" s="0" t="n">
        <v>10</v>
      </c>
      <c r="N293" s="0" t="s">
        <v>52</v>
      </c>
      <c r="O293" s="0" t="s">
        <v>53</v>
      </c>
      <c r="P293" s="0" t="s">
        <v>1785</v>
      </c>
      <c r="Q293" s="0" t="s">
        <v>55</v>
      </c>
      <c r="R293" s="0" t="n">
        <v>3</v>
      </c>
      <c r="S293" s="0" t="n">
        <v>36</v>
      </c>
      <c r="T293" s="0" t="n">
        <v>468</v>
      </c>
      <c r="U293" s="0" t="n">
        <v>524</v>
      </c>
      <c r="V293" s="0" t="n">
        <v>482</v>
      </c>
      <c r="W293" s="0" t="n">
        <v>454</v>
      </c>
      <c r="X293" s="0" t="n">
        <v>3</v>
      </c>
      <c r="Y293" s="0" t="n">
        <v>14</v>
      </c>
      <c r="Z293" s="0" t="s">
        <v>55</v>
      </c>
      <c r="AA293" s="0" t="n">
        <v>38.1943</v>
      </c>
      <c r="AB293" s="0" t="n">
        <v>3</v>
      </c>
      <c r="AC293" s="0" t="n">
        <v>2.44</v>
      </c>
      <c r="AD293" s="0" t="n">
        <v>8917.9</v>
      </c>
      <c r="AE293" s="0" t="n">
        <v>356.6</v>
      </c>
      <c r="AF293" s="0" t="n">
        <v>458.67</v>
      </c>
      <c r="AG293" s="0" t="n">
        <v>25.75</v>
      </c>
      <c r="AH293" s="0" t="n">
        <v>93.48</v>
      </c>
      <c r="AI293" s="0" t="n">
        <v>6</v>
      </c>
      <c r="AJ293" s="0" t="n">
        <v>239008.68</v>
      </c>
      <c r="AK293" s="0" t="n">
        <v>33644</v>
      </c>
      <c r="AL293" s="0" t="n">
        <v>9455.39</v>
      </c>
      <c r="AM293" s="0" t="n">
        <v>1744</v>
      </c>
      <c r="AN293" s="0" t="n">
        <v>1638.53</v>
      </c>
      <c r="AO293" s="0" t="n">
        <v>219</v>
      </c>
      <c r="AP293" s="0" t="n">
        <v>193</v>
      </c>
      <c r="AQ293" s="107" t="s">
        <v>624</v>
      </c>
    </row>
    <row r="294" customFormat="false" ht="12.8" hidden="false" customHeight="false" outlineLevel="0" collapsed="false">
      <c r="A294" s="0" t="s">
        <v>2382</v>
      </c>
      <c r="B294" s="0" t="s">
        <v>2383</v>
      </c>
      <c r="C294" s="0" t="n">
        <v>14133</v>
      </c>
      <c r="D294" s="0" t="n">
        <v>4133</v>
      </c>
      <c r="E294" s="0" t="s">
        <v>80</v>
      </c>
      <c r="F294" s="0" t="n">
        <v>133</v>
      </c>
      <c r="G294" s="0" t="n">
        <v>163</v>
      </c>
      <c r="I294" s="0" t="s">
        <v>1004</v>
      </c>
      <c r="J294" s="0" t="s">
        <v>743</v>
      </c>
      <c r="K294" s="0" t="n">
        <v>4</v>
      </c>
      <c r="L294" s="0" t="n">
        <v>24</v>
      </c>
      <c r="M294" s="0" t="n">
        <v>22</v>
      </c>
      <c r="N294" s="0" t="s">
        <v>52</v>
      </c>
      <c r="O294" s="0" t="s">
        <v>53</v>
      </c>
      <c r="P294" s="0" t="s">
        <v>1755</v>
      </c>
      <c r="Q294" s="0" t="s">
        <v>55</v>
      </c>
      <c r="R294" s="0" t="n">
        <v>2</v>
      </c>
      <c r="S294" s="0" t="n">
        <v>22</v>
      </c>
      <c r="T294" s="0" t="n">
        <v>598</v>
      </c>
      <c r="U294" s="0" t="n">
        <v>594</v>
      </c>
      <c r="V294" s="0" t="n">
        <v>600</v>
      </c>
      <c r="W294" s="0" t="n">
        <v>471</v>
      </c>
      <c r="X294" s="0" t="n">
        <v>6</v>
      </c>
      <c r="Y294" s="0" t="n">
        <v>22</v>
      </c>
      <c r="Z294" s="0" t="s">
        <v>55</v>
      </c>
      <c r="AA294" s="0" t="n">
        <v>0.475942</v>
      </c>
      <c r="AB294" s="0" t="n">
        <v>6</v>
      </c>
      <c r="AC294" s="0" t="n">
        <v>1.14</v>
      </c>
      <c r="AD294" s="0" t="n">
        <v>11356.01</v>
      </c>
      <c r="AE294" s="0" t="n">
        <v>723.2</v>
      </c>
      <c r="AF294" s="0" t="n">
        <v>415.45</v>
      </c>
      <c r="AG294" s="0" t="n">
        <v>48.25</v>
      </c>
      <c r="AH294" s="0" t="n">
        <v>11.7</v>
      </c>
      <c r="AI294" s="0" t="n">
        <v>7</v>
      </c>
      <c r="AJ294" s="0" t="n">
        <v>262187.25</v>
      </c>
      <c r="AK294" s="0" t="n">
        <v>38632.4</v>
      </c>
      <c r="AL294" s="0" t="n">
        <v>5851.47</v>
      </c>
      <c r="AM294" s="0" t="n">
        <v>1008</v>
      </c>
      <c r="AN294" s="0" t="n">
        <v>230.06</v>
      </c>
      <c r="AO294" s="0" t="n">
        <v>52</v>
      </c>
      <c r="AP294" s="0" t="n">
        <v>486</v>
      </c>
      <c r="AQ294" s="107" t="s">
        <v>628</v>
      </c>
    </row>
    <row r="295" customFormat="false" ht="12.8" hidden="false" customHeight="false" outlineLevel="0" collapsed="false">
      <c r="A295" s="0" t="s">
        <v>2384</v>
      </c>
      <c r="B295" s="0" t="s">
        <v>2385</v>
      </c>
      <c r="C295" s="0" t="s">
        <v>1009</v>
      </c>
      <c r="D295" s="0" t="s">
        <v>1010</v>
      </c>
      <c r="E295" s="0" t="s">
        <v>80</v>
      </c>
      <c r="F295" s="0" t="n">
        <v>134</v>
      </c>
      <c r="G295" s="0" t="n">
        <v>164</v>
      </c>
      <c r="I295" s="0" t="s">
        <v>1006</v>
      </c>
      <c r="J295" s="0" t="s">
        <v>743</v>
      </c>
      <c r="K295" s="0" t="s">
        <v>1007</v>
      </c>
      <c r="L295" s="0" t="n">
        <v>24</v>
      </c>
      <c r="M295" s="0" t="n">
        <v>21</v>
      </c>
      <c r="N295" s="0" t="s">
        <v>52</v>
      </c>
      <c r="O295" s="0" t="s">
        <v>53</v>
      </c>
      <c r="P295" s="0" t="s">
        <v>1786</v>
      </c>
      <c r="Q295" s="0" t="s">
        <v>55</v>
      </c>
      <c r="R295" s="0" t="n">
        <v>6</v>
      </c>
      <c r="S295" s="0" t="n">
        <v>34</v>
      </c>
      <c r="T295" s="0" t="n">
        <v>321</v>
      </c>
      <c r="U295" s="0" t="n">
        <v>521</v>
      </c>
      <c r="V295" s="0" t="n">
        <v>342</v>
      </c>
      <c r="W295" s="0" t="n">
        <v>377</v>
      </c>
      <c r="X295" s="0" t="n">
        <v>0</v>
      </c>
      <c r="Y295" s="0" t="n">
        <v>11</v>
      </c>
      <c r="Z295" s="0" t="s">
        <v>55</v>
      </c>
      <c r="AA295" s="0" t="n">
        <v>33.197</v>
      </c>
      <c r="AB295" s="0" t="n">
        <v>0</v>
      </c>
      <c r="AC295" s="0" t="n">
        <v>0</v>
      </c>
      <c r="AD295" s="0" t="n">
        <v>6581.19</v>
      </c>
      <c r="AE295" s="0" t="n">
        <v>532.17</v>
      </c>
      <c r="AF295" s="0" t="n">
        <v>454.1</v>
      </c>
      <c r="AG295" s="0" t="n">
        <v>43.8</v>
      </c>
      <c r="AH295" s="0" t="n">
        <v>69.09</v>
      </c>
      <c r="AI295" s="0" t="n">
        <v>4</v>
      </c>
      <c r="AJ295" s="0" t="n">
        <v>288828.99</v>
      </c>
      <c r="AK295" s="0" t="n">
        <v>37368.33</v>
      </c>
      <c r="AL295" s="0" t="n">
        <v>16410.19</v>
      </c>
      <c r="AM295" s="0" t="n">
        <v>2527.2</v>
      </c>
      <c r="AN295" s="0" t="n">
        <v>549.62</v>
      </c>
      <c r="AO295" s="0" t="n">
        <v>121.75</v>
      </c>
      <c r="AP295" s="0" t="n">
        <v>376</v>
      </c>
      <c r="AQ295" s="107" t="s">
        <v>632</v>
      </c>
    </row>
    <row r="296" customFormat="false" ht="12.8" hidden="false" customHeight="false" outlineLevel="0" collapsed="false">
      <c r="A296" s="0" t="s">
        <v>2386</v>
      </c>
      <c r="B296" s="0" t="s">
        <v>2387</v>
      </c>
      <c r="C296" s="0" t="n">
        <v>14135</v>
      </c>
      <c r="D296" s="0" t="n">
        <v>4135</v>
      </c>
      <c r="E296" s="0" t="s">
        <v>80</v>
      </c>
      <c r="F296" s="0" t="n">
        <v>135</v>
      </c>
      <c r="G296" s="0" t="n">
        <v>165</v>
      </c>
      <c r="I296" s="0" t="s">
        <v>1011</v>
      </c>
      <c r="J296" s="0" t="s">
        <v>743</v>
      </c>
      <c r="K296" s="0" t="n">
        <v>4</v>
      </c>
      <c r="L296" s="0" t="n">
        <v>17</v>
      </c>
      <c r="M296" s="0" t="n">
        <v>15</v>
      </c>
      <c r="N296" s="0" t="s">
        <v>52</v>
      </c>
      <c r="O296" s="0" t="s">
        <v>53</v>
      </c>
      <c r="P296" s="0" t="s">
        <v>1785</v>
      </c>
      <c r="Q296" s="0" t="s">
        <v>55</v>
      </c>
      <c r="R296" s="0" t="n">
        <v>3</v>
      </c>
      <c r="S296" s="0" t="n">
        <v>4</v>
      </c>
      <c r="T296" s="0" t="s">
        <v>55</v>
      </c>
      <c r="U296" s="0" t="s">
        <v>55</v>
      </c>
      <c r="V296" s="0" t="s">
        <v>55</v>
      </c>
      <c r="W296" s="0" t="s">
        <v>55</v>
      </c>
      <c r="X296" s="0" t="n">
        <v>6</v>
      </c>
      <c r="Y296" s="0" t="n">
        <v>17</v>
      </c>
      <c r="Z296" s="0" t="s">
        <v>55</v>
      </c>
      <c r="AA296" s="0" t="n">
        <v>8.15051</v>
      </c>
      <c r="AB296" s="0" t="n">
        <v>6</v>
      </c>
      <c r="AC296" s="0" t="n">
        <v>2.44</v>
      </c>
      <c r="AD296" s="0" t="n">
        <v>6666.1</v>
      </c>
      <c r="AE296" s="0" t="n">
        <v>311</v>
      </c>
      <c r="AF296" s="0" t="n">
        <v>766.39</v>
      </c>
      <c r="AG296" s="0" t="n">
        <v>34.75</v>
      </c>
      <c r="AH296" s="0" t="n">
        <v>48.41</v>
      </c>
      <c r="AI296" s="0" t="n">
        <v>8</v>
      </c>
      <c r="AJ296" s="0" t="n">
        <v>219976.12</v>
      </c>
      <c r="AK296" s="0" t="n">
        <v>32521.6</v>
      </c>
      <c r="AL296" s="0" t="n">
        <v>13342.34</v>
      </c>
      <c r="AM296" s="0" t="n">
        <v>2492.5</v>
      </c>
      <c r="AN296" s="0" t="n">
        <v>777.45</v>
      </c>
      <c r="AO296" s="0" t="n">
        <v>238</v>
      </c>
      <c r="AP296" s="0" t="n">
        <v>442</v>
      </c>
      <c r="AQ296" s="107" t="s">
        <v>636</v>
      </c>
    </row>
    <row r="297" customFormat="false" ht="12.8" hidden="false" customHeight="false" outlineLevel="0" collapsed="false">
      <c r="A297" s="0" t="s">
        <v>2388</v>
      </c>
      <c r="B297" s="0" t="s">
        <v>2389</v>
      </c>
      <c r="C297" s="0" t="n">
        <v>14136</v>
      </c>
      <c r="D297" s="0" t="n">
        <v>4136</v>
      </c>
      <c r="E297" s="0" t="s">
        <v>80</v>
      </c>
      <c r="F297" s="0" t="n">
        <v>136</v>
      </c>
      <c r="G297" s="0" t="n">
        <v>166</v>
      </c>
      <c r="I297" s="0" t="s">
        <v>1013</v>
      </c>
      <c r="J297" s="0" t="s">
        <v>743</v>
      </c>
      <c r="K297" s="0" t="n">
        <v>4</v>
      </c>
      <c r="L297" s="0" t="n">
        <v>19</v>
      </c>
      <c r="M297" s="0" t="n">
        <v>17</v>
      </c>
      <c r="N297" s="0" t="s">
        <v>52</v>
      </c>
      <c r="O297" s="0" t="s">
        <v>53</v>
      </c>
      <c r="P297" s="0" t="s">
        <v>1589</v>
      </c>
      <c r="Q297" s="0" t="s">
        <v>55</v>
      </c>
      <c r="R297" s="0" t="n">
        <v>5</v>
      </c>
      <c r="S297" s="0" t="n">
        <v>5</v>
      </c>
      <c r="T297" s="0" t="n">
        <v>590</v>
      </c>
      <c r="U297" s="0" t="n">
        <v>551</v>
      </c>
      <c r="V297" s="0" t="n">
        <v>615</v>
      </c>
      <c r="W297" s="0" t="n">
        <v>500</v>
      </c>
      <c r="X297" s="0" t="n">
        <v>2</v>
      </c>
      <c r="Y297" s="0" t="n">
        <v>13</v>
      </c>
      <c r="Z297" s="0" t="s">
        <v>55</v>
      </c>
      <c r="AA297" s="0" t="n">
        <v>4.75942</v>
      </c>
      <c r="AB297" s="0" t="n">
        <v>2</v>
      </c>
      <c r="AC297" s="0" t="n">
        <v>42.86</v>
      </c>
      <c r="AD297" s="0" t="n">
        <v>2862.55</v>
      </c>
      <c r="AE297" s="0" t="n">
        <v>21</v>
      </c>
      <c r="AF297" s="0" t="n">
        <v>45.01</v>
      </c>
      <c r="AG297" s="0" t="n">
        <v>1.5</v>
      </c>
      <c r="AH297" s="0" t="n">
        <v>4.76</v>
      </c>
      <c r="AI297" s="0" t="n">
        <v>1</v>
      </c>
      <c r="AJ297" s="0" t="n">
        <v>200096.39</v>
      </c>
      <c r="AK297" s="0" t="n">
        <v>34779</v>
      </c>
      <c r="AL297" s="0" t="n">
        <v>3084.31</v>
      </c>
      <c r="AM297" s="0" t="n">
        <v>674.5</v>
      </c>
      <c r="AN297" s="0" t="n">
        <v>433.11</v>
      </c>
      <c r="AO297" s="0" t="n">
        <v>166</v>
      </c>
      <c r="AP297" s="0" t="n">
        <v>472</v>
      </c>
      <c r="AQ297" s="107" t="s">
        <v>640</v>
      </c>
    </row>
    <row r="298" customFormat="false" ht="12.8" hidden="false" customHeight="false" outlineLevel="0" collapsed="false">
      <c r="A298" s="0" t="s">
        <v>2390</v>
      </c>
      <c r="B298" s="0" t="s">
        <v>2391</v>
      </c>
      <c r="C298" s="0" t="n">
        <v>14137</v>
      </c>
      <c r="D298" s="0" t="n">
        <v>4137</v>
      </c>
      <c r="E298" s="0" t="s">
        <v>46</v>
      </c>
      <c r="F298" s="0" t="n">
        <v>137</v>
      </c>
      <c r="G298" s="0" t="n">
        <v>167</v>
      </c>
      <c r="H298" s="0" t="n">
        <v>4</v>
      </c>
      <c r="I298" s="0" t="s">
        <v>1015</v>
      </c>
      <c r="J298" s="0" t="s">
        <v>743</v>
      </c>
      <c r="K298" s="0" t="n">
        <v>4</v>
      </c>
      <c r="L298" s="0" t="n">
        <v>16</v>
      </c>
      <c r="M298" s="0" t="n">
        <v>14</v>
      </c>
      <c r="N298" s="0" t="s">
        <v>52</v>
      </c>
      <c r="O298" s="0" t="s">
        <v>53</v>
      </c>
      <c r="P298" s="0" t="s">
        <v>1745</v>
      </c>
      <c r="Q298" s="0" t="n">
        <v>0</v>
      </c>
      <c r="R298" s="0" t="n">
        <v>1</v>
      </c>
      <c r="S298" s="0" t="n">
        <v>8</v>
      </c>
      <c r="T298" s="0" t="n">
        <v>579</v>
      </c>
      <c r="U298" s="0" t="n">
        <v>489</v>
      </c>
      <c r="V298" s="0" t="n">
        <v>628</v>
      </c>
      <c r="W298" s="0" t="n">
        <v>490</v>
      </c>
      <c r="X298" s="0" t="n">
        <v>0</v>
      </c>
      <c r="Y298" s="0" t="n">
        <v>12</v>
      </c>
      <c r="Z298" s="0" t="s">
        <v>55</v>
      </c>
      <c r="AA298" s="0" t="n">
        <v>9.22138</v>
      </c>
      <c r="AB298" s="0" t="n">
        <v>0</v>
      </c>
      <c r="AC298" s="0" t="n">
        <v>0</v>
      </c>
      <c r="AD298" s="0" t="n">
        <v>5746.23</v>
      </c>
      <c r="AE298" s="0" t="n">
        <v>961.86</v>
      </c>
      <c r="AF298" s="0" t="n">
        <v>829.21</v>
      </c>
      <c r="AG298" s="0" t="n">
        <v>130.5</v>
      </c>
      <c r="AH298" s="0" t="n">
        <v>301.12</v>
      </c>
      <c r="AI298" s="0" t="n">
        <v>24.8</v>
      </c>
      <c r="AJ298" s="0" t="n">
        <v>278602.1</v>
      </c>
      <c r="AK298" s="0" t="n">
        <v>38140.14</v>
      </c>
      <c r="AL298" s="0" t="n">
        <v>28734.66</v>
      </c>
      <c r="AM298" s="0" t="n">
        <v>4211.33</v>
      </c>
      <c r="AN298" s="0" t="n">
        <v>4987.92</v>
      </c>
      <c r="AO298" s="0" t="n">
        <v>987.2</v>
      </c>
      <c r="AP298" s="0" t="n">
        <v>292</v>
      </c>
      <c r="AQ298" s="107" t="s">
        <v>644</v>
      </c>
    </row>
    <row r="299" customFormat="false" ht="12.8" hidden="false" customHeight="false" outlineLevel="0" collapsed="false">
      <c r="A299" s="0" t="s">
        <v>2392</v>
      </c>
      <c r="B299" s="0" t="s">
        <v>2393</v>
      </c>
      <c r="C299" s="0" t="n">
        <v>14138</v>
      </c>
      <c r="D299" s="0" t="n">
        <v>4138</v>
      </c>
      <c r="E299" s="0" t="s">
        <v>56</v>
      </c>
      <c r="F299" s="0" t="n">
        <v>138</v>
      </c>
      <c r="G299" s="0" t="n">
        <v>168</v>
      </c>
      <c r="I299" s="0" t="s">
        <v>1017</v>
      </c>
      <c r="J299" s="0" t="s">
        <v>743</v>
      </c>
      <c r="K299" s="0" t="n">
        <v>4</v>
      </c>
      <c r="L299" s="0" t="n">
        <v>19</v>
      </c>
      <c r="M299" s="0" t="n">
        <v>16</v>
      </c>
      <c r="N299" s="0" t="s">
        <v>52</v>
      </c>
      <c r="O299" s="0" t="s">
        <v>53</v>
      </c>
      <c r="P299" s="0" t="s">
        <v>1745</v>
      </c>
      <c r="Q299" s="0" t="s">
        <v>55</v>
      </c>
      <c r="R299" s="0" t="n">
        <v>1</v>
      </c>
      <c r="S299" s="0" t="n">
        <v>108</v>
      </c>
      <c r="T299" s="0" t="n">
        <v>353</v>
      </c>
      <c r="U299" s="0" t="n">
        <v>594</v>
      </c>
      <c r="V299" s="0" t="n">
        <v>432</v>
      </c>
      <c r="W299" s="0" t="s">
        <v>55</v>
      </c>
      <c r="X299" s="0" t="n">
        <v>0</v>
      </c>
      <c r="Y299" s="0" t="n">
        <v>13</v>
      </c>
      <c r="Z299" s="0" t="s">
        <v>55</v>
      </c>
      <c r="AA299" s="0" t="n">
        <v>87.9898</v>
      </c>
      <c r="AB299" s="0" t="n">
        <v>0</v>
      </c>
      <c r="AC299" s="0" t="n">
        <v>0</v>
      </c>
      <c r="AD299" s="0" t="n">
        <v>3404.74</v>
      </c>
      <c r="AE299" s="0" t="n">
        <v>753.38</v>
      </c>
      <c r="AF299" s="0" t="n">
        <v>756.71</v>
      </c>
      <c r="AG299" s="0" t="n">
        <v>127</v>
      </c>
      <c r="AH299" s="0" t="n">
        <v>404.69</v>
      </c>
      <c r="AI299" s="0" t="n">
        <v>38.5</v>
      </c>
      <c r="AJ299" s="0" t="n">
        <v>304272.25</v>
      </c>
      <c r="AK299" s="0" t="n">
        <v>40692.5</v>
      </c>
      <c r="AL299" s="0" t="n">
        <v>26882.02</v>
      </c>
      <c r="AM299" s="0" t="n">
        <v>4006.57</v>
      </c>
      <c r="AN299" s="0" t="n">
        <v>3944.38</v>
      </c>
      <c r="AO299" s="0" t="n">
        <v>846.17</v>
      </c>
      <c r="AP299" s="0" t="n">
        <v>112</v>
      </c>
      <c r="AQ299" s="107" t="s">
        <v>648</v>
      </c>
    </row>
    <row r="300" customFormat="false" ht="12.8" hidden="false" customHeight="false" outlineLevel="0" collapsed="false">
      <c r="A300" s="0" t="s">
        <v>2394</v>
      </c>
      <c r="B300" s="0" t="s">
        <v>2395</v>
      </c>
      <c r="C300" s="0" t="s">
        <v>1021</v>
      </c>
      <c r="D300" s="0" t="s">
        <v>1022</v>
      </c>
      <c r="E300" s="0" t="s">
        <v>66</v>
      </c>
      <c r="F300" s="0" t="n">
        <v>139</v>
      </c>
      <c r="G300" s="0" t="n">
        <v>169</v>
      </c>
      <c r="H300" s="0" t="n">
        <v>10</v>
      </c>
      <c r="I300" s="0" t="s">
        <v>1019</v>
      </c>
      <c r="J300" s="0" t="s">
        <v>743</v>
      </c>
      <c r="K300" s="0" t="s">
        <v>1007</v>
      </c>
      <c r="L300" s="0" t="n">
        <v>16</v>
      </c>
      <c r="M300" s="0" t="n">
        <v>12</v>
      </c>
      <c r="N300" s="0" t="s">
        <v>52</v>
      </c>
      <c r="O300" s="0" t="s">
        <v>53</v>
      </c>
      <c r="P300" s="0" t="s">
        <v>1778</v>
      </c>
      <c r="Q300" s="0" t="s">
        <v>55</v>
      </c>
      <c r="R300" s="0" t="n">
        <v>5</v>
      </c>
      <c r="S300" s="0" t="n">
        <v>21</v>
      </c>
      <c r="T300" s="0" t="n">
        <v>490</v>
      </c>
      <c r="U300" s="0" t="n">
        <v>494</v>
      </c>
      <c r="V300" s="0" t="n">
        <v>492</v>
      </c>
      <c r="W300" s="0" t="n">
        <v>397</v>
      </c>
      <c r="X300" s="0" t="n">
        <v>8</v>
      </c>
      <c r="Y300" s="0" t="n">
        <v>12</v>
      </c>
      <c r="Z300" s="0" t="s">
        <v>55</v>
      </c>
      <c r="AA300" s="0" t="n">
        <v>6.12775</v>
      </c>
      <c r="AB300" s="0" t="n">
        <v>8</v>
      </c>
      <c r="AC300" s="0" t="n">
        <v>71.09</v>
      </c>
      <c r="AD300" s="0" t="n">
        <v>12174.3</v>
      </c>
      <c r="AE300" s="0" t="n">
        <v>221.5</v>
      </c>
      <c r="AF300" s="0" t="n">
        <v>2455.23</v>
      </c>
      <c r="AG300" s="0" t="n">
        <v>38</v>
      </c>
      <c r="AH300" s="0" t="n">
        <v>290.47</v>
      </c>
      <c r="AI300" s="0" t="n">
        <v>5</v>
      </c>
      <c r="AJ300" s="0" t="n">
        <v>223716.94</v>
      </c>
      <c r="AK300" s="0" t="n">
        <v>28049.75</v>
      </c>
      <c r="AL300" s="0" t="n">
        <v>10240.63</v>
      </c>
      <c r="AM300" s="0" t="n">
        <v>1787</v>
      </c>
      <c r="AN300" s="0" t="n">
        <v>1172.99</v>
      </c>
      <c r="AO300" s="0" t="n">
        <v>123</v>
      </c>
      <c r="AP300" s="0" t="n">
        <v>282</v>
      </c>
      <c r="AQ300" s="107" t="s">
        <v>652</v>
      </c>
    </row>
    <row r="301" customFormat="false" ht="12.8" hidden="false" customHeight="false" outlineLevel="0" collapsed="false">
      <c r="A301" s="0" t="s">
        <v>2396</v>
      </c>
      <c r="B301" s="0" t="s">
        <v>2397</v>
      </c>
      <c r="C301" s="0" t="n">
        <v>14140</v>
      </c>
      <c r="D301" s="0" t="n">
        <v>4140</v>
      </c>
      <c r="E301" s="0" t="s">
        <v>66</v>
      </c>
      <c r="F301" s="0" t="n">
        <v>140</v>
      </c>
      <c r="G301" s="0" t="n">
        <v>173</v>
      </c>
      <c r="H301" s="0" t="s">
        <v>656</v>
      </c>
      <c r="I301" s="0" t="s">
        <v>1023</v>
      </c>
      <c r="J301" s="0" t="s">
        <v>743</v>
      </c>
      <c r="K301" s="0" t="n">
        <v>4</v>
      </c>
      <c r="L301" s="0" t="n">
        <v>11</v>
      </c>
      <c r="M301" s="0" t="n">
        <v>8</v>
      </c>
      <c r="N301" s="0" t="s">
        <v>52</v>
      </c>
      <c r="O301" s="0" t="s">
        <v>53</v>
      </c>
      <c r="P301" s="0" t="s">
        <v>1741</v>
      </c>
      <c r="Q301" s="0" t="n">
        <v>0</v>
      </c>
      <c r="R301" s="0" t="n">
        <v>3</v>
      </c>
      <c r="S301" s="0" t="n">
        <v>62</v>
      </c>
      <c r="T301" s="0" t="n">
        <v>564</v>
      </c>
      <c r="U301" s="0" t="n">
        <v>580</v>
      </c>
      <c r="V301" s="0" t="n">
        <v>587</v>
      </c>
      <c r="W301" s="0" t="n">
        <v>453</v>
      </c>
      <c r="X301" s="0" t="n">
        <v>0</v>
      </c>
      <c r="Y301" s="0" t="n">
        <v>4</v>
      </c>
      <c r="Z301" s="0" t="s">
        <v>55</v>
      </c>
      <c r="AA301" s="0" t="n">
        <v>50.6878</v>
      </c>
      <c r="AB301" s="0" t="n">
        <v>0</v>
      </c>
      <c r="AC301" s="0" t="n">
        <v>0</v>
      </c>
      <c r="AD301" s="0" t="n">
        <v>4191.15</v>
      </c>
      <c r="AE301" s="0" t="n">
        <v>672.14</v>
      </c>
      <c r="AF301" s="0" t="n">
        <v>496.05</v>
      </c>
      <c r="AG301" s="0" t="n">
        <v>75</v>
      </c>
      <c r="AH301" s="0" t="n">
        <v>91.51</v>
      </c>
      <c r="AI301" s="0" t="n">
        <v>8.2</v>
      </c>
      <c r="AJ301" s="0" t="n">
        <v>212728.23</v>
      </c>
      <c r="AK301" s="0" t="n">
        <v>31142.71</v>
      </c>
      <c r="AL301" s="0" t="n">
        <v>14059.7</v>
      </c>
      <c r="AM301" s="0" t="n">
        <v>2899.33</v>
      </c>
      <c r="AN301" s="0" t="n">
        <v>585.17</v>
      </c>
      <c r="AO301" s="0" t="n">
        <v>142.4</v>
      </c>
      <c r="AP301" s="0" t="n">
        <v>268</v>
      </c>
      <c r="AQ301" s="107" t="s">
        <v>657</v>
      </c>
    </row>
    <row r="302" customFormat="false" ht="12.8" hidden="false" customHeight="false" outlineLevel="0" collapsed="false">
      <c r="A302" s="0" t="s">
        <v>2398</v>
      </c>
      <c r="B302" s="0" t="s">
        <v>2399</v>
      </c>
      <c r="C302" s="0" t="n">
        <v>14141</v>
      </c>
      <c r="D302" s="0" t="n">
        <v>4141</v>
      </c>
      <c r="E302" s="0" t="s">
        <v>80</v>
      </c>
      <c r="F302" s="0" t="n">
        <v>141</v>
      </c>
      <c r="G302" s="0" t="n">
        <v>176</v>
      </c>
      <c r="I302" s="0" t="s">
        <v>1025</v>
      </c>
      <c r="J302" s="0" t="s">
        <v>743</v>
      </c>
      <c r="K302" s="0" t="n">
        <v>4</v>
      </c>
      <c r="L302" s="0" t="n">
        <v>12</v>
      </c>
      <c r="M302" s="0" t="n">
        <v>9</v>
      </c>
      <c r="N302" s="0" t="s">
        <v>52</v>
      </c>
      <c r="O302" s="0" t="s">
        <v>53</v>
      </c>
      <c r="P302" s="0" t="s">
        <v>1751</v>
      </c>
      <c r="Q302" s="0" t="s">
        <v>55</v>
      </c>
      <c r="R302" s="0" t="n">
        <v>3</v>
      </c>
      <c r="S302" s="0" t="n">
        <v>174</v>
      </c>
      <c r="T302" s="0" t="n">
        <v>417</v>
      </c>
      <c r="U302" s="0" t="n">
        <v>590</v>
      </c>
      <c r="V302" s="0" t="n">
        <v>411</v>
      </c>
      <c r="W302" s="0" t="s">
        <v>55</v>
      </c>
      <c r="X302" s="0" t="n">
        <v>3</v>
      </c>
      <c r="Y302" s="0" t="n">
        <v>23</v>
      </c>
      <c r="Z302" s="0" t="s">
        <v>55</v>
      </c>
      <c r="AA302" s="0" t="n">
        <v>137.726</v>
      </c>
      <c r="AB302" s="0" t="n">
        <v>3</v>
      </c>
      <c r="AC302" s="0" t="n">
        <v>7.99</v>
      </c>
      <c r="AD302" s="0" t="n">
        <v>6209.3</v>
      </c>
      <c r="AE302" s="0" t="n">
        <v>494.33</v>
      </c>
      <c r="AF302" s="0" t="n">
        <v>1035.51</v>
      </c>
      <c r="AG302" s="0" t="n">
        <v>62.2</v>
      </c>
      <c r="AH302" s="0" t="n">
        <v>197.44</v>
      </c>
      <c r="AI302" s="0" t="n">
        <v>9.25</v>
      </c>
      <c r="AJ302" s="0" t="n">
        <v>300162.8</v>
      </c>
      <c r="AK302" s="0" t="n">
        <v>38325.5</v>
      </c>
      <c r="AL302" s="0" t="n">
        <v>23964.67</v>
      </c>
      <c r="AM302" s="0" t="n">
        <v>3171</v>
      </c>
      <c r="AN302" s="0" t="n">
        <v>1803.3</v>
      </c>
      <c r="AO302" s="0" t="n">
        <v>323.25</v>
      </c>
      <c r="AP302" s="0" t="n">
        <v>417</v>
      </c>
      <c r="AQ302" s="107" t="s">
        <v>661</v>
      </c>
    </row>
    <row r="303" customFormat="false" ht="12.8" hidden="false" customHeight="false" outlineLevel="0" collapsed="false">
      <c r="A303" s="0" t="s">
        <v>2400</v>
      </c>
      <c r="B303" s="0" t="s">
        <v>2401</v>
      </c>
      <c r="C303" s="0" t="n">
        <v>14142</v>
      </c>
      <c r="D303" s="0" t="n">
        <v>4142</v>
      </c>
      <c r="E303" s="0" t="s">
        <v>46</v>
      </c>
      <c r="F303" s="0" t="n">
        <v>142</v>
      </c>
      <c r="G303" s="0" t="n">
        <v>177</v>
      </c>
      <c r="H303" s="0" t="s">
        <v>153</v>
      </c>
      <c r="I303" s="0" t="s">
        <v>1027</v>
      </c>
      <c r="J303" s="0" t="s">
        <v>743</v>
      </c>
      <c r="K303" s="0" t="n">
        <v>4</v>
      </c>
      <c r="L303" s="0" t="n">
        <v>11</v>
      </c>
      <c r="M303" s="0" t="n">
        <v>9</v>
      </c>
      <c r="N303" s="0" t="s">
        <v>52</v>
      </c>
      <c r="O303" s="0" t="s">
        <v>53</v>
      </c>
      <c r="P303" s="0" t="s">
        <v>1787</v>
      </c>
      <c r="Q303" s="0" t="s">
        <v>55</v>
      </c>
      <c r="R303" s="0" t="n">
        <v>8</v>
      </c>
      <c r="S303" s="0" t="n">
        <v>3</v>
      </c>
      <c r="T303" s="0" t="n">
        <v>502</v>
      </c>
      <c r="U303" s="0" t="n">
        <v>565</v>
      </c>
      <c r="V303" s="0" t="n">
        <v>457</v>
      </c>
      <c r="W303" s="0" t="n">
        <v>459</v>
      </c>
      <c r="X303" s="0" t="n">
        <v>1</v>
      </c>
      <c r="Y303" s="0" t="n">
        <v>13</v>
      </c>
      <c r="Z303" s="0" t="s">
        <v>55</v>
      </c>
      <c r="AA303" s="0" t="n">
        <v>5.47333</v>
      </c>
      <c r="AB303" s="0" t="n">
        <v>1</v>
      </c>
      <c r="AC303" s="0" t="n">
        <v>0.18</v>
      </c>
      <c r="AD303" s="0" t="n">
        <v>7534.73</v>
      </c>
      <c r="AE303" s="0" t="n">
        <v>315.4</v>
      </c>
      <c r="AF303" s="0" t="n">
        <v>864.37</v>
      </c>
      <c r="AG303" s="0" t="n">
        <v>30.5</v>
      </c>
      <c r="AH303" s="0" t="n">
        <v>250.88</v>
      </c>
      <c r="AI303" s="0" t="n">
        <v>6.67</v>
      </c>
      <c r="AJ303" s="0" t="n">
        <v>273134.92</v>
      </c>
      <c r="AK303" s="0" t="n">
        <v>35357.2</v>
      </c>
      <c r="AL303" s="0" t="n">
        <v>20834.01</v>
      </c>
      <c r="AM303" s="0" t="n">
        <v>2595.25</v>
      </c>
      <c r="AN303" s="0" t="n">
        <v>4257.96</v>
      </c>
      <c r="AO303" s="0" t="n">
        <v>564.67</v>
      </c>
      <c r="AP303" s="0" t="n">
        <v>356</v>
      </c>
      <c r="AQ303" s="107" t="s">
        <v>665</v>
      </c>
    </row>
    <row r="304" customFormat="false" ht="12.8" hidden="false" customHeight="false" outlineLevel="0" collapsed="false">
      <c r="A304" s="0" t="s">
        <v>2402</v>
      </c>
      <c r="B304" s="0" t="s">
        <v>2403</v>
      </c>
      <c r="C304" s="0" t="n">
        <v>14143</v>
      </c>
      <c r="D304" s="0" t="n">
        <v>4143</v>
      </c>
      <c r="E304" s="0" t="s">
        <v>56</v>
      </c>
      <c r="F304" s="0" t="n">
        <v>143</v>
      </c>
      <c r="G304" s="0" t="n">
        <v>178</v>
      </c>
      <c r="I304" s="0" t="s">
        <v>1029</v>
      </c>
      <c r="J304" s="0" t="s">
        <v>743</v>
      </c>
      <c r="K304" s="0" t="n">
        <v>4</v>
      </c>
      <c r="L304" s="0" t="n">
        <v>21</v>
      </c>
      <c r="M304" s="0" t="n">
        <v>19</v>
      </c>
      <c r="N304" s="0" t="s">
        <v>52</v>
      </c>
      <c r="O304" s="0" t="s">
        <v>53</v>
      </c>
      <c r="P304" s="0" t="s">
        <v>1374</v>
      </c>
      <c r="Q304" s="0" t="s">
        <v>55</v>
      </c>
      <c r="R304" s="0" t="n">
        <v>3</v>
      </c>
      <c r="S304" s="0" t="n">
        <v>34</v>
      </c>
      <c r="T304" s="0" t="n">
        <v>540</v>
      </c>
      <c r="U304" s="0" t="n">
        <v>503</v>
      </c>
      <c r="V304" s="0" t="n">
        <v>616</v>
      </c>
      <c r="W304" s="0" t="s">
        <v>55</v>
      </c>
      <c r="X304" s="0" t="n">
        <v>4</v>
      </c>
      <c r="Y304" s="0" t="n">
        <v>14</v>
      </c>
      <c r="Z304" s="0" t="s">
        <v>55</v>
      </c>
      <c r="AA304" s="0" t="n">
        <v>29.8059</v>
      </c>
      <c r="AB304" s="0" t="n">
        <v>4</v>
      </c>
      <c r="AC304" s="0" t="n">
        <v>28.5</v>
      </c>
      <c r="AD304" s="0" t="n">
        <v>10516.19</v>
      </c>
      <c r="AE304" s="0" t="n">
        <v>208</v>
      </c>
      <c r="AF304" s="0" t="n">
        <v>1122.07</v>
      </c>
      <c r="AG304" s="0" t="n">
        <v>22.67</v>
      </c>
      <c r="AH304" s="0" t="n">
        <v>79.01</v>
      </c>
      <c r="AI304" s="0" t="n">
        <v>2</v>
      </c>
      <c r="AJ304" s="0" t="n">
        <v>168003.3</v>
      </c>
      <c r="AK304" s="0" t="n">
        <v>21805</v>
      </c>
      <c r="AL304" s="0" t="n">
        <v>6010.51</v>
      </c>
      <c r="AM304" s="0" t="n">
        <v>951</v>
      </c>
      <c r="AN304" s="0" t="n">
        <v>125.47</v>
      </c>
      <c r="AO304" s="0" t="n">
        <v>31</v>
      </c>
      <c r="AP304" s="0" t="n">
        <v>181</v>
      </c>
      <c r="AQ304" s="107" t="s">
        <v>669</v>
      </c>
    </row>
    <row r="305" customFormat="false" ht="12.8" hidden="false" customHeight="false" outlineLevel="0" collapsed="false">
      <c r="A305" s="0" t="s">
        <v>2404</v>
      </c>
      <c r="B305" s="0" t="s">
        <v>2405</v>
      </c>
      <c r="C305" s="0" t="n">
        <v>14144</v>
      </c>
      <c r="D305" s="0" t="n">
        <v>4144</v>
      </c>
      <c r="E305" s="0" t="s">
        <v>56</v>
      </c>
      <c r="F305" s="0" t="n">
        <v>144</v>
      </c>
      <c r="G305" s="0" t="n">
        <v>180</v>
      </c>
      <c r="I305" s="0" t="s">
        <v>1031</v>
      </c>
      <c r="J305" s="0" t="s">
        <v>743</v>
      </c>
      <c r="K305" s="0" t="n">
        <v>4</v>
      </c>
      <c r="L305" s="0" t="n">
        <v>26</v>
      </c>
      <c r="M305" s="0" t="n">
        <v>24</v>
      </c>
      <c r="N305" s="0" t="s">
        <v>52</v>
      </c>
      <c r="O305" s="0" t="s">
        <v>53</v>
      </c>
      <c r="P305" s="0" t="s">
        <v>1758</v>
      </c>
      <c r="Q305" s="0" t="s">
        <v>55</v>
      </c>
      <c r="R305" s="0" t="n">
        <v>3</v>
      </c>
      <c r="S305" s="0" t="n">
        <v>18</v>
      </c>
      <c r="T305" s="0" t="n">
        <v>535</v>
      </c>
      <c r="U305" s="0" t="n">
        <v>428</v>
      </c>
      <c r="V305" s="0" t="n">
        <v>564</v>
      </c>
      <c r="W305" s="0" t="s">
        <v>55</v>
      </c>
      <c r="X305" s="0" t="n">
        <v>3</v>
      </c>
      <c r="Y305" s="0" t="s">
        <v>55</v>
      </c>
      <c r="Z305" s="0" t="s">
        <v>55</v>
      </c>
      <c r="AA305" s="0" t="n">
        <v>11.8391</v>
      </c>
      <c r="AB305" s="0" t="n">
        <v>3</v>
      </c>
      <c r="AC305" s="0" t="n">
        <v>11.42</v>
      </c>
      <c r="AD305" s="0" t="n">
        <v>8201.14</v>
      </c>
      <c r="AE305" s="0" t="n">
        <v>883.67</v>
      </c>
      <c r="AF305" s="0" t="n">
        <v>2327.3</v>
      </c>
      <c r="AG305" s="0" t="n">
        <v>213</v>
      </c>
      <c r="AH305" s="0" t="n">
        <v>503.19</v>
      </c>
      <c r="AI305" s="0" t="n">
        <v>33</v>
      </c>
      <c r="AJ305" s="0" t="n">
        <v>300950.35</v>
      </c>
      <c r="AK305" s="0" t="n">
        <v>35137.17</v>
      </c>
      <c r="AL305" s="0" t="n">
        <v>28700.17</v>
      </c>
      <c r="AM305" s="0" t="n">
        <v>5253.2</v>
      </c>
      <c r="AN305" s="0" t="n">
        <v>4103.93</v>
      </c>
      <c r="AO305" s="0" t="n">
        <v>889.25</v>
      </c>
      <c r="AP305" s="0" t="n">
        <v>234</v>
      </c>
      <c r="AQ305" s="107" t="s">
        <v>673</v>
      </c>
    </row>
    <row r="306" customFormat="false" ht="12.8" hidden="false" customHeight="false" outlineLevel="0" collapsed="false">
      <c r="A306" s="0" t="s">
        <v>2406</v>
      </c>
      <c r="B306" s="0" t="s">
        <v>2407</v>
      </c>
      <c r="C306" s="0" t="n">
        <v>14145</v>
      </c>
      <c r="D306" s="0" t="n">
        <v>4145</v>
      </c>
      <c r="E306" s="0" t="s">
        <v>46</v>
      </c>
      <c r="F306" s="0" t="n">
        <v>145</v>
      </c>
      <c r="G306" s="0" t="n">
        <v>181</v>
      </c>
      <c r="I306" s="0" t="s">
        <v>1033</v>
      </c>
      <c r="J306" s="0" t="s">
        <v>743</v>
      </c>
      <c r="K306" s="0" t="n">
        <v>4</v>
      </c>
      <c r="L306" s="0" t="n">
        <v>18</v>
      </c>
      <c r="M306" s="0" t="n">
        <v>15</v>
      </c>
      <c r="N306" s="0" t="s">
        <v>52</v>
      </c>
      <c r="O306" s="0" t="s">
        <v>53</v>
      </c>
      <c r="P306" s="0" t="s">
        <v>1743</v>
      </c>
      <c r="Q306" s="0" t="s">
        <v>55</v>
      </c>
      <c r="R306" s="0" t="n">
        <v>3</v>
      </c>
      <c r="S306" s="0" t="n">
        <v>34</v>
      </c>
      <c r="T306" s="0" t="n">
        <v>620</v>
      </c>
      <c r="U306" s="0" t="n">
        <v>608</v>
      </c>
      <c r="V306" s="0" t="n">
        <v>595</v>
      </c>
      <c r="W306" s="0" t="n">
        <v>510</v>
      </c>
      <c r="X306" s="0" t="n">
        <v>0</v>
      </c>
      <c r="Y306" s="0" t="n">
        <v>12</v>
      </c>
      <c r="Z306" s="0" t="s">
        <v>55</v>
      </c>
      <c r="AA306" s="0" t="n">
        <v>55.9232</v>
      </c>
      <c r="AB306" s="0" t="n">
        <v>0</v>
      </c>
      <c r="AC306" s="0" t="n">
        <v>0</v>
      </c>
      <c r="AD306" s="0" t="n">
        <v>7004.54</v>
      </c>
      <c r="AE306" s="0" t="n">
        <v>340.4</v>
      </c>
      <c r="AF306" s="0" t="n">
        <v>320.15</v>
      </c>
      <c r="AG306" s="0" t="n">
        <v>19.25</v>
      </c>
      <c r="AH306" s="0" t="n">
        <v>60.48</v>
      </c>
      <c r="AI306" s="0" t="n">
        <v>1.33</v>
      </c>
      <c r="AJ306" s="0" t="n">
        <v>218065.1</v>
      </c>
      <c r="AK306" s="0" t="n">
        <v>33457.2</v>
      </c>
      <c r="AL306" s="0" t="n">
        <v>13026.27</v>
      </c>
      <c r="AM306" s="0" t="n">
        <v>1961.5</v>
      </c>
      <c r="AN306" s="0" t="n">
        <v>350.47</v>
      </c>
      <c r="AO306" s="0" t="n">
        <v>81.33</v>
      </c>
      <c r="AP306" s="0" t="n">
        <v>513</v>
      </c>
      <c r="AQ306" s="107" t="s">
        <v>676</v>
      </c>
    </row>
    <row r="307" customFormat="false" ht="12.8" hidden="false" customHeight="false" outlineLevel="0" collapsed="false">
      <c r="A307" s="0" t="s">
        <v>2408</v>
      </c>
      <c r="B307" s="0" t="s">
        <v>2409</v>
      </c>
      <c r="C307" s="0" t="n">
        <v>14146</v>
      </c>
      <c r="D307" s="0" t="n">
        <v>4146</v>
      </c>
      <c r="E307" s="0" t="s">
        <v>66</v>
      </c>
      <c r="F307" s="0" t="n">
        <v>146</v>
      </c>
      <c r="G307" s="0" t="n">
        <v>182</v>
      </c>
      <c r="H307" s="0" t="n">
        <v>34</v>
      </c>
      <c r="I307" s="0" t="s">
        <v>1035</v>
      </c>
      <c r="J307" s="0" t="s">
        <v>743</v>
      </c>
      <c r="K307" s="0" t="n">
        <v>4</v>
      </c>
      <c r="L307" s="0" t="n">
        <v>10</v>
      </c>
      <c r="M307" s="0" t="n">
        <v>8</v>
      </c>
      <c r="N307" s="0" t="s">
        <v>52</v>
      </c>
      <c r="O307" s="0" t="s">
        <v>53</v>
      </c>
      <c r="P307" s="0" t="s">
        <v>1745</v>
      </c>
      <c r="Q307" s="0" t="s">
        <v>55</v>
      </c>
      <c r="R307" s="0" t="n">
        <v>1</v>
      </c>
      <c r="S307" s="0" t="n">
        <v>86</v>
      </c>
      <c r="T307" s="0" t="n">
        <v>608</v>
      </c>
      <c r="U307" s="0" t="n">
        <v>381</v>
      </c>
      <c r="V307" s="0" t="n">
        <v>516</v>
      </c>
      <c r="W307" s="0" t="s">
        <v>55</v>
      </c>
      <c r="X307" s="0" t="n">
        <v>0</v>
      </c>
      <c r="Y307" s="0" t="s">
        <v>55</v>
      </c>
      <c r="Z307" s="0" t="s">
        <v>55</v>
      </c>
      <c r="AA307" s="0" t="n">
        <v>2.26072</v>
      </c>
      <c r="AB307" s="0" t="n">
        <v>0</v>
      </c>
      <c r="AC307" s="0" t="n">
        <v>0</v>
      </c>
      <c r="AD307" s="0" t="n">
        <v>7041.83</v>
      </c>
      <c r="AE307" s="0" t="n">
        <v>316.8</v>
      </c>
      <c r="AF307" s="0" t="n">
        <v>215.3</v>
      </c>
      <c r="AG307" s="0" t="n">
        <v>16.75</v>
      </c>
      <c r="AH307" s="0" t="n">
        <v>8.21</v>
      </c>
      <c r="AI307" s="0" t="n">
        <v>3</v>
      </c>
      <c r="AJ307" s="0" t="n">
        <v>285803.7</v>
      </c>
      <c r="AK307" s="0" t="n">
        <v>37705.4</v>
      </c>
      <c r="AL307" s="0" t="n">
        <v>23984</v>
      </c>
      <c r="AM307" s="0" t="n">
        <v>3855.75</v>
      </c>
      <c r="AN307" s="0" t="n">
        <v>639.59</v>
      </c>
      <c r="AO307" s="0" t="n">
        <v>120.33</v>
      </c>
      <c r="AP307" s="0" t="n">
        <v>60</v>
      </c>
      <c r="AQ307" s="107" t="s">
        <v>680</v>
      </c>
    </row>
    <row r="308" customFormat="false" ht="12.8" hidden="false" customHeight="false" outlineLevel="0" collapsed="false">
      <c r="A308" s="0" t="s">
        <v>2410</v>
      </c>
      <c r="B308" s="0" t="s">
        <v>2411</v>
      </c>
      <c r="C308" s="0" t="n">
        <v>14147</v>
      </c>
      <c r="D308" s="0" t="n">
        <v>4147</v>
      </c>
      <c r="E308" s="0" t="s">
        <v>80</v>
      </c>
      <c r="F308" s="0" t="n">
        <v>147</v>
      </c>
      <c r="G308" s="0" t="n">
        <v>183</v>
      </c>
      <c r="I308" s="0" t="s">
        <v>1037</v>
      </c>
      <c r="J308" s="0" t="s">
        <v>743</v>
      </c>
      <c r="K308" s="0" t="n">
        <v>4</v>
      </c>
      <c r="L308" s="0" t="n">
        <v>18</v>
      </c>
      <c r="M308" s="0" t="n">
        <v>16</v>
      </c>
      <c r="N308" s="0" t="s">
        <v>52</v>
      </c>
      <c r="O308" s="0" t="s">
        <v>53</v>
      </c>
      <c r="P308" s="0" t="s">
        <v>1788</v>
      </c>
      <c r="Q308" s="0" t="n">
        <v>0</v>
      </c>
      <c r="R308" s="0" t="n">
        <v>4</v>
      </c>
      <c r="S308" s="0" t="n">
        <v>42</v>
      </c>
      <c r="T308" s="0" t="n">
        <v>563</v>
      </c>
      <c r="U308" s="0" t="n">
        <v>486</v>
      </c>
      <c r="V308" s="0" t="n">
        <v>509</v>
      </c>
      <c r="W308" s="0" t="n">
        <v>423</v>
      </c>
      <c r="X308" s="0" t="n">
        <v>0</v>
      </c>
      <c r="Y308" s="0" t="n">
        <v>15</v>
      </c>
      <c r="Z308" s="0" t="s">
        <v>55</v>
      </c>
      <c r="AA308" s="0" t="n">
        <v>17.9668</v>
      </c>
      <c r="AB308" s="0" t="n">
        <v>0</v>
      </c>
      <c r="AC308" s="0" t="n">
        <v>0</v>
      </c>
      <c r="AD308" s="0" t="n">
        <v>3603.12</v>
      </c>
      <c r="AE308" s="0" t="n">
        <v>554.71</v>
      </c>
      <c r="AF308" s="0" t="n">
        <v>680.16</v>
      </c>
      <c r="AG308" s="0" t="n">
        <v>63.67</v>
      </c>
      <c r="AH308" s="0" t="n">
        <v>105.43</v>
      </c>
      <c r="AI308" s="0" t="n">
        <v>10.2</v>
      </c>
      <c r="AJ308" s="0" t="n">
        <v>218278.68</v>
      </c>
      <c r="AK308" s="0" t="n">
        <v>28906</v>
      </c>
      <c r="AL308" s="0" t="n">
        <v>17300.65</v>
      </c>
      <c r="AM308" s="0" t="n">
        <v>2296.17</v>
      </c>
      <c r="AN308" s="0" t="n">
        <v>2307.99</v>
      </c>
      <c r="AO308" s="0" t="n">
        <v>235</v>
      </c>
      <c r="AP308" s="0" t="n">
        <v>248</v>
      </c>
      <c r="AQ308" s="107" t="s">
        <v>683</v>
      </c>
    </row>
    <row r="309" customFormat="false" ht="12.8" hidden="false" customHeight="false" outlineLevel="0" collapsed="false">
      <c r="A309" s="0" t="s">
        <v>2412</v>
      </c>
      <c r="B309" s="0" t="s">
        <v>2413</v>
      </c>
      <c r="C309" s="0" t="n">
        <v>14148</v>
      </c>
      <c r="D309" s="0" t="n">
        <v>4148</v>
      </c>
      <c r="E309" s="0" t="s">
        <v>46</v>
      </c>
      <c r="F309" s="0" t="n">
        <v>148</v>
      </c>
      <c r="G309" s="0" t="n">
        <v>187</v>
      </c>
      <c r="I309" s="0" t="s">
        <v>1039</v>
      </c>
      <c r="J309" s="0" t="s">
        <v>743</v>
      </c>
      <c r="K309" s="0" t="n">
        <v>4</v>
      </c>
      <c r="L309" s="0" t="n">
        <v>19</v>
      </c>
      <c r="M309" s="0" t="n">
        <v>17</v>
      </c>
      <c r="N309" s="0" t="s">
        <v>52</v>
      </c>
      <c r="O309" s="0" t="s">
        <v>53</v>
      </c>
      <c r="P309" s="0" t="s">
        <v>1743</v>
      </c>
      <c r="Q309" s="0" t="s">
        <v>55</v>
      </c>
      <c r="R309" s="0" t="n">
        <v>3</v>
      </c>
      <c r="S309" s="0" t="n">
        <v>35</v>
      </c>
      <c r="T309" s="0" t="n">
        <v>400</v>
      </c>
      <c r="U309" s="0" t="n">
        <v>426</v>
      </c>
      <c r="V309" s="0" t="n">
        <v>375</v>
      </c>
      <c r="W309" s="0" t="s">
        <v>55</v>
      </c>
      <c r="X309" s="0" t="n">
        <v>3</v>
      </c>
      <c r="Y309" s="0" t="s">
        <v>55</v>
      </c>
      <c r="Z309" s="0" t="s">
        <v>55</v>
      </c>
      <c r="AA309" s="0" t="n">
        <v>4.28348</v>
      </c>
      <c r="AB309" s="0" t="n">
        <v>3</v>
      </c>
      <c r="AC309" s="0" t="n">
        <v>28.83</v>
      </c>
      <c r="AD309" s="0" t="n">
        <v>7716.79</v>
      </c>
      <c r="AE309" s="0" t="n">
        <v>659.33</v>
      </c>
      <c r="AF309" s="0" t="n">
        <v>1053.01</v>
      </c>
      <c r="AG309" s="0" t="n">
        <v>79</v>
      </c>
      <c r="AH309" s="0" t="n">
        <v>291.72</v>
      </c>
      <c r="AI309" s="0" t="n">
        <v>17.25</v>
      </c>
      <c r="AJ309" s="0" t="n">
        <v>342122.99</v>
      </c>
      <c r="AK309" s="0" t="n">
        <v>39486.33</v>
      </c>
      <c r="AL309" s="0" t="n">
        <v>32365.57</v>
      </c>
      <c r="AM309" s="0" t="n">
        <v>5503.8</v>
      </c>
      <c r="AN309" s="0" t="n">
        <v>6655.32</v>
      </c>
      <c r="AO309" s="0" t="n">
        <v>1362.75</v>
      </c>
      <c r="AP309" s="0" t="n">
        <v>367</v>
      </c>
      <c r="AQ309" s="107" t="s">
        <v>687</v>
      </c>
    </row>
    <row r="310" customFormat="false" ht="12.8" hidden="false" customHeight="false" outlineLevel="0" collapsed="false">
      <c r="A310" s="0" t="s">
        <v>2414</v>
      </c>
      <c r="B310" s="0" t="s">
        <v>2415</v>
      </c>
      <c r="C310" s="0" t="n">
        <v>14149</v>
      </c>
      <c r="D310" s="0" t="n">
        <v>4149</v>
      </c>
      <c r="E310" s="0" t="s">
        <v>80</v>
      </c>
      <c r="F310" s="0" t="n">
        <v>149</v>
      </c>
      <c r="G310" s="0" t="n">
        <v>188</v>
      </c>
      <c r="H310" s="0" t="s">
        <v>90</v>
      </c>
      <c r="I310" s="0" t="s">
        <v>1041</v>
      </c>
      <c r="J310" s="0" t="s">
        <v>743</v>
      </c>
      <c r="K310" s="0" t="n">
        <v>4</v>
      </c>
      <c r="L310" s="0" t="n">
        <v>16</v>
      </c>
      <c r="M310" s="0" t="n">
        <v>13</v>
      </c>
      <c r="N310" s="0" t="s">
        <v>52</v>
      </c>
      <c r="O310" s="0" t="s">
        <v>53</v>
      </c>
      <c r="P310" s="0" t="s">
        <v>1789</v>
      </c>
      <c r="Q310" s="0" t="s">
        <v>55</v>
      </c>
      <c r="R310" s="0" t="n">
        <v>8</v>
      </c>
      <c r="S310" s="0" t="n">
        <v>20</v>
      </c>
      <c r="T310" s="0" t="n">
        <v>532</v>
      </c>
      <c r="U310" s="0" t="n">
        <v>420</v>
      </c>
      <c r="V310" s="0" t="n">
        <v>462</v>
      </c>
      <c r="W310" s="0" t="s">
        <v>55</v>
      </c>
      <c r="X310" s="0" t="n">
        <v>2</v>
      </c>
      <c r="Y310" s="0" t="n">
        <v>16</v>
      </c>
      <c r="Z310" s="0" t="s">
        <v>55</v>
      </c>
      <c r="AA310" s="0" t="n">
        <v>24.749</v>
      </c>
      <c r="AB310" s="0" t="n">
        <v>2</v>
      </c>
      <c r="AC310" s="0" t="n">
        <v>6.45</v>
      </c>
      <c r="AD310" s="0" t="n">
        <v>5990.05</v>
      </c>
      <c r="AE310" s="0" t="n">
        <v>327</v>
      </c>
      <c r="AF310" s="0" t="n">
        <v>256.96</v>
      </c>
      <c r="AG310" s="0" t="n">
        <v>23.25</v>
      </c>
      <c r="AH310" s="0" t="n">
        <v>34.78</v>
      </c>
      <c r="AI310" s="0" t="n">
        <v>4.67</v>
      </c>
      <c r="AJ310" s="0" t="n">
        <v>141104.19</v>
      </c>
      <c r="AK310" s="0" t="n">
        <v>18582.8</v>
      </c>
      <c r="AL310" s="0" t="n">
        <v>5339.92</v>
      </c>
      <c r="AM310" s="0" t="n">
        <v>899</v>
      </c>
      <c r="AN310" s="0" t="n">
        <v>94.83</v>
      </c>
      <c r="AO310" s="0" t="n">
        <v>60.67</v>
      </c>
      <c r="AP310" s="0" t="n">
        <v>278</v>
      </c>
      <c r="AQ310" s="107" t="s">
        <v>691</v>
      </c>
    </row>
    <row r="311" customFormat="false" ht="12.8" hidden="false" customHeight="false" outlineLevel="0" collapsed="false">
      <c r="A311" s="0" t="s">
        <v>2416</v>
      </c>
      <c r="B311" s="0" t="s">
        <v>2417</v>
      </c>
      <c r="C311" s="0" t="n">
        <v>14150</v>
      </c>
      <c r="D311" s="0" t="n">
        <v>4150</v>
      </c>
      <c r="E311" s="0" t="s">
        <v>80</v>
      </c>
      <c r="F311" s="0" t="n">
        <v>150</v>
      </c>
      <c r="G311" s="0" t="n">
        <v>189</v>
      </c>
      <c r="H311" s="0" t="s">
        <v>695</v>
      </c>
      <c r="I311" s="0" t="s">
        <v>1043</v>
      </c>
      <c r="J311" s="0" t="s">
        <v>743</v>
      </c>
      <c r="K311" s="0" t="n">
        <v>4</v>
      </c>
      <c r="L311" s="0" t="n">
        <v>10</v>
      </c>
      <c r="M311" s="0" t="n">
        <v>8</v>
      </c>
      <c r="N311" s="0" t="s">
        <v>52</v>
      </c>
      <c r="O311" s="0" t="s">
        <v>53</v>
      </c>
      <c r="P311" s="0" t="s">
        <v>1743</v>
      </c>
      <c r="Q311" s="0" t="n">
        <v>0</v>
      </c>
      <c r="R311" s="0" t="n">
        <v>3</v>
      </c>
      <c r="S311" s="0" t="n">
        <v>3</v>
      </c>
      <c r="T311" s="0" t="n">
        <v>600</v>
      </c>
      <c r="U311" s="0" t="n">
        <v>536</v>
      </c>
      <c r="V311" s="0" t="n">
        <v>544</v>
      </c>
      <c r="W311" s="0" t="n">
        <v>470</v>
      </c>
      <c r="X311" s="0" t="n">
        <v>4</v>
      </c>
      <c r="Y311" s="0" t="n">
        <v>12</v>
      </c>
      <c r="Z311" s="0" t="s">
        <v>55</v>
      </c>
      <c r="AA311" s="0" t="n">
        <v>8.80493</v>
      </c>
      <c r="AB311" s="0" t="n">
        <v>4</v>
      </c>
      <c r="AC311" s="0" t="n">
        <v>7.26</v>
      </c>
      <c r="AD311" s="0" t="n">
        <v>10328.68</v>
      </c>
      <c r="AE311" s="0" t="n">
        <v>212</v>
      </c>
      <c r="AF311" s="0" t="n">
        <v>1089.05</v>
      </c>
      <c r="AG311" s="0" t="n">
        <v>17.33</v>
      </c>
      <c r="AH311" s="0" t="n">
        <v>9.55</v>
      </c>
      <c r="AI311" s="0" t="n">
        <v>2</v>
      </c>
      <c r="AJ311" s="0" t="n">
        <v>283761.49</v>
      </c>
      <c r="AK311" s="0" t="n">
        <v>36811.75</v>
      </c>
      <c r="AL311" s="0" t="n">
        <v>7986.25</v>
      </c>
      <c r="AM311" s="0" t="n">
        <v>992.33</v>
      </c>
      <c r="AN311" s="0" t="n">
        <v>162.15</v>
      </c>
      <c r="AO311" s="0" t="n">
        <v>25</v>
      </c>
      <c r="AP311" s="0" t="n">
        <v>488</v>
      </c>
      <c r="AQ311" s="107" t="s">
        <v>696</v>
      </c>
    </row>
    <row r="312" customFormat="false" ht="12.8" hidden="false" customHeight="false" outlineLevel="0" collapsed="false">
      <c r="A312" s="0" t="s">
        <v>2418</v>
      </c>
      <c r="B312" s="0" t="s">
        <v>2419</v>
      </c>
      <c r="C312" s="0" t="n">
        <v>14151</v>
      </c>
      <c r="D312" s="0" t="n">
        <v>4151</v>
      </c>
      <c r="E312" s="0" t="s">
        <v>46</v>
      </c>
      <c r="F312" s="0" t="n">
        <v>151</v>
      </c>
      <c r="G312" s="0" t="n">
        <v>190</v>
      </c>
      <c r="I312" s="0" t="s">
        <v>1045</v>
      </c>
      <c r="J312" s="0" t="s">
        <v>743</v>
      </c>
      <c r="K312" s="0" t="n">
        <v>4</v>
      </c>
      <c r="L312" s="0" t="n">
        <v>15</v>
      </c>
      <c r="M312" s="0" t="n">
        <v>13</v>
      </c>
      <c r="N312" s="0" t="s">
        <v>52</v>
      </c>
      <c r="O312" s="0" t="s">
        <v>53</v>
      </c>
      <c r="P312" s="0" t="s">
        <v>1790</v>
      </c>
      <c r="Q312" s="0" t="n">
        <v>0</v>
      </c>
      <c r="R312" s="0" t="n">
        <v>2</v>
      </c>
      <c r="S312" s="0" t="n">
        <v>9</v>
      </c>
      <c r="T312" s="0" t="n">
        <v>607</v>
      </c>
      <c r="U312" s="0" t="n">
        <v>575</v>
      </c>
      <c r="V312" s="0" t="n">
        <v>596</v>
      </c>
      <c r="W312" s="0" t="n">
        <v>490</v>
      </c>
      <c r="X312" s="0" t="n">
        <v>3</v>
      </c>
      <c r="Y312" s="0" t="n">
        <v>19</v>
      </c>
      <c r="Z312" s="0" t="s">
        <v>55</v>
      </c>
      <c r="AA312" s="0" t="n">
        <v>15.5276</v>
      </c>
      <c r="AB312" s="0" t="n">
        <v>3</v>
      </c>
      <c r="AC312" s="0" t="n">
        <v>1.71</v>
      </c>
      <c r="AD312" s="0" t="n">
        <v>7889.99</v>
      </c>
      <c r="AE312" s="0" t="n">
        <v>980.33</v>
      </c>
      <c r="AF312" s="0" t="n">
        <v>987.89</v>
      </c>
      <c r="AG312" s="0" t="n">
        <v>162.6</v>
      </c>
      <c r="AH312" s="0" t="n">
        <v>121.41</v>
      </c>
      <c r="AI312" s="0" t="n">
        <v>21.75</v>
      </c>
      <c r="AJ312" s="0" t="n">
        <v>233887.3</v>
      </c>
      <c r="AK312" s="0" t="n">
        <v>33222</v>
      </c>
      <c r="AL312" s="0" t="n">
        <v>17247.16</v>
      </c>
      <c r="AM312" s="0" t="n">
        <v>3798.2</v>
      </c>
      <c r="AN312" s="0" t="n">
        <v>1942.65</v>
      </c>
      <c r="AO312" s="0" t="n">
        <v>299.25</v>
      </c>
      <c r="AP312" s="0" t="n">
        <v>177</v>
      </c>
      <c r="AQ312" s="107" t="s">
        <v>700</v>
      </c>
    </row>
    <row r="313" customFormat="false" ht="12.8" hidden="false" customHeight="false" outlineLevel="0" collapsed="false">
      <c r="A313" s="0" t="s">
        <v>2420</v>
      </c>
      <c r="B313" s="0" t="s">
        <v>2421</v>
      </c>
      <c r="C313" s="0" t="n">
        <v>14152</v>
      </c>
      <c r="D313" s="0" t="n">
        <v>4152</v>
      </c>
      <c r="E313" s="0" t="s">
        <v>80</v>
      </c>
      <c r="F313" s="0" t="n">
        <v>152</v>
      </c>
      <c r="G313" s="0" t="n">
        <v>191</v>
      </c>
      <c r="H313" s="0" t="n">
        <v>60</v>
      </c>
      <c r="I313" s="0" t="s">
        <v>1047</v>
      </c>
      <c r="J313" s="0" t="s">
        <v>743</v>
      </c>
      <c r="K313" s="0" t="n">
        <v>4</v>
      </c>
      <c r="L313" s="0" t="n">
        <v>12</v>
      </c>
      <c r="M313" s="0" t="n">
        <v>10</v>
      </c>
      <c r="N313" s="0" t="s">
        <v>52</v>
      </c>
      <c r="O313" s="0" t="s">
        <v>53</v>
      </c>
      <c r="P313" s="0" t="s">
        <v>1791</v>
      </c>
      <c r="Q313" s="0" t="s">
        <v>55</v>
      </c>
      <c r="R313" s="0" t="n">
        <v>5</v>
      </c>
      <c r="S313" s="0" t="n">
        <v>39</v>
      </c>
      <c r="T313" s="0" t="n">
        <v>588</v>
      </c>
      <c r="U313" s="0" t="n">
        <v>585</v>
      </c>
      <c r="V313" s="0" t="n">
        <v>588</v>
      </c>
      <c r="W313" s="0" t="n">
        <v>493</v>
      </c>
      <c r="X313" s="0" t="n">
        <v>0</v>
      </c>
      <c r="Y313" s="0" t="n">
        <v>13</v>
      </c>
      <c r="Z313" s="0" t="s">
        <v>55</v>
      </c>
      <c r="AA313" s="0" t="n">
        <v>40.0386</v>
      </c>
      <c r="AB313" s="0" t="n">
        <v>0</v>
      </c>
      <c r="AC313" s="0" t="n">
        <v>0</v>
      </c>
      <c r="AD313" s="0" t="n">
        <v>4254.66</v>
      </c>
      <c r="AE313" s="0" t="n">
        <v>1098</v>
      </c>
      <c r="AF313" s="0" t="n">
        <v>975.15</v>
      </c>
      <c r="AG313" s="0" t="n">
        <v>242</v>
      </c>
      <c r="AH313" s="0" t="n">
        <v>65.63</v>
      </c>
      <c r="AI313" s="0" t="n">
        <v>12.5</v>
      </c>
      <c r="AJ313" s="0" t="n">
        <v>258326.01</v>
      </c>
      <c r="AK313" s="0" t="n">
        <v>33509.62</v>
      </c>
      <c r="AL313" s="0" t="n">
        <v>18751.17</v>
      </c>
      <c r="AM313" s="0" t="n">
        <v>3277</v>
      </c>
      <c r="AN313" s="0" t="n">
        <v>1124.83</v>
      </c>
      <c r="AO313" s="0" t="n">
        <v>297.33</v>
      </c>
      <c r="AP313" s="0" t="n">
        <v>287</v>
      </c>
      <c r="AQ313" s="107" t="s">
        <v>704</v>
      </c>
    </row>
    <row r="314" customFormat="false" ht="12.8" hidden="false" customHeight="false" outlineLevel="0" collapsed="false">
      <c r="A314" s="0" t="s">
        <v>2422</v>
      </c>
      <c r="B314" s="0" t="s">
        <v>2423</v>
      </c>
      <c r="C314" s="0" t="n">
        <v>14153</v>
      </c>
      <c r="D314" s="0" t="n">
        <v>4153</v>
      </c>
      <c r="E314" s="0" t="s">
        <v>56</v>
      </c>
      <c r="F314" s="0" t="n">
        <v>153</v>
      </c>
      <c r="G314" s="0" t="n">
        <v>192</v>
      </c>
      <c r="H314" s="0" t="n">
        <v>6</v>
      </c>
      <c r="I314" s="0" t="s">
        <v>1049</v>
      </c>
      <c r="J314" s="0" t="s">
        <v>743</v>
      </c>
      <c r="K314" s="0" t="n">
        <v>4</v>
      </c>
      <c r="L314" s="0" t="n">
        <v>16</v>
      </c>
      <c r="M314" s="0" t="n">
        <v>13</v>
      </c>
      <c r="N314" s="0" t="s">
        <v>52</v>
      </c>
      <c r="O314" s="0" t="s">
        <v>53</v>
      </c>
      <c r="P314" s="0" t="s">
        <v>1792</v>
      </c>
      <c r="Q314" s="0" t="s">
        <v>55</v>
      </c>
      <c r="R314" s="0" t="n">
        <v>3</v>
      </c>
      <c r="S314" s="0" t="n">
        <v>41</v>
      </c>
      <c r="T314" s="0" t="n">
        <v>622</v>
      </c>
      <c r="U314" s="0" t="n">
        <v>611</v>
      </c>
      <c r="V314" s="0" t="n">
        <v>619</v>
      </c>
      <c r="W314" s="0" t="n">
        <v>484</v>
      </c>
      <c r="X314" s="0" t="n">
        <v>6</v>
      </c>
      <c r="Y314" s="0" t="n">
        <v>15</v>
      </c>
      <c r="Z314" s="0" t="s">
        <v>55</v>
      </c>
      <c r="AA314" s="0" t="n">
        <v>76.9836</v>
      </c>
      <c r="AB314" s="0" t="n">
        <v>6</v>
      </c>
      <c r="AC314" s="0" t="n">
        <v>30.17</v>
      </c>
      <c r="AD314" s="0" t="n">
        <v>9094.44</v>
      </c>
      <c r="AE314" s="0" t="n">
        <v>344.6</v>
      </c>
      <c r="AF314" s="0" t="n">
        <v>1289.31</v>
      </c>
      <c r="AG314" s="0" t="n">
        <v>45</v>
      </c>
      <c r="AH314" s="0" t="n">
        <v>509.44</v>
      </c>
      <c r="AI314" s="0" t="n">
        <v>9.33</v>
      </c>
      <c r="AJ314" s="0" t="n">
        <v>275736.55</v>
      </c>
      <c r="AK314" s="0" t="n">
        <v>35298.4</v>
      </c>
      <c r="AL314" s="0" t="n">
        <v>25638.01</v>
      </c>
      <c r="AM314" s="0" t="n">
        <v>3138.25</v>
      </c>
      <c r="AN314" s="0" t="n">
        <v>3677.07</v>
      </c>
      <c r="AO314" s="0" t="n">
        <v>420.33</v>
      </c>
      <c r="AP314" s="0" t="n">
        <v>36</v>
      </c>
      <c r="AQ314" s="107" t="s">
        <v>708</v>
      </c>
    </row>
    <row r="315" customFormat="false" ht="12.8" hidden="false" customHeight="false" outlineLevel="0" collapsed="false">
      <c r="A315" s="0" t="s">
        <v>2424</v>
      </c>
      <c r="B315" s="0" t="s">
        <v>2425</v>
      </c>
      <c r="C315" s="0" t="n">
        <v>14154</v>
      </c>
      <c r="D315" s="0" t="n">
        <v>4154</v>
      </c>
      <c r="E315" s="0" t="s">
        <v>80</v>
      </c>
      <c r="F315" s="0" t="n">
        <v>154</v>
      </c>
      <c r="G315" s="0" t="n">
        <v>193</v>
      </c>
      <c r="I315" s="0" t="s">
        <v>1051</v>
      </c>
      <c r="J315" s="0" t="s">
        <v>743</v>
      </c>
      <c r="K315" s="0" t="n">
        <v>4</v>
      </c>
      <c r="L315" s="0" t="n">
        <v>12</v>
      </c>
      <c r="M315" s="0" t="n">
        <v>10</v>
      </c>
      <c r="N315" s="0" t="s">
        <v>52</v>
      </c>
      <c r="O315" s="0" t="s">
        <v>53</v>
      </c>
      <c r="P315" s="0" t="s">
        <v>1741</v>
      </c>
      <c r="Q315" s="0" t="s">
        <v>55</v>
      </c>
      <c r="R315" s="0" t="n">
        <v>3</v>
      </c>
      <c r="S315" s="0" t="n">
        <v>47</v>
      </c>
      <c r="T315" s="0" t="n">
        <v>543</v>
      </c>
      <c r="U315" s="0" t="n">
        <v>553</v>
      </c>
      <c r="V315" s="0" t="n">
        <v>521</v>
      </c>
      <c r="W315" s="0" t="n">
        <v>528</v>
      </c>
      <c r="X315" s="0" t="n">
        <v>0</v>
      </c>
      <c r="Y315" s="0" t="n">
        <v>14</v>
      </c>
      <c r="Z315" s="0" t="s">
        <v>55</v>
      </c>
      <c r="AA315" s="0" t="n">
        <v>21.4174</v>
      </c>
      <c r="AB315" s="0" t="n">
        <v>0</v>
      </c>
      <c r="AC315" s="0" t="n">
        <v>0</v>
      </c>
      <c r="AD315" s="0" t="n">
        <v>2028.63</v>
      </c>
      <c r="AE315" s="0" t="n">
        <v>618.7</v>
      </c>
      <c r="AF315" s="0" t="n">
        <v>670.14</v>
      </c>
      <c r="AG315" s="0" t="n">
        <v>113.67</v>
      </c>
      <c r="AH315" s="0" t="n">
        <v>349.45</v>
      </c>
      <c r="AI315" s="0" t="n">
        <v>38.62</v>
      </c>
      <c r="AJ315" s="0" t="n">
        <v>291177.63</v>
      </c>
      <c r="AK315" s="0" t="n">
        <v>38954.4</v>
      </c>
      <c r="AL315" s="0" t="n">
        <v>27346.47</v>
      </c>
      <c r="AM315" s="0" t="n">
        <v>4661.78</v>
      </c>
      <c r="AN315" s="0" t="n">
        <v>3965.1</v>
      </c>
      <c r="AO315" s="0" t="n">
        <v>682.25</v>
      </c>
      <c r="AP315" s="0" t="n">
        <v>239</v>
      </c>
      <c r="AQ315" s="107" t="s">
        <v>712</v>
      </c>
    </row>
    <row r="316" customFormat="false" ht="12.8" hidden="false" customHeight="false" outlineLevel="0" collapsed="false">
      <c r="A316" s="0" t="s">
        <v>2426</v>
      </c>
      <c r="B316" s="0" t="s">
        <v>2427</v>
      </c>
      <c r="C316" s="0" t="n">
        <v>14155</v>
      </c>
      <c r="D316" s="0" t="n">
        <v>4155</v>
      </c>
      <c r="E316" s="0" t="s">
        <v>46</v>
      </c>
      <c r="F316" s="0" t="n">
        <v>155</v>
      </c>
      <c r="G316" s="0" t="n">
        <v>194</v>
      </c>
      <c r="H316" s="0" t="s">
        <v>715</v>
      </c>
      <c r="I316" s="0" t="s">
        <v>1053</v>
      </c>
      <c r="J316" s="0" t="s">
        <v>743</v>
      </c>
      <c r="K316" s="0" t="n">
        <v>4</v>
      </c>
      <c r="L316" s="0" t="n">
        <v>11</v>
      </c>
      <c r="M316" s="0" t="n">
        <v>8</v>
      </c>
      <c r="N316" s="0" t="s">
        <v>52</v>
      </c>
      <c r="O316" s="0" t="s">
        <v>53</v>
      </c>
      <c r="P316" s="0" t="s">
        <v>1741</v>
      </c>
      <c r="Q316" s="0" t="n">
        <v>0</v>
      </c>
      <c r="R316" s="0" t="n">
        <v>3</v>
      </c>
      <c r="S316" s="0" t="n">
        <v>10</v>
      </c>
      <c r="T316" s="0" t="n">
        <v>449</v>
      </c>
      <c r="U316" s="0" t="n">
        <v>486</v>
      </c>
      <c r="V316" s="0" t="n">
        <v>510</v>
      </c>
      <c r="W316" s="0" t="s">
        <v>55</v>
      </c>
      <c r="X316" s="0" t="n">
        <v>3</v>
      </c>
      <c r="Y316" s="0" t="n">
        <v>13</v>
      </c>
      <c r="Z316" s="0" t="s">
        <v>55</v>
      </c>
      <c r="AA316" s="0" t="n">
        <v>7.97203</v>
      </c>
      <c r="AB316" s="0" t="n">
        <v>3</v>
      </c>
      <c r="AC316" s="0" t="n">
        <v>1.43</v>
      </c>
      <c r="AD316" s="0" t="n">
        <v>5678.29</v>
      </c>
      <c r="AE316" s="0" t="n">
        <v>461.33</v>
      </c>
      <c r="AF316" s="0" t="n">
        <v>963.4</v>
      </c>
      <c r="AG316" s="0" t="n">
        <v>68</v>
      </c>
      <c r="AH316" s="0" t="n">
        <v>14.35</v>
      </c>
      <c r="AI316" s="0" t="n">
        <v>7</v>
      </c>
      <c r="AJ316" s="0" t="n">
        <v>148929.28</v>
      </c>
      <c r="AK316" s="0" t="n">
        <v>21961</v>
      </c>
      <c r="AL316" s="0" t="n">
        <v>6097.72</v>
      </c>
      <c r="AM316" s="0" t="n">
        <v>1299.2</v>
      </c>
      <c r="AN316" s="0" t="n">
        <v>57.19</v>
      </c>
      <c r="AO316" s="0" t="n">
        <v>43.25</v>
      </c>
      <c r="AP316" s="0" t="n">
        <v>404</v>
      </c>
      <c r="AQ316" s="107" t="s">
        <v>716</v>
      </c>
    </row>
    <row r="317" customFormat="false" ht="12.8" hidden="false" customHeight="false" outlineLevel="0" collapsed="false">
      <c r="A317" s="0" t="s">
        <v>2428</v>
      </c>
      <c r="B317" s="0" t="s">
        <v>2429</v>
      </c>
      <c r="C317" s="0" t="n">
        <v>14156</v>
      </c>
      <c r="D317" s="0" t="n">
        <v>4156</v>
      </c>
      <c r="E317" s="0" t="s">
        <v>66</v>
      </c>
      <c r="F317" s="0" t="n">
        <v>156</v>
      </c>
      <c r="G317" s="0" t="n">
        <v>196</v>
      </c>
      <c r="I317" s="0" t="s">
        <v>1055</v>
      </c>
      <c r="J317" s="0" t="s">
        <v>743</v>
      </c>
      <c r="K317" s="0" t="n">
        <v>4</v>
      </c>
      <c r="L317" s="0" t="n">
        <v>18</v>
      </c>
      <c r="M317" s="0" t="n">
        <v>16</v>
      </c>
      <c r="N317" s="0" t="s">
        <v>52</v>
      </c>
      <c r="O317" s="0" t="s">
        <v>53</v>
      </c>
      <c r="P317" s="0" t="s">
        <v>1793</v>
      </c>
      <c r="Q317" s="0" t="s">
        <v>55</v>
      </c>
      <c r="R317" s="0" t="n">
        <v>4</v>
      </c>
      <c r="S317" s="0" t="n">
        <v>2</v>
      </c>
      <c r="T317" s="0" t="n">
        <v>511</v>
      </c>
      <c r="U317" s="0" t="n">
        <v>521</v>
      </c>
      <c r="V317" s="0" t="n">
        <v>542</v>
      </c>
      <c r="W317" s="0" t="n">
        <v>475</v>
      </c>
      <c r="X317" s="0" t="n">
        <v>14</v>
      </c>
      <c r="Y317" s="0" t="n">
        <v>15</v>
      </c>
      <c r="Z317" s="0" t="s">
        <v>55</v>
      </c>
      <c r="AA317" s="0" t="n">
        <v>7.13913</v>
      </c>
      <c r="AB317" s="0" t="n">
        <v>14</v>
      </c>
      <c r="AC317" s="0" t="n">
        <v>5.96</v>
      </c>
      <c r="AD317" s="0" t="n">
        <v>9759.47</v>
      </c>
      <c r="AE317" s="0" t="n">
        <v>171.25</v>
      </c>
      <c r="AF317" s="0" t="n">
        <v>322.53</v>
      </c>
      <c r="AG317" s="0" t="n">
        <v>23</v>
      </c>
      <c r="AH317" s="0" t="n">
        <v>17.49</v>
      </c>
      <c r="AI317" s="0" t="n">
        <v>5.5</v>
      </c>
      <c r="AJ317" s="0" t="n">
        <v>223530.74</v>
      </c>
      <c r="AK317" s="0" t="n">
        <v>34582</v>
      </c>
      <c r="AL317" s="0" t="n">
        <v>7541.88</v>
      </c>
      <c r="AM317" s="0" t="n">
        <v>2003.67</v>
      </c>
      <c r="AN317" s="0" t="n">
        <v>280.51</v>
      </c>
      <c r="AO317" s="0" t="n">
        <v>124</v>
      </c>
      <c r="AP317" s="0" t="n">
        <v>474</v>
      </c>
      <c r="AQ317" s="107" t="s">
        <v>720</v>
      </c>
    </row>
    <row r="318" customFormat="false" ht="12.8" hidden="false" customHeight="false" outlineLevel="0" collapsed="false">
      <c r="A318" s="0" t="s">
        <v>2430</v>
      </c>
      <c r="B318" s="0" t="s">
        <v>2431</v>
      </c>
      <c r="C318" s="0" t="n">
        <v>14157</v>
      </c>
      <c r="D318" s="0" t="n">
        <v>4157</v>
      </c>
      <c r="E318" s="0" t="s">
        <v>66</v>
      </c>
      <c r="F318" s="0" t="n">
        <v>157</v>
      </c>
      <c r="G318" s="0" t="n">
        <v>197</v>
      </c>
      <c r="I318" s="0" t="s">
        <v>1057</v>
      </c>
      <c r="J318" s="0" t="s">
        <v>743</v>
      </c>
      <c r="K318" s="0" t="n">
        <v>4</v>
      </c>
      <c r="L318" s="0" t="n">
        <v>17</v>
      </c>
      <c r="M318" s="0" t="n">
        <v>15</v>
      </c>
      <c r="N318" s="0" t="s">
        <v>52</v>
      </c>
      <c r="O318" s="0" t="s">
        <v>53</v>
      </c>
      <c r="P318" s="0" t="s">
        <v>1743</v>
      </c>
      <c r="Q318" s="0" t="s">
        <v>55</v>
      </c>
      <c r="R318" s="0" t="n">
        <v>3</v>
      </c>
      <c r="S318" s="0" t="n">
        <v>58</v>
      </c>
      <c r="T318" s="0" t="n">
        <v>485</v>
      </c>
      <c r="U318" s="0" t="n">
        <v>545</v>
      </c>
      <c r="V318" s="0" t="n">
        <v>527</v>
      </c>
      <c r="W318" s="0" t="n">
        <v>452</v>
      </c>
      <c r="X318" s="0" t="n">
        <v>15</v>
      </c>
      <c r="Y318" s="0" t="n">
        <v>24</v>
      </c>
      <c r="Z318" s="0" t="s">
        <v>55</v>
      </c>
      <c r="AA318" s="0" t="n">
        <v>58.0054</v>
      </c>
      <c r="AB318" s="0" t="n">
        <v>15</v>
      </c>
      <c r="AC318" s="0" t="n">
        <v>69.64</v>
      </c>
      <c r="AD318" s="0" t="n">
        <v>20976.18</v>
      </c>
      <c r="AE318" s="0" t="n">
        <v>288</v>
      </c>
      <c r="AF318" s="0" t="n">
        <v>1197.05</v>
      </c>
      <c r="AG318" s="0" t="n">
        <v>35.67</v>
      </c>
      <c r="AH318" s="0" t="n">
        <v>240.98</v>
      </c>
      <c r="AI318" s="0" t="n">
        <v>5.5</v>
      </c>
      <c r="AJ318" s="0" t="n">
        <v>314789</v>
      </c>
      <c r="AK318" s="0" t="n">
        <v>34632.75</v>
      </c>
      <c r="AL318" s="0" t="n">
        <v>19237.12</v>
      </c>
      <c r="AM318" s="0" t="n">
        <v>3166</v>
      </c>
      <c r="AN318" s="0" t="n">
        <v>1290.46</v>
      </c>
      <c r="AO318" s="0" t="n">
        <v>272.5</v>
      </c>
      <c r="AP318" s="0" t="n">
        <v>220</v>
      </c>
      <c r="AQ318" s="107" t="s">
        <v>724</v>
      </c>
    </row>
    <row r="319" customFormat="false" ht="12.8" hidden="false" customHeight="false" outlineLevel="0" collapsed="false">
      <c r="A319" s="0" t="s">
        <v>2432</v>
      </c>
      <c r="B319" s="0" t="s">
        <v>2433</v>
      </c>
      <c r="C319" s="0" t="n">
        <v>14158</v>
      </c>
      <c r="D319" s="0" t="n">
        <v>4158</v>
      </c>
      <c r="E319" s="0" t="s">
        <v>80</v>
      </c>
      <c r="F319" s="0" t="n">
        <v>158</v>
      </c>
      <c r="G319" s="0" t="n">
        <v>198</v>
      </c>
      <c r="I319" s="0" t="s">
        <v>1059</v>
      </c>
      <c r="J319" s="0" t="s">
        <v>743</v>
      </c>
      <c r="K319" s="0" t="n">
        <v>4</v>
      </c>
      <c r="L319" s="0" t="n">
        <v>21</v>
      </c>
      <c r="M319" s="0" t="n">
        <v>19</v>
      </c>
      <c r="N319" s="0" t="s">
        <v>52</v>
      </c>
      <c r="O319" s="0" t="s">
        <v>53</v>
      </c>
      <c r="P319" s="0" t="s">
        <v>1794</v>
      </c>
      <c r="Q319" s="0" t="s">
        <v>55</v>
      </c>
      <c r="R319" s="0" t="n">
        <v>7</v>
      </c>
      <c r="S319" s="0" t="n">
        <v>120</v>
      </c>
      <c r="T319" s="0" t="n">
        <v>615</v>
      </c>
      <c r="U319" s="0" t="n">
        <v>644</v>
      </c>
      <c r="V319" s="0" t="n">
        <v>613</v>
      </c>
      <c r="W319" s="0" t="s">
        <v>55</v>
      </c>
      <c r="X319" s="0" t="n">
        <v>2</v>
      </c>
      <c r="Y319" s="0" t="n">
        <v>13</v>
      </c>
      <c r="Z319" s="0" t="s">
        <v>55</v>
      </c>
      <c r="AA319" s="0" t="n">
        <v>73.5925</v>
      </c>
      <c r="AB319" s="0" t="n">
        <v>2</v>
      </c>
      <c r="AC319" s="0" t="n">
        <v>6.81</v>
      </c>
      <c r="AD319" s="0" t="n">
        <v>4411.28</v>
      </c>
      <c r="AE319" s="0" t="n">
        <v>296</v>
      </c>
      <c r="AF319" s="0" t="n">
        <v>265.71</v>
      </c>
      <c r="AG319" s="0" t="n">
        <v>26.75</v>
      </c>
      <c r="AH319" s="0" t="n">
        <v>77.3</v>
      </c>
      <c r="AI319" s="0" t="n">
        <v>3</v>
      </c>
      <c r="AJ319" s="0" t="n">
        <v>283929.01</v>
      </c>
      <c r="AK319" s="0" t="n">
        <v>36825.2</v>
      </c>
      <c r="AL319" s="0" t="n">
        <v>15610.66</v>
      </c>
      <c r="AM319" s="0" t="n">
        <v>3476</v>
      </c>
      <c r="AN319" s="0" t="n">
        <v>708.66</v>
      </c>
      <c r="AO319" s="0" t="n">
        <v>193.33</v>
      </c>
      <c r="AP319" s="0" t="n">
        <v>409</v>
      </c>
      <c r="AQ319" s="107" t="s">
        <v>728</v>
      </c>
    </row>
    <row r="320" customFormat="false" ht="12.8" hidden="false" customHeight="false" outlineLevel="0" collapsed="false">
      <c r="A320" s="0" t="s">
        <v>2434</v>
      </c>
      <c r="B320" s="0" t="s">
        <v>2435</v>
      </c>
      <c r="C320" s="0" t="n">
        <v>14159</v>
      </c>
      <c r="D320" s="0" t="n">
        <v>4159</v>
      </c>
      <c r="E320" s="0" t="s">
        <v>46</v>
      </c>
      <c r="F320" s="0" t="n">
        <v>159</v>
      </c>
      <c r="G320" s="0" t="n">
        <v>199</v>
      </c>
      <c r="H320" s="0" t="s">
        <v>732</v>
      </c>
      <c r="I320" s="0" t="s">
        <v>1061</v>
      </c>
      <c r="J320" s="0" t="s">
        <v>743</v>
      </c>
      <c r="K320" s="0" t="n">
        <v>4</v>
      </c>
      <c r="L320" s="0" t="n">
        <v>10</v>
      </c>
      <c r="M320" s="0" t="n">
        <v>8</v>
      </c>
      <c r="N320" s="0" t="s">
        <v>52</v>
      </c>
      <c r="O320" s="0" t="s">
        <v>53</v>
      </c>
      <c r="P320" s="0" t="s">
        <v>1755</v>
      </c>
      <c r="Q320" s="0" t="n">
        <v>0</v>
      </c>
      <c r="R320" s="0" t="n">
        <v>2</v>
      </c>
      <c r="S320" s="0" t="n">
        <v>11</v>
      </c>
      <c r="T320" s="0" t="n">
        <v>416</v>
      </c>
      <c r="U320" s="0" t="n">
        <v>568</v>
      </c>
      <c r="V320" s="0" t="n">
        <v>577</v>
      </c>
      <c r="W320" s="0" t="s">
        <v>55</v>
      </c>
      <c r="X320" s="0" t="n">
        <v>0</v>
      </c>
      <c r="Y320" s="0" t="n">
        <v>27</v>
      </c>
      <c r="Z320" s="0" t="s">
        <v>55</v>
      </c>
      <c r="AA320" s="0" t="n">
        <v>3.33159</v>
      </c>
      <c r="AB320" s="0" t="n">
        <v>0</v>
      </c>
      <c r="AC320" s="0" t="n">
        <v>0</v>
      </c>
      <c r="AD320" s="0" t="n">
        <v>2186.84</v>
      </c>
      <c r="AE320" s="0" t="n">
        <v>687</v>
      </c>
      <c r="AF320" s="0" t="n">
        <v>961.96</v>
      </c>
      <c r="AG320" s="0" t="n">
        <v>207.33</v>
      </c>
      <c r="AH320" s="0" t="n">
        <v>598.65</v>
      </c>
      <c r="AI320" s="0" t="n">
        <v>105.88</v>
      </c>
      <c r="AJ320" s="0" t="n">
        <v>268225.04</v>
      </c>
      <c r="AK320" s="0" t="n">
        <v>33829.5</v>
      </c>
      <c r="AL320" s="0" t="n">
        <v>20749.23</v>
      </c>
      <c r="AM320" s="0" t="n">
        <v>3963.44</v>
      </c>
      <c r="AN320" s="0" t="n">
        <v>4705.77</v>
      </c>
      <c r="AO320" s="0" t="n">
        <v>1165.12</v>
      </c>
      <c r="AP320" s="0" t="n">
        <v>183</v>
      </c>
      <c r="AQ320" s="107" t="s">
        <v>733</v>
      </c>
    </row>
    <row r="321" customFormat="false" ht="12.8" hidden="false" customHeight="false" outlineLevel="0" collapsed="false">
      <c r="A321" s="0" t="s">
        <v>2436</v>
      </c>
      <c r="B321" s="0" t="s">
        <v>2437</v>
      </c>
      <c r="C321" s="0" t="n">
        <v>14160</v>
      </c>
      <c r="D321" s="0" t="n">
        <v>4160</v>
      </c>
      <c r="E321" s="0" t="s">
        <v>46</v>
      </c>
      <c r="F321" s="0" t="n">
        <v>160</v>
      </c>
      <c r="G321" s="0" t="n">
        <v>200</v>
      </c>
      <c r="H321" s="0" t="s">
        <v>737</v>
      </c>
      <c r="I321" s="0" t="s">
        <v>1063</v>
      </c>
      <c r="J321" s="0" t="s">
        <v>743</v>
      </c>
      <c r="K321" s="0" t="n">
        <v>4</v>
      </c>
      <c r="L321" s="0" t="n">
        <v>10</v>
      </c>
      <c r="M321" s="0" t="n">
        <v>8</v>
      </c>
      <c r="N321" s="0" t="s">
        <v>52</v>
      </c>
      <c r="O321" s="0" t="s">
        <v>53</v>
      </c>
      <c r="P321" s="0" t="s">
        <v>1743</v>
      </c>
      <c r="Q321" s="0" t="n">
        <v>0</v>
      </c>
      <c r="R321" s="0" t="n">
        <v>3</v>
      </c>
      <c r="S321" s="0" t="n">
        <v>135</v>
      </c>
      <c r="T321" s="0" t="n">
        <v>418</v>
      </c>
      <c r="U321" s="0" t="n">
        <v>526</v>
      </c>
      <c r="V321" s="0" t="n">
        <v>464</v>
      </c>
      <c r="W321" s="0" t="s">
        <v>55</v>
      </c>
      <c r="X321" s="0" t="n">
        <v>1</v>
      </c>
      <c r="Y321" s="0" t="n">
        <v>18</v>
      </c>
      <c r="Z321" s="0" t="s">
        <v>55</v>
      </c>
      <c r="AA321" s="0" t="n">
        <v>29.2109</v>
      </c>
      <c r="AB321" s="0" t="n">
        <v>1</v>
      </c>
      <c r="AC321" s="0" t="n">
        <v>0</v>
      </c>
      <c r="AD321" s="0" t="n">
        <v>5906.3</v>
      </c>
      <c r="AE321" s="0" t="n">
        <v>473</v>
      </c>
      <c r="AF321" s="0" t="n">
        <v>461.78</v>
      </c>
      <c r="AG321" s="0" t="n">
        <v>28.6</v>
      </c>
      <c r="AH321" s="0" t="n">
        <v>53.48</v>
      </c>
      <c r="AI321" s="0" t="n">
        <v>3.75</v>
      </c>
      <c r="AJ321" s="0" t="n">
        <v>212701.27</v>
      </c>
      <c r="AK321" s="0" t="n">
        <v>27499.33</v>
      </c>
      <c r="AL321" s="0" t="n">
        <v>9127.53</v>
      </c>
      <c r="AM321" s="0" t="n">
        <v>1510.6</v>
      </c>
      <c r="AN321" s="0" t="n">
        <v>519.59</v>
      </c>
      <c r="AO321" s="0" t="n">
        <v>120.25</v>
      </c>
      <c r="AP321" s="0" t="n">
        <v>554</v>
      </c>
      <c r="AQ321" s="107" t="s">
        <v>738</v>
      </c>
    </row>
    <row r="322" customFormat="false" ht="12.8" hidden="false" customHeight="false" outlineLevel="0" collapsed="false">
      <c r="A322" s="0" t="s">
        <v>2438</v>
      </c>
      <c r="B322" s="0" t="s">
        <v>2439</v>
      </c>
      <c r="C322" s="0" t="n">
        <v>11001</v>
      </c>
      <c r="D322" s="0" t="n">
        <v>1001</v>
      </c>
      <c r="E322" s="0" t="s">
        <v>66</v>
      </c>
      <c r="F322" s="0" t="n">
        <v>1</v>
      </c>
      <c r="G322" s="0" t="n">
        <v>1</v>
      </c>
      <c r="H322" s="0" t="n">
        <v>36</v>
      </c>
      <c r="I322" s="0" t="s">
        <v>1065</v>
      </c>
      <c r="J322" s="0" t="s">
        <v>1066</v>
      </c>
      <c r="K322" s="0" t="s">
        <v>1067</v>
      </c>
      <c r="L322" s="0" t="n">
        <v>15</v>
      </c>
      <c r="M322" s="0" t="n">
        <v>13</v>
      </c>
      <c r="N322" s="0" t="s">
        <v>52</v>
      </c>
      <c r="O322" s="0" t="s">
        <v>581</v>
      </c>
      <c r="P322" s="0" t="s">
        <v>1741</v>
      </c>
      <c r="Q322" s="0" t="n">
        <v>0.941</v>
      </c>
      <c r="R322" s="0" t="n">
        <v>3</v>
      </c>
      <c r="S322" s="0" t="n">
        <v>9</v>
      </c>
      <c r="T322" s="0" t="s">
        <v>55</v>
      </c>
      <c r="U322" s="0" t="s">
        <v>55</v>
      </c>
      <c r="V322" s="0" t="s">
        <v>55</v>
      </c>
      <c r="W322" s="0" t="s">
        <v>55</v>
      </c>
      <c r="X322" s="0" t="n">
        <v>2</v>
      </c>
      <c r="Y322" s="0" t="s">
        <v>55</v>
      </c>
      <c r="Z322" s="0" t="e">
        <f aca="false">#N/A</f>
        <v>#N/A</v>
      </c>
      <c r="AA322" s="0" t="n">
        <v>23.6781</v>
      </c>
      <c r="AB322" s="0" t="n">
        <v>2</v>
      </c>
      <c r="AC322" s="0" t="n">
        <v>50.9</v>
      </c>
      <c r="AD322" s="0" t="n">
        <v>5438.4</v>
      </c>
      <c r="AE322" s="0" t="n">
        <v>416.67</v>
      </c>
      <c r="AF322" s="0" t="n">
        <v>755.9</v>
      </c>
      <c r="AG322" s="0" t="n">
        <v>39.8</v>
      </c>
      <c r="AH322" s="0" t="n">
        <v>336.52</v>
      </c>
      <c r="AI322" s="0" t="n">
        <v>13.5</v>
      </c>
      <c r="AJ322" s="0" t="n">
        <v>302541.94</v>
      </c>
      <c r="AK322" s="0" t="n">
        <v>37954.5</v>
      </c>
      <c r="AL322" s="0" t="n">
        <v>21569.24</v>
      </c>
      <c r="AM322" s="0" t="n">
        <v>3182</v>
      </c>
      <c r="AN322" s="0" t="n">
        <v>4700.67</v>
      </c>
      <c r="AO322" s="0" t="n">
        <v>670.25</v>
      </c>
      <c r="AP322" s="0" t="n">
        <v>1</v>
      </c>
      <c r="AQ322" s="107" t="s">
        <v>47</v>
      </c>
    </row>
    <row r="323" customFormat="false" ht="12.8" hidden="false" customHeight="false" outlineLevel="0" collapsed="false">
      <c r="A323" s="0" t="s">
        <v>2440</v>
      </c>
      <c r="B323" s="0" t="s">
        <v>2441</v>
      </c>
      <c r="C323" s="0" t="n">
        <v>11002</v>
      </c>
      <c r="D323" s="0" t="n">
        <v>1002</v>
      </c>
      <c r="E323" s="0" t="s">
        <v>80</v>
      </c>
      <c r="F323" s="0" t="n">
        <v>2</v>
      </c>
      <c r="G323" s="0" t="n">
        <v>5</v>
      </c>
      <c r="H323" s="0" t="n">
        <v>42</v>
      </c>
      <c r="I323" s="0" t="s">
        <v>1069</v>
      </c>
      <c r="J323" s="0" t="s">
        <v>1066</v>
      </c>
      <c r="K323" s="0" t="s">
        <v>1067</v>
      </c>
      <c r="L323" s="0" t="n">
        <v>14</v>
      </c>
      <c r="M323" s="0" t="n">
        <v>12</v>
      </c>
      <c r="N323" s="0" t="s">
        <v>52</v>
      </c>
      <c r="O323" s="0" t="s">
        <v>581</v>
      </c>
      <c r="P323" s="0" t="s">
        <v>1742</v>
      </c>
      <c r="Q323" s="0" t="n">
        <v>0.912</v>
      </c>
      <c r="R323" s="0" t="n">
        <v>6</v>
      </c>
      <c r="S323" s="0" t="n">
        <v>94</v>
      </c>
      <c r="T323" s="0" t="n">
        <v>592</v>
      </c>
      <c r="U323" s="0" t="n">
        <v>608</v>
      </c>
      <c r="V323" s="0" t="n">
        <v>593</v>
      </c>
      <c r="W323" s="0" t="n">
        <v>428</v>
      </c>
      <c r="X323" s="0" t="n">
        <v>5</v>
      </c>
      <c r="Y323" s="0" t="n">
        <v>6</v>
      </c>
      <c r="Z323" s="0" t="e">
        <f aca="false">#N/A</f>
        <v>#N/A</v>
      </c>
      <c r="AA323" s="0" t="n">
        <v>111.132</v>
      </c>
      <c r="AB323" s="0" t="n">
        <v>5</v>
      </c>
      <c r="AC323" s="0" t="n">
        <v>894.28</v>
      </c>
      <c r="AD323" s="0" t="n">
        <v>15938.57</v>
      </c>
      <c r="AE323" s="0" t="n">
        <v>37.33</v>
      </c>
      <c r="AF323" s="0" t="n">
        <v>2326.11</v>
      </c>
      <c r="AG323" s="0" t="n">
        <v>3</v>
      </c>
      <c r="AH323" s="0" t="n">
        <v>111.13</v>
      </c>
      <c r="AI323" s="0" t="n">
        <v>1</v>
      </c>
      <c r="AJ323" s="0" t="n">
        <v>242466.47</v>
      </c>
      <c r="AK323" s="0" t="n">
        <v>31996</v>
      </c>
      <c r="AL323" s="0" t="n">
        <v>18588.57</v>
      </c>
      <c r="AM323" s="0" t="n">
        <v>2862.5</v>
      </c>
      <c r="AN323" s="0" t="n">
        <v>1176.65</v>
      </c>
      <c r="AO323" s="0" t="n">
        <v>220</v>
      </c>
      <c r="AP323" s="0" t="n">
        <v>7</v>
      </c>
      <c r="AQ323" s="107" t="s">
        <v>57</v>
      </c>
    </row>
    <row r="324" customFormat="false" ht="12.8" hidden="false" customHeight="false" outlineLevel="0" collapsed="false">
      <c r="A324" s="0" t="s">
        <v>2442</v>
      </c>
      <c r="B324" s="0" t="s">
        <v>2443</v>
      </c>
      <c r="C324" s="0" t="n">
        <v>11003</v>
      </c>
      <c r="D324" s="0" t="n">
        <v>1003</v>
      </c>
      <c r="E324" s="0" t="s">
        <v>66</v>
      </c>
      <c r="F324" s="0" t="n">
        <v>3</v>
      </c>
      <c r="G324" s="0" t="n">
        <v>8</v>
      </c>
      <c r="H324" s="0" t="s">
        <v>61</v>
      </c>
      <c r="I324" s="0" t="s">
        <v>1071</v>
      </c>
      <c r="J324" s="0" t="s">
        <v>1066</v>
      </c>
      <c r="K324" s="0" t="s">
        <v>1067</v>
      </c>
      <c r="L324" s="0" t="n">
        <v>11</v>
      </c>
      <c r="M324" s="0" t="n">
        <v>8</v>
      </c>
      <c r="N324" s="0" t="s">
        <v>52</v>
      </c>
      <c r="O324" s="0" t="s">
        <v>581</v>
      </c>
      <c r="P324" s="0" t="s">
        <v>1741</v>
      </c>
      <c r="Q324" s="0" t="n">
        <v>1</v>
      </c>
      <c r="R324" s="0" t="n">
        <v>3</v>
      </c>
      <c r="S324" s="0" t="n">
        <v>6</v>
      </c>
      <c r="T324" s="0" t="n">
        <v>623</v>
      </c>
      <c r="U324" s="0" t="n">
        <v>461</v>
      </c>
      <c r="V324" s="0" t="n">
        <v>597</v>
      </c>
      <c r="W324" s="0" t="s">
        <v>55</v>
      </c>
      <c r="X324" s="0" t="n">
        <v>9</v>
      </c>
      <c r="Y324" s="0" t="n">
        <v>18</v>
      </c>
      <c r="Z324" s="0" t="e">
        <f aca="false">#N/A</f>
        <v>#N/A</v>
      </c>
      <c r="AA324" s="0" t="s">
        <v>55</v>
      </c>
      <c r="AB324" s="0" t="n">
        <v>12</v>
      </c>
      <c r="AC324" s="0" t="n">
        <v>1393.28</v>
      </c>
      <c r="AD324" s="0" t="n">
        <v>8359.65</v>
      </c>
      <c r="AE324" s="0" t="n">
        <v>6</v>
      </c>
      <c r="AF324" s="0" t="n">
        <v>0</v>
      </c>
      <c r="AG324" s="0" t="n">
        <v>0</v>
      </c>
      <c r="AH324" s="0" t="s">
        <v>55</v>
      </c>
      <c r="AI324" s="0" t="s">
        <v>55</v>
      </c>
      <c r="AJ324" s="0" t="n">
        <v>194493.26</v>
      </c>
      <c r="AK324" s="0" t="n">
        <v>21685</v>
      </c>
      <c r="AL324" s="0" t="n">
        <v>396.52</v>
      </c>
      <c r="AM324" s="0" t="n">
        <v>139</v>
      </c>
      <c r="AN324" s="0" t="s">
        <v>55</v>
      </c>
      <c r="AO324" s="0" t="s">
        <v>55</v>
      </c>
      <c r="AP324" s="0" t="n">
        <v>12</v>
      </c>
      <c r="AQ324" s="107" t="s">
        <v>62</v>
      </c>
    </row>
    <row r="325" customFormat="false" ht="12.8" hidden="false" customHeight="false" outlineLevel="0" collapsed="false">
      <c r="A325" s="0" t="s">
        <v>2444</v>
      </c>
      <c r="B325" s="0" t="s">
        <v>2445</v>
      </c>
      <c r="C325" s="0" t="n">
        <v>11004</v>
      </c>
      <c r="D325" s="0" t="n">
        <v>1004</v>
      </c>
      <c r="E325" s="0" t="s">
        <v>46</v>
      </c>
      <c r="F325" s="0" t="n">
        <v>4</v>
      </c>
      <c r="G325" s="0" t="n">
        <v>9</v>
      </c>
      <c r="I325" s="0" t="s">
        <v>574</v>
      </c>
      <c r="J325" s="0" t="s">
        <v>1066</v>
      </c>
      <c r="K325" s="0" t="s">
        <v>1067</v>
      </c>
      <c r="L325" s="0" t="n">
        <v>12</v>
      </c>
      <c r="M325" s="0" t="n">
        <v>9</v>
      </c>
      <c r="N325" s="0" t="s">
        <v>52</v>
      </c>
      <c r="O325" s="0" t="s">
        <v>581</v>
      </c>
      <c r="P325" s="0" t="s">
        <v>1743</v>
      </c>
      <c r="Q325" s="0" t="n">
        <v>0.91</v>
      </c>
      <c r="R325" s="0" t="n">
        <v>3</v>
      </c>
      <c r="S325" s="0" t="n">
        <v>61</v>
      </c>
      <c r="T325" s="0" t="n">
        <v>612</v>
      </c>
      <c r="U325" s="0" t="n">
        <v>553</v>
      </c>
      <c r="V325" s="0" t="n">
        <v>667</v>
      </c>
      <c r="W325" s="0" t="n">
        <v>518</v>
      </c>
      <c r="X325" s="0" t="n">
        <v>7</v>
      </c>
      <c r="Y325" s="0" t="n">
        <v>16</v>
      </c>
      <c r="Z325" s="0" t="e">
        <f aca="false">#N/A</f>
        <v>#N/A</v>
      </c>
      <c r="AA325" s="0" t="n">
        <v>62.1104</v>
      </c>
      <c r="AB325" s="0" t="n">
        <v>7</v>
      </c>
      <c r="AC325" s="0" t="n">
        <v>25.29</v>
      </c>
      <c r="AD325" s="0" t="n">
        <v>8199.02</v>
      </c>
      <c r="AE325" s="0" t="n">
        <v>358.8</v>
      </c>
      <c r="AF325" s="0" t="n">
        <v>2903.28</v>
      </c>
      <c r="AG325" s="0" t="n">
        <v>66.75</v>
      </c>
      <c r="AH325" s="0" t="n">
        <v>238.23</v>
      </c>
      <c r="AI325" s="0" t="n">
        <v>9.33</v>
      </c>
      <c r="AJ325" s="0" t="n">
        <v>266142.72</v>
      </c>
      <c r="AK325" s="0" t="n">
        <v>30195.4</v>
      </c>
      <c r="AL325" s="0" t="n">
        <v>19566.63</v>
      </c>
      <c r="AM325" s="0" t="n">
        <v>2327</v>
      </c>
      <c r="AN325" s="0" t="n">
        <v>1497.37</v>
      </c>
      <c r="AO325" s="0" t="n">
        <v>184.33</v>
      </c>
      <c r="AP325" s="0" t="n">
        <v>16</v>
      </c>
      <c r="AQ325" s="107" t="s">
        <v>67</v>
      </c>
    </row>
    <row r="326" customFormat="false" ht="12.8" hidden="false" customHeight="false" outlineLevel="0" collapsed="false">
      <c r="A326" s="0" t="s">
        <v>2446</v>
      </c>
      <c r="B326" s="0" t="s">
        <v>2447</v>
      </c>
      <c r="C326" s="0" t="n">
        <v>11005</v>
      </c>
      <c r="D326" s="0" t="n">
        <v>1005</v>
      </c>
      <c r="E326" s="0" t="s">
        <v>66</v>
      </c>
      <c r="F326" s="0" t="n">
        <v>5</v>
      </c>
      <c r="G326" s="0" t="n">
        <v>10</v>
      </c>
      <c r="H326" s="0" t="s">
        <v>71</v>
      </c>
      <c r="I326" s="0" t="s">
        <v>574</v>
      </c>
      <c r="J326" s="0" t="s">
        <v>1066</v>
      </c>
      <c r="K326" s="0" t="s">
        <v>1067</v>
      </c>
      <c r="L326" s="0" t="n">
        <v>10</v>
      </c>
      <c r="M326" s="0" t="n">
        <v>8</v>
      </c>
      <c r="N326" s="0" t="s">
        <v>52</v>
      </c>
      <c r="O326" s="0" t="s">
        <v>581</v>
      </c>
      <c r="P326" s="0" t="s">
        <v>1743</v>
      </c>
      <c r="Q326" s="0" t="n">
        <v>0.944444444444444</v>
      </c>
      <c r="R326" s="0" t="n">
        <v>3</v>
      </c>
      <c r="S326" s="0" t="n">
        <v>61</v>
      </c>
      <c r="T326" s="0" t="n">
        <v>612</v>
      </c>
      <c r="U326" s="0" t="n">
        <v>553</v>
      </c>
      <c r="V326" s="0" t="n">
        <v>667</v>
      </c>
      <c r="W326" s="0" t="n">
        <v>518</v>
      </c>
      <c r="X326" s="0" t="n">
        <v>7</v>
      </c>
      <c r="Y326" s="0" t="n">
        <v>16</v>
      </c>
      <c r="Z326" s="0" t="n">
        <v>1</v>
      </c>
      <c r="AA326" s="0" t="n">
        <v>62.1104</v>
      </c>
      <c r="AB326" s="0" t="n">
        <v>7</v>
      </c>
      <c r="AC326" s="0" t="n">
        <v>25.29</v>
      </c>
      <c r="AD326" s="0" t="n">
        <v>8199.02</v>
      </c>
      <c r="AE326" s="0" t="n">
        <v>358.8</v>
      </c>
      <c r="AF326" s="0" t="n">
        <v>2903.28</v>
      </c>
      <c r="AG326" s="0" t="n">
        <v>66.75</v>
      </c>
      <c r="AH326" s="0" t="n">
        <v>238.23</v>
      </c>
      <c r="AI326" s="0" t="n">
        <v>9.33</v>
      </c>
      <c r="AJ326" s="0" t="n">
        <v>266142.72</v>
      </c>
      <c r="AK326" s="0" t="n">
        <v>30195.4</v>
      </c>
      <c r="AL326" s="0" t="n">
        <v>19566.63</v>
      </c>
      <c r="AM326" s="0" t="n">
        <v>2327</v>
      </c>
      <c r="AN326" s="0" t="n">
        <v>1497.37</v>
      </c>
      <c r="AO326" s="0" t="n">
        <v>184.33</v>
      </c>
      <c r="AP326" s="0" t="n">
        <v>16</v>
      </c>
      <c r="AQ326" s="107" t="s">
        <v>72</v>
      </c>
    </row>
    <row r="327" customFormat="false" ht="12.8" hidden="false" customHeight="false" outlineLevel="0" collapsed="false">
      <c r="A327" s="0" t="s">
        <v>2448</v>
      </c>
      <c r="B327" s="0" t="s">
        <v>2449</v>
      </c>
      <c r="C327" s="0" t="n">
        <v>11006</v>
      </c>
      <c r="D327" s="0" t="n">
        <v>1006</v>
      </c>
      <c r="E327" s="0" t="s">
        <v>46</v>
      </c>
      <c r="F327" s="0" t="n">
        <v>6</v>
      </c>
      <c r="G327" s="0" t="n">
        <v>11</v>
      </c>
      <c r="I327" s="0" t="s">
        <v>692</v>
      </c>
      <c r="J327" s="0" t="s">
        <v>1066</v>
      </c>
      <c r="K327" s="0" t="s">
        <v>1067</v>
      </c>
      <c r="L327" s="0" t="n">
        <v>18</v>
      </c>
      <c r="M327" s="0" t="n">
        <v>15</v>
      </c>
      <c r="N327" s="0" t="s">
        <v>52</v>
      </c>
      <c r="O327" s="0" t="s">
        <v>581</v>
      </c>
      <c r="P327" s="0" t="s">
        <v>1744</v>
      </c>
      <c r="Q327" s="0" t="n">
        <v>0.98</v>
      </c>
      <c r="R327" s="0" t="n">
        <v>11</v>
      </c>
      <c r="S327" s="0" t="n">
        <v>127</v>
      </c>
      <c r="T327" s="0" t="n">
        <v>636</v>
      </c>
      <c r="U327" s="0" t="n">
        <v>636</v>
      </c>
      <c r="V327" s="0" t="n">
        <v>635</v>
      </c>
      <c r="W327" s="0" t="n">
        <v>545</v>
      </c>
      <c r="X327" s="0" t="n">
        <v>16</v>
      </c>
      <c r="Y327" s="0" t="n">
        <v>11</v>
      </c>
      <c r="Z327" s="0" t="n">
        <v>1</v>
      </c>
      <c r="AA327" s="0" t="n">
        <v>254.391</v>
      </c>
      <c r="AB327" s="0" t="n">
        <v>16</v>
      </c>
      <c r="AC327" s="0" t="n">
        <v>42.7</v>
      </c>
      <c r="AD327" s="0" t="n">
        <v>19509.66</v>
      </c>
      <c r="AE327" s="0" t="n">
        <v>62.67</v>
      </c>
      <c r="AF327" s="0" t="n">
        <v>484.33</v>
      </c>
      <c r="AG327" s="0" t="n">
        <v>7</v>
      </c>
      <c r="AH327" s="0" t="n">
        <v>254.39</v>
      </c>
      <c r="AI327" s="0" t="n">
        <v>1</v>
      </c>
      <c r="AJ327" s="0" t="n">
        <v>251334.17</v>
      </c>
      <c r="AK327" s="0" t="n">
        <v>31750</v>
      </c>
      <c r="AL327" s="0" t="n">
        <v>30652.99</v>
      </c>
      <c r="AM327" s="0" t="n">
        <v>4385.5</v>
      </c>
      <c r="AN327" s="0" t="n">
        <v>733.55</v>
      </c>
      <c r="AO327" s="0" t="n">
        <v>172</v>
      </c>
      <c r="AP327" s="0" t="n">
        <v>18</v>
      </c>
      <c r="AQ327" s="107" t="s">
        <v>76</v>
      </c>
    </row>
    <row r="328" customFormat="false" ht="12.8" hidden="false" customHeight="false" outlineLevel="0" collapsed="false">
      <c r="A328" s="0" t="s">
        <v>2450</v>
      </c>
      <c r="B328" s="0" t="s">
        <v>2451</v>
      </c>
      <c r="C328" s="0" t="n">
        <v>11007</v>
      </c>
      <c r="D328" s="0" t="n">
        <v>1007</v>
      </c>
      <c r="E328" s="0" t="s">
        <v>56</v>
      </c>
      <c r="F328" s="0" t="n">
        <v>7</v>
      </c>
      <c r="G328" s="0" t="n">
        <v>12</v>
      </c>
      <c r="H328" s="0" t="s">
        <v>81</v>
      </c>
      <c r="I328" s="0" t="s">
        <v>1076</v>
      </c>
      <c r="J328" s="0" t="s">
        <v>1066</v>
      </c>
      <c r="K328" s="0" t="s">
        <v>1067</v>
      </c>
      <c r="L328" s="0" t="n">
        <v>12</v>
      </c>
      <c r="M328" s="0" t="n">
        <v>8</v>
      </c>
      <c r="N328" s="0" t="s">
        <v>52</v>
      </c>
      <c r="O328" s="0" t="s">
        <v>581</v>
      </c>
      <c r="P328" s="0" t="s">
        <v>1745</v>
      </c>
      <c r="Q328" s="0" t="n">
        <v>0.923076923076923</v>
      </c>
      <c r="R328" s="0" t="n">
        <v>1</v>
      </c>
      <c r="S328" s="0" t="n">
        <v>5</v>
      </c>
      <c r="T328" s="0" t="s">
        <v>55</v>
      </c>
      <c r="U328" s="0" t="s">
        <v>55</v>
      </c>
      <c r="V328" s="0" t="s">
        <v>55</v>
      </c>
      <c r="W328" s="0" t="s">
        <v>55</v>
      </c>
      <c r="X328" s="0" t="n">
        <v>0</v>
      </c>
      <c r="Y328" s="0" t="n">
        <v>15</v>
      </c>
      <c r="Z328" s="0" t="n">
        <v>1</v>
      </c>
      <c r="AA328" s="0" t="n">
        <v>8.26949</v>
      </c>
      <c r="AB328" s="0" t="n">
        <v>11</v>
      </c>
      <c r="AC328" s="0" t="n">
        <v>177.4</v>
      </c>
      <c r="AD328" s="0" t="n">
        <v>17518.91</v>
      </c>
      <c r="AE328" s="0" t="n">
        <v>223.75</v>
      </c>
      <c r="AF328" s="0" t="n">
        <v>1975.86</v>
      </c>
      <c r="AG328" s="0" t="n">
        <v>17.33</v>
      </c>
      <c r="AH328" s="0" t="n">
        <v>970.8</v>
      </c>
      <c r="AI328" s="0" t="n">
        <v>4</v>
      </c>
      <c r="AJ328" s="0" t="n">
        <v>231038.01</v>
      </c>
      <c r="AK328" s="0" t="n">
        <v>31883.75</v>
      </c>
      <c r="AL328" s="0" t="n">
        <v>5506.73</v>
      </c>
      <c r="AM328" s="0" t="n">
        <v>930.33</v>
      </c>
      <c r="AN328" s="0" t="n">
        <v>1291.8</v>
      </c>
      <c r="AO328" s="0" t="n">
        <v>56</v>
      </c>
      <c r="AP328" s="0" t="n">
        <v>21</v>
      </c>
      <c r="AQ328" s="107" t="s">
        <v>82</v>
      </c>
    </row>
    <row r="329" customFormat="false" ht="12.8" hidden="false" customHeight="false" outlineLevel="0" collapsed="false">
      <c r="A329" s="0" t="s">
        <v>2452</v>
      </c>
      <c r="B329" s="0" t="s">
        <v>2453</v>
      </c>
      <c r="C329" s="0" t="n">
        <v>11008</v>
      </c>
      <c r="D329" s="0" t="n">
        <v>1008</v>
      </c>
      <c r="E329" s="0" t="s">
        <v>66</v>
      </c>
      <c r="F329" s="0" t="n">
        <v>8</v>
      </c>
      <c r="G329" s="0" t="n">
        <v>13</v>
      </c>
      <c r="I329" s="0" t="s">
        <v>1078</v>
      </c>
      <c r="J329" s="0" t="s">
        <v>1066</v>
      </c>
      <c r="K329" s="0" t="s">
        <v>1067</v>
      </c>
      <c r="L329" s="0" t="n">
        <v>16</v>
      </c>
      <c r="M329" s="0" t="n">
        <v>13</v>
      </c>
      <c r="N329" s="0" t="s">
        <v>52</v>
      </c>
      <c r="O329" s="0" t="s">
        <v>581</v>
      </c>
      <c r="P329" s="0" t="s">
        <v>1743</v>
      </c>
      <c r="Q329" s="0" t="n">
        <v>0.91</v>
      </c>
      <c r="R329" s="0" t="n">
        <v>3</v>
      </c>
      <c r="S329" s="0" t="n">
        <v>33</v>
      </c>
      <c r="T329" s="0" t="n">
        <v>588</v>
      </c>
      <c r="U329" s="0" t="n">
        <v>541</v>
      </c>
      <c r="V329" s="0" t="n">
        <v>567</v>
      </c>
      <c r="W329" s="0" t="n">
        <v>418</v>
      </c>
      <c r="X329" s="0" t="n">
        <v>16</v>
      </c>
      <c r="Y329" s="0" t="n">
        <v>19</v>
      </c>
      <c r="Z329" s="0" t="n">
        <v>1</v>
      </c>
      <c r="AA329" s="0" t="n">
        <v>28.1996</v>
      </c>
      <c r="AB329" s="0" t="n">
        <v>16</v>
      </c>
      <c r="AC329" s="0" t="n">
        <v>54.83</v>
      </c>
      <c r="AD329" s="0" t="n">
        <v>19692.35</v>
      </c>
      <c r="AE329" s="0" t="n">
        <v>308</v>
      </c>
      <c r="AF329" s="0" t="n">
        <v>1749.34</v>
      </c>
      <c r="AG329" s="0" t="n">
        <v>36.33</v>
      </c>
      <c r="AH329" s="0" t="n">
        <v>451.55</v>
      </c>
      <c r="AI329" s="0" t="n">
        <v>6.5</v>
      </c>
      <c r="AJ329" s="0" t="n">
        <v>299358.47</v>
      </c>
      <c r="AK329" s="0" t="n">
        <v>36567.5</v>
      </c>
      <c r="AL329" s="0" t="n">
        <v>25986.91</v>
      </c>
      <c r="AM329" s="0" t="n">
        <v>4175.67</v>
      </c>
      <c r="AN329" s="0" t="n">
        <v>3525.39</v>
      </c>
      <c r="AO329" s="0" t="n">
        <v>335</v>
      </c>
      <c r="AP329" s="0" t="n">
        <v>29</v>
      </c>
      <c r="AQ329" s="107" t="s">
        <v>86</v>
      </c>
    </row>
    <row r="330" customFormat="false" ht="12.8" hidden="false" customHeight="false" outlineLevel="0" collapsed="false">
      <c r="A330" s="0" t="s">
        <v>2454</v>
      </c>
      <c r="B330" s="0" t="s">
        <v>2455</v>
      </c>
      <c r="C330" s="0" t="n">
        <v>11009</v>
      </c>
      <c r="D330" s="0" t="n">
        <v>1009</v>
      </c>
      <c r="E330" s="0" t="s">
        <v>66</v>
      </c>
      <c r="F330" s="0" t="n">
        <v>9</v>
      </c>
      <c r="G330" s="0" t="n">
        <v>14</v>
      </c>
      <c r="H330" s="0" t="s">
        <v>90</v>
      </c>
      <c r="I330" s="0" t="s">
        <v>1080</v>
      </c>
      <c r="J330" s="0" t="s">
        <v>1066</v>
      </c>
      <c r="K330" s="0" t="s">
        <v>1067</v>
      </c>
      <c r="L330" s="0" t="n">
        <v>16</v>
      </c>
      <c r="M330" s="0" t="n">
        <v>14</v>
      </c>
      <c r="N330" s="0" t="s">
        <v>52</v>
      </c>
      <c r="O330" s="0" t="s">
        <v>581</v>
      </c>
      <c r="P330" s="0" t="s">
        <v>1746</v>
      </c>
      <c r="Q330" s="0" t="n">
        <v>0.909090909090909</v>
      </c>
      <c r="R330" s="0" t="n">
        <v>13</v>
      </c>
      <c r="S330" s="0" t="n">
        <v>20</v>
      </c>
      <c r="T330" s="0" t="n">
        <v>552</v>
      </c>
      <c r="U330" s="0" t="n">
        <v>574</v>
      </c>
      <c r="V330" s="0" t="n">
        <v>554</v>
      </c>
      <c r="W330" s="0" t="s">
        <v>55</v>
      </c>
      <c r="X330" s="0" t="n">
        <v>16</v>
      </c>
      <c r="Y330" s="0" t="n">
        <v>19</v>
      </c>
      <c r="Z330" s="0" t="n">
        <v>1</v>
      </c>
      <c r="AA330" s="0" t="n">
        <v>23.9161</v>
      </c>
      <c r="AB330" s="0" t="n">
        <v>16</v>
      </c>
      <c r="AC330" s="0" t="n">
        <v>16.41</v>
      </c>
      <c r="AD330" s="0" t="n">
        <v>13892.21</v>
      </c>
      <c r="AE330" s="0" t="n">
        <v>323.25</v>
      </c>
      <c r="AF330" s="0" t="n">
        <v>1652.92</v>
      </c>
      <c r="AG330" s="0" t="n">
        <v>29.67</v>
      </c>
      <c r="AH330" s="0" t="n">
        <v>71.24</v>
      </c>
      <c r="AI330" s="0" t="n">
        <v>4.5</v>
      </c>
      <c r="AJ330" s="0" t="n">
        <v>229220.78</v>
      </c>
      <c r="AK330" s="0" t="n">
        <v>36411.5</v>
      </c>
      <c r="AL330" s="0" t="n">
        <v>9385.22</v>
      </c>
      <c r="AM330" s="0" t="n">
        <v>2150</v>
      </c>
      <c r="AN330" s="0" t="n">
        <v>770.91</v>
      </c>
      <c r="AO330" s="0" t="n">
        <v>126</v>
      </c>
      <c r="AP330" s="0" t="n">
        <v>31</v>
      </c>
      <c r="AQ330" s="107" t="s">
        <v>91</v>
      </c>
    </row>
    <row r="331" customFormat="false" ht="12.8" hidden="false" customHeight="false" outlineLevel="0" collapsed="false">
      <c r="A331" s="0" t="s">
        <v>2456</v>
      </c>
      <c r="B331" s="0" t="s">
        <v>2457</v>
      </c>
      <c r="C331" s="0" t="n">
        <v>11010</v>
      </c>
      <c r="D331" s="0" t="n">
        <v>1010</v>
      </c>
      <c r="E331" s="0" t="s">
        <v>66</v>
      </c>
      <c r="F331" s="0" t="n">
        <v>10</v>
      </c>
      <c r="G331" s="0" t="n">
        <v>15</v>
      </c>
      <c r="H331" s="0" t="s">
        <v>95</v>
      </c>
      <c r="I331" s="0" t="s">
        <v>1082</v>
      </c>
      <c r="J331" s="0" t="s">
        <v>1066</v>
      </c>
      <c r="K331" s="0" t="s">
        <v>1067</v>
      </c>
      <c r="L331" s="0" t="n">
        <v>10</v>
      </c>
      <c r="M331" s="0" t="n">
        <v>8</v>
      </c>
      <c r="N331" s="0" t="s">
        <v>52</v>
      </c>
      <c r="O331" s="0" t="s">
        <v>581</v>
      </c>
      <c r="P331" s="0" t="s">
        <v>1743</v>
      </c>
      <c r="Q331" s="0" t="n">
        <v>1</v>
      </c>
      <c r="R331" s="0" t="n">
        <v>3</v>
      </c>
      <c r="S331" s="0" t="n">
        <v>23</v>
      </c>
      <c r="T331" s="0" t="n">
        <v>575</v>
      </c>
      <c r="U331" s="0" t="n">
        <v>557</v>
      </c>
      <c r="V331" s="0" t="n">
        <v>579</v>
      </c>
      <c r="W331" s="0" t="n">
        <v>447</v>
      </c>
      <c r="X331" s="0" t="n">
        <v>9</v>
      </c>
      <c r="Y331" s="0" t="n">
        <v>22</v>
      </c>
      <c r="Z331" s="0" t="n">
        <v>1</v>
      </c>
      <c r="AA331" s="0" t="n">
        <v>30.6983</v>
      </c>
      <c r="AB331" s="0" t="n">
        <v>9</v>
      </c>
      <c r="AC331" s="0" t="n">
        <v>3.73</v>
      </c>
      <c r="AD331" s="0" t="n">
        <v>10836.79</v>
      </c>
      <c r="AE331" s="0" t="n">
        <v>208.5</v>
      </c>
      <c r="AF331" s="0" t="n">
        <v>1110.26</v>
      </c>
      <c r="AG331" s="0" t="n">
        <v>21.67</v>
      </c>
      <c r="AH331" s="0" t="n">
        <v>36.62</v>
      </c>
      <c r="AI331" s="0" t="n">
        <v>4</v>
      </c>
      <c r="AJ331" s="0" t="n">
        <v>162947.22</v>
      </c>
      <c r="AK331" s="0" t="n">
        <v>19548.25</v>
      </c>
      <c r="AL331" s="0" t="n">
        <v>7313.25</v>
      </c>
      <c r="AM331" s="0" t="n">
        <v>879.33</v>
      </c>
      <c r="AN331" s="0" t="n">
        <v>315.25</v>
      </c>
      <c r="AO331" s="0" t="n">
        <v>82</v>
      </c>
      <c r="AP331" s="0" t="n">
        <v>33</v>
      </c>
      <c r="AQ331" s="107" t="s">
        <v>96</v>
      </c>
    </row>
    <row r="332" customFormat="false" ht="12.8" hidden="false" customHeight="false" outlineLevel="0" collapsed="false">
      <c r="A332" s="0" t="s">
        <v>2458</v>
      </c>
      <c r="B332" s="0" t="s">
        <v>2459</v>
      </c>
      <c r="C332" s="0" t="n">
        <v>11011</v>
      </c>
      <c r="D332" s="0" t="n">
        <v>1011</v>
      </c>
      <c r="E332" s="0" t="s">
        <v>66</v>
      </c>
      <c r="F332" s="0" t="n">
        <v>11</v>
      </c>
      <c r="G332" s="0" t="n">
        <v>16</v>
      </c>
      <c r="H332" s="0" t="s">
        <v>100</v>
      </c>
      <c r="I332" s="0" t="s">
        <v>1084</v>
      </c>
      <c r="J332" s="0" t="s">
        <v>1066</v>
      </c>
      <c r="K332" s="0" t="s">
        <v>1067</v>
      </c>
      <c r="L332" s="0" t="n">
        <v>10</v>
      </c>
      <c r="M332" s="0" t="n">
        <v>8</v>
      </c>
      <c r="N332" s="0" t="s">
        <v>52</v>
      </c>
      <c r="O332" s="0" t="s">
        <v>581</v>
      </c>
      <c r="P332" s="0" t="s">
        <v>1743</v>
      </c>
      <c r="Q332" s="0" t="n">
        <v>0.9375</v>
      </c>
      <c r="R332" s="0" t="n">
        <v>3</v>
      </c>
      <c r="S332" s="0" t="n">
        <v>14</v>
      </c>
      <c r="T332" s="0" t="s">
        <v>55</v>
      </c>
      <c r="U332" s="0" t="s">
        <v>55</v>
      </c>
      <c r="V332" s="0" t="s">
        <v>55</v>
      </c>
      <c r="W332" s="0" t="s">
        <v>55</v>
      </c>
      <c r="X332" s="0" t="n">
        <v>16</v>
      </c>
      <c r="Y332" s="0" t="n">
        <v>9</v>
      </c>
      <c r="Z332" s="0" t="n">
        <v>1</v>
      </c>
      <c r="AA332" s="0" t="n">
        <v>27.1882</v>
      </c>
      <c r="AB332" s="0" t="n">
        <v>16</v>
      </c>
      <c r="AC332" s="0" t="n">
        <v>36.93</v>
      </c>
      <c r="AD332" s="0" t="n">
        <v>8660.02</v>
      </c>
      <c r="AE332" s="0" t="n">
        <v>191.75</v>
      </c>
      <c r="AF332" s="0" t="n">
        <v>2135.81</v>
      </c>
      <c r="AG332" s="0" t="n">
        <v>33.33</v>
      </c>
      <c r="AH332" s="0" t="n">
        <v>232.85</v>
      </c>
      <c r="AI332" s="0" t="n">
        <v>6.5</v>
      </c>
      <c r="AJ332" s="0" t="n">
        <v>131071.85</v>
      </c>
      <c r="AK332" s="0" t="n">
        <v>21942.75</v>
      </c>
      <c r="AL332" s="0" t="n">
        <v>13687.88</v>
      </c>
      <c r="AM332" s="0" t="n">
        <v>1978</v>
      </c>
      <c r="AN332" s="0" t="n">
        <v>658.61</v>
      </c>
      <c r="AO332" s="0" t="n">
        <v>223.5</v>
      </c>
      <c r="AP332" s="0" t="n">
        <v>41</v>
      </c>
      <c r="AQ332" s="107" t="s">
        <v>101</v>
      </c>
    </row>
    <row r="333" customFormat="false" ht="12.8" hidden="false" customHeight="false" outlineLevel="0" collapsed="false">
      <c r="A333" s="0" t="s">
        <v>2460</v>
      </c>
      <c r="B333" s="0" t="s">
        <v>2461</v>
      </c>
      <c r="C333" s="0" t="n">
        <v>11012</v>
      </c>
      <c r="D333" s="0" t="n">
        <v>1012</v>
      </c>
      <c r="E333" s="0" t="s">
        <v>46</v>
      </c>
      <c r="F333" s="0" t="n">
        <v>12</v>
      </c>
      <c r="G333" s="0" t="n">
        <v>17</v>
      </c>
      <c r="H333" s="0" t="s">
        <v>105</v>
      </c>
      <c r="I333" s="0" t="s">
        <v>1086</v>
      </c>
      <c r="J333" s="0" t="s">
        <v>1066</v>
      </c>
      <c r="K333" s="0" t="s">
        <v>1067</v>
      </c>
      <c r="L333" s="0" t="n">
        <v>10</v>
      </c>
      <c r="M333" s="0" t="n">
        <v>8</v>
      </c>
      <c r="N333" s="0" t="s">
        <v>52</v>
      </c>
      <c r="O333" s="0" t="s">
        <v>581</v>
      </c>
      <c r="P333" s="0" t="s">
        <v>1743</v>
      </c>
      <c r="Q333" s="0" t="n">
        <v>0.96875</v>
      </c>
      <c r="R333" s="0" t="n">
        <v>3</v>
      </c>
      <c r="S333" s="0" t="n">
        <v>34</v>
      </c>
      <c r="T333" s="0" t="s">
        <v>55</v>
      </c>
      <c r="U333" s="0" t="s">
        <v>55</v>
      </c>
      <c r="V333" s="0" t="s">
        <v>55</v>
      </c>
      <c r="W333" s="0" t="s">
        <v>55</v>
      </c>
      <c r="X333" s="0" t="n">
        <v>9</v>
      </c>
      <c r="Y333" s="0" t="n">
        <v>17</v>
      </c>
      <c r="Z333" s="0" t="n">
        <v>1</v>
      </c>
      <c r="AA333" s="0" t="n">
        <v>65.0851</v>
      </c>
      <c r="AB333" s="0" t="n">
        <v>9</v>
      </c>
      <c r="AC333" s="0" t="n">
        <v>597.93</v>
      </c>
      <c r="AD333" s="0" t="n">
        <v>13199.56</v>
      </c>
      <c r="AE333" s="0" t="n">
        <v>48</v>
      </c>
      <c r="AF333" s="0" t="n">
        <v>2755.76</v>
      </c>
      <c r="AG333" s="0" t="n">
        <v>5.5</v>
      </c>
      <c r="AH333" s="0" t="n">
        <v>65.09</v>
      </c>
      <c r="AI333" s="0" t="n">
        <v>1</v>
      </c>
      <c r="AJ333" s="0" t="n">
        <v>149311.76</v>
      </c>
      <c r="AK333" s="0" t="n">
        <v>26648.33</v>
      </c>
      <c r="AL333" s="0" t="n">
        <v>11975.27</v>
      </c>
      <c r="AM333" s="0" t="n">
        <v>1755</v>
      </c>
      <c r="AN333" s="0" t="n">
        <v>580.23</v>
      </c>
      <c r="AO333" s="0" t="n">
        <v>130</v>
      </c>
      <c r="AP333" s="0" t="n">
        <v>45</v>
      </c>
      <c r="AQ333" s="107" t="s">
        <v>106</v>
      </c>
    </row>
    <row r="334" customFormat="false" ht="12.8" hidden="false" customHeight="false" outlineLevel="0" collapsed="false">
      <c r="A334" s="0" t="s">
        <v>2462</v>
      </c>
      <c r="B334" s="0" t="s">
        <v>2463</v>
      </c>
      <c r="C334" s="0" t="n">
        <v>11013</v>
      </c>
      <c r="D334" s="0" t="n">
        <v>1013</v>
      </c>
      <c r="E334" s="0" t="s">
        <v>56</v>
      </c>
      <c r="F334" s="0" t="n">
        <v>13</v>
      </c>
      <c r="G334" s="0" t="n">
        <v>18</v>
      </c>
      <c r="I334" s="0" t="s">
        <v>1086</v>
      </c>
      <c r="J334" s="0" t="s">
        <v>1066</v>
      </c>
      <c r="K334" s="0" t="s">
        <v>1067</v>
      </c>
      <c r="L334" s="0" t="n">
        <v>21</v>
      </c>
      <c r="M334" s="0" t="n">
        <v>18</v>
      </c>
      <c r="N334" s="0" t="s">
        <v>52</v>
      </c>
      <c r="O334" s="0" t="s">
        <v>581</v>
      </c>
      <c r="P334" s="0" t="s">
        <v>1747</v>
      </c>
      <c r="Q334" s="0" t="n">
        <v>0.9</v>
      </c>
      <c r="R334" s="0" t="n">
        <v>4</v>
      </c>
      <c r="S334" s="0" t="n">
        <v>34</v>
      </c>
      <c r="T334" s="0" t="s">
        <v>55</v>
      </c>
      <c r="U334" s="0" t="s">
        <v>55</v>
      </c>
      <c r="V334" s="0" t="s">
        <v>55</v>
      </c>
      <c r="W334" s="0" t="s">
        <v>55</v>
      </c>
      <c r="X334" s="0" t="n">
        <v>9</v>
      </c>
      <c r="Y334" s="0" t="n">
        <v>17</v>
      </c>
      <c r="Z334" s="0" t="n">
        <v>1</v>
      </c>
      <c r="AA334" s="0" t="n">
        <v>65.0851</v>
      </c>
      <c r="AB334" s="0" t="n">
        <v>9</v>
      </c>
      <c r="AC334" s="0" t="n">
        <v>597.93</v>
      </c>
      <c r="AD334" s="0" t="n">
        <v>13199.56</v>
      </c>
      <c r="AE334" s="0" t="n">
        <v>48</v>
      </c>
      <c r="AF334" s="0" t="n">
        <v>2755.76</v>
      </c>
      <c r="AG334" s="0" t="n">
        <v>5.5</v>
      </c>
      <c r="AH334" s="0" t="n">
        <v>65.09</v>
      </c>
      <c r="AI334" s="0" t="n">
        <v>1</v>
      </c>
      <c r="AJ334" s="0" t="n">
        <v>149311.76</v>
      </c>
      <c r="AK334" s="0" t="n">
        <v>26648.33</v>
      </c>
      <c r="AL334" s="0" t="n">
        <v>11975.27</v>
      </c>
      <c r="AM334" s="0" t="n">
        <v>1755</v>
      </c>
      <c r="AN334" s="0" t="n">
        <v>580.23</v>
      </c>
      <c r="AO334" s="0" t="n">
        <v>130</v>
      </c>
      <c r="AP334" s="0" t="n">
        <v>45</v>
      </c>
      <c r="AQ334" s="107" t="s">
        <v>110</v>
      </c>
    </row>
    <row r="335" customFormat="false" ht="12.8" hidden="false" customHeight="false" outlineLevel="0" collapsed="false">
      <c r="A335" s="0" t="s">
        <v>2464</v>
      </c>
      <c r="B335" s="0" t="s">
        <v>2465</v>
      </c>
      <c r="C335" s="0" t="n">
        <v>11014</v>
      </c>
      <c r="D335" s="0" t="n">
        <v>1014</v>
      </c>
      <c r="E335" s="0" t="s">
        <v>66</v>
      </c>
      <c r="F335" s="0" t="n">
        <v>14</v>
      </c>
      <c r="G335" s="0" t="n">
        <v>19</v>
      </c>
      <c r="I335" s="0" t="s">
        <v>1089</v>
      </c>
      <c r="J335" s="0" t="s">
        <v>1066</v>
      </c>
      <c r="K335" s="0" t="s">
        <v>1067</v>
      </c>
      <c r="L335" s="0" t="n">
        <v>20</v>
      </c>
      <c r="M335" s="0" t="n">
        <v>18</v>
      </c>
      <c r="N335" s="0" t="s">
        <v>52</v>
      </c>
      <c r="O335" s="0" t="s">
        <v>581</v>
      </c>
      <c r="P335" s="0" t="s">
        <v>1748</v>
      </c>
      <c r="Q335" s="0" t="n">
        <v>0.94</v>
      </c>
      <c r="R335" s="0" t="n">
        <v>9</v>
      </c>
      <c r="S335" s="0" t="n">
        <v>13</v>
      </c>
      <c r="T335" s="0" t="n">
        <v>624</v>
      </c>
      <c r="U335" s="0" t="n">
        <v>594</v>
      </c>
      <c r="V335" s="0" t="n">
        <v>624</v>
      </c>
      <c r="W335" s="0" t="n">
        <v>473</v>
      </c>
      <c r="X335" s="0" t="n">
        <v>18</v>
      </c>
      <c r="Y335" s="0" t="n">
        <v>19</v>
      </c>
      <c r="Z335" s="0" t="n">
        <v>1</v>
      </c>
      <c r="AA335" s="0" t="n">
        <v>22.4288</v>
      </c>
      <c r="AB335" s="0" t="n">
        <v>18</v>
      </c>
      <c r="AC335" s="0" t="n">
        <v>172.36</v>
      </c>
      <c r="AD335" s="0" t="n">
        <v>18350.63</v>
      </c>
      <c r="AE335" s="0" t="n">
        <v>262.75</v>
      </c>
      <c r="AF335" s="0" t="n">
        <v>2536.14</v>
      </c>
      <c r="AG335" s="0" t="n">
        <v>24</v>
      </c>
      <c r="AH335" s="0" t="n">
        <v>896.41</v>
      </c>
      <c r="AI335" s="0" t="n">
        <v>5.5</v>
      </c>
      <c r="AJ335" s="0" t="n">
        <v>262710.53</v>
      </c>
      <c r="AK335" s="0" t="n">
        <v>33265.75</v>
      </c>
      <c r="AL335" s="0" t="n">
        <v>10261.39</v>
      </c>
      <c r="AM335" s="0" t="n">
        <v>1783.67</v>
      </c>
      <c r="AN335" s="0" t="n">
        <v>1532.06</v>
      </c>
      <c r="AO335" s="0" t="n">
        <v>159</v>
      </c>
      <c r="AP335" s="0" t="n">
        <v>48</v>
      </c>
      <c r="AQ335" s="107" t="s">
        <v>114</v>
      </c>
    </row>
    <row r="336" customFormat="false" ht="12.8" hidden="false" customHeight="false" outlineLevel="0" collapsed="false">
      <c r="A336" s="0" t="s">
        <v>2466</v>
      </c>
      <c r="B336" s="0" t="s">
        <v>2467</v>
      </c>
      <c r="C336" s="0" t="n">
        <v>11015</v>
      </c>
      <c r="D336" s="0" t="n">
        <v>1015</v>
      </c>
      <c r="E336" s="0" t="s">
        <v>46</v>
      </c>
      <c r="F336" s="0" t="n">
        <v>15</v>
      </c>
      <c r="G336" s="0" t="n">
        <v>20</v>
      </c>
      <c r="H336" s="0" t="s">
        <v>118</v>
      </c>
      <c r="I336" s="0" t="s">
        <v>1091</v>
      </c>
      <c r="J336" s="0" t="s">
        <v>1066</v>
      </c>
      <c r="K336" s="0" t="s">
        <v>1067</v>
      </c>
      <c r="L336" s="0" t="n">
        <v>10</v>
      </c>
      <c r="M336" s="0" t="n">
        <v>8</v>
      </c>
      <c r="N336" s="0" t="s">
        <v>52</v>
      </c>
      <c r="O336" s="0" t="s">
        <v>581</v>
      </c>
      <c r="P336" s="0" t="s">
        <v>1749</v>
      </c>
      <c r="Q336" s="0" t="n">
        <v>0.90625</v>
      </c>
      <c r="R336" s="0" t="n">
        <v>3</v>
      </c>
      <c r="S336" s="0" t="n">
        <v>274</v>
      </c>
      <c r="T336" s="0" t="n">
        <v>622</v>
      </c>
      <c r="U336" s="0" t="n">
        <v>634</v>
      </c>
      <c r="V336" s="0" t="n">
        <v>638</v>
      </c>
      <c r="W336" s="0" t="n">
        <v>553</v>
      </c>
      <c r="X336" s="0" t="n">
        <v>18</v>
      </c>
      <c r="Y336" s="0" t="n">
        <v>25</v>
      </c>
      <c r="Z336" s="0" t="n">
        <v>1</v>
      </c>
      <c r="AA336" s="0" t="n">
        <v>274.916</v>
      </c>
      <c r="AB336" s="0" t="n">
        <v>18</v>
      </c>
      <c r="AC336" s="0" t="n">
        <v>168.04</v>
      </c>
      <c r="AD336" s="0" t="n">
        <v>16318.28</v>
      </c>
      <c r="AE336" s="0" t="n">
        <v>66</v>
      </c>
      <c r="AF336" s="0" t="n">
        <v>1786.54</v>
      </c>
      <c r="AG336" s="0" t="n">
        <v>9</v>
      </c>
      <c r="AH336" s="0" t="n">
        <v>274.92</v>
      </c>
      <c r="AI336" s="0" t="n">
        <v>1</v>
      </c>
      <c r="AJ336" s="0" t="n">
        <v>247106.5</v>
      </c>
      <c r="AK336" s="0" t="n">
        <v>34623.67</v>
      </c>
      <c r="AL336" s="0" t="n">
        <v>24278.37</v>
      </c>
      <c r="AM336" s="0" t="n">
        <v>4080.5</v>
      </c>
      <c r="AN336" s="0" t="n">
        <v>1746.11</v>
      </c>
      <c r="AO336" s="0" t="n">
        <v>403</v>
      </c>
      <c r="AP336" s="0" t="n">
        <v>55</v>
      </c>
      <c r="AQ336" s="107" t="s">
        <v>119</v>
      </c>
    </row>
    <row r="337" customFormat="false" ht="12.8" hidden="false" customHeight="false" outlineLevel="0" collapsed="false">
      <c r="A337" s="0" t="s">
        <v>2468</v>
      </c>
      <c r="B337" s="0" t="s">
        <v>2469</v>
      </c>
      <c r="C337" s="0" t="n">
        <v>11016</v>
      </c>
      <c r="D337" s="0" t="n">
        <v>1016</v>
      </c>
      <c r="E337" s="0" t="s">
        <v>56</v>
      </c>
      <c r="F337" s="0" t="n">
        <v>16</v>
      </c>
      <c r="G337" s="0" t="n">
        <v>21</v>
      </c>
      <c r="I337" s="0" t="s">
        <v>1091</v>
      </c>
      <c r="J337" s="0" t="s">
        <v>1066</v>
      </c>
      <c r="K337" s="0" t="s">
        <v>1067</v>
      </c>
      <c r="L337" s="0" t="n">
        <v>19</v>
      </c>
      <c r="M337" s="0" t="n">
        <v>17</v>
      </c>
      <c r="N337" s="0" t="s">
        <v>52</v>
      </c>
      <c r="O337" s="0" t="s">
        <v>581</v>
      </c>
      <c r="P337" s="0" t="s">
        <v>1743</v>
      </c>
      <c r="Q337" s="0" t="n">
        <v>0.91</v>
      </c>
      <c r="R337" s="0" t="n">
        <v>3</v>
      </c>
      <c r="S337" s="0" t="n">
        <v>274</v>
      </c>
      <c r="T337" s="0" t="n">
        <v>622</v>
      </c>
      <c r="U337" s="0" t="n">
        <v>634</v>
      </c>
      <c r="V337" s="0" t="n">
        <v>638</v>
      </c>
      <c r="W337" s="0" t="n">
        <v>553</v>
      </c>
      <c r="X337" s="0" t="n">
        <v>18</v>
      </c>
      <c r="Y337" s="0" t="n">
        <v>25</v>
      </c>
      <c r="Z337" s="0" t="n">
        <v>1</v>
      </c>
      <c r="AA337" s="0" t="n">
        <v>274.916</v>
      </c>
      <c r="AB337" s="0" t="n">
        <v>18</v>
      </c>
      <c r="AC337" s="0" t="n">
        <v>168.04</v>
      </c>
      <c r="AD337" s="0" t="n">
        <v>16318.28</v>
      </c>
      <c r="AE337" s="0" t="n">
        <v>66</v>
      </c>
      <c r="AF337" s="0" t="n">
        <v>1786.54</v>
      </c>
      <c r="AG337" s="0" t="n">
        <v>9</v>
      </c>
      <c r="AH337" s="0" t="n">
        <v>274.92</v>
      </c>
      <c r="AI337" s="0" t="n">
        <v>1</v>
      </c>
      <c r="AJ337" s="0" t="n">
        <v>247106.5</v>
      </c>
      <c r="AK337" s="0" t="n">
        <v>34623.67</v>
      </c>
      <c r="AL337" s="0" t="n">
        <v>24278.37</v>
      </c>
      <c r="AM337" s="0" t="n">
        <v>4080.5</v>
      </c>
      <c r="AN337" s="0" t="n">
        <v>1746.11</v>
      </c>
      <c r="AO337" s="0" t="n">
        <v>403</v>
      </c>
      <c r="AP337" s="0" t="n">
        <v>55</v>
      </c>
      <c r="AQ337" s="107" t="s">
        <v>123</v>
      </c>
    </row>
    <row r="338" customFormat="false" ht="12.8" hidden="false" customHeight="false" outlineLevel="0" collapsed="false">
      <c r="A338" s="0" t="s">
        <v>2470</v>
      </c>
      <c r="B338" s="0" t="s">
        <v>2471</v>
      </c>
      <c r="C338" s="0" t="n">
        <v>11017</v>
      </c>
      <c r="D338" s="0" t="n">
        <v>1017</v>
      </c>
      <c r="E338" s="0" t="s">
        <v>66</v>
      </c>
      <c r="F338" s="0" t="n">
        <v>17</v>
      </c>
      <c r="G338" s="0" t="n">
        <v>22</v>
      </c>
      <c r="H338" s="0" t="n">
        <v>24</v>
      </c>
      <c r="I338" s="0" t="s">
        <v>1091</v>
      </c>
      <c r="J338" s="0" t="s">
        <v>1066</v>
      </c>
      <c r="K338" s="0" t="s">
        <v>1067</v>
      </c>
      <c r="L338" s="0" t="n">
        <v>13</v>
      </c>
      <c r="M338" s="0" t="n">
        <v>11</v>
      </c>
      <c r="N338" s="0" t="s">
        <v>52</v>
      </c>
      <c r="O338" s="0" t="s">
        <v>581</v>
      </c>
      <c r="P338" s="0" t="s">
        <v>1741</v>
      </c>
      <c r="Q338" s="0" t="n">
        <v>0.941</v>
      </c>
      <c r="R338" s="0" t="n">
        <v>3</v>
      </c>
      <c r="S338" s="0" t="n">
        <v>274</v>
      </c>
      <c r="T338" s="0" t="n">
        <v>622</v>
      </c>
      <c r="U338" s="0" t="n">
        <v>634</v>
      </c>
      <c r="V338" s="0" t="n">
        <v>638</v>
      </c>
      <c r="W338" s="0" t="n">
        <v>553</v>
      </c>
      <c r="X338" s="0" t="n">
        <v>18</v>
      </c>
      <c r="Y338" s="0" t="n">
        <v>25</v>
      </c>
      <c r="Z338" s="0" t="n">
        <v>1</v>
      </c>
      <c r="AA338" s="0" t="n">
        <v>274.916</v>
      </c>
      <c r="AB338" s="0" t="n">
        <v>18</v>
      </c>
      <c r="AC338" s="0" t="n">
        <v>168.04</v>
      </c>
      <c r="AD338" s="0" t="n">
        <v>16318.28</v>
      </c>
      <c r="AE338" s="0" t="n">
        <v>66</v>
      </c>
      <c r="AF338" s="0" t="n">
        <v>1786.54</v>
      </c>
      <c r="AG338" s="0" t="n">
        <v>9</v>
      </c>
      <c r="AH338" s="0" t="n">
        <v>274.92</v>
      </c>
      <c r="AI338" s="0" t="n">
        <v>1</v>
      </c>
      <c r="AJ338" s="0" t="n">
        <v>247106.5</v>
      </c>
      <c r="AK338" s="0" t="n">
        <v>34623.67</v>
      </c>
      <c r="AL338" s="0" t="n">
        <v>24278.37</v>
      </c>
      <c r="AM338" s="0" t="n">
        <v>4080.5</v>
      </c>
      <c r="AN338" s="0" t="n">
        <v>1746.11</v>
      </c>
      <c r="AO338" s="0" t="n">
        <v>403</v>
      </c>
      <c r="AP338" s="0" t="n">
        <v>55</v>
      </c>
      <c r="AQ338" s="107" t="s">
        <v>127</v>
      </c>
    </row>
    <row r="339" customFormat="false" ht="12.8" hidden="false" customHeight="false" outlineLevel="0" collapsed="false">
      <c r="A339" s="0" t="s">
        <v>2472</v>
      </c>
      <c r="B339" s="0" t="s">
        <v>2473</v>
      </c>
      <c r="C339" s="0" t="n">
        <v>11018</v>
      </c>
      <c r="D339" s="0" t="n">
        <v>1018</v>
      </c>
      <c r="E339" s="0" t="s">
        <v>66</v>
      </c>
      <c r="F339" s="0" t="n">
        <v>18</v>
      </c>
      <c r="G339" s="0" t="n">
        <v>23</v>
      </c>
      <c r="H339" s="0" t="s">
        <v>131</v>
      </c>
      <c r="I339" s="0" t="s">
        <v>1095</v>
      </c>
      <c r="J339" s="0" t="s">
        <v>1066</v>
      </c>
      <c r="K339" s="0" t="s">
        <v>1067</v>
      </c>
      <c r="L339" s="0" t="n">
        <v>22</v>
      </c>
      <c r="M339" s="0" t="n">
        <v>19</v>
      </c>
      <c r="N339" s="0" t="s">
        <v>52</v>
      </c>
      <c r="O339" s="0" t="s">
        <v>581</v>
      </c>
      <c r="P339" s="0" t="s">
        <v>1745</v>
      </c>
      <c r="Q339" s="0" t="n">
        <v>0.92</v>
      </c>
      <c r="R339" s="0" t="n">
        <v>1</v>
      </c>
      <c r="S339" s="0" t="n">
        <v>1</v>
      </c>
      <c r="T339" s="0" t="n">
        <v>622</v>
      </c>
      <c r="U339" s="0" t="n">
        <v>539</v>
      </c>
      <c r="V339" s="0" t="n">
        <v>577</v>
      </c>
      <c r="W339" s="0" t="n">
        <v>425</v>
      </c>
      <c r="X339" s="0" t="n">
        <v>1</v>
      </c>
      <c r="Y339" s="0" t="n">
        <v>16</v>
      </c>
      <c r="Z339" s="0" t="n">
        <v>1</v>
      </c>
      <c r="AA339" s="0" t="n">
        <v>2.61768</v>
      </c>
      <c r="AB339" s="0" t="n">
        <v>1</v>
      </c>
      <c r="AC339" s="0" t="n">
        <v>2.56</v>
      </c>
      <c r="AD339" s="0" t="n">
        <v>6567.54</v>
      </c>
      <c r="AE339" s="0" t="n">
        <v>639.83</v>
      </c>
      <c r="AF339" s="0" t="n">
        <v>779.43</v>
      </c>
      <c r="AG339" s="0" t="n">
        <v>85</v>
      </c>
      <c r="AH339" s="0" t="n">
        <v>119.67</v>
      </c>
      <c r="AI339" s="0" t="n">
        <v>16</v>
      </c>
      <c r="AJ339" s="0" t="n">
        <v>283255.64</v>
      </c>
      <c r="AK339" s="0" t="n">
        <v>35794</v>
      </c>
      <c r="AL339" s="0" t="n">
        <v>17964.72</v>
      </c>
      <c r="AM339" s="0" t="n">
        <v>2858.8</v>
      </c>
      <c r="AN339" s="0" t="n">
        <v>1160.08</v>
      </c>
      <c r="AO339" s="0" t="n">
        <v>266.5</v>
      </c>
      <c r="AP339" s="0" t="n">
        <v>56</v>
      </c>
      <c r="AQ339" s="107" t="s">
        <v>132</v>
      </c>
    </row>
    <row r="340" customFormat="false" ht="12.8" hidden="false" customHeight="false" outlineLevel="0" collapsed="false">
      <c r="A340" s="0" t="s">
        <v>2474</v>
      </c>
      <c r="B340" s="0" t="s">
        <v>2475</v>
      </c>
      <c r="C340" s="0" t="n">
        <v>11019</v>
      </c>
      <c r="D340" s="0" t="n">
        <v>1019</v>
      </c>
      <c r="E340" s="0" t="s">
        <v>66</v>
      </c>
      <c r="F340" s="0" t="n">
        <v>19</v>
      </c>
      <c r="G340" s="0" t="n">
        <v>24</v>
      </c>
      <c r="I340" s="0" t="s">
        <v>1097</v>
      </c>
      <c r="J340" s="0" t="s">
        <v>1066</v>
      </c>
      <c r="K340" s="0" t="s">
        <v>1067</v>
      </c>
      <c r="L340" s="0" t="n">
        <v>14</v>
      </c>
      <c r="M340" s="0" t="n">
        <v>12</v>
      </c>
      <c r="N340" s="0" t="s">
        <v>52</v>
      </c>
      <c r="O340" s="0" t="s">
        <v>581</v>
      </c>
      <c r="P340" s="0" t="s">
        <v>1750</v>
      </c>
      <c r="Q340" s="0" t="n">
        <v>0.91</v>
      </c>
      <c r="R340" s="0" t="n">
        <v>4</v>
      </c>
      <c r="S340" s="0" t="n">
        <v>23</v>
      </c>
      <c r="T340" s="0" t="n">
        <v>615</v>
      </c>
      <c r="U340" s="0" t="n">
        <v>582</v>
      </c>
      <c r="V340" s="0" t="n">
        <v>617</v>
      </c>
      <c r="W340" s="0" t="n">
        <v>487</v>
      </c>
      <c r="X340" s="0" t="n">
        <v>20</v>
      </c>
      <c r="Y340" s="0" t="n">
        <v>3</v>
      </c>
      <c r="Z340" s="0" t="n">
        <v>1</v>
      </c>
      <c r="AA340" s="0" t="n">
        <v>26.3553</v>
      </c>
      <c r="AB340" s="0" t="n">
        <v>20</v>
      </c>
      <c r="AC340" s="0" t="n">
        <v>9.51</v>
      </c>
      <c r="AD340" s="0" t="n">
        <v>14268.89</v>
      </c>
      <c r="AE340" s="0" t="n">
        <v>316.75</v>
      </c>
      <c r="AF340" s="0" t="n">
        <v>1161.62</v>
      </c>
      <c r="AG340" s="0" t="n">
        <v>38</v>
      </c>
      <c r="AH340" s="0" t="n">
        <v>58.09</v>
      </c>
      <c r="AI340" s="0" t="n">
        <v>6.5</v>
      </c>
      <c r="AJ340" s="0" t="n">
        <v>288583.71</v>
      </c>
      <c r="AK340" s="0" t="n">
        <v>38401</v>
      </c>
      <c r="AL340" s="0" t="n">
        <v>23476.97</v>
      </c>
      <c r="AM340" s="0" t="n">
        <v>4417.67</v>
      </c>
      <c r="AN340" s="0" t="n">
        <v>958.25</v>
      </c>
      <c r="AO340" s="0" t="n">
        <v>455</v>
      </c>
      <c r="AP340" s="0" t="n">
        <v>57</v>
      </c>
      <c r="AQ340" s="107" t="s">
        <v>136</v>
      </c>
    </row>
    <row r="341" customFormat="false" ht="12.8" hidden="false" customHeight="false" outlineLevel="0" collapsed="false">
      <c r="A341" s="0" t="s">
        <v>2476</v>
      </c>
      <c r="B341" s="0" t="s">
        <v>2477</v>
      </c>
      <c r="C341" s="0" t="n">
        <v>11020</v>
      </c>
      <c r="D341" s="0" t="n">
        <v>1020</v>
      </c>
      <c r="E341" s="0" t="s">
        <v>46</v>
      </c>
      <c r="F341" s="0" t="n">
        <v>20</v>
      </c>
      <c r="G341" s="0" t="n">
        <v>25</v>
      </c>
      <c r="H341" s="0" t="s">
        <v>140</v>
      </c>
      <c r="I341" s="0" t="s">
        <v>1099</v>
      </c>
      <c r="J341" s="0" t="s">
        <v>1066</v>
      </c>
      <c r="K341" s="0" t="s">
        <v>1067</v>
      </c>
      <c r="L341" s="0" t="n">
        <v>10</v>
      </c>
      <c r="M341" s="0" t="n">
        <v>8</v>
      </c>
      <c r="N341" s="0" t="s">
        <v>52</v>
      </c>
      <c r="O341" s="0" t="s">
        <v>581</v>
      </c>
      <c r="P341" s="0" t="s">
        <v>1751</v>
      </c>
      <c r="Q341" s="0" t="n">
        <v>0.90625</v>
      </c>
      <c r="R341" s="0" t="n">
        <v>3</v>
      </c>
      <c r="S341" s="0" t="n">
        <v>9</v>
      </c>
      <c r="T341" s="0" t="n">
        <v>592</v>
      </c>
      <c r="U341" s="0" t="n">
        <v>526</v>
      </c>
      <c r="V341" s="0" t="n">
        <v>601</v>
      </c>
      <c r="W341" s="0" t="n">
        <v>478</v>
      </c>
      <c r="X341" s="0" t="n">
        <v>17</v>
      </c>
      <c r="Y341" s="0" t="n">
        <v>11</v>
      </c>
      <c r="Z341" s="0" t="n">
        <v>1</v>
      </c>
      <c r="AA341" s="0" t="n">
        <v>29.2109</v>
      </c>
      <c r="AB341" s="0" t="n">
        <v>17</v>
      </c>
      <c r="AC341" s="0" t="n">
        <v>369.79</v>
      </c>
      <c r="AD341" s="0" t="n">
        <v>19026.17</v>
      </c>
      <c r="AE341" s="0" t="n">
        <v>262.75</v>
      </c>
      <c r="AF341" s="0" t="n">
        <v>4510.56</v>
      </c>
      <c r="AG341" s="0" t="n">
        <v>24</v>
      </c>
      <c r="AH341" s="0" t="n">
        <v>2500.51</v>
      </c>
      <c r="AI341" s="0" t="n">
        <v>5</v>
      </c>
      <c r="AJ341" s="0" t="n">
        <v>265209.41</v>
      </c>
      <c r="AK341" s="0" t="n">
        <v>33405.25</v>
      </c>
      <c r="AL341" s="0" t="n">
        <v>17387.35</v>
      </c>
      <c r="AM341" s="0" t="n">
        <v>2329.33</v>
      </c>
      <c r="AN341" s="0" t="n">
        <v>3139.19</v>
      </c>
      <c r="AO341" s="0" t="n">
        <v>181</v>
      </c>
      <c r="AP341" s="0" t="n">
        <v>58</v>
      </c>
      <c r="AQ341" s="107" t="s">
        <v>141</v>
      </c>
    </row>
    <row r="342" customFormat="false" ht="12.8" hidden="false" customHeight="false" outlineLevel="0" collapsed="false">
      <c r="A342" s="0" t="s">
        <v>2478</v>
      </c>
      <c r="B342" s="0" t="s">
        <v>2479</v>
      </c>
      <c r="C342" s="0" t="n">
        <v>11021</v>
      </c>
      <c r="D342" s="0" t="n">
        <v>1021</v>
      </c>
      <c r="E342" s="0" t="s">
        <v>66</v>
      </c>
      <c r="F342" s="0" t="n">
        <v>21</v>
      </c>
      <c r="G342" s="0" t="n">
        <v>26</v>
      </c>
      <c r="I342" s="0" t="s">
        <v>1101</v>
      </c>
      <c r="J342" s="0" t="s">
        <v>1066</v>
      </c>
      <c r="K342" s="0" t="s">
        <v>1067</v>
      </c>
      <c r="L342" s="0" t="n">
        <v>12</v>
      </c>
      <c r="M342" s="0" t="n">
        <v>10</v>
      </c>
      <c r="N342" s="0" t="s">
        <v>52</v>
      </c>
      <c r="O342" s="0" t="s">
        <v>581</v>
      </c>
      <c r="P342" s="0" t="s">
        <v>1752</v>
      </c>
      <c r="Q342" s="0" t="n">
        <v>0.91</v>
      </c>
      <c r="R342" s="0" t="n">
        <v>2</v>
      </c>
      <c r="S342" s="0" t="n">
        <v>31</v>
      </c>
      <c r="T342" s="0" t="n">
        <v>606</v>
      </c>
      <c r="U342" s="0" t="n">
        <v>531</v>
      </c>
      <c r="V342" s="0" t="n">
        <v>557</v>
      </c>
      <c r="W342" s="0" t="n">
        <v>439</v>
      </c>
      <c r="X342" s="0" t="n">
        <v>2</v>
      </c>
      <c r="Y342" s="0" t="n">
        <v>10</v>
      </c>
      <c r="Z342" s="0" t="n">
        <v>1</v>
      </c>
      <c r="AA342" s="0" t="n">
        <v>26.9502</v>
      </c>
      <c r="AB342" s="0" t="n">
        <v>2</v>
      </c>
      <c r="AC342" s="0" t="n">
        <v>1.13</v>
      </c>
      <c r="AD342" s="0" t="n">
        <v>9360.35</v>
      </c>
      <c r="AE342" s="0" t="n">
        <v>1244.29</v>
      </c>
      <c r="AF342" s="0" t="n">
        <v>3520.73</v>
      </c>
      <c r="AG342" s="0" t="n">
        <v>405.83</v>
      </c>
      <c r="AH342" s="0" t="n">
        <v>1953.25</v>
      </c>
      <c r="AI342" s="0" t="n">
        <v>223.8</v>
      </c>
      <c r="AJ342" s="0" t="n">
        <v>255649.79</v>
      </c>
      <c r="AK342" s="0" t="n">
        <v>38259.14</v>
      </c>
      <c r="AL342" s="0" t="n">
        <v>29132.76</v>
      </c>
      <c r="AM342" s="0" t="n">
        <v>5201.83</v>
      </c>
      <c r="AN342" s="0" t="n">
        <v>6924.2</v>
      </c>
      <c r="AO342" s="0" t="n">
        <v>1764.2</v>
      </c>
      <c r="AP342" s="0" t="n">
        <v>61</v>
      </c>
      <c r="AQ342" s="107" t="s">
        <v>145</v>
      </c>
    </row>
    <row r="343" customFormat="false" ht="12.8" hidden="false" customHeight="false" outlineLevel="0" collapsed="false">
      <c r="A343" s="0" t="s">
        <v>2480</v>
      </c>
      <c r="B343" s="0" t="s">
        <v>2481</v>
      </c>
      <c r="C343" s="0" t="n">
        <v>11022</v>
      </c>
      <c r="D343" s="0" t="n">
        <v>1022</v>
      </c>
      <c r="E343" s="0" t="s">
        <v>66</v>
      </c>
      <c r="F343" s="0" t="n">
        <v>22</v>
      </c>
      <c r="G343" s="0" t="n">
        <v>27</v>
      </c>
      <c r="I343" s="0" t="s">
        <v>1103</v>
      </c>
      <c r="J343" s="0" t="s">
        <v>1066</v>
      </c>
      <c r="K343" s="0" t="s">
        <v>1067</v>
      </c>
      <c r="L343" s="0" t="n">
        <v>10</v>
      </c>
      <c r="M343" s="0" t="n">
        <v>8</v>
      </c>
      <c r="N343" s="0" t="s">
        <v>52</v>
      </c>
      <c r="O343" s="0" t="s">
        <v>581</v>
      </c>
      <c r="P343" s="0" t="s">
        <v>1753</v>
      </c>
      <c r="Q343" s="0" t="n">
        <v>1</v>
      </c>
      <c r="R343" s="0" t="n">
        <v>7</v>
      </c>
      <c r="S343" s="0" t="n">
        <v>240</v>
      </c>
      <c r="T343" s="0" t="s">
        <v>55</v>
      </c>
      <c r="U343" s="0" t="s">
        <v>55</v>
      </c>
      <c r="V343" s="0" t="s">
        <v>55</v>
      </c>
      <c r="W343" s="0" t="s">
        <v>55</v>
      </c>
      <c r="X343" s="0" t="n">
        <v>2</v>
      </c>
      <c r="Y343" s="0" t="n">
        <v>15</v>
      </c>
      <c r="Z343" s="0" t="n">
        <v>1</v>
      </c>
      <c r="AA343" s="0" t="n">
        <v>266.587</v>
      </c>
      <c r="AB343" s="0" t="n">
        <v>2</v>
      </c>
      <c r="AC343" s="0" t="n">
        <v>111.52</v>
      </c>
      <c r="AD343" s="0" t="n">
        <v>6230.02</v>
      </c>
      <c r="AE343" s="0" t="n">
        <v>502.67</v>
      </c>
      <c r="AF343" s="0" t="n">
        <v>974.6</v>
      </c>
      <c r="AG343" s="0" t="n">
        <v>68.6</v>
      </c>
      <c r="AH343" s="0" t="n">
        <v>425.64</v>
      </c>
      <c r="AI343" s="0" t="n">
        <v>15</v>
      </c>
      <c r="AJ343" s="0" t="n">
        <v>272523.63</v>
      </c>
      <c r="AK343" s="0" t="n">
        <v>32661</v>
      </c>
      <c r="AL343" s="0" t="n">
        <v>33899.38</v>
      </c>
      <c r="AM343" s="0" t="n">
        <v>4058.2</v>
      </c>
      <c r="AN343" s="0" t="n">
        <v>2906.79</v>
      </c>
      <c r="AO343" s="0" t="n">
        <v>438.25</v>
      </c>
      <c r="AP343" s="0" t="n">
        <v>66</v>
      </c>
      <c r="AQ343" s="107" t="s">
        <v>149</v>
      </c>
    </row>
    <row r="344" customFormat="false" ht="12.8" hidden="false" customHeight="false" outlineLevel="0" collapsed="false">
      <c r="A344" s="0" t="s">
        <v>2482</v>
      </c>
      <c r="B344" s="0" t="s">
        <v>2483</v>
      </c>
      <c r="C344" s="0" t="n">
        <v>11023</v>
      </c>
      <c r="D344" s="0" t="n">
        <v>1023</v>
      </c>
      <c r="E344" s="0" t="s">
        <v>66</v>
      </c>
      <c r="F344" s="0" t="n">
        <v>23</v>
      </c>
      <c r="G344" s="0" t="n">
        <v>29</v>
      </c>
      <c r="H344" s="0" t="s">
        <v>153</v>
      </c>
      <c r="I344" s="0" t="s">
        <v>1105</v>
      </c>
      <c r="J344" s="0" t="s">
        <v>1066</v>
      </c>
      <c r="K344" s="0" t="s">
        <v>1067</v>
      </c>
      <c r="L344" s="0" t="n">
        <v>12</v>
      </c>
      <c r="M344" s="0" t="n">
        <v>9</v>
      </c>
      <c r="N344" s="0" t="s">
        <v>52</v>
      </c>
      <c r="O344" s="0" t="s">
        <v>581</v>
      </c>
      <c r="P344" s="0" t="s">
        <v>1754</v>
      </c>
      <c r="Q344" s="0" t="n">
        <v>0.947368421052632</v>
      </c>
      <c r="R344" s="0" t="n">
        <v>5</v>
      </c>
      <c r="S344" s="0" t="n">
        <v>17</v>
      </c>
      <c r="T344" s="0" t="n">
        <v>299</v>
      </c>
      <c r="U344" s="0" t="n">
        <v>450</v>
      </c>
      <c r="V344" s="0" t="n">
        <v>464</v>
      </c>
      <c r="W344" s="0" t="s">
        <v>55</v>
      </c>
      <c r="X344" s="0" t="n">
        <v>4</v>
      </c>
      <c r="Y344" s="0" t="n">
        <v>29</v>
      </c>
      <c r="Z344" s="0" t="n">
        <v>1</v>
      </c>
      <c r="AA344" s="0" t="n">
        <v>16.063</v>
      </c>
      <c r="AB344" s="0" t="n">
        <v>4</v>
      </c>
      <c r="AC344" s="0" t="n">
        <v>1.83</v>
      </c>
      <c r="AD344" s="0" t="n">
        <v>10847.94</v>
      </c>
      <c r="AE344" s="0" t="n">
        <v>577.2</v>
      </c>
      <c r="AF344" s="0" t="n">
        <v>525.54</v>
      </c>
      <c r="AG344" s="0" t="n">
        <v>39.25</v>
      </c>
      <c r="AH344" s="0" t="n">
        <v>86.5</v>
      </c>
      <c r="AI344" s="0" t="n">
        <v>6.67</v>
      </c>
      <c r="AJ344" s="0" t="n">
        <v>265995.35</v>
      </c>
      <c r="AK344" s="0" t="n">
        <v>32218.2</v>
      </c>
      <c r="AL344" s="0" t="n">
        <v>16372.36</v>
      </c>
      <c r="AM344" s="0" t="n">
        <v>1569.25</v>
      </c>
      <c r="AN344" s="0" t="n">
        <v>891.98</v>
      </c>
      <c r="AO344" s="0" t="n">
        <v>167</v>
      </c>
      <c r="AP344" s="0" t="n">
        <v>67</v>
      </c>
      <c r="AQ344" s="107" t="s">
        <v>154</v>
      </c>
    </row>
    <row r="345" customFormat="false" ht="12.8" hidden="false" customHeight="false" outlineLevel="0" collapsed="false">
      <c r="A345" s="0" t="s">
        <v>2484</v>
      </c>
      <c r="B345" s="0" t="s">
        <v>2485</v>
      </c>
      <c r="C345" s="0" t="n">
        <v>11024</v>
      </c>
      <c r="D345" s="0" t="n">
        <v>1024</v>
      </c>
      <c r="E345" s="0" t="s">
        <v>66</v>
      </c>
      <c r="F345" s="0" t="n">
        <v>24</v>
      </c>
      <c r="G345" s="0" t="n">
        <v>30</v>
      </c>
      <c r="H345" s="0" t="s">
        <v>158</v>
      </c>
      <c r="I345" s="0" t="s">
        <v>1107</v>
      </c>
      <c r="J345" s="0" t="s">
        <v>1066</v>
      </c>
      <c r="K345" s="0" t="s">
        <v>1067</v>
      </c>
      <c r="L345" s="0" t="n">
        <v>18</v>
      </c>
      <c r="M345" s="0" t="n">
        <v>15</v>
      </c>
      <c r="N345" s="0" t="s">
        <v>52</v>
      </c>
      <c r="O345" s="0" t="s">
        <v>581</v>
      </c>
      <c r="P345" s="0" t="s">
        <v>1745</v>
      </c>
      <c r="Q345" s="0" t="n">
        <v>1</v>
      </c>
      <c r="R345" s="0" t="n">
        <v>1</v>
      </c>
      <c r="S345" s="0" t="n">
        <v>88</v>
      </c>
      <c r="T345" s="0" t="s">
        <v>55</v>
      </c>
      <c r="U345" s="0" t="s">
        <v>55</v>
      </c>
      <c r="V345" s="0" t="s">
        <v>55</v>
      </c>
      <c r="W345" s="0" t="s">
        <v>55</v>
      </c>
      <c r="X345" s="0" t="n">
        <v>4</v>
      </c>
      <c r="Y345" s="0" t="n">
        <v>13</v>
      </c>
      <c r="Z345" s="0" t="n">
        <v>1</v>
      </c>
      <c r="AA345" s="0" t="n">
        <v>58.0054</v>
      </c>
      <c r="AB345" s="0" t="n">
        <v>4</v>
      </c>
      <c r="AC345" s="0" t="n">
        <v>7.63</v>
      </c>
      <c r="AD345" s="0" t="n">
        <v>10432.08</v>
      </c>
      <c r="AE345" s="0" t="n">
        <v>252.8</v>
      </c>
      <c r="AF345" s="0" t="n">
        <v>2860.66</v>
      </c>
      <c r="AG345" s="0" t="n">
        <v>41.25</v>
      </c>
      <c r="AH345" s="0" t="n">
        <v>110.3</v>
      </c>
      <c r="AI345" s="0" t="n">
        <v>5</v>
      </c>
      <c r="AJ345" s="0" t="n">
        <v>206081.08</v>
      </c>
      <c r="AK345" s="0" t="n">
        <v>25241.2</v>
      </c>
      <c r="AL345" s="0" t="n">
        <v>38382.46</v>
      </c>
      <c r="AM345" s="0" t="n">
        <v>2337.75</v>
      </c>
      <c r="AN345" s="0" t="n">
        <v>976.99</v>
      </c>
      <c r="AO345" s="0" t="n">
        <v>319</v>
      </c>
      <c r="AP345" s="0" t="n">
        <v>69</v>
      </c>
      <c r="AQ345" s="107" t="s">
        <v>159</v>
      </c>
    </row>
    <row r="346" customFormat="false" ht="12.8" hidden="false" customHeight="false" outlineLevel="0" collapsed="false">
      <c r="A346" s="0" t="s">
        <v>2486</v>
      </c>
      <c r="B346" s="0" t="s">
        <v>2487</v>
      </c>
      <c r="C346" s="0" t="n">
        <v>11025</v>
      </c>
      <c r="D346" s="0" t="n">
        <v>1025</v>
      </c>
      <c r="E346" s="0" t="s">
        <v>80</v>
      </c>
      <c r="F346" s="0" t="n">
        <v>25</v>
      </c>
      <c r="G346" s="0" t="n">
        <v>33</v>
      </c>
      <c r="H346" s="0" t="s">
        <v>163</v>
      </c>
      <c r="I346" s="0" t="s">
        <v>1109</v>
      </c>
      <c r="J346" s="0" t="s">
        <v>1066</v>
      </c>
      <c r="K346" s="0" t="s">
        <v>1067</v>
      </c>
      <c r="L346" s="0" t="n">
        <v>10</v>
      </c>
      <c r="M346" s="0" t="n">
        <v>8</v>
      </c>
      <c r="N346" s="0" t="s">
        <v>52</v>
      </c>
      <c r="O346" s="0" t="s">
        <v>581</v>
      </c>
      <c r="P346" s="0" t="s">
        <v>1755</v>
      </c>
      <c r="Q346" s="0" t="n">
        <v>0.96875</v>
      </c>
      <c r="R346" s="0" t="n">
        <v>2</v>
      </c>
      <c r="S346" s="0" t="n">
        <v>100</v>
      </c>
      <c r="T346" s="0" t="n">
        <v>606</v>
      </c>
      <c r="U346" s="0" t="n">
        <v>455</v>
      </c>
      <c r="V346" s="0" t="n">
        <v>575</v>
      </c>
      <c r="W346" s="0" t="s">
        <v>55</v>
      </c>
      <c r="X346" s="0" t="n">
        <v>9</v>
      </c>
      <c r="Y346" s="0" t="n">
        <v>24</v>
      </c>
      <c r="Z346" s="0" t="n">
        <v>4</v>
      </c>
      <c r="AA346" s="0" t="n">
        <v>21.0009</v>
      </c>
      <c r="AB346" s="0" t="n">
        <v>9</v>
      </c>
      <c r="AC346" s="0" t="n">
        <v>32.14</v>
      </c>
      <c r="AD346" s="0" t="n">
        <v>10479.56</v>
      </c>
      <c r="AE346" s="0" t="n">
        <v>154.25</v>
      </c>
      <c r="AF346" s="0" t="n">
        <v>680.89</v>
      </c>
      <c r="AG346" s="0" t="n">
        <v>20.67</v>
      </c>
      <c r="AH346" s="0" t="n">
        <v>165.51</v>
      </c>
      <c r="AI346" s="0" t="n">
        <v>5</v>
      </c>
      <c r="AJ346" s="0" t="n">
        <v>187051.89</v>
      </c>
      <c r="AK346" s="0" t="n">
        <v>25731.5</v>
      </c>
      <c r="AL346" s="0" t="n">
        <v>9465.44</v>
      </c>
      <c r="AM346" s="0" t="n">
        <v>1697</v>
      </c>
      <c r="AN346" s="0" t="n">
        <v>971.7</v>
      </c>
      <c r="AO346" s="0" t="n">
        <v>202.5</v>
      </c>
      <c r="AP346" s="0" t="n">
        <v>76</v>
      </c>
      <c r="AQ346" s="107" t="s">
        <v>164</v>
      </c>
    </row>
    <row r="347" customFormat="false" ht="12.8" hidden="false" customHeight="false" outlineLevel="0" collapsed="false">
      <c r="A347" s="0" t="s">
        <v>2488</v>
      </c>
      <c r="B347" s="0" t="s">
        <v>2489</v>
      </c>
      <c r="C347" s="0" t="n">
        <v>11026</v>
      </c>
      <c r="D347" s="0" t="n">
        <v>1026</v>
      </c>
      <c r="E347" s="0" t="s">
        <v>66</v>
      </c>
      <c r="F347" s="0" t="n">
        <v>26</v>
      </c>
      <c r="G347" s="0" t="n">
        <v>34</v>
      </c>
      <c r="I347" s="0" t="s">
        <v>1111</v>
      </c>
      <c r="J347" s="0" t="s">
        <v>1066</v>
      </c>
      <c r="K347" s="0" t="s">
        <v>1067</v>
      </c>
      <c r="L347" s="0" t="n">
        <v>14</v>
      </c>
      <c r="M347" s="0" t="n">
        <v>11</v>
      </c>
      <c r="N347" s="0" t="s">
        <v>52</v>
      </c>
      <c r="O347" s="0" t="s">
        <v>581</v>
      </c>
      <c r="P347" s="0" t="s">
        <v>1756</v>
      </c>
      <c r="Q347" s="0" t="n">
        <v>0.96</v>
      </c>
      <c r="R347" s="0" t="n">
        <v>10</v>
      </c>
      <c r="S347" s="0" t="n">
        <v>61</v>
      </c>
      <c r="T347" s="0" t="n">
        <v>562</v>
      </c>
      <c r="U347" s="0" t="n">
        <v>541</v>
      </c>
      <c r="V347" s="0" t="n">
        <v>588</v>
      </c>
      <c r="W347" s="0" t="n">
        <v>493</v>
      </c>
      <c r="X347" s="0" t="n">
        <v>3</v>
      </c>
      <c r="Y347" s="0" t="n">
        <v>22</v>
      </c>
      <c r="Z347" s="0" t="n">
        <v>4</v>
      </c>
      <c r="AA347" s="0" t="n">
        <v>48.1296</v>
      </c>
      <c r="AB347" s="0" t="n">
        <v>3</v>
      </c>
      <c r="AC347" s="0" t="n">
        <v>9.82</v>
      </c>
      <c r="AD347" s="0" t="n">
        <v>11402.95</v>
      </c>
      <c r="AE347" s="0" t="n">
        <v>437.6</v>
      </c>
      <c r="AF347" s="0" t="n">
        <v>1583.12</v>
      </c>
      <c r="AG347" s="0" t="n">
        <v>54.75</v>
      </c>
      <c r="AH347" s="0" t="n">
        <v>219.11</v>
      </c>
      <c r="AI347" s="0" t="n">
        <v>6</v>
      </c>
      <c r="AJ347" s="0" t="n">
        <v>295492.17</v>
      </c>
      <c r="AK347" s="0" t="n">
        <v>37383.2</v>
      </c>
      <c r="AL347" s="0" t="n">
        <v>22399.1</v>
      </c>
      <c r="AM347" s="0" t="n">
        <v>3495.25</v>
      </c>
      <c r="AN347" s="0" t="n">
        <v>1223.73</v>
      </c>
      <c r="AO347" s="0" t="n">
        <v>278.33</v>
      </c>
      <c r="AP347" s="0" t="n">
        <v>81</v>
      </c>
      <c r="AQ347" s="107" t="s">
        <v>168</v>
      </c>
    </row>
    <row r="348" customFormat="false" ht="12.8" hidden="false" customHeight="false" outlineLevel="0" collapsed="false">
      <c r="A348" s="0" t="s">
        <v>2490</v>
      </c>
      <c r="B348" s="0" t="s">
        <v>2491</v>
      </c>
      <c r="C348" s="0" t="n">
        <v>11027</v>
      </c>
      <c r="D348" s="0" t="n">
        <v>1027</v>
      </c>
      <c r="E348" s="0" t="s">
        <v>66</v>
      </c>
      <c r="F348" s="0" t="n">
        <v>27</v>
      </c>
      <c r="G348" s="0" t="n">
        <v>35</v>
      </c>
      <c r="H348" s="0" t="n">
        <v>68</v>
      </c>
      <c r="I348" s="0" t="s">
        <v>1113</v>
      </c>
      <c r="J348" s="0" t="s">
        <v>1066</v>
      </c>
      <c r="K348" s="0" t="s">
        <v>1067</v>
      </c>
      <c r="L348" s="0" t="n">
        <v>19</v>
      </c>
      <c r="M348" s="0" t="n">
        <v>17</v>
      </c>
      <c r="N348" s="0" t="s">
        <v>52</v>
      </c>
      <c r="O348" s="0" t="s">
        <v>581</v>
      </c>
      <c r="P348" s="0" t="s">
        <v>1357</v>
      </c>
      <c r="Q348" s="0" t="n">
        <v>0.882</v>
      </c>
      <c r="R348" s="0" t="n">
        <v>6</v>
      </c>
      <c r="S348" s="0" t="n">
        <v>43</v>
      </c>
      <c r="T348" s="0" t="n">
        <v>601</v>
      </c>
      <c r="U348" s="0" t="n">
        <v>610</v>
      </c>
      <c r="V348" s="0" t="n">
        <v>572</v>
      </c>
      <c r="W348" s="0" t="n">
        <v>455</v>
      </c>
      <c r="X348" s="0" t="n">
        <v>10</v>
      </c>
      <c r="Y348" s="0" t="n">
        <v>17</v>
      </c>
      <c r="Z348" s="0" t="n">
        <v>4</v>
      </c>
      <c r="AA348" s="0" t="n">
        <v>54.6738</v>
      </c>
      <c r="AB348" s="0" t="n">
        <v>10</v>
      </c>
      <c r="AC348" s="0" t="n">
        <v>26.61</v>
      </c>
      <c r="AD348" s="0" t="n">
        <v>20220.93</v>
      </c>
      <c r="AE348" s="0" t="n">
        <v>278.75</v>
      </c>
      <c r="AF348" s="0" t="n">
        <v>5597.24</v>
      </c>
      <c r="AG348" s="0" t="n">
        <v>37.33</v>
      </c>
      <c r="AH348" s="0" t="n">
        <v>109.41</v>
      </c>
      <c r="AI348" s="0" t="n">
        <v>3.5</v>
      </c>
      <c r="AJ348" s="0" t="n">
        <v>303433.5</v>
      </c>
      <c r="AK348" s="0" t="n">
        <v>34011.5</v>
      </c>
      <c r="AL348" s="0" t="n">
        <v>22887.28</v>
      </c>
      <c r="AM348" s="0" t="n">
        <v>4047.67</v>
      </c>
      <c r="AN348" s="0" t="n">
        <v>339.08</v>
      </c>
      <c r="AO348" s="0" t="n">
        <v>140</v>
      </c>
      <c r="AP348" s="0" t="n">
        <v>82</v>
      </c>
      <c r="AQ348" s="107" t="s">
        <v>172</v>
      </c>
    </row>
    <row r="349" customFormat="false" ht="12.8" hidden="false" customHeight="false" outlineLevel="0" collapsed="false">
      <c r="A349" s="0" t="s">
        <v>2492</v>
      </c>
      <c r="B349" s="0" t="s">
        <v>2493</v>
      </c>
      <c r="C349" s="0" t="n">
        <v>11028</v>
      </c>
      <c r="D349" s="0" t="n">
        <v>1028</v>
      </c>
      <c r="E349" s="0" t="s">
        <v>80</v>
      </c>
      <c r="F349" s="0" t="n">
        <v>28</v>
      </c>
      <c r="G349" s="0" t="n">
        <v>36</v>
      </c>
      <c r="H349" s="0" t="n">
        <v>48</v>
      </c>
      <c r="I349" s="0" t="s">
        <v>1115</v>
      </c>
      <c r="J349" s="0" t="s">
        <v>1066</v>
      </c>
      <c r="K349" s="0" t="s">
        <v>1067</v>
      </c>
      <c r="L349" s="0" t="n">
        <v>17</v>
      </c>
      <c r="M349" s="0" t="n">
        <v>15</v>
      </c>
      <c r="N349" s="0" t="s">
        <v>52</v>
      </c>
      <c r="O349" s="0" t="s">
        <v>581</v>
      </c>
      <c r="P349" s="0" t="s">
        <v>1755</v>
      </c>
      <c r="Q349" s="0" t="n">
        <v>0.912</v>
      </c>
      <c r="R349" s="0" t="n">
        <v>2</v>
      </c>
      <c r="S349" s="0" t="n">
        <v>78</v>
      </c>
      <c r="T349" s="0" t="n">
        <v>613</v>
      </c>
      <c r="U349" s="0" t="n">
        <v>625</v>
      </c>
      <c r="V349" s="0" t="n">
        <v>618</v>
      </c>
      <c r="W349" s="0" t="n">
        <v>440</v>
      </c>
      <c r="X349" s="0" t="n">
        <v>2</v>
      </c>
      <c r="Y349" s="0" t="n">
        <v>13</v>
      </c>
      <c r="Z349" s="0" t="n">
        <v>4</v>
      </c>
      <c r="AA349" s="0" t="n">
        <v>91.3809</v>
      </c>
      <c r="AB349" s="0" t="n">
        <v>2</v>
      </c>
      <c r="AC349" s="0" t="n">
        <v>0.77</v>
      </c>
      <c r="AD349" s="0" t="n">
        <v>9235.64</v>
      </c>
      <c r="AE349" s="0" t="n">
        <v>884.33</v>
      </c>
      <c r="AF349" s="0" t="n">
        <v>535.88</v>
      </c>
      <c r="AG349" s="0" t="n">
        <v>59.2</v>
      </c>
      <c r="AH349" s="0" t="n">
        <v>113.93</v>
      </c>
      <c r="AI349" s="0" t="n">
        <v>8.5</v>
      </c>
      <c r="AJ349" s="0" t="n">
        <v>278667.7</v>
      </c>
      <c r="AK349" s="0" t="n">
        <v>33103.83</v>
      </c>
      <c r="AL349" s="0" t="n">
        <v>16459.68</v>
      </c>
      <c r="AM349" s="0" t="n">
        <v>1513.8</v>
      </c>
      <c r="AN349" s="0" t="n">
        <v>1225.13</v>
      </c>
      <c r="AO349" s="0" t="n">
        <v>95.25</v>
      </c>
      <c r="AP349" s="0" t="n">
        <v>84</v>
      </c>
      <c r="AQ349" s="107" t="s">
        <v>176</v>
      </c>
    </row>
    <row r="350" customFormat="false" ht="12.8" hidden="false" customHeight="false" outlineLevel="0" collapsed="false">
      <c r="A350" s="0" t="s">
        <v>2494</v>
      </c>
      <c r="B350" s="0" t="s">
        <v>2495</v>
      </c>
      <c r="C350" s="0" t="n">
        <v>11029</v>
      </c>
      <c r="D350" s="0" t="n">
        <v>1029</v>
      </c>
      <c r="E350" s="0" t="s">
        <v>80</v>
      </c>
      <c r="F350" s="0" t="n">
        <v>29</v>
      </c>
      <c r="G350" s="0" t="n">
        <v>38</v>
      </c>
      <c r="H350" s="0" t="s">
        <v>180</v>
      </c>
      <c r="I350" s="0" t="s">
        <v>1117</v>
      </c>
      <c r="J350" s="0" t="s">
        <v>1066</v>
      </c>
      <c r="K350" s="0" t="s">
        <v>1067</v>
      </c>
      <c r="L350" s="0" t="n">
        <v>11</v>
      </c>
      <c r="M350" s="0" t="n">
        <v>8</v>
      </c>
      <c r="N350" s="0" t="s">
        <v>52</v>
      </c>
      <c r="O350" s="0" t="s">
        <v>581</v>
      </c>
      <c r="P350" s="0" t="s">
        <v>1745</v>
      </c>
      <c r="Q350" s="0" t="n">
        <v>0.96875</v>
      </c>
      <c r="R350" s="0" t="n">
        <v>1</v>
      </c>
      <c r="S350" s="0" t="n">
        <v>6</v>
      </c>
      <c r="T350" s="0" t="s">
        <v>55</v>
      </c>
      <c r="U350" s="0" t="s">
        <v>55</v>
      </c>
      <c r="V350" s="0" t="s">
        <v>55</v>
      </c>
      <c r="W350" s="0" t="s">
        <v>55</v>
      </c>
      <c r="X350" s="0" t="n">
        <v>6</v>
      </c>
      <c r="Y350" s="0" t="n">
        <v>2</v>
      </c>
      <c r="Z350" s="0" t="n">
        <v>4</v>
      </c>
      <c r="AA350" s="0" t="n">
        <v>5.7113</v>
      </c>
      <c r="AB350" s="0" t="n">
        <v>6</v>
      </c>
      <c r="AC350" s="0" t="n">
        <v>150.19</v>
      </c>
      <c r="AD350" s="0" t="n">
        <v>9703.65</v>
      </c>
      <c r="AE350" s="0" t="n">
        <v>193.25</v>
      </c>
      <c r="AF350" s="0" t="n">
        <v>1677.67</v>
      </c>
      <c r="AG350" s="0" t="n">
        <v>27.67</v>
      </c>
      <c r="AH350" s="0" t="n">
        <v>456.28</v>
      </c>
      <c r="AI350" s="0" t="n">
        <v>4</v>
      </c>
      <c r="AJ350" s="0" t="n">
        <v>152196.97</v>
      </c>
      <c r="AK350" s="0" t="n">
        <v>20320.25</v>
      </c>
      <c r="AL350" s="0" t="n">
        <v>14304.18</v>
      </c>
      <c r="AM350" s="0" t="n">
        <v>2246.33</v>
      </c>
      <c r="AN350" s="0" t="n">
        <v>2974.46</v>
      </c>
      <c r="AO350" s="0" t="n">
        <v>405</v>
      </c>
      <c r="AP350" s="0" t="n">
        <v>88</v>
      </c>
      <c r="AQ350" s="107" t="s">
        <v>181</v>
      </c>
    </row>
    <row r="351" customFormat="false" ht="12.8" hidden="false" customHeight="false" outlineLevel="0" collapsed="false">
      <c r="A351" s="0" t="s">
        <v>2496</v>
      </c>
      <c r="B351" s="0" t="s">
        <v>2497</v>
      </c>
      <c r="C351" s="0" t="n">
        <v>11030</v>
      </c>
      <c r="D351" s="0" t="n">
        <v>1030</v>
      </c>
      <c r="E351" s="0" t="s">
        <v>66</v>
      </c>
      <c r="F351" s="0" t="n">
        <v>30</v>
      </c>
      <c r="G351" s="0" t="n">
        <v>39</v>
      </c>
      <c r="I351" s="0" t="s">
        <v>1119</v>
      </c>
      <c r="J351" s="0" t="s">
        <v>1066</v>
      </c>
      <c r="K351" s="0" t="s">
        <v>1067</v>
      </c>
      <c r="L351" s="0" t="n">
        <v>20</v>
      </c>
      <c r="M351" s="0" t="n">
        <v>18</v>
      </c>
      <c r="N351" s="0" t="s">
        <v>52</v>
      </c>
      <c r="O351" s="0" t="s">
        <v>581</v>
      </c>
      <c r="P351" s="0" t="s">
        <v>1755</v>
      </c>
      <c r="Q351" s="0" t="n">
        <v>0.94</v>
      </c>
      <c r="R351" s="0" t="n">
        <v>2</v>
      </c>
      <c r="S351" s="0" t="n">
        <v>13</v>
      </c>
      <c r="T351" s="0" t="n">
        <v>547</v>
      </c>
      <c r="U351" s="0" t="n">
        <v>491</v>
      </c>
      <c r="V351" s="0" t="n">
        <v>548</v>
      </c>
      <c r="W351" s="0" t="n">
        <v>350</v>
      </c>
      <c r="X351" s="0" t="n">
        <v>7</v>
      </c>
      <c r="Y351" s="0" t="n">
        <v>17</v>
      </c>
      <c r="Z351" s="0" t="n">
        <v>4</v>
      </c>
      <c r="AA351" s="0" t="n">
        <v>17.9073</v>
      </c>
      <c r="AB351" s="0" t="n">
        <v>7</v>
      </c>
      <c r="AC351" s="0" t="n">
        <v>1.41</v>
      </c>
      <c r="AD351" s="0" t="n">
        <v>8666.99</v>
      </c>
      <c r="AE351" s="0" t="n">
        <v>911.17</v>
      </c>
      <c r="AF351" s="0" t="n">
        <v>1975.43</v>
      </c>
      <c r="AG351" s="0" t="n">
        <v>208.6</v>
      </c>
      <c r="AH351" s="0" t="n">
        <v>139.09</v>
      </c>
      <c r="AI351" s="0" t="n">
        <v>29</v>
      </c>
      <c r="AJ351" s="0" t="n">
        <v>226850.66</v>
      </c>
      <c r="AK351" s="0" t="n">
        <v>31871.33</v>
      </c>
      <c r="AL351" s="0" t="n">
        <v>22569.88</v>
      </c>
      <c r="AM351" s="0" t="n">
        <v>4012.6</v>
      </c>
      <c r="AN351" s="0" t="n">
        <v>1900.9</v>
      </c>
      <c r="AO351" s="0" t="n">
        <v>424.75</v>
      </c>
      <c r="AP351" s="0" t="n">
        <v>90</v>
      </c>
      <c r="AQ351" s="107" t="s">
        <v>185</v>
      </c>
    </row>
    <row r="352" customFormat="false" ht="12.8" hidden="false" customHeight="false" outlineLevel="0" collapsed="false">
      <c r="A352" s="0" t="s">
        <v>2498</v>
      </c>
      <c r="B352" s="0" t="s">
        <v>2499</v>
      </c>
      <c r="C352" s="0" t="n">
        <v>11031</v>
      </c>
      <c r="D352" s="0" t="n">
        <v>1031</v>
      </c>
      <c r="E352" s="0" t="s">
        <v>80</v>
      </c>
      <c r="F352" s="0" t="n">
        <v>31</v>
      </c>
      <c r="G352" s="0" t="n">
        <v>40</v>
      </c>
      <c r="I352" s="0" t="s">
        <v>1121</v>
      </c>
      <c r="J352" s="0" t="s">
        <v>1066</v>
      </c>
      <c r="K352" s="0" t="s">
        <v>1067</v>
      </c>
      <c r="L352" s="0" t="n">
        <v>15</v>
      </c>
      <c r="M352" s="0" t="n">
        <v>12</v>
      </c>
      <c r="N352" s="0" t="s">
        <v>52</v>
      </c>
      <c r="O352" s="0" t="s">
        <v>581</v>
      </c>
      <c r="P352" s="0" t="s">
        <v>1757</v>
      </c>
      <c r="Q352" s="0" t="n">
        <v>0.91</v>
      </c>
      <c r="R352" s="0" t="n">
        <v>7</v>
      </c>
      <c r="S352" s="0" t="n">
        <v>11</v>
      </c>
      <c r="T352" s="0" t="n">
        <v>349</v>
      </c>
      <c r="U352" s="0" t="n">
        <v>437</v>
      </c>
      <c r="V352" s="0" t="n">
        <v>386</v>
      </c>
      <c r="W352" s="0" t="s">
        <v>55</v>
      </c>
      <c r="X352" s="0" t="n">
        <v>5</v>
      </c>
      <c r="Y352" s="0" t="s">
        <v>55</v>
      </c>
      <c r="Z352" s="0" t="n">
        <v>4</v>
      </c>
      <c r="AA352" s="0" t="n">
        <v>9.28087</v>
      </c>
      <c r="AB352" s="0" t="n">
        <v>5</v>
      </c>
      <c r="AC352" s="0" t="n">
        <v>1.59</v>
      </c>
      <c r="AD352" s="0" t="n">
        <v>12938.2</v>
      </c>
      <c r="AE352" s="0" t="n">
        <v>216.75</v>
      </c>
      <c r="AF352" s="0" t="n">
        <v>432.02</v>
      </c>
      <c r="AG352" s="0" t="n">
        <v>22.67</v>
      </c>
      <c r="AH352" s="0" t="n">
        <v>9.61</v>
      </c>
      <c r="AI352" s="0" t="n">
        <v>1.5</v>
      </c>
      <c r="AJ352" s="0" t="n">
        <v>199193.03</v>
      </c>
      <c r="AK352" s="0" t="n">
        <v>27170</v>
      </c>
      <c r="AL352" s="0" t="n">
        <v>6431.88</v>
      </c>
      <c r="AM352" s="0" t="n">
        <v>1227.33</v>
      </c>
      <c r="AN352" s="0" t="n">
        <v>1383.41</v>
      </c>
      <c r="AO352" s="0" t="n">
        <v>259</v>
      </c>
      <c r="AP352" s="0" t="n">
        <v>93</v>
      </c>
      <c r="AQ352" s="107" t="s">
        <v>189</v>
      </c>
    </row>
    <row r="353" customFormat="false" ht="12.8" hidden="false" customHeight="false" outlineLevel="0" collapsed="false">
      <c r="A353" s="0" t="s">
        <v>2500</v>
      </c>
      <c r="B353" s="0" t="s">
        <v>2501</v>
      </c>
      <c r="C353" s="0" t="n">
        <v>11032</v>
      </c>
      <c r="D353" s="0" t="n">
        <v>1032</v>
      </c>
      <c r="E353" s="0" t="s">
        <v>66</v>
      </c>
      <c r="F353" s="0" t="n">
        <v>32</v>
      </c>
      <c r="G353" s="0" t="n">
        <v>41</v>
      </c>
      <c r="H353" s="0" t="s">
        <v>193</v>
      </c>
      <c r="I353" s="0" t="s">
        <v>1123</v>
      </c>
      <c r="J353" s="0" t="s">
        <v>1066</v>
      </c>
      <c r="K353" s="0" t="s">
        <v>1067</v>
      </c>
      <c r="L353" s="0" t="n">
        <v>10</v>
      </c>
      <c r="M353" s="0" t="n">
        <v>8</v>
      </c>
      <c r="N353" s="0" t="s">
        <v>52</v>
      </c>
      <c r="O353" s="0" t="s">
        <v>581</v>
      </c>
      <c r="P353" s="0" t="s">
        <v>1745</v>
      </c>
      <c r="Q353" s="0" t="n">
        <v>0.972222222222222</v>
      </c>
      <c r="R353" s="0" t="n">
        <v>1</v>
      </c>
      <c r="S353" s="0" t="n">
        <v>103</v>
      </c>
      <c r="T353" s="0" t="n">
        <v>514</v>
      </c>
      <c r="U353" s="0" t="n">
        <v>613</v>
      </c>
      <c r="V353" s="0" t="n">
        <v>501</v>
      </c>
      <c r="W353" s="0" t="n">
        <v>502</v>
      </c>
      <c r="X353" s="0" t="n">
        <v>16</v>
      </c>
      <c r="Y353" s="0" t="n">
        <v>20</v>
      </c>
      <c r="Z353" s="0" t="n">
        <v>4</v>
      </c>
      <c r="AA353" s="0" t="n">
        <v>58.3624</v>
      </c>
      <c r="AB353" s="0" t="n">
        <v>16</v>
      </c>
      <c r="AC353" s="0" t="n">
        <v>37.26</v>
      </c>
      <c r="AD353" s="0" t="n">
        <v>20352.65</v>
      </c>
      <c r="AE353" s="0" t="n">
        <v>278</v>
      </c>
      <c r="AF353" s="0" t="n">
        <v>849.04</v>
      </c>
      <c r="AG353" s="0" t="n">
        <v>29</v>
      </c>
      <c r="AH353" s="0" t="n">
        <v>334.38</v>
      </c>
      <c r="AI353" s="0" t="n">
        <v>6</v>
      </c>
      <c r="AJ353" s="0" t="n">
        <v>365416.95</v>
      </c>
      <c r="AK353" s="0" t="n">
        <v>41190.25</v>
      </c>
      <c r="AL353" s="0" t="n">
        <v>27784.05</v>
      </c>
      <c r="AM353" s="0" t="n">
        <v>5269.33</v>
      </c>
      <c r="AN353" s="0" t="n">
        <v>4018.05</v>
      </c>
      <c r="AO353" s="0" t="n">
        <v>1306</v>
      </c>
      <c r="AP353" s="0" t="n">
        <v>99</v>
      </c>
      <c r="AQ353" s="107" t="s">
        <v>194</v>
      </c>
    </row>
    <row r="354" customFormat="false" ht="12.8" hidden="false" customHeight="false" outlineLevel="0" collapsed="false">
      <c r="A354" s="0" t="s">
        <v>2502</v>
      </c>
      <c r="B354" s="0" t="s">
        <v>2503</v>
      </c>
      <c r="C354" s="0" t="n">
        <v>11033</v>
      </c>
      <c r="D354" s="0" t="n">
        <v>1033</v>
      </c>
      <c r="E354" s="0" t="s">
        <v>80</v>
      </c>
      <c r="F354" s="0" t="n">
        <v>33</v>
      </c>
      <c r="G354" s="0" t="n">
        <v>42</v>
      </c>
      <c r="I354" s="0" t="s">
        <v>1125</v>
      </c>
      <c r="J354" s="0" t="s">
        <v>1066</v>
      </c>
      <c r="K354" s="0" t="s">
        <v>1067</v>
      </c>
      <c r="L354" s="0" t="n">
        <v>19</v>
      </c>
      <c r="M354" s="0" t="n">
        <v>17</v>
      </c>
      <c r="N354" s="0" t="s">
        <v>52</v>
      </c>
      <c r="O354" s="0" t="s">
        <v>581</v>
      </c>
      <c r="P354" s="0" t="s">
        <v>1758</v>
      </c>
      <c r="Q354" s="0" t="n">
        <v>0.89</v>
      </c>
      <c r="R354" s="0" t="n">
        <v>3</v>
      </c>
      <c r="S354" s="0" t="n">
        <v>277</v>
      </c>
      <c r="T354" s="0" t="n">
        <v>365</v>
      </c>
      <c r="U354" s="0" t="n">
        <v>581</v>
      </c>
      <c r="V354" s="0" t="n">
        <v>498</v>
      </c>
      <c r="W354" s="0" t="n">
        <v>510</v>
      </c>
      <c r="X354" s="0" t="n">
        <v>2</v>
      </c>
      <c r="Y354" s="0" t="n">
        <v>15</v>
      </c>
      <c r="Z354" s="0" t="n">
        <v>4</v>
      </c>
      <c r="AA354" s="0" t="n">
        <v>233.152</v>
      </c>
      <c r="AB354" s="0" t="n">
        <v>2</v>
      </c>
      <c r="AC354" s="0" t="n">
        <v>19.19</v>
      </c>
      <c r="AD354" s="0" t="n">
        <v>7176.54</v>
      </c>
      <c r="AE354" s="0" t="n">
        <v>371.6</v>
      </c>
      <c r="AF354" s="0" t="n">
        <v>1708.54</v>
      </c>
      <c r="AG354" s="0" t="n">
        <v>56.25</v>
      </c>
      <c r="AH354" s="0" t="n">
        <v>274.48</v>
      </c>
      <c r="AI354" s="0" t="n">
        <v>7</v>
      </c>
      <c r="AJ354" s="0" t="n">
        <v>341274.43</v>
      </c>
      <c r="AK354" s="0" t="n">
        <v>35431.6</v>
      </c>
      <c r="AL354" s="0" t="n">
        <v>54524.09</v>
      </c>
      <c r="AM354" s="0" t="n">
        <v>4067</v>
      </c>
      <c r="AN354" s="0" t="n">
        <v>2374.89</v>
      </c>
      <c r="AO354" s="0" t="n">
        <v>274.67</v>
      </c>
      <c r="AP354" s="0" t="n">
        <v>101</v>
      </c>
      <c r="AQ354" s="107" t="s">
        <v>198</v>
      </c>
    </row>
    <row r="355" customFormat="false" ht="12.8" hidden="false" customHeight="false" outlineLevel="0" collapsed="false">
      <c r="A355" s="0" t="s">
        <v>2504</v>
      </c>
      <c r="B355" s="0" t="s">
        <v>2505</v>
      </c>
      <c r="C355" s="0" t="n">
        <v>11034</v>
      </c>
      <c r="D355" s="0" t="n">
        <v>1034</v>
      </c>
      <c r="E355" s="0" t="s">
        <v>80</v>
      </c>
      <c r="F355" s="0" t="n">
        <v>34</v>
      </c>
      <c r="G355" s="0" t="n">
        <v>44</v>
      </c>
      <c r="H355" s="0" t="s">
        <v>153</v>
      </c>
      <c r="I355" s="0" t="s">
        <v>1127</v>
      </c>
      <c r="J355" s="0" t="s">
        <v>1066</v>
      </c>
      <c r="K355" s="0" t="s">
        <v>1067</v>
      </c>
      <c r="L355" s="0" t="n">
        <v>15</v>
      </c>
      <c r="M355" s="0" t="n">
        <v>12</v>
      </c>
      <c r="N355" s="0" t="s">
        <v>52</v>
      </c>
      <c r="O355" s="0" t="s">
        <v>581</v>
      </c>
      <c r="P355" s="0" t="s">
        <v>1759</v>
      </c>
      <c r="Q355" s="0" t="n">
        <v>0.894736842105263</v>
      </c>
      <c r="R355" s="0" t="n">
        <v>3</v>
      </c>
      <c r="S355" s="0" t="n">
        <v>91</v>
      </c>
      <c r="T355" s="0" t="n">
        <v>542</v>
      </c>
      <c r="U355" s="0" t="n">
        <v>621</v>
      </c>
      <c r="V355" s="0" t="n">
        <v>570</v>
      </c>
      <c r="W355" s="0" t="n">
        <v>539</v>
      </c>
      <c r="X355" s="0" t="n">
        <v>4</v>
      </c>
      <c r="Y355" s="0" t="n">
        <v>5</v>
      </c>
      <c r="Z355" s="0" t="n">
        <v>4</v>
      </c>
      <c r="AA355" s="0" t="n">
        <v>94.3555</v>
      </c>
      <c r="AB355" s="0" t="n">
        <v>4</v>
      </c>
      <c r="AC355" s="0" t="n">
        <v>3.12</v>
      </c>
      <c r="AD355" s="0" t="n">
        <v>8380.64</v>
      </c>
      <c r="AE355" s="0" t="n">
        <v>904.67</v>
      </c>
      <c r="AF355" s="0" t="n">
        <v>2002.74</v>
      </c>
      <c r="AG355" s="0" t="n">
        <v>202.8</v>
      </c>
      <c r="AH355" s="0" t="n">
        <v>225.12</v>
      </c>
      <c r="AI355" s="0" t="n">
        <v>23.25</v>
      </c>
      <c r="AJ355" s="0" t="n">
        <v>301576.89</v>
      </c>
      <c r="AK355" s="0" t="n">
        <v>41697.5</v>
      </c>
      <c r="AL355" s="0" t="n">
        <v>36555.82</v>
      </c>
      <c r="AM355" s="0" t="n">
        <v>6432</v>
      </c>
      <c r="AN355" s="0" t="n">
        <v>1538.32</v>
      </c>
      <c r="AO355" s="0" t="n">
        <v>339.75</v>
      </c>
      <c r="AP355" s="0" t="n">
        <v>108</v>
      </c>
      <c r="AQ355" s="107" t="s">
        <v>203</v>
      </c>
    </row>
    <row r="356" customFormat="false" ht="12.8" hidden="false" customHeight="false" outlineLevel="0" collapsed="false">
      <c r="A356" s="0" t="s">
        <v>2506</v>
      </c>
      <c r="B356" s="0" t="s">
        <v>2507</v>
      </c>
      <c r="C356" s="0" t="n">
        <v>11035</v>
      </c>
      <c r="D356" s="0" t="n">
        <v>1035</v>
      </c>
      <c r="E356" s="0" t="s">
        <v>46</v>
      </c>
      <c r="F356" s="0" t="n">
        <v>35</v>
      </c>
      <c r="G356" s="0" t="n">
        <v>45</v>
      </c>
      <c r="H356" s="0" t="n">
        <v>14</v>
      </c>
      <c r="I356" s="0" t="s">
        <v>1129</v>
      </c>
      <c r="J356" s="0" t="s">
        <v>1066</v>
      </c>
      <c r="K356" s="0" t="s">
        <v>1067</v>
      </c>
      <c r="L356" s="0" t="n">
        <v>13</v>
      </c>
      <c r="M356" s="0" t="n">
        <v>10</v>
      </c>
      <c r="N356" s="0" t="s">
        <v>52</v>
      </c>
      <c r="O356" s="0" t="s">
        <v>581</v>
      </c>
      <c r="P356" s="0" t="s">
        <v>1760</v>
      </c>
      <c r="Q356" s="0" t="n">
        <v>0.97</v>
      </c>
      <c r="R356" s="0" t="n">
        <v>4</v>
      </c>
      <c r="S356" s="0" t="n">
        <v>75</v>
      </c>
      <c r="T356" s="0" t="n">
        <v>610</v>
      </c>
      <c r="U356" s="0" t="n">
        <v>598</v>
      </c>
      <c r="V356" s="0" t="n">
        <v>636</v>
      </c>
      <c r="W356" s="0" t="n">
        <v>553</v>
      </c>
      <c r="X356" s="0" t="n">
        <v>15</v>
      </c>
      <c r="Y356" s="0" t="n">
        <v>5</v>
      </c>
      <c r="Z356" s="0" t="n">
        <v>4</v>
      </c>
      <c r="AA356" s="0" t="n">
        <v>73.2356</v>
      </c>
      <c r="AB356" s="0" t="n">
        <v>15</v>
      </c>
      <c r="AC356" s="0" t="n">
        <v>8.58</v>
      </c>
      <c r="AD356" s="0" t="n">
        <v>10095.71</v>
      </c>
      <c r="AE356" s="0" t="n">
        <v>69.33</v>
      </c>
      <c r="AF356" s="0" t="n">
        <v>120.92</v>
      </c>
      <c r="AG356" s="0" t="n">
        <v>7.5</v>
      </c>
      <c r="AH356" s="0" t="n">
        <v>73.24</v>
      </c>
      <c r="AI356" s="0" t="n">
        <v>1</v>
      </c>
      <c r="AJ356" s="0" t="n">
        <v>191184.09</v>
      </c>
      <c r="AK356" s="0" t="n">
        <v>23729</v>
      </c>
      <c r="AL356" s="0" t="n">
        <v>4928.62</v>
      </c>
      <c r="AM356" s="0" t="n">
        <v>995.5</v>
      </c>
      <c r="AN356" s="0" t="n">
        <v>149.56</v>
      </c>
      <c r="AO356" s="0" t="n">
        <v>66</v>
      </c>
      <c r="AP356" s="0" t="n">
        <v>114</v>
      </c>
      <c r="AQ356" s="107" t="s">
        <v>207</v>
      </c>
    </row>
    <row r="357" customFormat="false" ht="12.8" hidden="false" customHeight="false" outlineLevel="0" collapsed="false">
      <c r="A357" s="0" t="s">
        <v>2508</v>
      </c>
      <c r="B357" s="0" t="s">
        <v>2509</v>
      </c>
      <c r="C357" s="0" t="n">
        <v>11036</v>
      </c>
      <c r="D357" s="0" t="n">
        <v>1036</v>
      </c>
      <c r="E357" s="0" t="s">
        <v>46</v>
      </c>
      <c r="F357" s="0" t="n">
        <v>36</v>
      </c>
      <c r="G357" s="0" t="n">
        <v>46</v>
      </c>
      <c r="H357" s="0" t="n">
        <v>27</v>
      </c>
      <c r="I357" s="0" t="s">
        <v>1131</v>
      </c>
      <c r="J357" s="0" t="s">
        <v>1066</v>
      </c>
      <c r="K357" s="0" t="s">
        <v>1067</v>
      </c>
      <c r="L357" s="0" t="n">
        <v>10</v>
      </c>
      <c r="M357" s="0" t="n">
        <v>8</v>
      </c>
      <c r="N357" s="0" t="s">
        <v>52</v>
      </c>
      <c r="O357" s="0" t="s">
        <v>581</v>
      </c>
      <c r="P357" s="0" t="s">
        <v>1743</v>
      </c>
      <c r="Q357" s="0" t="n">
        <v>0.941</v>
      </c>
      <c r="R357" s="0" t="n">
        <v>3</v>
      </c>
      <c r="S357" s="0" t="n">
        <v>312</v>
      </c>
      <c r="T357" s="0" t="n">
        <v>606</v>
      </c>
      <c r="U357" s="0" t="n">
        <v>545</v>
      </c>
      <c r="V357" s="0" t="n">
        <v>587</v>
      </c>
      <c r="W357" s="0" t="n">
        <v>460</v>
      </c>
      <c r="X357" s="0" t="n">
        <v>6</v>
      </c>
      <c r="Y357" s="0" t="n">
        <v>23</v>
      </c>
      <c r="Z357" s="0" t="n">
        <v>4</v>
      </c>
      <c r="AA357" s="0" t="n">
        <v>343.868</v>
      </c>
      <c r="AB357" s="0" t="n">
        <v>6</v>
      </c>
      <c r="AC357" s="0" t="n">
        <v>40.28</v>
      </c>
      <c r="AD357" s="0" t="n">
        <v>12302.34</v>
      </c>
      <c r="AE357" s="0" t="n">
        <v>214</v>
      </c>
      <c r="AF357" s="0" t="n">
        <v>2543.71</v>
      </c>
      <c r="AG357" s="0" t="n">
        <v>30.67</v>
      </c>
      <c r="AH357" s="0" t="n">
        <v>463.63</v>
      </c>
      <c r="AI357" s="0" t="n">
        <v>3</v>
      </c>
      <c r="AJ357" s="0" t="n">
        <v>263891.18</v>
      </c>
      <c r="AK357" s="0" t="n">
        <v>31791.25</v>
      </c>
      <c r="AL357" s="0" t="n">
        <v>18588.22</v>
      </c>
      <c r="AM357" s="0" t="n">
        <v>2256.33</v>
      </c>
      <c r="AN357" s="0" t="n">
        <v>720.31</v>
      </c>
      <c r="AO357" s="0" t="n">
        <v>76</v>
      </c>
      <c r="AP357" s="0" t="n">
        <v>116</v>
      </c>
      <c r="AQ357" s="107" t="s">
        <v>211</v>
      </c>
    </row>
    <row r="358" customFormat="false" ht="12.8" hidden="false" customHeight="false" outlineLevel="0" collapsed="false">
      <c r="A358" s="0" t="s">
        <v>2510</v>
      </c>
      <c r="B358" s="0" t="s">
        <v>2511</v>
      </c>
      <c r="C358" s="0" t="n">
        <v>11037</v>
      </c>
      <c r="D358" s="0" t="n">
        <v>1037</v>
      </c>
      <c r="E358" s="0" t="s">
        <v>56</v>
      </c>
      <c r="F358" s="0" t="n">
        <v>37</v>
      </c>
      <c r="G358" s="0" t="n">
        <v>47</v>
      </c>
      <c r="H358" s="0" t="n">
        <v>20</v>
      </c>
      <c r="I358" s="0" t="s">
        <v>1131</v>
      </c>
      <c r="J358" s="0" t="s">
        <v>1066</v>
      </c>
      <c r="K358" s="0" t="s">
        <v>1067</v>
      </c>
      <c r="L358" s="0" t="n">
        <v>14</v>
      </c>
      <c r="M358" s="0" t="n">
        <v>12</v>
      </c>
      <c r="N358" s="0" t="s">
        <v>52</v>
      </c>
      <c r="O358" s="0" t="s">
        <v>581</v>
      </c>
      <c r="P358" s="0" t="s">
        <v>605</v>
      </c>
      <c r="Q358" s="0" t="n">
        <v>0.943</v>
      </c>
      <c r="R358" s="0" t="n">
        <v>4</v>
      </c>
      <c r="S358" s="0" t="n">
        <v>312</v>
      </c>
      <c r="T358" s="0" t="n">
        <v>606</v>
      </c>
      <c r="U358" s="0" t="n">
        <v>630</v>
      </c>
      <c r="V358" s="0" t="n">
        <v>599</v>
      </c>
      <c r="W358" s="0" t="n">
        <v>487</v>
      </c>
      <c r="X358" s="0" t="n">
        <v>6</v>
      </c>
      <c r="Y358" s="0" t="n">
        <v>23</v>
      </c>
      <c r="Z358" s="0" t="n">
        <v>4</v>
      </c>
      <c r="AA358" s="0" t="n">
        <v>343.868</v>
      </c>
      <c r="AB358" s="0" t="n">
        <v>6</v>
      </c>
      <c r="AC358" s="0" t="n">
        <v>40.28</v>
      </c>
      <c r="AD358" s="0" t="n">
        <v>12302.34</v>
      </c>
      <c r="AE358" s="0" t="n">
        <v>214</v>
      </c>
      <c r="AF358" s="0" t="n">
        <v>2543.71</v>
      </c>
      <c r="AG358" s="0" t="n">
        <v>30.67</v>
      </c>
      <c r="AH358" s="0" t="n">
        <v>463.63</v>
      </c>
      <c r="AI358" s="0" t="n">
        <v>3</v>
      </c>
      <c r="AJ358" s="0" t="n">
        <v>263891.18</v>
      </c>
      <c r="AK358" s="0" t="n">
        <v>31791.25</v>
      </c>
      <c r="AL358" s="0" t="n">
        <v>18588.22</v>
      </c>
      <c r="AM358" s="0" t="n">
        <v>2256.33</v>
      </c>
      <c r="AN358" s="0" t="n">
        <v>720.31</v>
      </c>
      <c r="AO358" s="0" t="n">
        <v>76</v>
      </c>
      <c r="AP358" s="0" t="n">
        <v>116</v>
      </c>
      <c r="AQ358" s="107" t="s">
        <v>215</v>
      </c>
    </row>
    <row r="359" customFormat="false" ht="12.8" hidden="false" customHeight="false" outlineLevel="0" collapsed="false">
      <c r="A359" s="0" t="s">
        <v>2512</v>
      </c>
      <c r="B359" s="0" t="s">
        <v>2513</v>
      </c>
      <c r="C359" s="0" t="n">
        <v>11038</v>
      </c>
      <c r="D359" s="0" t="n">
        <v>1038</v>
      </c>
      <c r="E359" s="0" t="s">
        <v>80</v>
      </c>
      <c r="F359" s="0" t="n">
        <v>38</v>
      </c>
      <c r="G359" s="0" t="n">
        <v>48</v>
      </c>
      <c r="H359" s="0" t="s">
        <v>153</v>
      </c>
      <c r="I359" s="0" t="s">
        <v>1134</v>
      </c>
      <c r="J359" s="0" t="s">
        <v>1066</v>
      </c>
      <c r="K359" s="0" t="s">
        <v>1067</v>
      </c>
      <c r="L359" s="0" t="n">
        <v>13</v>
      </c>
      <c r="M359" s="0" t="n">
        <v>11</v>
      </c>
      <c r="N359" s="0" t="s">
        <v>52</v>
      </c>
      <c r="O359" s="0" t="s">
        <v>581</v>
      </c>
      <c r="P359" s="0" t="s">
        <v>1761</v>
      </c>
      <c r="Q359" s="0" t="n">
        <v>0.894736842105263</v>
      </c>
      <c r="R359" s="0" t="n">
        <v>5</v>
      </c>
      <c r="S359" s="0" t="n">
        <v>88</v>
      </c>
      <c r="T359" s="0" t="n">
        <v>434</v>
      </c>
      <c r="U359" s="0" t="n">
        <v>523</v>
      </c>
      <c r="V359" s="0" t="n">
        <v>497</v>
      </c>
      <c r="W359" s="0" t="s">
        <v>55</v>
      </c>
      <c r="X359" s="0" t="n">
        <v>1</v>
      </c>
      <c r="Y359" s="0" t="n">
        <v>17</v>
      </c>
      <c r="Z359" s="0" t="n">
        <v>4</v>
      </c>
      <c r="AA359" s="0" t="n">
        <v>52.0562</v>
      </c>
      <c r="AB359" s="0" t="n">
        <v>1</v>
      </c>
      <c r="AC359" s="0" t="n">
        <v>0.48</v>
      </c>
      <c r="AD359" s="0" t="n">
        <v>5355.23</v>
      </c>
      <c r="AE359" s="0" t="n">
        <v>243.8</v>
      </c>
      <c r="AF359" s="0" t="n">
        <v>216.52</v>
      </c>
      <c r="AG359" s="0" t="n">
        <v>15.25</v>
      </c>
      <c r="AH359" s="0" t="n">
        <v>52.37</v>
      </c>
      <c r="AI359" s="0" t="n">
        <v>1.67</v>
      </c>
      <c r="AJ359" s="0" t="n">
        <v>302351.65</v>
      </c>
      <c r="AK359" s="0" t="n">
        <v>37930</v>
      </c>
      <c r="AL359" s="0" t="n">
        <v>20708.21</v>
      </c>
      <c r="AM359" s="0" t="n">
        <v>3033.5</v>
      </c>
      <c r="AN359" s="0" t="n">
        <v>854.18</v>
      </c>
      <c r="AO359" s="0" t="n">
        <v>211.33</v>
      </c>
      <c r="AP359" s="0" t="n">
        <v>129</v>
      </c>
      <c r="AQ359" s="107" t="s">
        <v>219</v>
      </c>
    </row>
    <row r="360" customFormat="false" ht="12.8" hidden="false" customHeight="false" outlineLevel="0" collapsed="false">
      <c r="A360" s="0" t="s">
        <v>2514</v>
      </c>
      <c r="B360" s="0" t="s">
        <v>2515</v>
      </c>
      <c r="C360" s="0" t="n">
        <v>11039</v>
      </c>
      <c r="D360" s="0" t="n">
        <v>1039</v>
      </c>
      <c r="E360" s="0" t="s">
        <v>80</v>
      </c>
      <c r="F360" s="0" t="n">
        <v>39</v>
      </c>
      <c r="G360" s="0" t="n">
        <v>52</v>
      </c>
      <c r="I360" s="0" t="s">
        <v>1136</v>
      </c>
      <c r="J360" s="0" t="s">
        <v>1066</v>
      </c>
      <c r="K360" s="0" t="s">
        <v>1067</v>
      </c>
      <c r="L360" s="0" t="n">
        <v>15</v>
      </c>
      <c r="M360" s="0" t="n">
        <v>13</v>
      </c>
      <c r="N360" s="0" t="s">
        <v>52</v>
      </c>
      <c r="O360" s="0" t="s">
        <v>581</v>
      </c>
      <c r="P360" s="0" t="s">
        <v>1762</v>
      </c>
      <c r="Q360" s="0" t="n">
        <v>1</v>
      </c>
      <c r="R360" s="0" t="n">
        <v>6</v>
      </c>
      <c r="S360" s="0" t="n">
        <v>30</v>
      </c>
      <c r="T360" s="0" t="n">
        <v>597</v>
      </c>
      <c r="U360" s="0" t="n">
        <v>526</v>
      </c>
      <c r="V360" s="0" t="n">
        <v>611</v>
      </c>
      <c r="W360" s="0" t="n">
        <v>431</v>
      </c>
      <c r="X360" s="0" t="n">
        <v>2</v>
      </c>
      <c r="Y360" s="0" t="n">
        <v>20</v>
      </c>
      <c r="Z360" s="0" t="n">
        <v>4</v>
      </c>
      <c r="AA360" s="0" t="n">
        <v>23.2022</v>
      </c>
      <c r="AB360" s="0" t="n">
        <v>2</v>
      </c>
      <c r="AC360" s="0" t="n">
        <v>19.04</v>
      </c>
      <c r="AD360" s="0" t="n">
        <v>9214.58</v>
      </c>
      <c r="AE360" s="0" t="n">
        <v>372.4</v>
      </c>
      <c r="AF360" s="0" t="n">
        <v>969.6</v>
      </c>
      <c r="AG360" s="0" t="n">
        <v>36.25</v>
      </c>
      <c r="AH360" s="0" t="n">
        <v>246.72</v>
      </c>
      <c r="AI360" s="0" t="n">
        <v>6.33</v>
      </c>
      <c r="AJ360" s="0" t="n">
        <v>308152.82</v>
      </c>
      <c r="AK360" s="0" t="n">
        <v>39266.8</v>
      </c>
      <c r="AL360" s="0" t="n">
        <v>20365.5</v>
      </c>
      <c r="AM360" s="0" t="n">
        <v>2901</v>
      </c>
      <c r="AN360" s="0" t="n">
        <v>3448.36</v>
      </c>
      <c r="AO360" s="0" t="n">
        <v>518.33</v>
      </c>
      <c r="AP360" s="0" t="n">
        <v>141</v>
      </c>
      <c r="AQ360" s="107" t="s">
        <v>223</v>
      </c>
    </row>
    <row r="361" customFormat="false" ht="12.8" hidden="false" customHeight="false" outlineLevel="0" collapsed="false">
      <c r="A361" s="0" t="s">
        <v>2516</v>
      </c>
      <c r="B361" s="0" t="s">
        <v>2517</v>
      </c>
      <c r="C361" s="0" t="n">
        <v>11040</v>
      </c>
      <c r="D361" s="0" t="n">
        <v>1040</v>
      </c>
      <c r="E361" s="0" t="s">
        <v>80</v>
      </c>
      <c r="F361" s="0" t="n">
        <v>40</v>
      </c>
      <c r="G361" s="0" t="n">
        <v>55</v>
      </c>
      <c r="H361" s="0" t="s">
        <v>227</v>
      </c>
      <c r="I361" s="0" t="s">
        <v>1138</v>
      </c>
      <c r="J361" s="0" t="s">
        <v>1066</v>
      </c>
      <c r="K361" s="0" t="s">
        <v>1067</v>
      </c>
      <c r="L361" s="0" t="n">
        <v>10</v>
      </c>
      <c r="M361" s="0" t="n">
        <v>8</v>
      </c>
      <c r="N361" s="0" t="s">
        <v>52</v>
      </c>
      <c r="O361" s="0" t="s">
        <v>581</v>
      </c>
      <c r="P361" s="0" t="s">
        <v>1743</v>
      </c>
      <c r="Q361" s="0" t="n">
        <v>0.90625</v>
      </c>
      <c r="R361" s="0" t="n">
        <v>3</v>
      </c>
      <c r="S361" s="0" t="n">
        <v>274</v>
      </c>
      <c r="T361" s="0" t="s">
        <v>55</v>
      </c>
      <c r="U361" s="0" t="s">
        <v>55</v>
      </c>
      <c r="V361" s="0" t="s">
        <v>55</v>
      </c>
      <c r="W361" s="0" t="s">
        <v>55</v>
      </c>
      <c r="X361" s="0" t="n">
        <v>3</v>
      </c>
      <c r="Y361" s="0" t="n">
        <v>34</v>
      </c>
      <c r="Z361" s="0" t="n">
        <v>4</v>
      </c>
      <c r="AA361" s="0" t="n">
        <v>129.516</v>
      </c>
      <c r="AB361" s="0" t="n">
        <v>3</v>
      </c>
      <c r="AC361" s="0" t="n">
        <v>6.78</v>
      </c>
      <c r="AD361" s="0" t="n">
        <v>10852.89</v>
      </c>
      <c r="AE361" s="0" t="n">
        <v>353.6</v>
      </c>
      <c r="AF361" s="0" t="n">
        <v>2229.54</v>
      </c>
      <c r="AG361" s="0" t="n">
        <v>25.75</v>
      </c>
      <c r="AH361" s="0" t="n">
        <v>144.53</v>
      </c>
      <c r="AI361" s="0" t="n">
        <v>3.33</v>
      </c>
      <c r="AJ361" s="0" t="n">
        <v>251599.75</v>
      </c>
      <c r="AK361" s="0" t="n">
        <v>34052.2</v>
      </c>
      <c r="AL361" s="0" t="n">
        <v>11964.13</v>
      </c>
      <c r="AM361" s="0" t="n">
        <v>2093.25</v>
      </c>
      <c r="AN361" s="0" t="n">
        <v>511.26</v>
      </c>
      <c r="AO361" s="0" t="n">
        <v>152</v>
      </c>
      <c r="AP361" s="0" t="n">
        <v>142</v>
      </c>
      <c r="AQ361" s="107" t="s">
        <v>228</v>
      </c>
    </row>
    <row r="362" customFormat="false" ht="12.8" hidden="false" customHeight="false" outlineLevel="0" collapsed="false">
      <c r="A362" s="0" t="s">
        <v>2518</v>
      </c>
      <c r="B362" s="0" t="s">
        <v>2519</v>
      </c>
      <c r="C362" s="0" t="n">
        <v>11041</v>
      </c>
      <c r="D362" s="0" t="n">
        <v>1041</v>
      </c>
      <c r="E362" s="0" t="s">
        <v>80</v>
      </c>
      <c r="F362" s="0" t="n">
        <v>41</v>
      </c>
      <c r="G362" s="0" t="n">
        <v>56</v>
      </c>
      <c r="H362" s="0" t="n">
        <v>13</v>
      </c>
      <c r="I362" s="0" t="s">
        <v>1140</v>
      </c>
      <c r="J362" s="0" t="s">
        <v>1066</v>
      </c>
      <c r="K362" s="0" t="s">
        <v>1067</v>
      </c>
      <c r="L362" s="0" t="n">
        <v>15</v>
      </c>
      <c r="M362" s="0" t="n">
        <v>13</v>
      </c>
      <c r="N362" s="0" t="s">
        <v>52</v>
      </c>
      <c r="O362" s="0" t="s">
        <v>53</v>
      </c>
      <c r="P362" s="0" t="s">
        <v>1749</v>
      </c>
      <c r="Q362" s="0" t="n">
        <v>0.97</v>
      </c>
      <c r="R362" s="0" t="n">
        <v>3</v>
      </c>
      <c r="S362" s="0" t="n">
        <v>40</v>
      </c>
      <c r="T362" s="0" t="s">
        <v>55</v>
      </c>
      <c r="U362" s="0" t="s">
        <v>55</v>
      </c>
      <c r="V362" s="0" t="s">
        <v>55</v>
      </c>
      <c r="W362" s="0" t="s">
        <v>55</v>
      </c>
      <c r="X362" s="0" t="n">
        <v>6</v>
      </c>
      <c r="Y362" s="0" t="n">
        <v>12</v>
      </c>
      <c r="Z362" s="0" t="n">
        <v>4</v>
      </c>
      <c r="AA362" s="0" t="n">
        <v>51.8182</v>
      </c>
      <c r="AB362" s="0" t="n">
        <v>6</v>
      </c>
      <c r="AC362" s="0" t="n">
        <v>2.94</v>
      </c>
      <c r="AD362" s="0" t="n">
        <v>8189.21</v>
      </c>
      <c r="AE362" s="0" t="n">
        <v>879.67</v>
      </c>
      <c r="AF362" s="0" t="n">
        <v>2021.84</v>
      </c>
      <c r="AG362" s="0" t="n">
        <v>209.2</v>
      </c>
      <c r="AH362" s="0" t="n">
        <v>347.18</v>
      </c>
      <c r="AI362" s="0" t="n">
        <v>30</v>
      </c>
      <c r="AJ362" s="0" t="n">
        <v>255863.01</v>
      </c>
      <c r="AK362" s="0" t="n">
        <v>35778.83</v>
      </c>
      <c r="AL362" s="0" t="n">
        <v>40430.63</v>
      </c>
      <c r="AM362" s="0" t="n">
        <v>7063.2</v>
      </c>
      <c r="AN362" s="0" t="n">
        <v>8952.98</v>
      </c>
      <c r="AO362" s="0" t="n">
        <v>2016.25</v>
      </c>
      <c r="AP362" s="0" t="n">
        <v>144</v>
      </c>
      <c r="AQ362" s="107" t="s">
        <v>232</v>
      </c>
    </row>
    <row r="363" customFormat="false" ht="12.8" hidden="false" customHeight="false" outlineLevel="0" collapsed="false">
      <c r="A363" s="0" t="s">
        <v>2520</v>
      </c>
      <c r="B363" s="0" t="s">
        <v>2521</v>
      </c>
      <c r="C363" s="0" t="n">
        <v>11042</v>
      </c>
      <c r="D363" s="0" t="n">
        <v>1042</v>
      </c>
      <c r="E363" s="0" t="s">
        <v>80</v>
      </c>
      <c r="F363" s="0" t="n">
        <v>42</v>
      </c>
      <c r="G363" s="0" t="n">
        <v>57</v>
      </c>
      <c r="H363" s="0" t="s">
        <v>237</v>
      </c>
      <c r="I363" s="0" t="s">
        <v>1142</v>
      </c>
      <c r="J363" s="0" t="s">
        <v>1066</v>
      </c>
      <c r="K363" s="0" t="s">
        <v>1067</v>
      </c>
      <c r="L363" s="0" t="n">
        <v>22</v>
      </c>
      <c r="M363" s="0" t="n">
        <v>19</v>
      </c>
      <c r="N363" s="0" t="s">
        <v>52</v>
      </c>
      <c r="O363" s="0" t="s">
        <v>53</v>
      </c>
      <c r="P363" s="0" t="s">
        <v>1745</v>
      </c>
      <c r="Q363" s="0" t="n">
        <v>0.92</v>
      </c>
      <c r="R363" s="0" t="n">
        <v>1</v>
      </c>
      <c r="S363" s="0" t="n">
        <v>187</v>
      </c>
      <c r="T363" s="0" t="n">
        <v>595</v>
      </c>
      <c r="U363" s="0" t="n">
        <v>580</v>
      </c>
      <c r="V363" s="0" t="n">
        <v>634</v>
      </c>
      <c r="W363" s="0" t="n">
        <v>533</v>
      </c>
      <c r="X363" s="0" t="n">
        <v>15</v>
      </c>
      <c r="Y363" s="0" t="n">
        <v>18</v>
      </c>
      <c r="Z363" s="0" t="n">
        <v>4</v>
      </c>
      <c r="AA363" s="0" t="n">
        <v>157.894</v>
      </c>
      <c r="AB363" s="0" t="n">
        <v>15</v>
      </c>
      <c r="AC363" s="0" t="n">
        <v>39.89</v>
      </c>
      <c r="AD363" s="0" t="n">
        <v>20782.78</v>
      </c>
      <c r="AE363" s="0" t="n">
        <v>253.75</v>
      </c>
      <c r="AF363" s="0" t="n">
        <v>3351.24</v>
      </c>
      <c r="AG363" s="0" t="n">
        <v>29.67</v>
      </c>
      <c r="AH363" s="0" t="n">
        <v>226.85</v>
      </c>
      <c r="AI363" s="0" t="n">
        <v>5.5</v>
      </c>
      <c r="AJ363" s="0" t="n">
        <v>291111.6</v>
      </c>
      <c r="AK363" s="0" t="n">
        <v>39772.5</v>
      </c>
      <c r="AL363" s="0" t="n">
        <v>25512.18</v>
      </c>
      <c r="AM363" s="0" t="n">
        <v>3314.67</v>
      </c>
      <c r="AN363" s="0" t="n">
        <v>1763.9</v>
      </c>
      <c r="AO363" s="0" t="n">
        <v>212.5</v>
      </c>
      <c r="AP363" s="0" t="n">
        <v>145</v>
      </c>
      <c r="AQ363" s="107" t="s">
        <v>238</v>
      </c>
    </row>
    <row r="364" customFormat="false" ht="12.8" hidden="false" customHeight="false" outlineLevel="0" collapsed="false">
      <c r="A364" s="0" t="s">
        <v>2522</v>
      </c>
      <c r="B364" s="0" t="s">
        <v>2523</v>
      </c>
      <c r="C364" s="0" t="n">
        <v>11043</v>
      </c>
      <c r="D364" s="0" t="n">
        <v>1043</v>
      </c>
      <c r="E364" s="0" t="s">
        <v>80</v>
      </c>
      <c r="F364" s="0" t="n">
        <v>43</v>
      </c>
      <c r="G364" s="0" t="n">
        <v>58</v>
      </c>
      <c r="H364" s="0" t="s">
        <v>242</v>
      </c>
      <c r="I364" s="0" t="s">
        <v>1144</v>
      </c>
      <c r="J364" s="0" t="s">
        <v>1066</v>
      </c>
      <c r="K364" s="0" t="s">
        <v>1067</v>
      </c>
      <c r="L364" s="0" t="n">
        <v>20</v>
      </c>
      <c r="M364" s="0" t="n">
        <v>18</v>
      </c>
      <c r="N364" s="0" t="s">
        <v>52</v>
      </c>
      <c r="O364" s="0" t="s">
        <v>53</v>
      </c>
      <c r="P364" s="0" t="s">
        <v>1745</v>
      </c>
      <c r="Q364" s="0" t="n">
        <v>0.92</v>
      </c>
      <c r="R364" s="0" t="n">
        <v>1</v>
      </c>
      <c r="S364" s="0" t="n">
        <v>35</v>
      </c>
      <c r="T364" s="0" t="n">
        <v>597</v>
      </c>
      <c r="U364" s="0" t="n">
        <v>548</v>
      </c>
      <c r="V364" s="0" t="n">
        <v>615</v>
      </c>
      <c r="W364" s="0" t="n">
        <v>473</v>
      </c>
      <c r="X364" s="0" t="n">
        <v>4</v>
      </c>
      <c r="Y364" s="0" t="n">
        <v>24</v>
      </c>
      <c r="Z364" s="0" t="n">
        <v>4</v>
      </c>
      <c r="AA364" s="0" t="n">
        <v>178.359</v>
      </c>
      <c r="AB364" s="0" t="n">
        <v>4</v>
      </c>
      <c r="AC364" s="0" t="n">
        <v>41.81</v>
      </c>
      <c r="AD364" s="0" t="n">
        <v>13882.8</v>
      </c>
      <c r="AE364" s="0" t="n">
        <v>163.25</v>
      </c>
      <c r="AF364" s="0" t="n">
        <v>1007.13</v>
      </c>
      <c r="AG364" s="0" t="n">
        <v>24</v>
      </c>
      <c r="AH364" s="0" t="n">
        <v>261.98</v>
      </c>
      <c r="AI364" s="0" t="n">
        <v>3</v>
      </c>
      <c r="AJ364" s="0" t="n">
        <v>227172.87</v>
      </c>
      <c r="AK364" s="0" t="n">
        <v>29881</v>
      </c>
      <c r="AL364" s="0" t="n">
        <v>18700.62</v>
      </c>
      <c r="AM364" s="0" t="n">
        <v>2813</v>
      </c>
      <c r="AN364" s="0" t="n">
        <v>1404.33</v>
      </c>
      <c r="AO364" s="0" t="n">
        <v>388.5</v>
      </c>
      <c r="AP364" s="0" t="n">
        <v>147</v>
      </c>
      <c r="AQ364" s="107" t="s">
        <v>243</v>
      </c>
    </row>
    <row r="365" customFormat="false" ht="12.8" hidden="false" customHeight="false" outlineLevel="0" collapsed="false">
      <c r="A365" s="0" t="s">
        <v>2524</v>
      </c>
      <c r="B365" s="0" t="s">
        <v>2525</v>
      </c>
      <c r="C365" s="0" t="n">
        <v>11044</v>
      </c>
      <c r="D365" s="0" t="n">
        <v>1044</v>
      </c>
      <c r="E365" s="0" t="s">
        <v>56</v>
      </c>
      <c r="F365" s="0" t="n">
        <v>44</v>
      </c>
      <c r="G365" s="0" t="n">
        <v>59</v>
      </c>
      <c r="H365" s="0" t="s">
        <v>247</v>
      </c>
      <c r="I365" s="0" t="s">
        <v>1146</v>
      </c>
      <c r="J365" s="0" t="s">
        <v>1066</v>
      </c>
      <c r="K365" s="0" t="s">
        <v>1067</v>
      </c>
      <c r="L365" s="0" t="n">
        <v>17</v>
      </c>
      <c r="M365" s="0" t="n">
        <v>15</v>
      </c>
      <c r="N365" s="0" t="s">
        <v>52</v>
      </c>
      <c r="O365" s="0" t="s">
        <v>53</v>
      </c>
      <c r="P365" s="0" t="s">
        <v>1745</v>
      </c>
      <c r="Q365" s="0" t="n">
        <v>0.92</v>
      </c>
      <c r="R365" s="0" t="n">
        <v>1</v>
      </c>
      <c r="S365" s="0" t="n">
        <v>23</v>
      </c>
      <c r="T365" s="0" t="n">
        <v>584</v>
      </c>
      <c r="U365" s="0" t="n">
        <v>566</v>
      </c>
      <c r="V365" s="0" t="n">
        <v>618</v>
      </c>
      <c r="W365" s="0" t="n">
        <v>529</v>
      </c>
      <c r="X365" s="0" t="n">
        <v>4</v>
      </c>
      <c r="Y365" s="0" t="n">
        <v>21</v>
      </c>
      <c r="Z365" s="0" t="n">
        <v>4</v>
      </c>
      <c r="AA365" s="0" t="n">
        <v>27.9616</v>
      </c>
      <c r="AB365" s="0" t="n">
        <v>4</v>
      </c>
      <c r="AC365" s="0" t="n">
        <v>5.61</v>
      </c>
      <c r="AD365" s="0" t="n">
        <v>7789.52</v>
      </c>
      <c r="AE365" s="0" t="n">
        <v>766.33</v>
      </c>
      <c r="AF365" s="0" t="n">
        <v>1716.41</v>
      </c>
      <c r="AG365" s="0" t="n">
        <v>166.2</v>
      </c>
      <c r="AH365" s="0" t="n">
        <v>180.03</v>
      </c>
      <c r="AI365" s="0" t="n">
        <v>13</v>
      </c>
      <c r="AJ365" s="0" t="n">
        <v>240750.97</v>
      </c>
      <c r="AK365" s="0" t="n">
        <v>29716.5</v>
      </c>
      <c r="AL365" s="0" t="n">
        <v>21795.69</v>
      </c>
      <c r="AM365" s="0" t="n">
        <v>3242.2</v>
      </c>
      <c r="AN365" s="0" t="n">
        <v>2374.92</v>
      </c>
      <c r="AO365" s="0" t="n">
        <v>203.5</v>
      </c>
      <c r="AP365" s="0" t="n">
        <v>149</v>
      </c>
      <c r="AQ365" s="107" t="s">
        <v>248</v>
      </c>
    </row>
    <row r="366" customFormat="false" ht="12.8" hidden="false" customHeight="false" outlineLevel="0" collapsed="false">
      <c r="A366" s="0" t="s">
        <v>2526</v>
      </c>
      <c r="B366" s="0" t="s">
        <v>2527</v>
      </c>
      <c r="C366" s="0" t="n">
        <v>11045</v>
      </c>
      <c r="D366" s="0" t="n">
        <v>1045</v>
      </c>
      <c r="E366" s="0" t="s">
        <v>46</v>
      </c>
      <c r="F366" s="0" t="n">
        <v>45</v>
      </c>
      <c r="G366" s="0" t="n">
        <v>60</v>
      </c>
      <c r="H366" s="0" t="n">
        <v>66</v>
      </c>
      <c r="I366" s="0" t="s">
        <v>1148</v>
      </c>
      <c r="J366" s="0" t="s">
        <v>1066</v>
      </c>
      <c r="K366" s="0" t="s">
        <v>1067</v>
      </c>
      <c r="L366" s="0" t="n">
        <v>9</v>
      </c>
      <c r="M366" s="0" t="n">
        <v>7</v>
      </c>
      <c r="N366" s="0" t="s">
        <v>52</v>
      </c>
      <c r="O366" s="0" t="s">
        <v>53</v>
      </c>
      <c r="P366" s="0" t="s">
        <v>1763</v>
      </c>
      <c r="Q366" s="0" t="n">
        <v>0.882</v>
      </c>
      <c r="R366" s="0" t="n">
        <v>5</v>
      </c>
      <c r="S366" s="0" t="n">
        <v>25</v>
      </c>
      <c r="T366" s="0" t="n">
        <v>556</v>
      </c>
      <c r="U366" s="0" t="n">
        <v>546</v>
      </c>
      <c r="V366" s="0" t="n">
        <v>606</v>
      </c>
      <c r="W366" s="0" t="n">
        <v>485</v>
      </c>
      <c r="X366" s="0" t="n">
        <v>16</v>
      </c>
      <c r="Y366" s="0" t="n">
        <v>25</v>
      </c>
      <c r="Z366" s="0" t="n">
        <v>4</v>
      </c>
      <c r="AA366" s="0" t="n">
        <v>9.51884</v>
      </c>
      <c r="AB366" s="0" t="n">
        <v>16</v>
      </c>
      <c r="AC366" s="0" t="n">
        <v>527.69</v>
      </c>
      <c r="AD366" s="0" t="n">
        <v>12559.86</v>
      </c>
      <c r="AE366" s="0" t="n">
        <v>70</v>
      </c>
      <c r="AF366" s="0" t="n">
        <v>4228.45</v>
      </c>
      <c r="AG366" s="0" t="n">
        <v>7.5</v>
      </c>
      <c r="AH366" s="0" t="n">
        <v>9.52</v>
      </c>
      <c r="AI366" s="0" t="n">
        <v>1</v>
      </c>
      <c r="AJ366" s="0" t="n">
        <v>167324.58</v>
      </c>
      <c r="AK366" s="0" t="n">
        <v>19290.67</v>
      </c>
      <c r="AL366" s="0" t="n">
        <v>8807.4</v>
      </c>
      <c r="AM366" s="0" t="n">
        <v>988.5</v>
      </c>
      <c r="AN366" s="0" t="n">
        <v>13.74</v>
      </c>
      <c r="AO366" s="0" t="n">
        <v>28</v>
      </c>
      <c r="AP366" s="0" t="n">
        <v>150</v>
      </c>
      <c r="AQ366" s="107" t="s">
        <v>252</v>
      </c>
    </row>
    <row r="367" customFormat="false" ht="12.8" hidden="false" customHeight="false" outlineLevel="0" collapsed="false">
      <c r="A367" s="0" t="s">
        <v>2528</v>
      </c>
      <c r="B367" s="0" t="s">
        <v>2529</v>
      </c>
      <c r="C367" s="0" t="n">
        <v>11046</v>
      </c>
      <c r="D367" s="0" t="n">
        <v>1046</v>
      </c>
      <c r="E367" s="0" t="s">
        <v>80</v>
      </c>
      <c r="F367" s="0" t="n">
        <v>46</v>
      </c>
      <c r="G367" s="0" t="n">
        <v>61</v>
      </c>
      <c r="H367" s="0" t="n">
        <v>3</v>
      </c>
      <c r="I367" s="0" t="s">
        <v>1150</v>
      </c>
      <c r="J367" s="0" t="s">
        <v>1066</v>
      </c>
      <c r="K367" s="0" t="s">
        <v>1067</v>
      </c>
      <c r="L367" s="0" t="n">
        <v>19</v>
      </c>
      <c r="M367" s="0" t="n">
        <v>17</v>
      </c>
      <c r="N367" s="0" t="s">
        <v>52</v>
      </c>
      <c r="O367" s="0" t="s">
        <v>53</v>
      </c>
      <c r="P367" s="0" t="s">
        <v>1745</v>
      </c>
      <c r="Q367" s="0" t="n">
        <v>1</v>
      </c>
      <c r="R367" s="0" t="n">
        <v>1</v>
      </c>
      <c r="S367" s="0" t="n">
        <v>14</v>
      </c>
      <c r="T367" s="0" t="n">
        <v>592</v>
      </c>
      <c r="U367" s="0" t="n">
        <v>584</v>
      </c>
      <c r="V367" s="0" t="n">
        <v>598</v>
      </c>
      <c r="W367" s="0" t="n">
        <v>412</v>
      </c>
      <c r="X367" s="0" t="n">
        <v>9</v>
      </c>
      <c r="Y367" s="0" t="n">
        <v>8</v>
      </c>
      <c r="Z367" s="0" t="n">
        <v>4</v>
      </c>
      <c r="AA367" s="0" t="n">
        <v>14.0403</v>
      </c>
      <c r="AB367" s="0" t="n">
        <v>9</v>
      </c>
      <c r="AC367" s="0" t="n">
        <v>137.96</v>
      </c>
      <c r="AD367" s="0" t="n">
        <v>14253.81</v>
      </c>
      <c r="AE367" s="0" t="n">
        <v>237.5</v>
      </c>
      <c r="AF367" s="0" t="n">
        <v>2370.57</v>
      </c>
      <c r="AG367" s="0" t="n">
        <v>29.67</v>
      </c>
      <c r="AH367" s="0" t="n">
        <v>626.37</v>
      </c>
      <c r="AI367" s="0" t="n">
        <v>5</v>
      </c>
      <c r="AJ367" s="0" t="n">
        <v>172999.14</v>
      </c>
      <c r="AK367" s="0" t="n">
        <v>21403.75</v>
      </c>
      <c r="AL367" s="0" t="n">
        <v>18609.71</v>
      </c>
      <c r="AM367" s="0" t="n">
        <v>1859</v>
      </c>
      <c r="AN367" s="0" t="n">
        <v>7408.72</v>
      </c>
      <c r="AO367" s="0" t="n">
        <v>349.5</v>
      </c>
      <c r="AP367" s="0" t="n">
        <v>153</v>
      </c>
      <c r="AQ367" s="107" t="s">
        <v>256</v>
      </c>
    </row>
    <row r="368" customFormat="false" ht="12.8" hidden="false" customHeight="false" outlineLevel="0" collapsed="false">
      <c r="A368" s="0" t="s">
        <v>2530</v>
      </c>
      <c r="B368" s="0" t="s">
        <v>2531</v>
      </c>
      <c r="C368" s="0" t="n">
        <v>11047</v>
      </c>
      <c r="D368" s="0" t="n">
        <v>1047</v>
      </c>
      <c r="E368" s="0" t="s">
        <v>80</v>
      </c>
      <c r="F368" s="0" t="n">
        <v>47</v>
      </c>
      <c r="G368" s="0" t="n">
        <v>63</v>
      </c>
      <c r="I368" s="0" t="s">
        <v>1152</v>
      </c>
      <c r="J368" s="0" t="s">
        <v>1066</v>
      </c>
      <c r="K368" s="0" t="s">
        <v>1067</v>
      </c>
      <c r="L368" s="0" t="n">
        <v>12</v>
      </c>
      <c r="M368" s="0" t="n">
        <v>10</v>
      </c>
      <c r="N368" s="0" t="s">
        <v>52</v>
      </c>
      <c r="O368" s="0" t="s">
        <v>53</v>
      </c>
      <c r="P368" s="0" t="s">
        <v>1764</v>
      </c>
      <c r="Q368" s="0" t="n">
        <v>0.95</v>
      </c>
      <c r="R368" s="0" t="n">
        <v>8</v>
      </c>
      <c r="S368" s="0" t="n">
        <v>123</v>
      </c>
      <c r="T368" s="0" t="n">
        <v>477</v>
      </c>
      <c r="U368" s="0" t="n">
        <v>574</v>
      </c>
      <c r="V368" s="0" t="n">
        <v>521</v>
      </c>
      <c r="W368" s="0" t="n">
        <v>503</v>
      </c>
      <c r="X368" s="0" t="n">
        <v>15</v>
      </c>
      <c r="Y368" s="0" t="n">
        <v>13</v>
      </c>
      <c r="Z368" s="0" t="n">
        <v>4</v>
      </c>
      <c r="AA368" s="0" t="n">
        <v>153.075</v>
      </c>
      <c r="AB368" s="0" t="n">
        <v>15</v>
      </c>
      <c r="AC368" s="0" t="n">
        <v>135.11</v>
      </c>
      <c r="AD368" s="0" t="n">
        <v>18937.67</v>
      </c>
      <c r="AE368" s="0" t="n">
        <v>266.25</v>
      </c>
      <c r="AF368" s="0" t="n">
        <v>3154.25</v>
      </c>
      <c r="AG368" s="0" t="n">
        <v>27</v>
      </c>
      <c r="AH368" s="0" t="n">
        <v>978.75</v>
      </c>
      <c r="AI368" s="0" t="n">
        <v>5.5</v>
      </c>
      <c r="AJ368" s="0" t="n">
        <v>272449.78</v>
      </c>
      <c r="AK368" s="0" t="n">
        <v>34199</v>
      </c>
      <c r="AL368" s="0" t="n">
        <v>13428.68</v>
      </c>
      <c r="AM368" s="0" t="n">
        <v>1820</v>
      </c>
      <c r="AN368" s="0" t="n">
        <v>1799.03</v>
      </c>
      <c r="AO368" s="0" t="n">
        <v>181.5</v>
      </c>
      <c r="AP368" s="0" t="n">
        <v>163</v>
      </c>
      <c r="AQ368" s="107" t="s">
        <v>260</v>
      </c>
    </row>
    <row r="369" customFormat="false" ht="12.8" hidden="false" customHeight="false" outlineLevel="0" collapsed="false">
      <c r="A369" s="0" t="s">
        <v>2532</v>
      </c>
      <c r="B369" s="0" t="s">
        <v>2533</v>
      </c>
      <c r="C369" s="0" t="n">
        <v>11048</v>
      </c>
      <c r="D369" s="0" t="n">
        <v>1048</v>
      </c>
      <c r="E369" s="0" t="s">
        <v>56</v>
      </c>
      <c r="F369" s="0" t="n">
        <v>48</v>
      </c>
      <c r="G369" s="0" t="n">
        <v>64</v>
      </c>
      <c r="I369" s="0" t="s">
        <v>1154</v>
      </c>
      <c r="J369" s="0" t="s">
        <v>1066</v>
      </c>
      <c r="K369" s="0" t="s">
        <v>1067</v>
      </c>
      <c r="L369" s="0" t="n">
        <v>23</v>
      </c>
      <c r="M369" s="0" t="n">
        <v>21</v>
      </c>
      <c r="N369" s="0" t="s">
        <v>52</v>
      </c>
      <c r="O369" s="0" t="s">
        <v>53</v>
      </c>
      <c r="P369" s="0" t="s">
        <v>1755</v>
      </c>
      <c r="Q369" s="0" t="n">
        <v>0.87</v>
      </c>
      <c r="R369" s="0" t="n">
        <v>2</v>
      </c>
      <c r="S369" s="0" t="n">
        <v>98</v>
      </c>
      <c r="T369" s="0" t="n">
        <v>554</v>
      </c>
      <c r="U369" s="0" t="n">
        <v>558</v>
      </c>
      <c r="V369" s="0" t="n">
        <v>532</v>
      </c>
      <c r="W369" s="0" t="n">
        <v>438</v>
      </c>
      <c r="X369" s="0" t="n">
        <v>11</v>
      </c>
      <c r="Y369" s="0" t="n">
        <v>10</v>
      </c>
      <c r="Z369" s="0" t="n">
        <v>4</v>
      </c>
      <c r="AA369" s="0" t="n">
        <v>69.2496</v>
      </c>
      <c r="AB369" s="0" t="n">
        <v>11</v>
      </c>
      <c r="AC369" s="0" t="n">
        <v>1198.48</v>
      </c>
      <c r="AD369" s="0" t="n">
        <v>18032.74</v>
      </c>
      <c r="AE369" s="0" t="n">
        <v>66.67</v>
      </c>
      <c r="AF369" s="0" t="n">
        <v>6658.97</v>
      </c>
      <c r="AG369" s="0" t="n">
        <v>6</v>
      </c>
      <c r="AH369" s="0" t="n">
        <v>69.25</v>
      </c>
      <c r="AI369" s="0" t="n">
        <v>1</v>
      </c>
      <c r="AJ369" s="0" t="n">
        <v>243173.54</v>
      </c>
      <c r="AK369" s="0" t="n">
        <v>36482</v>
      </c>
      <c r="AL369" s="0" t="n">
        <v>18727.02</v>
      </c>
      <c r="AM369" s="0" t="n">
        <v>1870.5</v>
      </c>
      <c r="AN369" s="0" t="n">
        <v>131.66</v>
      </c>
      <c r="AO369" s="0" t="n">
        <v>68</v>
      </c>
      <c r="AP369" s="0" t="n">
        <v>168</v>
      </c>
      <c r="AQ369" s="107" t="s">
        <v>264</v>
      </c>
    </row>
    <row r="370" customFormat="false" ht="12.8" hidden="false" customHeight="false" outlineLevel="0" collapsed="false">
      <c r="A370" s="0" t="s">
        <v>2534</v>
      </c>
      <c r="B370" s="0" t="s">
        <v>2535</v>
      </c>
      <c r="C370" s="0" t="n">
        <v>11049</v>
      </c>
      <c r="D370" s="0" t="n">
        <v>1049</v>
      </c>
      <c r="E370" s="0" t="s">
        <v>46</v>
      </c>
      <c r="F370" s="0" t="n">
        <v>49</v>
      </c>
      <c r="G370" s="0" t="n">
        <v>65</v>
      </c>
      <c r="H370" s="0" t="n">
        <v>33</v>
      </c>
      <c r="I370" s="0" t="s">
        <v>1156</v>
      </c>
      <c r="J370" s="0" t="s">
        <v>1066</v>
      </c>
      <c r="K370" s="0" t="s">
        <v>1067</v>
      </c>
      <c r="L370" s="0" t="n">
        <v>15</v>
      </c>
      <c r="M370" s="0" t="n">
        <v>13</v>
      </c>
      <c r="N370" s="0" t="s">
        <v>52</v>
      </c>
      <c r="O370" s="0" t="s">
        <v>53</v>
      </c>
      <c r="P370" s="0" t="s">
        <v>1742</v>
      </c>
      <c r="Q370" s="0" t="n">
        <v>0.941</v>
      </c>
      <c r="R370" s="0" t="n">
        <v>6</v>
      </c>
      <c r="S370" s="0" t="n">
        <v>99</v>
      </c>
      <c r="T370" s="0" t="n">
        <v>635</v>
      </c>
      <c r="U370" s="0" t="n">
        <v>611</v>
      </c>
      <c r="V370" s="0" t="n">
        <v>585</v>
      </c>
      <c r="W370" s="0" t="n">
        <v>494</v>
      </c>
      <c r="X370" s="0" t="n">
        <v>3</v>
      </c>
      <c r="Y370" s="0" t="n">
        <v>21</v>
      </c>
      <c r="Z370" s="0" t="n">
        <v>4</v>
      </c>
      <c r="AA370" s="0" t="n">
        <v>130.408</v>
      </c>
      <c r="AB370" s="0" t="n">
        <v>3</v>
      </c>
      <c r="AC370" s="0" t="n">
        <v>97.77</v>
      </c>
      <c r="AD370" s="0" t="n">
        <v>8474.98</v>
      </c>
      <c r="AE370" s="0" t="n">
        <v>563.2</v>
      </c>
      <c r="AF370" s="0" t="n">
        <v>1031.49</v>
      </c>
      <c r="AG370" s="0" t="n">
        <v>44</v>
      </c>
      <c r="AH370" s="0" t="n">
        <v>325.33</v>
      </c>
      <c r="AI370" s="0" t="n">
        <v>8</v>
      </c>
      <c r="AJ370" s="0" t="n">
        <v>232657.38</v>
      </c>
      <c r="AK370" s="0" t="n">
        <v>37932.8</v>
      </c>
      <c r="AL370" s="0" t="n">
        <v>15085.75</v>
      </c>
      <c r="AM370" s="0" t="n">
        <v>2617.75</v>
      </c>
      <c r="AN370" s="0" t="n">
        <v>1487.56</v>
      </c>
      <c r="AO370" s="0" t="n">
        <v>289.33</v>
      </c>
      <c r="AP370" s="0" t="n">
        <v>174</v>
      </c>
      <c r="AQ370" s="107" t="s">
        <v>268</v>
      </c>
    </row>
    <row r="371" customFormat="false" ht="12.8" hidden="false" customHeight="false" outlineLevel="0" collapsed="false">
      <c r="A371" s="0" t="s">
        <v>2536</v>
      </c>
      <c r="B371" s="0" t="s">
        <v>2537</v>
      </c>
      <c r="C371" s="0" t="n">
        <v>11050</v>
      </c>
      <c r="D371" s="0" t="n">
        <v>1050</v>
      </c>
      <c r="E371" s="0" t="s">
        <v>56</v>
      </c>
      <c r="F371" s="0" t="n">
        <v>50</v>
      </c>
      <c r="G371" s="0" t="n">
        <v>66</v>
      </c>
      <c r="I371" s="0" t="s">
        <v>1156</v>
      </c>
      <c r="J371" s="0" t="s">
        <v>1066</v>
      </c>
      <c r="K371" s="0" t="s">
        <v>1067</v>
      </c>
      <c r="L371" s="0" t="n">
        <v>14</v>
      </c>
      <c r="M371" s="0" t="n">
        <v>12</v>
      </c>
      <c r="N371" s="0" t="s">
        <v>52</v>
      </c>
      <c r="O371" s="0" t="s">
        <v>53</v>
      </c>
      <c r="P371" s="0" t="s">
        <v>1742</v>
      </c>
      <c r="Q371" s="0" t="n">
        <v>1</v>
      </c>
      <c r="R371" s="0" t="n">
        <v>6</v>
      </c>
      <c r="S371" s="0" t="n">
        <v>99</v>
      </c>
      <c r="T371" s="0" t="n">
        <v>635</v>
      </c>
      <c r="U371" s="0" t="n">
        <v>611</v>
      </c>
      <c r="V371" s="0" t="n">
        <v>585</v>
      </c>
      <c r="W371" s="0" t="n">
        <v>494</v>
      </c>
      <c r="X371" s="0" t="n">
        <v>3</v>
      </c>
      <c r="Y371" s="0" t="n">
        <v>21</v>
      </c>
      <c r="Z371" s="0" t="n">
        <v>4</v>
      </c>
      <c r="AA371" s="0" t="n">
        <v>130.408</v>
      </c>
      <c r="AB371" s="0" t="n">
        <v>3</v>
      </c>
      <c r="AC371" s="0" t="n">
        <v>97.77</v>
      </c>
      <c r="AD371" s="0" t="n">
        <v>8474.98</v>
      </c>
      <c r="AE371" s="0" t="n">
        <v>563.2</v>
      </c>
      <c r="AF371" s="0" t="n">
        <v>1031.49</v>
      </c>
      <c r="AG371" s="0" t="n">
        <v>44</v>
      </c>
      <c r="AH371" s="0" t="n">
        <v>325.33</v>
      </c>
      <c r="AI371" s="0" t="n">
        <v>8</v>
      </c>
      <c r="AJ371" s="0" t="n">
        <v>232657.38</v>
      </c>
      <c r="AK371" s="0" t="n">
        <v>37932.8</v>
      </c>
      <c r="AL371" s="0" t="n">
        <v>15085.75</v>
      </c>
      <c r="AM371" s="0" t="n">
        <v>2617.75</v>
      </c>
      <c r="AN371" s="0" t="n">
        <v>1487.56</v>
      </c>
      <c r="AO371" s="0" t="n">
        <v>289.33</v>
      </c>
      <c r="AP371" s="0" t="n">
        <v>174</v>
      </c>
      <c r="AQ371" s="107" t="s">
        <v>272</v>
      </c>
    </row>
    <row r="372" customFormat="false" ht="12.8" hidden="false" customHeight="false" outlineLevel="0" collapsed="false">
      <c r="A372" s="0" t="s">
        <v>2538</v>
      </c>
      <c r="B372" s="0" t="s">
        <v>2539</v>
      </c>
      <c r="C372" s="0" t="n">
        <v>11051</v>
      </c>
      <c r="D372" s="0" t="n">
        <v>1051</v>
      </c>
      <c r="E372" s="0" t="s">
        <v>56</v>
      </c>
      <c r="F372" s="0" t="n">
        <v>51</v>
      </c>
      <c r="G372" s="0" t="n">
        <v>67</v>
      </c>
      <c r="H372" s="0" t="n">
        <v>52</v>
      </c>
      <c r="I372" s="0" t="s">
        <v>1159</v>
      </c>
      <c r="J372" s="0" t="s">
        <v>1066</v>
      </c>
      <c r="K372" s="0" t="s">
        <v>1067</v>
      </c>
      <c r="L372" s="0" t="n">
        <v>11</v>
      </c>
      <c r="M372" s="0" t="n">
        <v>9</v>
      </c>
      <c r="N372" s="0" t="s">
        <v>52</v>
      </c>
      <c r="O372" s="0" t="s">
        <v>53</v>
      </c>
      <c r="P372" s="0" t="s">
        <v>1749</v>
      </c>
      <c r="Q372" s="0" t="n">
        <v>0.911</v>
      </c>
      <c r="R372" s="0" t="n">
        <v>3</v>
      </c>
      <c r="S372" s="0" t="s">
        <v>55</v>
      </c>
      <c r="T372" s="0" t="s">
        <v>55</v>
      </c>
      <c r="U372" s="0" t="s">
        <v>55</v>
      </c>
      <c r="V372" s="0" t="s">
        <v>55</v>
      </c>
      <c r="W372" s="0" t="s">
        <v>55</v>
      </c>
      <c r="X372" s="0" t="n">
        <v>3</v>
      </c>
      <c r="Y372" s="0" t="n">
        <v>16</v>
      </c>
      <c r="Z372" s="0" t="n">
        <v>4</v>
      </c>
      <c r="AA372" s="0" t="n">
        <v>53.9004</v>
      </c>
      <c r="AB372" s="0" t="n">
        <v>3</v>
      </c>
      <c r="AC372" s="0" t="n">
        <v>23.6</v>
      </c>
      <c r="AD372" s="0" t="n">
        <v>6590.01</v>
      </c>
      <c r="AE372" s="0" t="n">
        <v>1307.71</v>
      </c>
      <c r="AF372" s="0" t="n">
        <v>995.81</v>
      </c>
      <c r="AG372" s="0" t="n">
        <v>244.67</v>
      </c>
      <c r="AH372" s="0" t="n">
        <v>240.81</v>
      </c>
      <c r="AI372" s="0" t="n">
        <v>32.4</v>
      </c>
      <c r="AJ372" s="0" t="n">
        <v>278328.56</v>
      </c>
      <c r="AK372" s="0" t="n">
        <v>43429.71</v>
      </c>
      <c r="AL372" s="0" t="n">
        <v>20772.34</v>
      </c>
      <c r="AM372" s="0" t="n">
        <v>4294.67</v>
      </c>
      <c r="AN372" s="0" t="n">
        <v>1622.36</v>
      </c>
      <c r="AO372" s="0" t="n">
        <v>436</v>
      </c>
      <c r="AP372" s="0" t="n">
        <v>175</v>
      </c>
      <c r="AQ372" s="107" t="s">
        <v>276</v>
      </c>
    </row>
    <row r="373" customFormat="false" ht="12.8" hidden="false" customHeight="false" outlineLevel="0" collapsed="false">
      <c r="A373" s="0" t="s">
        <v>2540</v>
      </c>
      <c r="B373" s="0" t="s">
        <v>2541</v>
      </c>
      <c r="C373" s="0" t="n">
        <v>11052</v>
      </c>
      <c r="D373" s="0" t="n">
        <v>1052</v>
      </c>
      <c r="E373" s="0" t="s">
        <v>56</v>
      </c>
      <c r="F373" s="0" t="n">
        <v>52</v>
      </c>
      <c r="G373" s="0" t="n">
        <v>68</v>
      </c>
      <c r="H373" s="0" t="n">
        <v>18</v>
      </c>
      <c r="I373" s="0" t="s">
        <v>1161</v>
      </c>
      <c r="J373" s="0" t="s">
        <v>1066</v>
      </c>
      <c r="K373" s="0" t="s">
        <v>1067</v>
      </c>
      <c r="L373" s="0" t="n">
        <v>16</v>
      </c>
      <c r="M373" s="0" t="n">
        <v>14</v>
      </c>
      <c r="N373" s="0" t="s">
        <v>52</v>
      </c>
      <c r="O373" s="0" t="s">
        <v>53</v>
      </c>
      <c r="P373" s="0" t="s">
        <v>1765</v>
      </c>
      <c r="Q373" s="0" t="n">
        <v>0.943</v>
      </c>
      <c r="R373" s="0" t="n">
        <v>4</v>
      </c>
      <c r="S373" s="0" t="n">
        <v>8</v>
      </c>
      <c r="T373" s="0" t="s">
        <v>55</v>
      </c>
      <c r="U373" s="0" t="s">
        <v>55</v>
      </c>
      <c r="V373" s="0" t="s">
        <v>55</v>
      </c>
      <c r="W373" s="0" t="s">
        <v>55</v>
      </c>
      <c r="X373" s="0" t="n">
        <v>6</v>
      </c>
      <c r="Y373" s="0" t="n">
        <v>8</v>
      </c>
      <c r="Z373" s="0" t="n">
        <v>4</v>
      </c>
      <c r="AA373" s="0" t="n">
        <v>3.2721</v>
      </c>
      <c r="AB373" s="0" t="n">
        <v>6</v>
      </c>
      <c r="AC373" s="0" t="n">
        <v>23.68</v>
      </c>
      <c r="AD373" s="0" t="n">
        <v>11183.79</v>
      </c>
      <c r="AE373" s="0" t="n">
        <v>171</v>
      </c>
      <c r="AF373" s="0" t="n">
        <v>257.35</v>
      </c>
      <c r="AG373" s="0" t="n">
        <v>10.67</v>
      </c>
      <c r="AH373" s="0" t="n">
        <v>72.4</v>
      </c>
      <c r="AI373" s="0" t="n">
        <v>3.5</v>
      </c>
      <c r="AJ373" s="0" t="n">
        <v>223311.02</v>
      </c>
      <c r="AK373" s="0" t="n">
        <v>31999</v>
      </c>
      <c r="AL373" s="0" t="n">
        <v>2848.41</v>
      </c>
      <c r="AM373" s="0" t="n">
        <v>877.67</v>
      </c>
      <c r="AN373" s="0" t="n">
        <v>261.95</v>
      </c>
      <c r="AO373" s="0" t="n">
        <v>52</v>
      </c>
      <c r="AP373" s="0" t="n">
        <v>178</v>
      </c>
      <c r="AQ373" s="107" t="s">
        <v>280</v>
      </c>
    </row>
    <row r="374" customFormat="false" ht="12.8" hidden="false" customHeight="false" outlineLevel="0" collapsed="false">
      <c r="A374" s="0" t="s">
        <v>2542</v>
      </c>
      <c r="B374" s="0" t="s">
        <v>2543</v>
      </c>
      <c r="C374" s="0" t="n">
        <v>11053</v>
      </c>
      <c r="D374" s="0" t="n">
        <v>1053</v>
      </c>
      <c r="E374" s="0" t="s">
        <v>80</v>
      </c>
      <c r="F374" s="0" t="n">
        <v>53</v>
      </c>
      <c r="G374" s="0" t="n">
        <v>69</v>
      </c>
      <c r="I374" s="0" t="s">
        <v>1163</v>
      </c>
      <c r="J374" s="0" t="s">
        <v>1066</v>
      </c>
      <c r="K374" s="0" t="s">
        <v>1067</v>
      </c>
      <c r="L374" s="0" t="n">
        <v>12</v>
      </c>
      <c r="M374" s="0" t="n">
        <v>10</v>
      </c>
      <c r="N374" s="0" t="s">
        <v>52</v>
      </c>
      <c r="O374" s="0" t="s">
        <v>53</v>
      </c>
      <c r="P374" s="0" t="s">
        <v>1758</v>
      </c>
      <c r="Q374" s="0" t="n">
        <v>0.98</v>
      </c>
      <c r="R374" s="0" t="n">
        <v>3</v>
      </c>
      <c r="S374" s="0" t="n">
        <v>52</v>
      </c>
      <c r="T374" s="0" t="n">
        <v>576</v>
      </c>
      <c r="U374" s="0" t="n">
        <v>550</v>
      </c>
      <c r="V374" s="0" t="n">
        <v>594</v>
      </c>
      <c r="W374" s="0" t="n">
        <v>456</v>
      </c>
      <c r="X374" s="0" t="n">
        <v>12</v>
      </c>
      <c r="Y374" s="0" t="n">
        <v>16</v>
      </c>
      <c r="Z374" s="0" t="n">
        <v>4</v>
      </c>
      <c r="AA374" s="0" t="n">
        <v>91.6188</v>
      </c>
      <c r="AB374" s="0" t="n">
        <v>12</v>
      </c>
      <c r="AC374" s="0" t="n">
        <v>155.36</v>
      </c>
      <c r="AD374" s="0" t="n">
        <v>13354.03</v>
      </c>
      <c r="AE374" s="0" t="n">
        <v>235.25</v>
      </c>
      <c r="AF374" s="0" t="n">
        <v>1438.87</v>
      </c>
      <c r="AG374" s="0" t="n">
        <v>25.67</v>
      </c>
      <c r="AH374" s="0" t="n">
        <v>572.14</v>
      </c>
      <c r="AI374" s="0" t="n">
        <v>5</v>
      </c>
      <c r="AJ374" s="0" t="n">
        <v>185897.94</v>
      </c>
      <c r="AK374" s="0" t="n">
        <v>25133.75</v>
      </c>
      <c r="AL374" s="0" t="n">
        <v>9152.43</v>
      </c>
      <c r="AM374" s="0" t="n">
        <v>1063.33</v>
      </c>
      <c r="AN374" s="0" t="n">
        <v>1318.72</v>
      </c>
      <c r="AO374" s="0" t="n">
        <v>117.5</v>
      </c>
      <c r="AP374" s="0" t="n">
        <v>180</v>
      </c>
      <c r="AQ374" s="107" t="s">
        <v>284</v>
      </c>
    </row>
    <row r="375" customFormat="false" ht="12.8" hidden="false" customHeight="false" outlineLevel="0" collapsed="false">
      <c r="A375" s="0" t="s">
        <v>2544</v>
      </c>
      <c r="B375" s="0" t="s">
        <v>2545</v>
      </c>
      <c r="C375" s="0" t="n">
        <v>11054</v>
      </c>
      <c r="D375" s="0" t="n">
        <v>1054</v>
      </c>
      <c r="E375" s="0" t="s">
        <v>56</v>
      </c>
      <c r="F375" s="0" t="n">
        <v>54</v>
      </c>
      <c r="G375" s="0" t="n">
        <v>70</v>
      </c>
      <c r="H375" s="0" t="s">
        <v>288</v>
      </c>
      <c r="I375" s="0" t="s">
        <v>1165</v>
      </c>
      <c r="J375" s="0" t="s">
        <v>1066</v>
      </c>
      <c r="K375" s="0" t="s">
        <v>1067</v>
      </c>
      <c r="L375" s="0" t="n">
        <v>10</v>
      </c>
      <c r="M375" s="0" t="n">
        <v>8</v>
      </c>
      <c r="N375" s="0" t="s">
        <v>52</v>
      </c>
      <c r="O375" s="0" t="s">
        <v>53</v>
      </c>
      <c r="P375" s="0" t="s">
        <v>1743</v>
      </c>
      <c r="Q375" s="0" t="n">
        <v>0.875</v>
      </c>
      <c r="R375" s="0" t="n">
        <v>3</v>
      </c>
      <c r="S375" s="0" t="n">
        <v>12</v>
      </c>
      <c r="T375" s="0" t="s">
        <v>55</v>
      </c>
      <c r="U375" s="0" t="s">
        <v>55</v>
      </c>
      <c r="V375" s="0" t="s">
        <v>55</v>
      </c>
      <c r="W375" s="0" t="s">
        <v>55</v>
      </c>
      <c r="X375" s="0" t="n">
        <v>4</v>
      </c>
      <c r="Y375" s="0" t="n">
        <v>10</v>
      </c>
      <c r="Z375" s="0" t="n">
        <v>4</v>
      </c>
      <c r="AA375" s="0" t="n">
        <v>4.64044</v>
      </c>
      <c r="AB375" s="0" t="n">
        <v>4</v>
      </c>
      <c r="AC375" s="0" t="n">
        <v>2.78</v>
      </c>
      <c r="AD375" s="0" t="n">
        <v>8719.95</v>
      </c>
      <c r="AE375" s="0" t="n">
        <v>310.6</v>
      </c>
      <c r="AF375" s="0" t="n">
        <v>1941.16</v>
      </c>
      <c r="AG375" s="0" t="n">
        <v>55.75</v>
      </c>
      <c r="AH375" s="0" t="n">
        <v>352.49</v>
      </c>
      <c r="AI375" s="0" t="n">
        <v>9.67</v>
      </c>
      <c r="AJ375" s="0" t="n">
        <v>194483.67</v>
      </c>
      <c r="AK375" s="0" t="n">
        <v>32627.6</v>
      </c>
      <c r="AL375" s="0" t="n">
        <v>15381.65</v>
      </c>
      <c r="AM375" s="0" t="n">
        <v>3022.5</v>
      </c>
      <c r="AN375" s="0" t="n">
        <v>2009.85</v>
      </c>
      <c r="AO375" s="0" t="n">
        <v>293</v>
      </c>
      <c r="AP375" s="0" t="n">
        <v>186</v>
      </c>
      <c r="AQ375" s="107" t="s">
        <v>289</v>
      </c>
    </row>
    <row r="376" customFormat="false" ht="12.8" hidden="false" customHeight="false" outlineLevel="0" collapsed="false">
      <c r="A376" s="0" t="s">
        <v>2546</v>
      </c>
      <c r="B376" s="0" t="s">
        <v>2547</v>
      </c>
      <c r="C376" s="0" t="n">
        <v>11055</v>
      </c>
      <c r="D376" s="0" t="n">
        <v>1055</v>
      </c>
      <c r="E376" s="0" t="s">
        <v>80</v>
      </c>
      <c r="F376" s="0" t="n">
        <v>55</v>
      </c>
      <c r="G376" s="0" t="n">
        <v>71</v>
      </c>
      <c r="H376" s="0" t="s">
        <v>293</v>
      </c>
      <c r="I376" s="0" t="s">
        <v>1167</v>
      </c>
      <c r="J376" s="0" t="s">
        <v>1066</v>
      </c>
      <c r="K376" s="0" t="s">
        <v>1067</v>
      </c>
      <c r="L376" s="0" t="n">
        <v>10</v>
      </c>
      <c r="M376" s="0" t="n">
        <v>8</v>
      </c>
      <c r="N376" s="0" t="s">
        <v>52</v>
      </c>
      <c r="O376" s="0" t="s">
        <v>53</v>
      </c>
      <c r="P376" s="0" t="s">
        <v>1743</v>
      </c>
      <c r="Q376" s="0" t="n">
        <v>0.90625</v>
      </c>
      <c r="R376" s="0" t="n">
        <v>3</v>
      </c>
      <c r="S376" s="0" t="n">
        <v>5</v>
      </c>
      <c r="T376" s="0" t="s">
        <v>55</v>
      </c>
      <c r="U376" s="0" t="s">
        <v>55</v>
      </c>
      <c r="V376" s="0" t="s">
        <v>55</v>
      </c>
      <c r="W376" s="0" t="s">
        <v>55</v>
      </c>
      <c r="X376" s="0" t="n">
        <v>2</v>
      </c>
      <c r="Y376" s="0" t="n">
        <v>11</v>
      </c>
      <c r="Z376" s="0" t="n">
        <v>4</v>
      </c>
      <c r="AA376" s="0" t="n">
        <v>4.87841</v>
      </c>
      <c r="AB376" s="0" t="n">
        <v>2</v>
      </c>
      <c r="AC376" s="0" t="n">
        <v>9.1</v>
      </c>
      <c r="AD376" s="0" t="n">
        <v>4967.67</v>
      </c>
      <c r="AE376" s="0" t="n">
        <v>257.8</v>
      </c>
      <c r="AF376" s="0" t="n">
        <v>1066.81</v>
      </c>
      <c r="AG376" s="0" t="n">
        <v>46.75</v>
      </c>
      <c r="AH376" s="0" t="n">
        <v>176.73</v>
      </c>
      <c r="AI376" s="0" t="n">
        <v>8.67</v>
      </c>
      <c r="AJ376" s="0" t="n">
        <v>215176.9</v>
      </c>
      <c r="AK376" s="0" t="n">
        <v>27484.4</v>
      </c>
      <c r="AL376" s="0" t="n">
        <v>14218.14</v>
      </c>
      <c r="AM376" s="0" t="n">
        <v>2074.5</v>
      </c>
      <c r="AN376" s="0" t="n">
        <v>1122.97</v>
      </c>
      <c r="AO376" s="0" t="n">
        <v>198.67</v>
      </c>
      <c r="AP376" s="0" t="n">
        <v>188</v>
      </c>
      <c r="AQ376" s="107" t="s">
        <v>294</v>
      </c>
    </row>
    <row r="377" customFormat="false" ht="12.8" hidden="false" customHeight="false" outlineLevel="0" collapsed="false">
      <c r="A377" s="0" t="s">
        <v>2548</v>
      </c>
      <c r="B377" s="0" t="s">
        <v>2549</v>
      </c>
      <c r="C377" s="0" t="n">
        <v>11056</v>
      </c>
      <c r="D377" s="0" t="n">
        <v>1056</v>
      </c>
      <c r="E377" s="0" t="s">
        <v>80</v>
      </c>
      <c r="F377" s="0" t="n">
        <v>56</v>
      </c>
      <c r="G377" s="0" t="n">
        <v>72</v>
      </c>
      <c r="I377" s="0" t="s">
        <v>1169</v>
      </c>
      <c r="J377" s="0" t="s">
        <v>1066</v>
      </c>
      <c r="K377" s="0" t="s">
        <v>1067</v>
      </c>
      <c r="L377" s="0" t="n">
        <v>19</v>
      </c>
      <c r="M377" s="0" t="n">
        <v>17</v>
      </c>
      <c r="N377" s="0" t="s">
        <v>52</v>
      </c>
      <c r="O377" s="0" t="s">
        <v>53</v>
      </c>
      <c r="P377" s="0" t="s">
        <v>1743</v>
      </c>
      <c r="Q377" s="0" t="n">
        <v>1</v>
      </c>
      <c r="R377" s="0" t="n">
        <v>3</v>
      </c>
      <c r="S377" s="0" t="n">
        <v>186</v>
      </c>
      <c r="T377" s="0" t="n">
        <v>558</v>
      </c>
      <c r="U377" s="0" t="n">
        <v>574</v>
      </c>
      <c r="V377" s="0" t="n">
        <v>513</v>
      </c>
      <c r="W377" s="0" t="n">
        <v>442</v>
      </c>
      <c r="X377" s="0" t="n">
        <v>1</v>
      </c>
      <c r="Y377" s="0" t="n">
        <v>14</v>
      </c>
      <c r="Z377" s="0" t="n">
        <v>4</v>
      </c>
      <c r="AA377" s="0" t="n">
        <v>194.541</v>
      </c>
      <c r="AB377" s="0" t="n">
        <v>1</v>
      </c>
      <c r="AC377" s="0" t="n">
        <v>514.14</v>
      </c>
      <c r="AD377" s="0" t="n">
        <v>6916.26</v>
      </c>
      <c r="AE377" s="0" t="n">
        <v>558.67</v>
      </c>
      <c r="AF377" s="0" t="n">
        <v>1676.96</v>
      </c>
      <c r="AG377" s="0" t="n">
        <v>60</v>
      </c>
      <c r="AH377" s="0" t="n">
        <v>737</v>
      </c>
      <c r="AI377" s="0" t="n">
        <v>11.5</v>
      </c>
      <c r="AJ377" s="0" t="n">
        <v>203512.56</v>
      </c>
      <c r="AK377" s="0" t="n">
        <v>27986.17</v>
      </c>
      <c r="AL377" s="0" t="n">
        <v>25575.42</v>
      </c>
      <c r="AM377" s="0" t="n">
        <v>2656.4</v>
      </c>
      <c r="AN377" s="0" t="n">
        <v>3806.75</v>
      </c>
      <c r="AO377" s="0" t="n">
        <v>430</v>
      </c>
      <c r="AP377" s="0" t="n">
        <v>189</v>
      </c>
      <c r="AQ377" s="107" t="s">
        <v>298</v>
      </c>
    </row>
    <row r="378" customFormat="false" ht="12.8" hidden="false" customHeight="false" outlineLevel="0" collapsed="false">
      <c r="A378" s="0" t="s">
        <v>2550</v>
      </c>
      <c r="B378" s="0" t="s">
        <v>2551</v>
      </c>
      <c r="C378" s="0" t="n">
        <v>11057</v>
      </c>
      <c r="D378" s="0" t="n">
        <v>1057</v>
      </c>
      <c r="E378" s="0" t="s">
        <v>46</v>
      </c>
      <c r="F378" s="0" t="n">
        <v>57</v>
      </c>
      <c r="G378" s="0" t="n">
        <v>73</v>
      </c>
      <c r="I378" s="0" t="s">
        <v>1171</v>
      </c>
      <c r="J378" s="0" t="s">
        <v>1066</v>
      </c>
      <c r="K378" s="0" t="s">
        <v>1067</v>
      </c>
      <c r="L378" s="0" t="n">
        <v>17</v>
      </c>
      <c r="M378" s="0" t="n">
        <v>15</v>
      </c>
      <c r="N378" s="0" t="s">
        <v>52</v>
      </c>
      <c r="O378" s="0" t="s">
        <v>53</v>
      </c>
      <c r="P378" s="0" t="s">
        <v>1766</v>
      </c>
      <c r="Q378" s="0" t="n">
        <v>0.95</v>
      </c>
      <c r="R378" s="0" t="n">
        <v>4</v>
      </c>
      <c r="S378" s="0" t="n">
        <v>14</v>
      </c>
      <c r="T378" s="0" t="s">
        <v>55</v>
      </c>
      <c r="U378" s="0" t="s">
        <v>55</v>
      </c>
      <c r="V378" s="0" t="s">
        <v>55</v>
      </c>
      <c r="W378" s="0" t="s">
        <v>55</v>
      </c>
      <c r="X378" s="0" t="n">
        <v>12</v>
      </c>
      <c r="Y378" s="0" t="n">
        <v>9</v>
      </c>
      <c r="Z378" s="0" t="n">
        <v>4</v>
      </c>
      <c r="AA378" s="0" t="n">
        <v>5.47333</v>
      </c>
      <c r="AB378" s="0" t="n">
        <v>12</v>
      </c>
      <c r="AC378" s="0" t="n">
        <v>14</v>
      </c>
      <c r="AD378" s="0" t="n">
        <v>5488.36</v>
      </c>
      <c r="AE378" s="0" t="n">
        <v>48</v>
      </c>
      <c r="AF378" s="0" t="n">
        <v>86.89</v>
      </c>
      <c r="AG378" s="0" t="n">
        <v>6</v>
      </c>
      <c r="AH378" s="0" t="n">
        <v>5.47</v>
      </c>
      <c r="AI378" s="0" t="n">
        <v>1</v>
      </c>
      <c r="AJ378" s="0" t="n">
        <v>101545.86</v>
      </c>
      <c r="AK378" s="0" t="n">
        <v>16640</v>
      </c>
      <c r="AL378" s="0" t="n">
        <v>2822.84</v>
      </c>
      <c r="AM378" s="0" t="n">
        <v>939.5</v>
      </c>
      <c r="AN378" s="0" t="n">
        <v>151.29</v>
      </c>
      <c r="AO378" s="0" t="n">
        <v>37</v>
      </c>
      <c r="AP378" s="0" t="n">
        <v>194</v>
      </c>
      <c r="AQ378" s="107" t="s">
        <v>302</v>
      </c>
    </row>
    <row r="379" customFormat="false" ht="12.8" hidden="false" customHeight="false" outlineLevel="0" collapsed="false">
      <c r="A379" s="0" t="s">
        <v>2552</v>
      </c>
      <c r="B379" s="0" t="s">
        <v>2553</v>
      </c>
      <c r="C379" s="0" t="n">
        <v>11058</v>
      </c>
      <c r="D379" s="0" t="n">
        <v>1058</v>
      </c>
      <c r="E379" s="0" t="s">
        <v>80</v>
      </c>
      <c r="F379" s="0" t="n">
        <v>58</v>
      </c>
      <c r="G379" s="0" t="n">
        <v>74</v>
      </c>
      <c r="H379" s="0" t="s">
        <v>306</v>
      </c>
      <c r="I379" s="0" t="s">
        <v>1173</v>
      </c>
      <c r="J379" s="0" t="s">
        <v>1066</v>
      </c>
      <c r="K379" s="0" t="s">
        <v>1067</v>
      </c>
      <c r="L379" s="0" t="n">
        <v>10</v>
      </c>
      <c r="M379" s="0" t="n">
        <v>8</v>
      </c>
      <c r="N379" s="0" t="s">
        <v>52</v>
      </c>
      <c r="O379" s="0" t="s">
        <v>53</v>
      </c>
      <c r="P379" s="0" t="s">
        <v>1741</v>
      </c>
      <c r="Q379" s="0" t="n">
        <v>0.9375</v>
      </c>
      <c r="R379" s="0" t="n">
        <v>3</v>
      </c>
      <c r="S379" s="0" t="n">
        <v>118</v>
      </c>
      <c r="T379" s="0" t="n">
        <v>612</v>
      </c>
      <c r="U379" s="0" t="n">
        <v>519</v>
      </c>
      <c r="V379" s="0" t="n">
        <v>613</v>
      </c>
      <c r="W379" s="0" t="n">
        <v>505</v>
      </c>
      <c r="X379" s="0" t="n">
        <v>16</v>
      </c>
      <c r="Y379" s="0" t="n">
        <v>18</v>
      </c>
      <c r="Z379" s="0" t="n">
        <v>4</v>
      </c>
      <c r="AA379" s="0" t="n">
        <v>66.1559</v>
      </c>
      <c r="AB379" s="0" t="n">
        <v>16</v>
      </c>
      <c r="AC379" s="0" t="n">
        <v>31.46</v>
      </c>
      <c r="AD379" s="0" t="n">
        <v>6485.72</v>
      </c>
      <c r="AE379" s="0" t="n">
        <v>55</v>
      </c>
      <c r="AF379" s="0" t="n">
        <v>309.42</v>
      </c>
      <c r="AG379" s="0" t="n">
        <v>8</v>
      </c>
      <c r="AH379" s="0" t="n">
        <v>66.16</v>
      </c>
      <c r="AI379" s="0" t="n">
        <v>1</v>
      </c>
      <c r="AJ379" s="0" t="n">
        <v>162878.87</v>
      </c>
      <c r="AK379" s="0" t="n">
        <v>24688</v>
      </c>
      <c r="AL379" s="0" t="n">
        <v>7725.37</v>
      </c>
      <c r="AM379" s="0" t="n">
        <v>1597.5</v>
      </c>
      <c r="AN379" s="0" t="n">
        <v>201.92</v>
      </c>
      <c r="AO379" s="0" t="n">
        <v>53</v>
      </c>
      <c r="AP379" s="0" t="n">
        <v>195</v>
      </c>
      <c r="AQ379" s="107" t="s">
        <v>307</v>
      </c>
    </row>
    <row r="380" customFormat="false" ht="12.8" hidden="false" customHeight="false" outlineLevel="0" collapsed="false">
      <c r="A380" s="0" t="s">
        <v>2554</v>
      </c>
      <c r="B380" s="0" t="s">
        <v>2555</v>
      </c>
      <c r="C380" s="0" t="n">
        <v>11059</v>
      </c>
      <c r="D380" s="0" t="n">
        <v>1059</v>
      </c>
      <c r="E380" s="0" t="s">
        <v>80</v>
      </c>
      <c r="F380" s="0" t="n">
        <v>59</v>
      </c>
      <c r="G380" s="0" t="n">
        <v>76</v>
      </c>
      <c r="I380" s="0" t="s">
        <v>1175</v>
      </c>
      <c r="J380" s="0" t="s">
        <v>1066</v>
      </c>
      <c r="K380" s="0" t="s">
        <v>1067</v>
      </c>
      <c r="L380" s="0" t="n">
        <v>11</v>
      </c>
      <c r="M380" s="0" t="n">
        <v>8</v>
      </c>
      <c r="N380" s="0" t="s">
        <v>52</v>
      </c>
      <c r="O380" s="0" t="s">
        <v>53</v>
      </c>
      <c r="P380" s="0" t="s">
        <v>1745</v>
      </c>
      <c r="Q380" s="0" t="n">
        <v>0.95</v>
      </c>
      <c r="R380" s="0" t="n">
        <v>1</v>
      </c>
      <c r="S380" s="0" t="n">
        <v>9</v>
      </c>
      <c r="T380" s="0" t="n">
        <v>605</v>
      </c>
      <c r="U380" s="0" t="n">
        <v>515</v>
      </c>
      <c r="V380" s="0" t="n">
        <v>618</v>
      </c>
      <c r="W380" s="0" t="n">
        <v>435</v>
      </c>
      <c r="X380" s="0" t="n">
        <v>3</v>
      </c>
      <c r="Y380" s="0" t="n">
        <v>7</v>
      </c>
      <c r="Z380" s="0" t="n">
        <v>4</v>
      </c>
      <c r="AA380" s="0" t="n">
        <v>11.8986</v>
      </c>
      <c r="AB380" s="0" t="n">
        <v>3</v>
      </c>
      <c r="AC380" s="0" t="n">
        <v>0.97</v>
      </c>
      <c r="AD380" s="0" t="n">
        <v>8354.28</v>
      </c>
      <c r="AE380" s="0" t="n">
        <v>886</v>
      </c>
      <c r="AF380" s="0" t="n">
        <v>1927.63</v>
      </c>
      <c r="AG380" s="0" t="n">
        <v>181.2</v>
      </c>
      <c r="AH380" s="0" t="n">
        <v>122.75</v>
      </c>
      <c r="AI380" s="0" t="n">
        <v>14.5</v>
      </c>
      <c r="AJ380" s="0" t="n">
        <v>266018.19</v>
      </c>
      <c r="AK380" s="0" t="n">
        <v>31100.83</v>
      </c>
      <c r="AL380" s="0" t="n">
        <v>28332.56</v>
      </c>
      <c r="AM380" s="0" t="n">
        <v>3583.6</v>
      </c>
      <c r="AN380" s="0" t="n">
        <v>736.76</v>
      </c>
      <c r="AO380" s="0" t="n">
        <v>202.5</v>
      </c>
      <c r="AP380" s="0" t="n">
        <v>198</v>
      </c>
      <c r="AQ380" s="107" t="s">
        <v>311</v>
      </c>
    </row>
    <row r="381" customFormat="false" ht="12.8" hidden="false" customHeight="false" outlineLevel="0" collapsed="false">
      <c r="A381" s="0" t="s">
        <v>2556</v>
      </c>
      <c r="B381" s="0" t="s">
        <v>2557</v>
      </c>
      <c r="C381" s="0" t="n">
        <v>11060</v>
      </c>
      <c r="D381" s="0" t="n">
        <v>1060</v>
      </c>
      <c r="E381" s="0" t="s">
        <v>66</v>
      </c>
      <c r="F381" s="0" t="n">
        <v>60</v>
      </c>
      <c r="G381" s="0" t="n">
        <v>77</v>
      </c>
      <c r="H381" s="0" t="n">
        <v>39</v>
      </c>
      <c r="I381" s="0" t="s">
        <v>1177</v>
      </c>
      <c r="J381" s="0" t="s">
        <v>1066</v>
      </c>
      <c r="K381" s="0" t="s">
        <v>1067</v>
      </c>
      <c r="L381" s="0" t="n">
        <v>13</v>
      </c>
      <c r="M381" s="0" t="n">
        <v>11</v>
      </c>
      <c r="N381" s="0" t="s">
        <v>52</v>
      </c>
      <c r="O381" s="0" t="s">
        <v>53</v>
      </c>
      <c r="P381" s="0" t="s">
        <v>1741</v>
      </c>
      <c r="Q381" s="0" t="n">
        <v>0.912</v>
      </c>
      <c r="R381" s="0" t="n">
        <v>3</v>
      </c>
      <c r="S381" s="0" t="n">
        <v>431</v>
      </c>
      <c r="T381" s="0" t="n">
        <v>604</v>
      </c>
      <c r="U381" s="0" t="n">
        <v>601</v>
      </c>
      <c r="V381" s="0" t="n">
        <v>598</v>
      </c>
      <c r="W381" s="0" t="n">
        <v>487</v>
      </c>
      <c r="X381" s="0" t="n">
        <v>9</v>
      </c>
      <c r="Y381" s="0" t="n">
        <v>16</v>
      </c>
      <c r="Z381" s="0" t="n">
        <v>4</v>
      </c>
      <c r="AA381" s="0" t="n">
        <v>470.112</v>
      </c>
      <c r="AB381" s="0" t="n">
        <v>9</v>
      </c>
      <c r="AC381" s="0" t="n">
        <v>73.9</v>
      </c>
      <c r="AD381" s="0" t="n">
        <v>15262.26</v>
      </c>
      <c r="AE381" s="0" t="n">
        <v>248</v>
      </c>
      <c r="AF381" s="0" t="n">
        <v>3812.02</v>
      </c>
      <c r="AG381" s="0" t="n">
        <v>37</v>
      </c>
      <c r="AH381" s="0" t="n">
        <v>664.59</v>
      </c>
      <c r="AI381" s="0" t="n">
        <v>4.5</v>
      </c>
      <c r="AJ381" s="0" t="n">
        <v>269903.93</v>
      </c>
      <c r="AK381" s="0" t="n">
        <v>28588</v>
      </c>
      <c r="AL381" s="0" t="n">
        <v>49561.53</v>
      </c>
      <c r="AM381" s="0" t="n">
        <v>3436.67</v>
      </c>
      <c r="AN381" s="0" t="n">
        <v>18426.32</v>
      </c>
      <c r="AO381" s="0" t="n">
        <v>603</v>
      </c>
      <c r="AP381" s="0" t="n">
        <v>200</v>
      </c>
      <c r="AQ381" s="107" t="s">
        <v>315</v>
      </c>
    </row>
    <row r="382" customFormat="false" ht="12.8" hidden="false" customHeight="false" outlineLevel="0" collapsed="false">
      <c r="A382" s="0" t="s">
        <v>2558</v>
      </c>
      <c r="B382" s="0" t="s">
        <v>2559</v>
      </c>
      <c r="C382" s="0" t="n">
        <v>11061</v>
      </c>
      <c r="D382" s="0" t="n">
        <v>1061</v>
      </c>
      <c r="E382" s="0" t="s">
        <v>66</v>
      </c>
      <c r="F382" s="0" t="n">
        <v>61</v>
      </c>
      <c r="G382" s="0" t="n">
        <v>78</v>
      </c>
      <c r="H382" s="0" t="s">
        <v>319</v>
      </c>
      <c r="I382" s="0" t="s">
        <v>1179</v>
      </c>
      <c r="J382" s="0" t="s">
        <v>1066</v>
      </c>
      <c r="K382" s="0" t="s">
        <v>1067</v>
      </c>
      <c r="L382" s="0" t="n">
        <v>10</v>
      </c>
      <c r="M382" s="0" t="n">
        <v>8</v>
      </c>
      <c r="N382" s="0" t="s">
        <v>52</v>
      </c>
      <c r="O382" s="0" t="s">
        <v>53</v>
      </c>
      <c r="P382" s="0" t="s">
        <v>1741</v>
      </c>
      <c r="Q382" s="0" t="n">
        <v>0.96875</v>
      </c>
      <c r="R382" s="0" t="n">
        <v>3</v>
      </c>
      <c r="S382" s="0" t="n">
        <v>56</v>
      </c>
      <c r="T382" s="0" t="n">
        <v>601</v>
      </c>
      <c r="U382" s="0" t="n">
        <v>580</v>
      </c>
      <c r="V382" s="0" t="n">
        <v>562</v>
      </c>
      <c r="W382" s="0" t="n">
        <v>478</v>
      </c>
      <c r="X382" s="0" t="n">
        <v>23</v>
      </c>
      <c r="Y382" s="0" t="n">
        <v>12</v>
      </c>
      <c r="Z382" s="0" t="n">
        <v>4</v>
      </c>
      <c r="AA382" s="0" t="n">
        <v>54.4954</v>
      </c>
      <c r="AB382" s="0" t="n">
        <v>23</v>
      </c>
      <c r="AC382" s="0" t="n">
        <v>409.05</v>
      </c>
      <c r="AD382" s="0" t="n">
        <v>24014.43</v>
      </c>
      <c r="AE382" s="0" t="n">
        <v>82</v>
      </c>
      <c r="AF382" s="0" t="n">
        <v>4629.31</v>
      </c>
      <c r="AG382" s="0" t="n">
        <v>11</v>
      </c>
      <c r="AH382" s="0" t="n">
        <v>54.5</v>
      </c>
      <c r="AI382" s="0" t="n">
        <v>1</v>
      </c>
      <c r="AJ382" s="0" t="n">
        <v>339557.71</v>
      </c>
      <c r="AK382" s="0" t="n">
        <v>30834</v>
      </c>
      <c r="AL382" s="0" t="n">
        <v>41828.7</v>
      </c>
      <c r="AM382" s="0" t="n">
        <v>4635</v>
      </c>
      <c r="AN382" s="0" t="n">
        <v>14572.51</v>
      </c>
      <c r="AO382" s="0" t="n">
        <v>92</v>
      </c>
      <c r="AP382" s="0" t="n">
        <v>205</v>
      </c>
      <c r="AQ382" s="107" t="s">
        <v>320</v>
      </c>
    </row>
    <row r="383" customFormat="false" ht="12.8" hidden="false" customHeight="false" outlineLevel="0" collapsed="false">
      <c r="A383" s="0" t="s">
        <v>2560</v>
      </c>
      <c r="B383" s="0" t="s">
        <v>2561</v>
      </c>
      <c r="C383" s="0" t="n">
        <v>11062</v>
      </c>
      <c r="D383" s="0" t="n">
        <v>1062</v>
      </c>
      <c r="E383" s="0" t="s">
        <v>66</v>
      </c>
      <c r="F383" s="0" t="n">
        <v>62</v>
      </c>
      <c r="G383" s="0" t="n">
        <v>79</v>
      </c>
      <c r="H383" s="0" t="s">
        <v>324</v>
      </c>
      <c r="I383" s="0" t="s">
        <v>1181</v>
      </c>
      <c r="J383" s="0" t="s">
        <v>1066</v>
      </c>
      <c r="K383" s="0" t="s">
        <v>1067</v>
      </c>
      <c r="L383" s="0" t="n">
        <v>10</v>
      </c>
      <c r="M383" s="0" t="n">
        <v>8</v>
      </c>
      <c r="N383" s="0" t="s">
        <v>52</v>
      </c>
      <c r="O383" s="0" t="s">
        <v>53</v>
      </c>
      <c r="P383" s="0" t="s">
        <v>1767</v>
      </c>
      <c r="Q383" s="0" t="n">
        <v>0.944444444444444</v>
      </c>
      <c r="R383" s="0" t="n">
        <v>2</v>
      </c>
      <c r="S383" s="0" t="n">
        <v>173</v>
      </c>
      <c r="T383" s="0" t="n">
        <v>605</v>
      </c>
      <c r="U383" s="0" t="n">
        <v>578</v>
      </c>
      <c r="V383" s="0" t="n">
        <v>617</v>
      </c>
      <c r="W383" s="0" t="n">
        <v>538</v>
      </c>
      <c r="X383" s="0" t="n">
        <v>2</v>
      </c>
      <c r="Y383" s="0" t="n">
        <v>16</v>
      </c>
      <c r="Z383" s="0" t="n">
        <v>4</v>
      </c>
      <c r="AA383" s="0" t="n">
        <v>149.981</v>
      </c>
      <c r="AB383" s="0" t="n">
        <v>2</v>
      </c>
      <c r="AC383" s="0" t="n">
        <v>146.68</v>
      </c>
      <c r="AD383" s="0" t="n">
        <v>9274.06</v>
      </c>
      <c r="AE383" s="0" t="n">
        <v>365.6</v>
      </c>
      <c r="AF383" s="0" t="n">
        <v>2080.83</v>
      </c>
      <c r="AG383" s="0" t="n">
        <v>56.25</v>
      </c>
      <c r="AH383" s="0" t="n">
        <v>934.97</v>
      </c>
      <c r="AI383" s="0" t="n">
        <v>12.67</v>
      </c>
      <c r="AJ383" s="0" t="n">
        <v>356571.85</v>
      </c>
      <c r="AK383" s="0" t="n">
        <v>39067</v>
      </c>
      <c r="AL383" s="0" t="n">
        <v>46333.92</v>
      </c>
      <c r="AM383" s="0" t="n">
        <v>2988.5</v>
      </c>
      <c r="AN383" s="0" t="n">
        <v>4198.01</v>
      </c>
      <c r="AO383" s="0" t="n">
        <v>445.33</v>
      </c>
      <c r="AP383" s="0" t="n">
        <v>212</v>
      </c>
      <c r="AQ383" s="107" t="s">
        <v>325</v>
      </c>
    </row>
    <row r="384" customFormat="false" ht="12.8" hidden="false" customHeight="false" outlineLevel="0" collapsed="false">
      <c r="A384" s="0" t="s">
        <v>2562</v>
      </c>
      <c r="B384" s="0" t="s">
        <v>2563</v>
      </c>
      <c r="C384" s="0" t="n">
        <v>11063</v>
      </c>
      <c r="D384" s="0" t="n">
        <v>1063</v>
      </c>
      <c r="E384" s="0" t="s">
        <v>66</v>
      </c>
      <c r="F384" s="0" t="n">
        <v>63</v>
      </c>
      <c r="G384" s="0" t="n">
        <v>80</v>
      </c>
      <c r="I384" s="0" t="s">
        <v>1183</v>
      </c>
      <c r="J384" s="0" t="s">
        <v>1066</v>
      </c>
      <c r="K384" s="0" t="s">
        <v>1067</v>
      </c>
      <c r="L384" s="0" t="n">
        <v>19</v>
      </c>
      <c r="M384" s="0" t="n">
        <v>17</v>
      </c>
      <c r="N384" s="0" t="s">
        <v>52</v>
      </c>
      <c r="O384" s="0" t="s">
        <v>53</v>
      </c>
      <c r="P384" s="0" t="s">
        <v>1759</v>
      </c>
      <c r="Q384" s="0" t="n">
        <v>0.98</v>
      </c>
      <c r="R384" s="0" t="n">
        <v>3</v>
      </c>
      <c r="S384" s="0" t="n">
        <v>311</v>
      </c>
      <c r="T384" s="0" t="n">
        <v>320</v>
      </c>
      <c r="U384" s="0" t="n">
        <v>594</v>
      </c>
      <c r="V384" s="0" t="n">
        <v>464</v>
      </c>
      <c r="W384" s="0" t="n">
        <v>503</v>
      </c>
      <c r="X384" s="0" t="n">
        <v>7</v>
      </c>
      <c r="Y384" s="0" t="n">
        <v>23</v>
      </c>
      <c r="Z384" s="0" t="n">
        <v>4</v>
      </c>
      <c r="AA384" s="0" t="n">
        <v>375.221</v>
      </c>
      <c r="AB384" s="0" t="n">
        <v>7</v>
      </c>
      <c r="AC384" s="0" t="n">
        <v>47.94</v>
      </c>
      <c r="AD384" s="0" t="n">
        <v>12049.61</v>
      </c>
      <c r="AE384" s="0" t="n">
        <v>184.75</v>
      </c>
      <c r="AF384" s="0" t="n">
        <v>1899.11</v>
      </c>
      <c r="AG384" s="0" t="n">
        <v>19.67</v>
      </c>
      <c r="AH384" s="0" t="n">
        <v>536.54</v>
      </c>
      <c r="AI384" s="0" t="n">
        <v>3.5</v>
      </c>
      <c r="AJ384" s="0" t="n">
        <v>253651.59</v>
      </c>
      <c r="AK384" s="0" t="n">
        <v>30361.5</v>
      </c>
      <c r="AL384" s="0" t="n">
        <v>44941.21</v>
      </c>
      <c r="AM384" s="0" t="n">
        <v>1956</v>
      </c>
      <c r="AN384" s="0" t="n">
        <v>931</v>
      </c>
      <c r="AO384" s="0" t="n">
        <v>84.5</v>
      </c>
      <c r="AP384" s="0" t="n">
        <v>214</v>
      </c>
      <c r="AQ384" s="107" t="s">
        <v>329</v>
      </c>
    </row>
    <row r="385" customFormat="false" ht="12.8" hidden="false" customHeight="false" outlineLevel="0" collapsed="false">
      <c r="A385" s="0" t="s">
        <v>2564</v>
      </c>
      <c r="B385" s="0" t="s">
        <v>2565</v>
      </c>
      <c r="C385" s="0" t="n">
        <v>11064</v>
      </c>
      <c r="D385" s="0" t="n">
        <v>1064</v>
      </c>
      <c r="E385" s="0" t="s">
        <v>80</v>
      </c>
      <c r="F385" s="0" t="n">
        <v>64</v>
      </c>
      <c r="G385" s="0" t="n">
        <v>81</v>
      </c>
      <c r="I385" s="0" t="s">
        <v>1185</v>
      </c>
      <c r="J385" s="0" t="s">
        <v>1066</v>
      </c>
      <c r="K385" s="0" t="s">
        <v>1067</v>
      </c>
      <c r="L385" s="0" t="n">
        <v>12</v>
      </c>
      <c r="M385" s="0" t="n">
        <v>10</v>
      </c>
      <c r="N385" s="0" t="s">
        <v>52</v>
      </c>
      <c r="O385" s="0" t="s">
        <v>53</v>
      </c>
      <c r="P385" s="0" t="s">
        <v>1768</v>
      </c>
      <c r="Q385" s="0" t="n">
        <v>0.96</v>
      </c>
      <c r="R385" s="0" t="n">
        <v>4</v>
      </c>
      <c r="S385" s="0" t="n">
        <v>547</v>
      </c>
      <c r="T385" s="0" t="n">
        <v>626</v>
      </c>
      <c r="U385" s="0" t="n">
        <v>626</v>
      </c>
      <c r="V385" s="0" t="n">
        <v>599</v>
      </c>
      <c r="W385" s="0" t="n">
        <v>568</v>
      </c>
      <c r="X385" s="0" t="n">
        <v>11</v>
      </c>
      <c r="Y385" s="0" t="n">
        <v>15</v>
      </c>
      <c r="Z385" s="0" t="n">
        <v>4</v>
      </c>
      <c r="AA385" s="0" t="n">
        <v>497.3</v>
      </c>
      <c r="AB385" s="0" t="n">
        <v>11</v>
      </c>
      <c r="AC385" s="0" t="n">
        <v>272.82</v>
      </c>
      <c r="AD385" s="0" t="n">
        <v>19886.52</v>
      </c>
      <c r="AE385" s="0" t="n">
        <v>263.75</v>
      </c>
      <c r="AF385" s="0" t="n">
        <v>3786.59</v>
      </c>
      <c r="AG385" s="0" t="n">
        <v>22.67</v>
      </c>
      <c r="AH385" s="0" t="n">
        <v>1878.54</v>
      </c>
      <c r="AI385" s="0" t="n">
        <v>4</v>
      </c>
      <c r="AJ385" s="0" t="n">
        <v>297958.92</v>
      </c>
      <c r="AK385" s="0" t="n">
        <v>30982.25</v>
      </c>
      <c r="AL385" s="0" t="n">
        <v>22122.56</v>
      </c>
      <c r="AM385" s="0" t="n">
        <v>2199</v>
      </c>
      <c r="AN385" s="0" t="n">
        <v>3975.78</v>
      </c>
      <c r="AO385" s="0" t="n">
        <v>232</v>
      </c>
      <c r="AP385" s="0" t="n">
        <v>221</v>
      </c>
      <c r="AQ385" s="107" t="s">
        <v>333</v>
      </c>
    </row>
    <row r="386" customFormat="false" ht="12.8" hidden="false" customHeight="false" outlineLevel="0" collapsed="false">
      <c r="A386" s="0" t="s">
        <v>2566</v>
      </c>
      <c r="B386" s="0" t="s">
        <v>2567</v>
      </c>
      <c r="C386" s="0" t="n">
        <v>11065</v>
      </c>
      <c r="D386" s="0" t="n">
        <v>1065</v>
      </c>
      <c r="E386" s="0" t="s">
        <v>46</v>
      </c>
      <c r="F386" s="0" t="n">
        <v>65</v>
      </c>
      <c r="G386" s="0" t="n">
        <v>82</v>
      </c>
      <c r="H386" s="0" t="s">
        <v>337</v>
      </c>
      <c r="I386" s="0" t="s">
        <v>1187</v>
      </c>
      <c r="J386" s="0" t="s">
        <v>1066</v>
      </c>
      <c r="K386" s="0" t="s">
        <v>1067</v>
      </c>
      <c r="L386" s="0" t="n">
        <v>11</v>
      </c>
      <c r="M386" s="0" t="n">
        <v>8</v>
      </c>
      <c r="N386" s="0" t="s">
        <v>52</v>
      </c>
      <c r="O386" s="0" t="s">
        <v>53</v>
      </c>
      <c r="P386" s="0" t="s">
        <v>1743</v>
      </c>
      <c r="Q386" s="0" t="n">
        <v>0.944444444444444</v>
      </c>
      <c r="R386" s="0" t="n">
        <v>3</v>
      </c>
      <c r="S386" s="0" t="n">
        <v>117</v>
      </c>
      <c r="T386" s="0" t="n">
        <v>613</v>
      </c>
      <c r="U386" s="0" t="n">
        <v>560</v>
      </c>
      <c r="V386" s="0" t="n">
        <v>624</v>
      </c>
      <c r="W386" s="0" t="n">
        <v>471</v>
      </c>
      <c r="X386" s="0" t="n">
        <v>8</v>
      </c>
      <c r="Y386" s="0" t="n">
        <v>16</v>
      </c>
      <c r="Z386" s="0" t="n">
        <v>4</v>
      </c>
      <c r="AA386" s="0" t="n">
        <v>87.8708</v>
      </c>
      <c r="AB386" s="0" t="n">
        <v>8</v>
      </c>
      <c r="AC386" s="0" t="n">
        <v>82.86</v>
      </c>
      <c r="AD386" s="0" t="n">
        <v>11556.88</v>
      </c>
      <c r="AE386" s="0" t="n">
        <v>414.6</v>
      </c>
      <c r="AF386" s="0" t="n">
        <v>2377.81</v>
      </c>
      <c r="AG386" s="0" t="n">
        <v>54.75</v>
      </c>
      <c r="AH386" s="0" t="n">
        <v>200.43</v>
      </c>
      <c r="AI386" s="0" t="n">
        <v>8.67</v>
      </c>
      <c r="AJ386" s="0" t="n">
        <v>319148.66</v>
      </c>
      <c r="AK386" s="0" t="n">
        <v>39882.4</v>
      </c>
      <c r="AL386" s="0" t="n">
        <v>24799.62</v>
      </c>
      <c r="AM386" s="0" t="n">
        <v>3245.25</v>
      </c>
      <c r="AN386" s="0" t="n">
        <v>1361.97</v>
      </c>
      <c r="AO386" s="0" t="n">
        <v>343.33</v>
      </c>
      <c r="AP386" s="0" t="n">
        <v>229</v>
      </c>
      <c r="AQ386" s="107" t="s">
        <v>338</v>
      </c>
    </row>
    <row r="387" customFormat="false" ht="12.8" hidden="false" customHeight="false" outlineLevel="0" collapsed="false">
      <c r="A387" s="0" t="s">
        <v>2568</v>
      </c>
      <c r="B387" s="0" t="s">
        <v>2569</v>
      </c>
      <c r="C387" s="0" t="n">
        <v>11066</v>
      </c>
      <c r="D387" s="0" t="n">
        <v>1066</v>
      </c>
      <c r="E387" s="0" t="s">
        <v>46</v>
      </c>
      <c r="F387" s="0" t="n">
        <v>66</v>
      </c>
      <c r="G387" s="0" t="n">
        <v>84</v>
      </c>
      <c r="I387" s="0" t="s">
        <v>1189</v>
      </c>
      <c r="J387" s="0" t="s">
        <v>1066</v>
      </c>
      <c r="K387" s="0" t="s">
        <v>1067</v>
      </c>
      <c r="L387" s="0" t="n">
        <v>16</v>
      </c>
      <c r="M387" s="0" t="n">
        <v>10</v>
      </c>
      <c r="N387" s="0" t="s">
        <v>52</v>
      </c>
      <c r="O387" s="0" t="s">
        <v>53</v>
      </c>
      <c r="P387" s="0" t="s">
        <v>1741</v>
      </c>
      <c r="Q387" s="0" t="n">
        <v>0.89</v>
      </c>
      <c r="R387" s="0" t="n">
        <v>3</v>
      </c>
      <c r="S387" s="0" t="n">
        <v>591</v>
      </c>
      <c r="T387" s="0" t="n">
        <v>608</v>
      </c>
      <c r="U387" s="0" t="n">
        <v>600</v>
      </c>
      <c r="V387" s="0" t="n">
        <v>606</v>
      </c>
      <c r="W387" s="0" t="n">
        <v>506</v>
      </c>
      <c r="X387" s="0" t="n">
        <v>6</v>
      </c>
      <c r="Y387" s="0" t="n">
        <v>13</v>
      </c>
      <c r="Z387" s="0" t="n">
        <v>4</v>
      </c>
      <c r="AA387" s="0" t="n">
        <v>563.932</v>
      </c>
      <c r="AB387" s="0" t="n">
        <v>6</v>
      </c>
      <c r="AC387" s="0" t="n">
        <v>16.74</v>
      </c>
      <c r="AD387" s="0" t="n">
        <v>11968.53</v>
      </c>
      <c r="AE387" s="0" t="n">
        <v>388</v>
      </c>
      <c r="AF387" s="0" t="n">
        <v>3676.95</v>
      </c>
      <c r="AG387" s="0" t="n">
        <v>53</v>
      </c>
      <c r="AH387" s="0" t="n">
        <v>707.51</v>
      </c>
      <c r="AI387" s="0" t="n">
        <v>8.33</v>
      </c>
      <c r="AJ387" s="0" t="n">
        <v>294149.66</v>
      </c>
      <c r="AK387" s="0" t="n">
        <v>35706.8</v>
      </c>
      <c r="AL387" s="0" t="n">
        <v>26455.39</v>
      </c>
      <c r="AM387" s="0" t="n">
        <v>2809.5</v>
      </c>
      <c r="AN387" s="0" t="n">
        <v>4396.87</v>
      </c>
      <c r="AO387" s="0" t="n">
        <v>644.67</v>
      </c>
      <c r="AP387" s="0" t="n">
        <v>232</v>
      </c>
      <c r="AQ387" s="107" t="s">
        <v>342</v>
      </c>
    </row>
    <row r="388" customFormat="false" ht="12.8" hidden="false" customHeight="false" outlineLevel="0" collapsed="false">
      <c r="A388" s="0" t="s">
        <v>2570</v>
      </c>
      <c r="B388" s="0" t="s">
        <v>2571</v>
      </c>
      <c r="C388" s="0" t="n">
        <v>11067</v>
      </c>
      <c r="D388" s="0" t="n">
        <v>1067</v>
      </c>
      <c r="E388" s="0" t="s">
        <v>56</v>
      </c>
      <c r="F388" s="0" t="n">
        <v>67</v>
      </c>
      <c r="G388" s="0" t="n">
        <v>85</v>
      </c>
      <c r="H388" s="0" t="s">
        <v>346</v>
      </c>
      <c r="I388" s="0" t="s">
        <v>1191</v>
      </c>
      <c r="J388" s="0" t="s">
        <v>1066</v>
      </c>
      <c r="K388" s="0" t="s">
        <v>1067</v>
      </c>
      <c r="L388" s="0" t="n">
        <v>10</v>
      </c>
      <c r="M388" s="0" t="n">
        <v>8</v>
      </c>
      <c r="N388" s="0" t="s">
        <v>52</v>
      </c>
      <c r="O388" s="0" t="s">
        <v>53</v>
      </c>
      <c r="P388" s="0" t="s">
        <v>1769</v>
      </c>
      <c r="Q388" s="0" t="n">
        <v>0.96875</v>
      </c>
      <c r="R388" s="0" t="n">
        <v>4</v>
      </c>
      <c r="S388" s="0" t="n">
        <v>45</v>
      </c>
      <c r="T388" s="0" t="n">
        <v>621</v>
      </c>
      <c r="U388" s="0" t="n">
        <v>564</v>
      </c>
      <c r="V388" s="0" t="n">
        <v>635</v>
      </c>
      <c r="W388" s="0" t="s">
        <v>55</v>
      </c>
      <c r="X388" s="0" t="n">
        <v>4</v>
      </c>
      <c r="Y388" s="0" t="n">
        <v>18</v>
      </c>
      <c r="Z388" s="0" t="n">
        <v>4</v>
      </c>
      <c r="AA388" s="0" t="n">
        <v>54.3764</v>
      </c>
      <c r="AB388" s="0" t="n">
        <v>4</v>
      </c>
      <c r="AC388" s="0" t="n">
        <v>4.06</v>
      </c>
      <c r="AD388" s="0" t="n">
        <v>25929.39</v>
      </c>
      <c r="AE388" s="0" t="n">
        <v>29.33</v>
      </c>
      <c r="AF388" s="0" t="n">
        <v>61.6</v>
      </c>
      <c r="AG388" s="0" t="n">
        <v>2.5</v>
      </c>
      <c r="AH388" s="0" t="n">
        <v>54.38</v>
      </c>
      <c r="AI388" s="0" t="n">
        <v>1</v>
      </c>
      <c r="AJ388" s="0" t="n">
        <v>314450.47</v>
      </c>
      <c r="AK388" s="0" t="n">
        <v>44831</v>
      </c>
      <c r="AL388" s="0" t="n">
        <v>18067.65</v>
      </c>
      <c r="AM388" s="0" t="n">
        <v>3058</v>
      </c>
      <c r="AN388" s="0" t="n">
        <v>2653.91</v>
      </c>
      <c r="AO388" s="0" t="n">
        <v>289</v>
      </c>
      <c r="AP388" s="0" t="n">
        <v>236</v>
      </c>
      <c r="AQ388" s="107" t="s">
        <v>347</v>
      </c>
    </row>
    <row r="389" customFormat="false" ht="12.8" hidden="false" customHeight="false" outlineLevel="0" collapsed="false">
      <c r="A389" s="0" t="s">
        <v>2572</v>
      </c>
      <c r="B389" s="0" t="s">
        <v>2573</v>
      </c>
      <c r="C389" s="0" t="n">
        <v>11068</v>
      </c>
      <c r="D389" s="0" t="n">
        <v>1068</v>
      </c>
      <c r="E389" s="0" t="s">
        <v>66</v>
      </c>
      <c r="F389" s="0" t="n">
        <v>68</v>
      </c>
      <c r="G389" s="0" t="n">
        <v>87</v>
      </c>
      <c r="H389" s="0" t="s">
        <v>351</v>
      </c>
      <c r="I389" s="0" t="s">
        <v>1193</v>
      </c>
      <c r="J389" s="0" t="s">
        <v>1066</v>
      </c>
      <c r="K389" s="0" t="s">
        <v>1067</v>
      </c>
      <c r="L389" s="0" t="n">
        <v>11</v>
      </c>
      <c r="M389" s="0" t="n">
        <v>8</v>
      </c>
      <c r="N389" s="0" t="s">
        <v>52</v>
      </c>
      <c r="O389" s="0" t="s">
        <v>53</v>
      </c>
      <c r="P389" s="0" t="s">
        <v>1745</v>
      </c>
      <c r="Q389" s="0" t="n">
        <v>0.889</v>
      </c>
      <c r="R389" s="0" t="n">
        <v>1</v>
      </c>
      <c r="S389" s="0" t="n">
        <v>22</v>
      </c>
      <c r="T389" s="0" t="n">
        <v>388</v>
      </c>
      <c r="U389" s="0" t="n">
        <v>580</v>
      </c>
      <c r="V389" s="0" t="n">
        <v>483</v>
      </c>
      <c r="W389" s="0" t="n">
        <v>484</v>
      </c>
      <c r="X389" s="0" t="n">
        <v>6</v>
      </c>
      <c r="Y389" s="0" t="n">
        <v>8</v>
      </c>
      <c r="Z389" s="0" t="n">
        <v>4</v>
      </c>
      <c r="AA389" s="0" t="n">
        <v>34.5653</v>
      </c>
      <c r="AB389" s="0" t="n">
        <v>6</v>
      </c>
      <c r="AC389" s="0" t="n">
        <v>6.18</v>
      </c>
      <c r="AD389" s="0" t="n">
        <v>16845.04</v>
      </c>
      <c r="AE389" s="0" t="n">
        <v>230.75</v>
      </c>
      <c r="AF389" s="0" t="n">
        <v>1423.64</v>
      </c>
      <c r="AG389" s="0" t="n">
        <v>15.33</v>
      </c>
      <c r="AH389" s="0" t="n">
        <v>52.77</v>
      </c>
      <c r="AI389" s="0" t="n">
        <v>3.5</v>
      </c>
      <c r="AJ389" s="0" t="n">
        <v>220257.59</v>
      </c>
      <c r="AK389" s="0" t="n">
        <v>25733</v>
      </c>
      <c r="AL389" s="0" t="n">
        <v>5343.44</v>
      </c>
      <c r="AM389" s="0" t="n">
        <v>701</v>
      </c>
      <c r="AN389" s="0" t="n">
        <v>677.59</v>
      </c>
      <c r="AO389" s="0" t="n">
        <v>81.5</v>
      </c>
      <c r="AP389" s="0" t="n">
        <v>247</v>
      </c>
      <c r="AQ389" s="107" t="s">
        <v>352</v>
      </c>
    </row>
    <row r="390" customFormat="false" ht="12.8" hidden="false" customHeight="false" outlineLevel="0" collapsed="false">
      <c r="A390" s="0" t="s">
        <v>2574</v>
      </c>
      <c r="B390" s="0" t="s">
        <v>2575</v>
      </c>
      <c r="C390" s="0" t="n">
        <v>11069</v>
      </c>
      <c r="D390" s="0" t="n">
        <v>1069</v>
      </c>
      <c r="E390" s="0" t="s">
        <v>66</v>
      </c>
      <c r="F390" s="0" t="n">
        <v>69</v>
      </c>
      <c r="G390" s="0" t="n">
        <v>88</v>
      </c>
      <c r="H390" s="0" t="n">
        <v>21</v>
      </c>
      <c r="I390" s="0" t="s">
        <v>1195</v>
      </c>
      <c r="J390" s="0" t="s">
        <v>1066</v>
      </c>
      <c r="K390" s="0" t="s">
        <v>1067</v>
      </c>
      <c r="L390" s="0" t="n">
        <v>11</v>
      </c>
      <c r="M390" s="0" t="n">
        <v>9</v>
      </c>
      <c r="N390" s="0" t="s">
        <v>52</v>
      </c>
      <c r="O390" s="0" t="s">
        <v>53</v>
      </c>
      <c r="P390" s="0" t="s">
        <v>1770</v>
      </c>
      <c r="Q390" s="0" t="n">
        <v>0.941</v>
      </c>
      <c r="R390" s="0" t="n">
        <v>5</v>
      </c>
      <c r="S390" s="0" t="n">
        <v>88</v>
      </c>
      <c r="T390" s="0" t="n">
        <v>612</v>
      </c>
      <c r="U390" s="0" t="n">
        <v>603</v>
      </c>
      <c r="V390" s="0" t="n">
        <v>618</v>
      </c>
      <c r="W390" s="0" t="n">
        <v>430</v>
      </c>
      <c r="X390" s="0" t="n">
        <v>6</v>
      </c>
      <c r="Y390" s="0" t="n">
        <v>9</v>
      </c>
      <c r="Z390" s="0" t="n">
        <v>4</v>
      </c>
      <c r="AA390" s="0" t="n">
        <v>73.9495</v>
      </c>
      <c r="AB390" s="0" t="n">
        <v>6</v>
      </c>
      <c r="AC390" s="0" t="n">
        <v>3.56</v>
      </c>
      <c r="AD390" s="0" t="n">
        <v>6583.92</v>
      </c>
      <c r="AE390" s="0" t="n">
        <v>49.33</v>
      </c>
      <c r="AF390" s="0" t="n">
        <v>84.63</v>
      </c>
      <c r="AG390" s="0" t="n">
        <v>4</v>
      </c>
      <c r="AH390" s="0" t="n">
        <v>73.95</v>
      </c>
      <c r="AI390" s="0" t="n">
        <v>1</v>
      </c>
      <c r="AJ390" s="0" t="n">
        <v>210723.68</v>
      </c>
      <c r="AK390" s="0" t="n">
        <v>25872.33</v>
      </c>
      <c r="AL390" s="0" t="n">
        <v>8710.6</v>
      </c>
      <c r="AM390" s="0" t="n">
        <v>906</v>
      </c>
      <c r="AN390" s="0" t="n">
        <v>162.42</v>
      </c>
      <c r="AO390" s="0" t="n">
        <v>48</v>
      </c>
      <c r="AP390" s="0" t="n">
        <v>250</v>
      </c>
      <c r="AQ390" s="107" t="s">
        <v>356</v>
      </c>
    </row>
    <row r="391" customFormat="false" ht="12.8" hidden="false" customHeight="false" outlineLevel="0" collapsed="false">
      <c r="A391" s="0" t="s">
        <v>2576</v>
      </c>
      <c r="B391" s="0" t="s">
        <v>2577</v>
      </c>
      <c r="C391" s="0" t="n">
        <v>11070</v>
      </c>
      <c r="D391" s="0" t="n">
        <v>1070</v>
      </c>
      <c r="E391" s="0" t="s">
        <v>56</v>
      </c>
      <c r="F391" s="0" t="n">
        <v>70</v>
      </c>
      <c r="G391" s="0" t="n">
        <v>89</v>
      </c>
      <c r="H391" s="0" t="s">
        <v>153</v>
      </c>
      <c r="I391" s="0" t="s">
        <v>1197</v>
      </c>
      <c r="J391" s="0" t="s">
        <v>1066</v>
      </c>
      <c r="K391" s="0" t="s">
        <v>1067</v>
      </c>
      <c r="L391" s="0" t="n">
        <v>15</v>
      </c>
      <c r="M391" s="0" t="n">
        <v>13</v>
      </c>
      <c r="N391" s="0" t="s">
        <v>52</v>
      </c>
      <c r="O391" s="0" t="s">
        <v>53</v>
      </c>
      <c r="P391" s="0" t="s">
        <v>1743</v>
      </c>
      <c r="Q391" s="0" t="n">
        <v>0.947368421052632</v>
      </c>
      <c r="R391" s="0" t="n">
        <v>3</v>
      </c>
      <c r="S391" s="0" t="n">
        <v>88</v>
      </c>
      <c r="T391" s="0" t="n">
        <v>559</v>
      </c>
      <c r="U391" s="0" t="n">
        <v>522</v>
      </c>
      <c r="V391" s="0" t="n">
        <v>585</v>
      </c>
      <c r="W391" s="0" t="n">
        <v>495</v>
      </c>
      <c r="X391" s="0" t="n">
        <v>9</v>
      </c>
      <c r="Y391" s="0" t="n">
        <v>8</v>
      </c>
      <c r="Z391" s="0" t="n">
        <v>4</v>
      </c>
      <c r="AA391" s="0" t="n">
        <v>91.7378</v>
      </c>
      <c r="AB391" s="0" t="n">
        <v>9</v>
      </c>
      <c r="AC391" s="0" t="n">
        <v>59.73</v>
      </c>
      <c r="AD391" s="0" t="n">
        <v>9153.42</v>
      </c>
      <c r="AE391" s="0" t="n">
        <v>160.5</v>
      </c>
      <c r="AF391" s="0" t="n">
        <v>1483.41</v>
      </c>
      <c r="AG391" s="0" t="n">
        <v>35</v>
      </c>
      <c r="AH391" s="0" t="n">
        <v>360.53</v>
      </c>
      <c r="AI391" s="0" t="n">
        <v>5.5</v>
      </c>
      <c r="AJ391" s="0" t="n">
        <v>176823.5</v>
      </c>
      <c r="AK391" s="0" t="n">
        <v>27262.5</v>
      </c>
      <c r="AL391" s="0" t="n">
        <v>40168.17</v>
      </c>
      <c r="AM391" s="0" t="n">
        <v>7285.33</v>
      </c>
      <c r="AN391" s="0" t="n">
        <v>16554.1</v>
      </c>
      <c r="AO391" s="0" t="n">
        <v>3792.5</v>
      </c>
      <c r="AP391" s="0" t="n">
        <v>252</v>
      </c>
      <c r="AQ391" s="107" t="s">
        <v>360</v>
      </c>
    </row>
    <row r="392" customFormat="false" ht="12.8" hidden="false" customHeight="false" outlineLevel="0" collapsed="false">
      <c r="A392" s="0" t="s">
        <v>2578</v>
      </c>
      <c r="B392" s="0" t="s">
        <v>2579</v>
      </c>
      <c r="C392" s="0" t="n">
        <v>11071</v>
      </c>
      <c r="D392" s="0" t="n">
        <v>1071</v>
      </c>
      <c r="E392" s="0" t="s">
        <v>80</v>
      </c>
      <c r="F392" s="0" t="n">
        <v>71</v>
      </c>
      <c r="G392" s="0" t="n">
        <v>90</v>
      </c>
      <c r="H392" s="0" t="s">
        <v>364</v>
      </c>
      <c r="I392" s="0" t="s">
        <v>1199</v>
      </c>
      <c r="J392" s="0" t="s">
        <v>1066</v>
      </c>
      <c r="K392" s="0" t="s">
        <v>1067</v>
      </c>
      <c r="L392" s="0" t="n">
        <v>16</v>
      </c>
      <c r="M392" s="0" t="n">
        <v>13</v>
      </c>
      <c r="N392" s="0" t="s">
        <v>52</v>
      </c>
      <c r="O392" s="0" t="s">
        <v>53</v>
      </c>
      <c r="P392" s="0" t="s">
        <v>1745</v>
      </c>
      <c r="Q392" s="0" t="n">
        <v>1</v>
      </c>
      <c r="R392" s="0" t="n">
        <v>1</v>
      </c>
      <c r="S392" s="0" t="n">
        <v>1</v>
      </c>
      <c r="T392" s="0" t="n">
        <v>592</v>
      </c>
      <c r="U392" s="0" t="n">
        <v>481</v>
      </c>
      <c r="V392" s="0" t="n">
        <v>624</v>
      </c>
      <c r="W392" s="0" t="n">
        <v>408</v>
      </c>
      <c r="X392" s="0" t="n">
        <v>7</v>
      </c>
      <c r="Y392" s="0" t="n">
        <v>8</v>
      </c>
      <c r="Z392" s="0" t="n">
        <v>4</v>
      </c>
      <c r="AA392" s="0" t="n">
        <v>3.03413</v>
      </c>
      <c r="AB392" s="0" t="n">
        <v>7</v>
      </c>
      <c r="AC392" s="0" t="n">
        <v>11.52</v>
      </c>
      <c r="AD392" s="0" t="n">
        <v>18256.56</v>
      </c>
      <c r="AE392" s="0" t="n">
        <v>209.25</v>
      </c>
      <c r="AF392" s="0" t="n">
        <v>2991.63</v>
      </c>
      <c r="AG392" s="0" t="n">
        <v>21.33</v>
      </c>
      <c r="AH392" s="0" t="n">
        <v>43.28</v>
      </c>
      <c r="AI392" s="0" t="n">
        <v>4</v>
      </c>
      <c r="AJ392" s="0" t="n">
        <v>312509.25</v>
      </c>
      <c r="AK392" s="0" t="n">
        <v>38790.75</v>
      </c>
      <c r="AL392" s="0" t="n">
        <v>25385.38</v>
      </c>
      <c r="AM392" s="0" t="n">
        <v>4015.67</v>
      </c>
      <c r="AN392" s="0" t="n">
        <v>1509.54</v>
      </c>
      <c r="AO392" s="0" t="n">
        <v>229</v>
      </c>
      <c r="AP392" s="0" t="n">
        <v>253</v>
      </c>
      <c r="AQ392" s="107" t="s">
        <v>365</v>
      </c>
    </row>
    <row r="393" customFormat="false" ht="12.8" hidden="false" customHeight="false" outlineLevel="0" collapsed="false">
      <c r="A393" s="0" t="s">
        <v>2580</v>
      </c>
      <c r="B393" s="0" t="s">
        <v>2581</v>
      </c>
      <c r="C393" s="0" t="n">
        <v>11072</v>
      </c>
      <c r="D393" s="0" t="n">
        <v>1072</v>
      </c>
      <c r="E393" s="0" t="s">
        <v>46</v>
      </c>
      <c r="F393" s="0" t="n">
        <v>72</v>
      </c>
      <c r="G393" s="0" t="n">
        <v>93</v>
      </c>
      <c r="I393" s="0" t="s">
        <v>1201</v>
      </c>
      <c r="J393" s="0" t="s">
        <v>1066</v>
      </c>
      <c r="K393" s="0" t="s">
        <v>1067</v>
      </c>
      <c r="L393" s="0" t="n">
        <v>16</v>
      </c>
      <c r="M393" s="0" t="n">
        <v>13</v>
      </c>
      <c r="N393" s="0" t="s">
        <v>52</v>
      </c>
      <c r="O393" s="0" t="s">
        <v>53</v>
      </c>
      <c r="P393" s="0" t="s">
        <v>1743</v>
      </c>
      <c r="Q393" s="0" t="n">
        <v>0.91</v>
      </c>
      <c r="R393" s="0" t="n">
        <v>3</v>
      </c>
      <c r="S393" s="0" t="n">
        <v>299</v>
      </c>
      <c r="T393" s="0" t="n">
        <v>349</v>
      </c>
      <c r="U393" s="0" t="n">
        <v>562</v>
      </c>
      <c r="V393" s="0" t="n">
        <v>409</v>
      </c>
      <c r="W393" s="0" t="n">
        <v>455</v>
      </c>
      <c r="X393" s="0" t="n">
        <v>19</v>
      </c>
      <c r="Y393" s="0" t="n">
        <v>14</v>
      </c>
      <c r="Z393" s="0" t="n">
        <v>4</v>
      </c>
      <c r="AA393" s="0" t="n">
        <v>152.301</v>
      </c>
      <c r="AB393" s="0" t="n">
        <v>19</v>
      </c>
      <c r="AC393" s="0" t="n">
        <v>42.77</v>
      </c>
      <c r="AD393" s="0" t="n">
        <v>12445.73</v>
      </c>
      <c r="AE393" s="0" t="n">
        <v>68</v>
      </c>
      <c r="AF393" s="0" t="n">
        <v>486.62</v>
      </c>
      <c r="AG393" s="0" t="n">
        <v>9.5</v>
      </c>
      <c r="AH393" s="0" t="n">
        <v>152.3</v>
      </c>
      <c r="AI393" s="0" t="n">
        <v>1</v>
      </c>
      <c r="AJ393" s="0" t="n">
        <v>214713.24</v>
      </c>
      <c r="AK393" s="0" t="n">
        <v>25390</v>
      </c>
      <c r="AL393" s="0" t="n">
        <v>8372.24</v>
      </c>
      <c r="AM393" s="0" t="n">
        <v>1972</v>
      </c>
      <c r="AN393" s="0" t="n">
        <v>331.37</v>
      </c>
      <c r="AO393" s="0" t="n">
        <v>40</v>
      </c>
      <c r="AP393" s="0" t="n">
        <v>262</v>
      </c>
      <c r="AQ393" s="107" t="s">
        <v>368</v>
      </c>
    </row>
    <row r="394" customFormat="false" ht="12.8" hidden="false" customHeight="false" outlineLevel="0" collapsed="false">
      <c r="A394" s="0" t="s">
        <v>2582</v>
      </c>
      <c r="B394" s="0" t="s">
        <v>2583</v>
      </c>
      <c r="C394" s="0" t="n">
        <v>11073</v>
      </c>
      <c r="D394" s="0" t="n">
        <v>1073</v>
      </c>
      <c r="E394" s="0" t="s">
        <v>56</v>
      </c>
      <c r="F394" s="0" t="n">
        <v>73</v>
      </c>
      <c r="G394" s="0" t="n">
        <v>94</v>
      </c>
      <c r="I394" s="0" t="s">
        <v>1201</v>
      </c>
      <c r="J394" s="0" t="s">
        <v>1066</v>
      </c>
      <c r="K394" s="0" t="s">
        <v>1067</v>
      </c>
      <c r="L394" s="0" t="n">
        <v>13</v>
      </c>
      <c r="M394" s="0" t="n">
        <v>10</v>
      </c>
      <c r="N394" s="0" t="s">
        <v>52</v>
      </c>
      <c r="O394" s="0" t="s">
        <v>53</v>
      </c>
      <c r="P394" s="0" t="s">
        <v>1743</v>
      </c>
      <c r="Q394" s="0" t="n">
        <v>0.95</v>
      </c>
      <c r="R394" s="0" t="n">
        <v>3</v>
      </c>
      <c r="S394" s="0" t="n">
        <v>299</v>
      </c>
      <c r="T394" s="0" t="n">
        <v>349</v>
      </c>
      <c r="U394" s="0" t="n">
        <v>562</v>
      </c>
      <c r="V394" s="0" t="n">
        <v>409</v>
      </c>
      <c r="W394" s="0" t="n">
        <v>455</v>
      </c>
      <c r="X394" s="0" t="n">
        <v>19</v>
      </c>
      <c r="Y394" s="0" t="n">
        <v>14</v>
      </c>
      <c r="Z394" s="0" t="n">
        <v>4</v>
      </c>
      <c r="AA394" s="0" t="n">
        <v>152.301</v>
      </c>
      <c r="AB394" s="0" t="n">
        <v>19</v>
      </c>
      <c r="AC394" s="0" t="n">
        <v>42.77</v>
      </c>
      <c r="AD394" s="0" t="n">
        <v>12445.73</v>
      </c>
      <c r="AE394" s="0" t="n">
        <v>68</v>
      </c>
      <c r="AF394" s="0" t="n">
        <v>486.62</v>
      </c>
      <c r="AG394" s="0" t="n">
        <v>9.5</v>
      </c>
      <c r="AH394" s="0" t="n">
        <v>152.3</v>
      </c>
      <c r="AI394" s="0" t="n">
        <v>1</v>
      </c>
      <c r="AJ394" s="0" t="n">
        <v>214713.24</v>
      </c>
      <c r="AK394" s="0" t="n">
        <v>25390</v>
      </c>
      <c r="AL394" s="0" t="n">
        <v>8372.24</v>
      </c>
      <c r="AM394" s="0" t="n">
        <v>1972</v>
      </c>
      <c r="AN394" s="0" t="n">
        <v>331.37</v>
      </c>
      <c r="AO394" s="0" t="n">
        <v>40</v>
      </c>
      <c r="AP394" s="0" t="n">
        <v>262</v>
      </c>
      <c r="AQ394" s="107" t="s">
        <v>372</v>
      </c>
    </row>
    <row r="395" customFormat="false" ht="12.8" hidden="false" customHeight="false" outlineLevel="0" collapsed="false">
      <c r="A395" s="0" t="s">
        <v>2584</v>
      </c>
      <c r="B395" s="0" t="s">
        <v>2585</v>
      </c>
      <c r="C395" s="0" t="n">
        <v>11074</v>
      </c>
      <c r="D395" s="0" t="n">
        <v>1074</v>
      </c>
      <c r="E395" s="0" t="s">
        <v>46</v>
      </c>
      <c r="F395" s="0" t="n">
        <v>74</v>
      </c>
      <c r="G395" s="0" t="n">
        <v>95</v>
      </c>
      <c r="I395" s="0" t="s">
        <v>565</v>
      </c>
      <c r="J395" s="0" t="s">
        <v>1066</v>
      </c>
      <c r="K395" s="0" t="s">
        <v>1067</v>
      </c>
      <c r="L395" s="0" t="n">
        <v>19</v>
      </c>
      <c r="M395" s="0" t="n">
        <v>16</v>
      </c>
      <c r="N395" s="0" t="s">
        <v>52</v>
      </c>
      <c r="O395" s="0" t="s">
        <v>53</v>
      </c>
      <c r="P395" s="0" t="s">
        <v>1771</v>
      </c>
      <c r="Q395" s="0" t="n">
        <v>0.99</v>
      </c>
      <c r="R395" s="0" t="n">
        <v>5</v>
      </c>
      <c r="S395" s="0" t="n">
        <v>58</v>
      </c>
      <c r="T395" s="0" t="n">
        <v>626</v>
      </c>
      <c r="U395" s="0" t="n">
        <v>589</v>
      </c>
      <c r="V395" s="0" t="n">
        <v>601</v>
      </c>
      <c r="W395" s="0" t="n">
        <v>503</v>
      </c>
      <c r="X395" s="0" t="n">
        <v>16</v>
      </c>
      <c r="Y395" s="0" t="n">
        <v>10</v>
      </c>
      <c r="Z395" s="0" t="n">
        <v>4</v>
      </c>
      <c r="AA395" s="0" t="n">
        <v>66.6914</v>
      </c>
      <c r="AB395" s="0" t="n">
        <v>16</v>
      </c>
      <c r="AC395" s="0" t="n">
        <v>36.93</v>
      </c>
      <c r="AD395" s="0" t="n">
        <v>4941.51</v>
      </c>
      <c r="AE395" s="0" t="n">
        <v>61</v>
      </c>
      <c r="AF395" s="0" t="n">
        <v>357.05</v>
      </c>
      <c r="AG395" s="0" t="n">
        <v>7.5</v>
      </c>
      <c r="AH395" s="0" t="n">
        <v>66.69</v>
      </c>
      <c r="AI395" s="0" t="n">
        <v>1</v>
      </c>
      <c r="AJ395" s="0" t="n">
        <v>258446.38</v>
      </c>
      <c r="AK395" s="0" t="n">
        <v>36505</v>
      </c>
      <c r="AL395" s="0" t="n">
        <v>15016.42</v>
      </c>
      <c r="AM395" s="0" t="n">
        <v>3091</v>
      </c>
      <c r="AN395" s="0" t="n">
        <v>702.25</v>
      </c>
      <c r="AO395" s="0" t="n">
        <v>176</v>
      </c>
      <c r="AP395" s="0" t="n">
        <v>264</v>
      </c>
      <c r="AQ395" s="107" t="s">
        <v>376</v>
      </c>
    </row>
    <row r="396" customFormat="false" ht="12.8" hidden="false" customHeight="false" outlineLevel="0" collapsed="false">
      <c r="A396" s="0" t="s">
        <v>2586</v>
      </c>
      <c r="B396" s="0" t="s">
        <v>2587</v>
      </c>
      <c r="C396" s="0" t="n">
        <v>11075</v>
      </c>
      <c r="D396" s="0" t="n">
        <v>1075</v>
      </c>
      <c r="E396" s="0" t="s">
        <v>46</v>
      </c>
      <c r="F396" s="0" t="n">
        <v>75</v>
      </c>
      <c r="G396" s="0" t="n">
        <v>97</v>
      </c>
      <c r="I396" s="0" t="s">
        <v>1205</v>
      </c>
      <c r="J396" s="0" t="s">
        <v>1066</v>
      </c>
      <c r="K396" s="0" t="s">
        <v>1067</v>
      </c>
      <c r="L396" s="0" t="n">
        <v>14</v>
      </c>
      <c r="M396" s="0" t="n">
        <v>11</v>
      </c>
      <c r="N396" s="0" t="s">
        <v>52</v>
      </c>
      <c r="O396" s="0" t="s">
        <v>53</v>
      </c>
      <c r="P396" s="0" t="s">
        <v>1772</v>
      </c>
      <c r="Q396" s="0" t="n">
        <v>0.93</v>
      </c>
      <c r="R396" s="0" t="n">
        <v>9</v>
      </c>
      <c r="S396" s="0" t="n">
        <v>12</v>
      </c>
      <c r="T396" s="0" t="n">
        <v>573</v>
      </c>
      <c r="U396" s="0" t="n">
        <v>519</v>
      </c>
      <c r="V396" s="0" t="n">
        <v>556</v>
      </c>
      <c r="W396" s="0" t="n">
        <v>385</v>
      </c>
      <c r="X396" s="0" t="n">
        <v>19</v>
      </c>
      <c r="Y396" s="0" t="n">
        <v>7</v>
      </c>
      <c r="Z396" s="0" t="n">
        <v>4</v>
      </c>
      <c r="AA396" s="0" t="n">
        <v>6.66319</v>
      </c>
      <c r="AB396" s="0" t="n">
        <v>19</v>
      </c>
      <c r="AC396" s="0" t="n">
        <v>33.83</v>
      </c>
      <c r="AD396" s="0" t="n">
        <v>13369.13</v>
      </c>
      <c r="AE396" s="0" t="n">
        <v>299.25</v>
      </c>
      <c r="AF396" s="0" t="n">
        <v>1168.22</v>
      </c>
      <c r="AG396" s="0" t="n">
        <v>33</v>
      </c>
      <c r="AH396" s="0" t="n">
        <v>30.94</v>
      </c>
      <c r="AI396" s="0" t="n">
        <v>6.5</v>
      </c>
      <c r="AJ396" s="0" t="n">
        <v>310442.67</v>
      </c>
      <c r="AK396" s="0" t="n">
        <v>45645.5</v>
      </c>
      <c r="AL396" s="0" t="n">
        <v>27957.37</v>
      </c>
      <c r="AM396" s="0" t="n">
        <v>5060.67</v>
      </c>
      <c r="AN396" s="0" t="n">
        <v>1348.94</v>
      </c>
      <c r="AO396" s="0" t="n">
        <v>402</v>
      </c>
      <c r="AP396" s="0" t="n">
        <v>265</v>
      </c>
      <c r="AQ396" s="107" t="s">
        <v>380</v>
      </c>
    </row>
    <row r="397" customFormat="false" ht="12.8" hidden="false" customHeight="false" outlineLevel="0" collapsed="false">
      <c r="A397" s="0" t="s">
        <v>2588</v>
      </c>
      <c r="B397" s="0" t="s">
        <v>2589</v>
      </c>
      <c r="C397" s="0" t="n">
        <v>11076</v>
      </c>
      <c r="D397" s="0" t="n">
        <v>1076</v>
      </c>
      <c r="E397" s="0" t="s">
        <v>56</v>
      </c>
      <c r="F397" s="0" t="n">
        <v>76</v>
      </c>
      <c r="G397" s="0" t="n">
        <v>99</v>
      </c>
      <c r="H397" s="0" t="n">
        <v>38</v>
      </c>
      <c r="I397" s="0" t="s">
        <v>1207</v>
      </c>
      <c r="J397" s="0" t="s">
        <v>1066</v>
      </c>
      <c r="K397" s="0" t="s">
        <v>1067</v>
      </c>
      <c r="L397" s="0" t="n">
        <v>11</v>
      </c>
      <c r="M397" s="0" t="n">
        <v>9</v>
      </c>
      <c r="N397" s="0" t="s">
        <v>52</v>
      </c>
      <c r="O397" s="0" t="s">
        <v>53</v>
      </c>
      <c r="P397" s="0" t="s">
        <v>1743</v>
      </c>
      <c r="Q397" s="0" t="n">
        <v>0.914</v>
      </c>
      <c r="R397" s="0" t="n">
        <v>3</v>
      </c>
      <c r="S397" s="0" t="n">
        <v>380</v>
      </c>
      <c r="T397" s="0" t="n">
        <v>550</v>
      </c>
      <c r="U397" s="0" t="n">
        <v>575</v>
      </c>
      <c r="V397" s="0" t="n">
        <v>542</v>
      </c>
      <c r="W397" s="0" t="n">
        <v>533</v>
      </c>
      <c r="X397" s="0" t="n">
        <v>8</v>
      </c>
      <c r="Y397" s="0" t="n">
        <v>12</v>
      </c>
      <c r="Z397" s="0" t="n">
        <v>4</v>
      </c>
      <c r="AA397" s="0" t="n">
        <v>58.0649</v>
      </c>
      <c r="AB397" s="0" t="n">
        <v>8</v>
      </c>
      <c r="AC397" s="0" t="n">
        <v>16.15</v>
      </c>
      <c r="AD397" s="0" t="n">
        <v>5030.7</v>
      </c>
      <c r="AE397" s="0" t="n">
        <v>649.5</v>
      </c>
      <c r="AF397" s="0" t="n">
        <v>885.05</v>
      </c>
      <c r="AG397" s="0" t="n">
        <v>76</v>
      </c>
      <c r="AH397" s="0" t="n">
        <v>235.67</v>
      </c>
      <c r="AI397" s="0" t="n">
        <v>9.75</v>
      </c>
      <c r="AJ397" s="0" t="n">
        <v>243349.76</v>
      </c>
      <c r="AK397" s="0" t="n">
        <v>32653.33</v>
      </c>
      <c r="AL397" s="0" t="n">
        <v>10860.34</v>
      </c>
      <c r="AM397" s="0" t="n">
        <v>2042.4</v>
      </c>
      <c r="AN397" s="0" t="n">
        <v>3235.9</v>
      </c>
      <c r="AO397" s="0" t="n">
        <v>341.75</v>
      </c>
      <c r="AP397" s="0" t="n">
        <v>270</v>
      </c>
      <c r="AQ397" s="107" t="s">
        <v>384</v>
      </c>
    </row>
    <row r="398" customFormat="false" ht="12.8" hidden="false" customHeight="false" outlineLevel="0" collapsed="false">
      <c r="A398" s="0" t="s">
        <v>2590</v>
      </c>
      <c r="B398" s="0" t="s">
        <v>2591</v>
      </c>
      <c r="C398" s="0" t="n">
        <v>11077</v>
      </c>
      <c r="D398" s="0" t="n">
        <v>1077</v>
      </c>
      <c r="E398" s="0" t="s">
        <v>66</v>
      </c>
      <c r="F398" s="0" t="n">
        <v>77</v>
      </c>
      <c r="G398" s="0" t="n">
        <v>100</v>
      </c>
      <c r="H398" s="0" t="n">
        <v>16</v>
      </c>
      <c r="I398" s="0" t="s">
        <v>1209</v>
      </c>
      <c r="J398" s="0" t="s">
        <v>1066</v>
      </c>
      <c r="K398" s="0" t="s">
        <v>1067</v>
      </c>
      <c r="L398" s="0" t="n">
        <v>9</v>
      </c>
      <c r="M398" s="0" t="n">
        <v>7</v>
      </c>
      <c r="N398" s="0" t="s">
        <v>52</v>
      </c>
      <c r="O398" s="0" t="s">
        <v>53</v>
      </c>
      <c r="P398" s="0" t="s">
        <v>1743</v>
      </c>
      <c r="Q398" s="0" t="n">
        <v>0.943</v>
      </c>
      <c r="R398" s="0" t="n">
        <v>3</v>
      </c>
      <c r="S398" s="0" t="n">
        <v>133</v>
      </c>
      <c r="T398" s="0" t="s">
        <v>55</v>
      </c>
      <c r="U398" s="0" t="s">
        <v>55</v>
      </c>
      <c r="V398" s="0" t="s">
        <v>55</v>
      </c>
      <c r="W398" s="0" t="s">
        <v>55</v>
      </c>
      <c r="X398" s="0" t="n">
        <v>12</v>
      </c>
      <c r="Y398" s="0" t="n">
        <v>14</v>
      </c>
      <c r="Z398" s="0" t="n">
        <v>4</v>
      </c>
      <c r="AA398" s="0" t="n">
        <v>74.6634</v>
      </c>
      <c r="AB398" s="0" t="n">
        <v>12</v>
      </c>
      <c r="AC398" s="0" t="n">
        <v>80.07</v>
      </c>
      <c r="AD398" s="0" t="n">
        <v>17501.63</v>
      </c>
      <c r="AE398" s="0" t="n">
        <v>216</v>
      </c>
      <c r="AF398" s="0" t="n">
        <v>3494.13</v>
      </c>
      <c r="AG398" s="0" t="n">
        <v>32.33</v>
      </c>
      <c r="AH398" s="0" t="n">
        <v>92.24</v>
      </c>
      <c r="AI398" s="0" t="n">
        <v>3.5</v>
      </c>
      <c r="AJ398" s="0" t="n">
        <v>282845.18</v>
      </c>
      <c r="AK398" s="0" t="n">
        <v>41707.5</v>
      </c>
      <c r="AL398" s="0" t="n">
        <v>29254.19</v>
      </c>
      <c r="AM398" s="0" t="n">
        <v>5412.67</v>
      </c>
      <c r="AN398" s="0" t="n">
        <v>2866.12</v>
      </c>
      <c r="AO398" s="0" t="n">
        <v>941</v>
      </c>
      <c r="AP398" s="0" t="n">
        <v>275</v>
      </c>
      <c r="AQ398" s="107" t="s">
        <v>388</v>
      </c>
    </row>
    <row r="399" customFormat="false" ht="12.8" hidden="false" customHeight="false" outlineLevel="0" collapsed="false">
      <c r="A399" s="0" t="s">
        <v>2592</v>
      </c>
      <c r="B399" s="0" t="s">
        <v>2593</v>
      </c>
      <c r="C399" s="0" t="n">
        <v>11078</v>
      </c>
      <c r="D399" s="0" t="n">
        <v>1078</v>
      </c>
      <c r="E399" s="0" t="s">
        <v>56</v>
      </c>
      <c r="F399" s="0" t="n">
        <v>78</v>
      </c>
      <c r="G399" s="0" t="n">
        <v>101</v>
      </c>
      <c r="H399" s="0" t="s">
        <v>392</v>
      </c>
      <c r="I399" s="0" t="s">
        <v>1211</v>
      </c>
      <c r="J399" s="0" t="s">
        <v>1066</v>
      </c>
      <c r="K399" s="0" t="s">
        <v>1067</v>
      </c>
      <c r="L399" s="0" t="n">
        <v>10</v>
      </c>
      <c r="M399" s="0" t="n">
        <v>8</v>
      </c>
      <c r="N399" s="0" t="s">
        <v>52</v>
      </c>
      <c r="O399" s="0" t="s">
        <v>53</v>
      </c>
      <c r="P399" s="0" t="s">
        <v>1745</v>
      </c>
      <c r="Q399" s="0" t="n">
        <v>0.875</v>
      </c>
      <c r="R399" s="0" t="n">
        <v>1</v>
      </c>
      <c r="S399" s="0" t="n">
        <v>23</v>
      </c>
      <c r="T399" s="0" t="n">
        <v>565</v>
      </c>
      <c r="U399" s="0" t="n">
        <v>588</v>
      </c>
      <c r="V399" s="0" t="n">
        <v>532</v>
      </c>
      <c r="W399" s="0" t="s">
        <v>55</v>
      </c>
      <c r="X399" s="0" t="n">
        <v>15</v>
      </c>
      <c r="Y399" s="0" t="n">
        <v>14</v>
      </c>
      <c r="Z399" s="0" t="n">
        <v>4</v>
      </c>
      <c r="AA399" s="0" t="n">
        <v>20.763</v>
      </c>
      <c r="AB399" s="0" t="n">
        <v>15</v>
      </c>
      <c r="AC399" s="0" t="n">
        <v>54.63</v>
      </c>
      <c r="AD399" s="0" t="n">
        <v>11982.37</v>
      </c>
      <c r="AE399" s="0" t="n">
        <v>216.5</v>
      </c>
      <c r="AF399" s="0" t="n">
        <v>1521.09</v>
      </c>
      <c r="AG399" s="0" t="n">
        <v>32.67</v>
      </c>
      <c r="AH399" s="0" t="n">
        <v>80.85</v>
      </c>
      <c r="AI399" s="0" t="n">
        <v>6.5</v>
      </c>
      <c r="AJ399" s="0" t="n">
        <v>160235.27</v>
      </c>
      <c r="AK399" s="0" t="n">
        <v>22591.5</v>
      </c>
      <c r="AL399" s="0" t="n">
        <v>7798.86</v>
      </c>
      <c r="AM399" s="0" t="n">
        <v>1753.67</v>
      </c>
      <c r="AN399" s="0" t="n">
        <v>817.55</v>
      </c>
      <c r="AO399" s="0" t="n">
        <v>291</v>
      </c>
      <c r="AP399" s="0" t="n">
        <v>279</v>
      </c>
      <c r="AQ399" s="107" t="s">
        <v>393</v>
      </c>
    </row>
    <row r="400" customFormat="false" ht="12.8" hidden="false" customHeight="false" outlineLevel="0" collapsed="false">
      <c r="A400" s="0" t="s">
        <v>2594</v>
      </c>
      <c r="B400" s="0" t="s">
        <v>2595</v>
      </c>
      <c r="C400" s="0" t="n">
        <v>11079</v>
      </c>
      <c r="D400" s="0" t="n">
        <v>1079</v>
      </c>
      <c r="E400" s="0" t="s">
        <v>66</v>
      </c>
      <c r="F400" s="0" t="n">
        <v>79</v>
      </c>
      <c r="G400" s="0" t="n">
        <v>102</v>
      </c>
      <c r="H400" s="0" t="n">
        <v>31</v>
      </c>
      <c r="I400" s="0" t="s">
        <v>1213</v>
      </c>
      <c r="J400" s="0" t="s">
        <v>1066</v>
      </c>
      <c r="K400" s="0" t="s">
        <v>1067</v>
      </c>
      <c r="L400" s="0" t="n">
        <v>10</v>
      </c>
      <c r="M400" s="0" t="n">
        <v>8</v>
      </c>
      <c r="N400" s="0" t="s">
        <v>52</v>
      </c>
      <c r="O400" s="0" t="s">
        <v>53</v>
      </c>
      <c r="P400" s="0" t="s">
        <v>1741</v>
      </c>
      <c r="Q400" s="0" t="n">
        <v>0.941</v>
      </c>
      <c r="R400" s="0" t="n">
        <v>3</v>
      </c>
      <c r="S400" s="0" t="n">
        <v>16</v>
      </c>
      <c r="T400" s="0" t="n">
        <v>569</v>
      </c>
      <c r="U400" s="0" t="n">
        <v>546</v>
      </c>
      <c r="V400" s="0" t="n">
        <v>576</v>
      </c>
      <c r="W400" s="0" t="n">
        <v>435</v>
      </c>
      <c r="X400" s="0" t="n">
        <v>5</v>
      </c>
      <c r="Y400" s="0" t="n">
        <v>11</v>
      </c>
      <c r="Z400" s="0" t="n">
        <v>4</v>
      </c>
      <c r="AA400" s="0" t="n">
        <v>15.2896</v>
      </c>
      <c r="AB400" s="0" t="n">
        <v>5</v>
      </c>
      <c r="AC400" s="0" t="n">
        <v>1.07</v>
      </c>
      <c r="AD400" s="0" t="n">
        <v>5352.94</v>
      </c>
      <c r="AE400" s="0" t="n">
        <v>536.6</v>
      </c>
      <c r="AF400" s="0" t="n">
        <v>219.22</v>
      </c>
      <c r="AG400" s="0" t="n">
        <v>42</v>
      </c>
      <c r="AH400" s="0" t="n">
        <v>81.54</v>
      </c>
      <c r="AI400" s="0" t="n">
        <v>10.33</v>
      </c>
      <c r="AJ400" s="0" t="n">
        <v>184480.58</v>
      </c>
      <c r="AK400" s="0" t="n">
        <v>30856.4</v>
      </c>
      <c r="AL400" s="0" t="n">
        <v>13652.84</v>
      </c>
      <c r="AM400" s="0" t="n">
        <v>3031.25</v>
      </c>
      <c r="AN400" s="0" t="n">
        <v>916.78</v>
      </c>
      <c r="AO400" s="0" t="n">
        <v>195.67</v>
      </c>
      <c r="AP400" s="0" t="n">
        <v>286</v>
      </c>
      <c r="AQ400" s="107" t="s">
        <v>396</v>
      </c>
    </row>
    <row r="401" customFormat="false" ht="12.8" hidden="false" customHeight="false" outlineLevel="0" collapsed="false">
      <c r="A401" s="0" t="s">
        <v>2596</v>
      </c>
      <c r="B401" s="0" t="s">
        <v>2597</v>
      </c>
      <c r="C401" s="0" t="n">
        <v>11080</v>
      </c>
      <c r="D401" s="0" t="n">
        <v>1080</v>
      </c>
      <c r="E401" s="0" t="s">
        <v>66</v>
      </c>
      <c r="F401" s="0" t="n">
        <v>80</v>
      </c>
      <c r="G401" s="0" t="n">
        <v>103</v>
      </c>
      <c r="I401" s="0" t="s">
        <v>1215</v>
      </c>
      <c r="J401" s="0" t="s">
        <v>1066</v>
      </c>
      <c r="K401" s="0" t="s">
        <v>1067</v>
      </c>
      <c r="L401" s="0" t="n">
        <v>15</v>
      </c>
      <c r="M401" s="0" t="n">
        <v>13</v>
      </c>
      <c r="N401" s="0" t="s">
        <v>52</v>
      </c>
      <c r="O401" s="0" t="s">
        <v>53</v>
      </c>
      <c r="P401" s="0" t="s">
        <v>1773</v>
      </c>
      <c r="Q401" s="0" t="n">
        <v>0.96</v>
      </c>
      <c r="R401" s="0" t="n">
        <v>4</v>
      </c>
      <c r="S401" s="0" t="n">
        <v>47</v>
      </c>
      <c r="T401" s="0" t="n">
        <v>508</v>
      </c>
      <c r="U401" s="0" t="n">
        <v>554</v>
      </c>
      <c r="V401" s="0" t="n">
        <v>548</v>
      </c>
      <c r="W401" s="0" t="n">
        <v>430</v>
      </c>
      <c r="X401" s="0" t="n">
        <v>18</v>
      </c>
      <c r="Y401" s="0" t="n">
        <v>15</v>
      </c>
      <c r="Z401" s="0" t="n">
        <v>4</v>
      </c>
      <c r="AA401" s="0" t="n">
        <v>26.2363</v>
      </c>
      <c r="AB401" s="0" t="n">
        <v>18</v>
      </c>
      <c r="AC401" s="0" t="n">
        <v>21.25</v>
      </c>
      <c r="AD401" s="0" t="n">
        <v>14425.7</v>
      </c>
      <c r="AE401" s="0" t="n">
        <v>226.5</v>
      </c>
      <c r="AF401" s="0" t="n">
        <v>2678.03</v>
      </c>
      <c r="AG401" s="0" t="n">
        <v>33.33</v>
      </c>
      <c r="AH401" s="0" t="n">
        <v>211.32</v>
      </c>
      <c r="AI401" s="0" t="n">
        <v>8</v>
      </c>
      <c r="AJ401" s="0" t="n">
        <v>239991.24</v>
      </c>
      <c r="AK401" s="0" t="n">
        <v>33591.75</v>
      </c>
      <c r="AL401" s="0" t="n">
        <v>14584.27</v>
      </c>
      <c r="AM401" s="0" t="n">
        <v>2206.33</v>
      </c>
      <c r="AN401" s="0" t="n">
        <v>962.27</v>
      </c>
      <c r="AO401" s="0" t="n">
        <v>192.5</v>
      </c>
      <c r="AP401" s="0" t="n">
        <v>289</v>
      </c>
      <c r="AQ401" s="107" t="s">
        <v>400</v>
      </c>
    </row>
    <row r="402" customFormat="false" ht="12.8" hidden="false" customHeight="false" outlineLevel="0" collapsed="false">
      <c r="A402" s="0" t="s">
        <v>2598</v>
      </c>
      <c r="B402" s="0" t="s">
        <v>2599</v>
      </c>
      <c r="C402" s="0" t="n">
        <v>11081</v>
      </c>
      <c r="D402" s="0" t="n">
        <v>1081</v>
      </c>
      <c r="E402" s="0" t="s">
        <v>46</v>
      </c>
      <c r="F402" s="0" t="n">
        <v>81</v>
      </c>
      <c r="G402" s="0" t="n">
        <v>104</v>
      </c>
      <c r="H402" s="0" t="s">
        <v>404</v>
      </c>
      <c r="I402" s="0" t="s">
        <v>1217</v>
      </c>
      <c r="J402" s="0" t="s">
        <v>1066</v>
      </c>
      <c r="K402" s="0" t="s">
        <v>1067</v>
      </c>
      <c r="L402" s="0" t="n">
        <v>10</v>
      </c>
      <c r="M402" s="0" t="n">
        <v>8</v>
      </c>
      <c r="N402" s="0" t="s">
        <v>52</v>
      </c>
      <c r="O402" s="0" t="s">
        <v>236</v>
      </c>
      <c r="P402" s="0" t="s">
        <v>1743</v>
      </c>
      <c r="Q402" s="0" t="n">
        <v>0.9375</v>
      </c>
      <c r="R402" s="0" t="n">
        <v>3</v>
      </c>
      <c r="S402" s="0" t="n">
        <v>13</v>
      </c>
      <c r="T402" s="0" t="n">
        <v>565</v>
      </c>
      <c r="U402" s="0" t="n">
        <v>545</v>
      </c>
      <c r="V402" s="0" t="n">
        <v>587</v>
      </c>
      <c r="W402" s="0" t="n">
        <v>460</v>
      </c>
      <c r="X402" s="0" t="n">
        <v>23</v>
      </c>
      <c r="Y402" s="0" t="n">
        <v>16</v>
      </c>
      <c r="Z402" s="0" t="n">
        <v>4</v>
      </c>
      <c r="AA402" s="0" t="n">
        <v>31.0552</v>
      </c>
      <c r="AB402" s="0" t="n">
        <v>23</v>
      </c>
      <c r="AC402" s="0" t="n">
        <v>98.4</v>
      </c>
      <c r="AD402" s="0" t="n">
        <v>11480.8</v>
      </c>
      <c r="AE402" s="0" t="n">
        <v>73.33</v>
      </c>
      <c r="AF402" s="0" t="n">
        <v>1160.62</v>
      </c>
      <c r="AG402" s="0" t="n">
        <v>12</v>
      </c>
      <c r="AH402" s="0" t="n">
        <v>31.06</v>
      </c>
      <c r="AI402" s="0" t="n">
        <v>1</v>
      </c>
      <c r="AJ402" s="0" t="n">
        <v>187691.93</v>
      </c>
      <c r="AK402" s="0" t="n">
        <v>24285.33</v>
      </c>
      <c r="AL402" s="0" t="n">
        <v>11090.43</v>
      </c>
      <c r="AM402" s="0" t="n">
        <v>2057</v>
      </c>
      <c r="AN402" s="0" t="n">
        <v>49.5</v>
      </c>
      <c r="AO402" s="0" t="n">
        <v>14</v>
      </c>
      <c r="AP402" s="0" t="n">
        <v>293</v>
      </c>
      <c r="AQ402" s="107" t="s">
        <v>405</v>
      </c>
    </row>
    <row r="403" customFormat="false" ht="12.8" hidden="false" customHeight="false" outlineLevel="0" collapsed="false">
      <c r="A403" s="0" t="s">
        <v>2600</v>
      </c>
      <c r="B403" s="0" t="s">
        <v>2601</v>
      </c>
      <c r="C403" s="0" t="n">
        <v>11082</v>
      </c>
      <c r="D403" s="0" t="n">
        <v>1082</v>
      </c>
      <c r="E403" s="0" t="s">
        <v>56</v>
      </c>
      <c r="F403" s="0" t="n">
        <v>82</v>
      </c>
      <c r="G403" s="0" t="n">
        <v>105</v>
      </c>
      <c r="I403" s="0" t="s">
        <v>1217</v>
      </c>
      <c r="J403" s="0" t="s">
        <v>1066</v>
      </c>
      <c r="K403" s="0" t="s">
        <v>1067</v>
      </c>
      <c r="L403" s="0" t="n">
        <v>12</v>
      </c>
      <c r="M403" s="0" t="n">
        <v>10</v>
      </c>
      <c r="N403" s="0" t="s">
        <v>52</v>
      </c>
      <c r="O403" s="0" t="s">
        <v>236</v>
      </c>
      <c r="P403" s="0" t="s">
        <v>1745</v>
      </c>
      <c r="Q403" s="0" t="n">
        <v>1</v>
      </c>
      <c r="R403" s="0" t="n">
        <v>1</v>
      </c>
      <c r="S403" s="0" t="n">
        <v>13</v>
      </c>
      <c r="T403" s="0" t="n">
        <v>565</v>
      </c>
      <c r="U403" s="0" t="n">
        <v>545</v>
      </c>
      <c r="V403" s="0" t="n">
        <v>587</v>
      </c>
      <c r="W403" s="0" t="n">
        <v>460</v>
      </c>
      <c r="X403" s="0" t="n">
        <v>23</v>
      </c>
      <c r="Y403" s="0" t="n">
        <v>16</v>
      </c>
      <c r="Z403" s="0" t="n">
        <v>4</v>
      </c>
      <c r="AA403" s="0" t="n">
        <v>31.0552</v>
      </c>
      <c r="AB403" s="0" t="n">
        <v>23</v>
      </c>
      <c r="AC403" s="0" t="n">
        <v>98.4</v>
      </c>
      <c r="AD403" s="0" t="n">
        <v>11480.8</v>
      </c>
      <c r="AE403" s="0" t="n">
        <v>73.33</v>
      </c>
      <c r="AF403" s="0" t="n">
        <v>1160.62</v>
      </c>
      <c r="AG403" s="0" t="n">
        <v>12</v>
      </c>
      <c r="AH403" s="0" t="n">
        <v>31.06</v>
      </c>
      <c r="AI403" s="0" t="n">
        <v>1</v>
      </c>
      <c r="AJ403" s="0" t="n">
        <v>187691.93</v>
      </c>
      <c r="AK403" s="0" t="n">
        <v>24285.33</v>
      </c>
      <c r="AL403" s="0" t="n">
        <v>11090.43</v>
      </c>
      <c r="AM403" s="0" t="n">
        <v>2057</v>
      </c>
      <c r="AN403" s="0" t="n">
        <v>49.5</v>
      </c>
      <c r="AO403" s="0" t="n">
        <v>14</v>
      </c>
      <c r="AP403" s="0" t="n">
        <v>293</v>
      </c>
      <c r="AQ403" s="107" t="s">
        <v>410</v>
      </c>
    </row>
    <row r="404" customFormat="false" ht="12.8" hidden="false" customHeight="false" outlineLevel="0" collapsed="false">
      <c r="A404" s="0" t="s">
        <v>2602</v>
      </c>
      <c r="B404" s="0" t="s">
        <v>2603</v>
      </c>
      <c r="C404" s="0" t="n">
        <v>11083</v>
      </c>
      <c r="D404" s="0" t="n">
        <v>1083</v>
      </c>
      <c r="E404" s="0" t="s">
        <v>80</v>
      </c>
      <c r="F404" s="0" t="n">
        <v>83</v>
      </c>
      <c r="G404" s="0" t="n">
        <v>106</v>
      </c>
      <c r="H404" s="0" t="s">
        <v>414</v>
      </c>
      <c r="I404" s="0" t="s">
        <v>1220</v>
      </c>
      <c r="J404" s="0" t="s">
        <v>1066</v>
      </c>
      <c r="K404" s="0" t="s">
        <v>1067</v>
      </c>
      <c r="L404" s="0" t="n">
        <v>10</v>
      </c>
      <c r="M404" s="0" t="n">
        <v>8</v>
      </c>
      <c r="N404" s="0" t="s">
        <v>52</v>
      </c>
      <c r="O404" s="0" t="s">
        <v>236</v>
      </c>
      <c r="P404" s="0" t="s">
        <v>1745</v>
      </c>
      <c r="Q404" s="0" t="n">
        <v>0.9375</v>
      </c>
      <c r="R404" s="0" t="n">
        <v>1</v>
      </c>
      <c r="S404" s="0" t="n">
        <v>9</v>
      </c>
      <c r="T404" s="0" t="s">
        <v>55</v>
      </c>
      <c r="U404" s="0" t="s">
        <v>55</v>
      </c>
      <c r="V404" s="0" t="s">
        <v>55</v>
      </c>
      <c r="W404" s="0" t="s">
        <v>55</v>
      </c>
      <c r="X404" s="0" t="n">
        <v>9</v>
      </c>
      <c r="Y404" s="0" t="n">
        <v>12</v>
      </c>
      <c r="Z404" s="0" t="n">
        <v>4</v>
      </c>
      <c r="AA404" s="0" t="n">
        <v>14.8137</v>
      </c>
      <c r="AB404" s="0" t="n">
        <v>9</v>
      </c>
      <c r="AC404" s="0" t="n">
        <v>25.75</v>
      </c>
      <c r="AD404" s="0" t="n">
        <v>14243.46</v>
      </c>
      <c r="AE404" s="0" t="n">
        <v>227.75</v>
      </c>
      <c r="AF404" s="0" t="n">
        <v>2046.39</v>
      </c>
      <c r="AG404" s="0" t="n">
        <v>31.67</v>
      </c>
      <c r="AH404" s="0" t="n">
        <v>106.61</v>
      </c>
      <c r="AI404" s="0" t="n">
        <v>4</v>
      </c>
      <c r="AJ404" s="0" t="n">
        <v>194840.67</v>
      </c>
      <c r="AK404" s="0" t="n">
        <v>28144</v>
      </c>
      <c r="AL404" s="0" t="n">
        <v>16854.58</v>
      </c>
      <c r="AM404" s="0" t="n">
        <v>1889.67</v>
      </c>
      <c r="AN404" s="0" t="n">
        <v>795.03</v>
      </c>
      <c r="AO404" s="0" t="n">
        <v>147</v>
      </c>
      <c r="AP404" s="0" t="n">
        <v>294</v>
      </c>
      <c r="AQ404" s="107" t="s">
        <v>415</v>
      </c>
    </row>
    <row r="405" customFormat="false" ht="12.8" hidden="false" customHeight="false" outlineLevel="0" collapsed="false">
      <c r="A405" s="0" t="s">
        <v>2604</v>
      </c>
      <c r="B405" s="0" t="s">
        <v>2605</v>
      </c>
      <c r="C405" s="0" t="n">
        <v>11084</v>
      </c>
      <c r="D405" s="0" t="n">
        <v>1084</v>
      </c>
      <c r="E405" s="0" t="s">
        <v>56</v>
      </c>
      <c r="F405" s="0" t="n">
        <v>84</v>
      </c>
      <c r="G405" s="0" t="n">
        <v>108</v>
      </c>
      <c r="H405" s="0" t="s">
        <v>419</v>
      </c>
      <c r="I405" s="0" t="s">
        <v>1222</v>
      </c>
      <c r="J405" s="0" t="s">
        <v>1066</v>
      </c>
      <c r="K405" s="0" t="s">
        <v>1067</v>
      </c>
      <c r="L405" s="0" t="n">
        <v>20</v>
      </c>
      <c r="M405" s="0" t="n">
        <v>18</v>
      </c>
      <c r="N405" s="0" t="s">
        <v>52</v>
      </c>
      <c r="O405" s="0" t="s">
        <v>236</v>
      </c>
      <c r="P405" s="0" t="s">
        <v>1745</v>
      </c>
      <c r="Q405" s="0" t="n">
        <v>1</v>
      </c>
      <c r="R405" s="0" t="n">
        <v>1</v>
      </c>
      <c r="S405" s="0" t="n">
        <v>64</v>
      </c>
      <c r="T405" s="0" t="n">
        <v>459</v>
      </c>
      <c r="U405" s="0" t="n">
        <v>557</v>
      </c>
      <c r="V405" s="0" t="n">
        <v>438</v>
      </c>
      <c r="W405" s="0" t="n">
        <v>482</v>
      </c>
      <c r="X405" s="0" t="n">
        <v>1</v>
      </c>
      <c r="Y405" s="0" t="n">
        <v>16</v>
      </c>
      <c r="Z405" s="0" t="n">
        <v>4</v>
      </c>
      <c r="AA405" s="0" t="n">
        <v>69.8445</v>
      </c>
      <c r="AB405" s="0" t="n">
        <v>1</v>
      </c>
      <c r="AC405" s="0" t="n">
        <v>4.88</v>
      </c>
      <c r="AD405" s="0" t="n">
        <v>5893.28</v>
      </c>
      <c r="AE405" s="0" t="n">
        <v>735</v>
      </c>
      <c r="AF405" s="0" t="n">
        <v>658.55</v>
      </c>
      <c r="AG405" s="0" t="n">
        <v>79.5</v>
      </c>
      <c r="AH405" s="0" t="n">
        <v>207.8</v>
      </c>
      <c r="AI405" s="0" t="n">
        <v>21</v>
      </c>
      <c r="AJ405" s="0" t="n">
        <v>305505.57</v>
      </c>
      <c r="AK405" s="0" t="n">
        <v>43144.29</v>
      </c>
      <c r="AL405" s="0" t="n">
        <v>17115.09</v>
      </c>
      <c r="AM405" s="0" t="n">
        <v>3780.83</v>
      </c>
      <c r="AN405" s="0" t="n">
        <v>2287.71</v>
      </c>
      <c r="AO405" s="0" t="n">
        <v>643</v>
      </c>
      <c r="AP405" s="0" t="n">
        <v>308</v>
      </c>
      <c r="AQ405" s="107" t="s">
        <v>420</v>
      </c>
    </row>
    <row r="406" customFormat="false" ht="12.8" hidden="false" customHeight="false" outlineLevel="0" collapsed="false">
      <c r="A406" s="0" t="s">
        <v>2606</v>
      </c>
      <c r="B406" s="0" t="s">
        <v>2607</v>
      </c>
      <c r="C406" s="0" t="n">
        <v>11085</v>
      </c>
      <c r="D406" s="0" t="n">
        <v>1085</v>
      </c>
      <c r="E406" s="0" t="s">
        <v>46</v>
      </c>
      <c r="F406" s="0" t="n">
        <v>85</v>
      </c>
      <c r="G406" s="0" t="n">
        <v>109</v>
      </c>
      <c r="H406" s="0" t="n">
        <v>46</v>
      </c>
      <c r="I406" s="0" t="s">
        <v>1224</v>
      </c>
      <c r="J406" s="0" t="s">
        <v>1066</v>
      </c>
      <c r="K406" s="0" t="s">
        <v>1067</v>
      </c>
      <c r="L406" s="0" t="n">
        <v>12</v>
      </c>
      <c r="M406" s="0" t="n">
        <v>7</v>
      </c>
      <c r="N406" s="0" t="s">
        <v>52</v>
      </c>
      <c r="O406" s="0" t="s">
        <v>236</v>
      </c>
      <c r="P406" s="0" t="s">
        <v>1774</v>
      </c>
      <c r="Q406" s="0" t="n">
        <v>0.912</v>
      </c>
      <c r="R406" s="0" t="n">
        <v>4</v>
      </c>
      <c r="S406" s="0" t="n">
        <v>49</v>
      </c>
      <c r="T406" s="0" t="n">
        <v>670</v>
      </c>
      <c r="U406" s="0" t="n">
        <v>588</v>
      </c>
      <c r="V406" s="0" t="n">
        <v>638</v>
      </c>
      <c r="W406" s="0" t="n">
        <v>515</v>
      </c>
      <c r="X406" s="0" t="n">
        <v>8</v>
      </c>
      <c r="Y406" s="0" t="n">
        <v>18</v>
      </c>
      <c r="Z406" s="0" t="n">
        <v>4</v>
      </c>
      <c r="AA406" s="0" t="n">
        <v>108.396</v>
      </c>
      <c r="AB406" s="0" t="n">
        <v>8</v>
      </c>
      <c r="AC406" s="0" t="n">
        <v>13.13</v>
      </c>
      <c r="AD406" s="0" t="n">
        <v>13036.87</v>
      </c>
      <c r="AE406" s="0" t="n">
        <v>197.25</v>
      </c>
      <c r="AF406" s="0" t="n">
        <v>1474.51</v>
      </c>
      <c r="AG406" s="0" t="n">
        <v>27.67</v>
      </c>
      <c r="AH406" s="0" t="n">
        <v>157.3</v>
      </c>
      <c r="AI406" s="0" t="n">
        <v>4</v>
      </c>
      <c r="AJ406" s="0" t="n">
        <v>152330.25</v>
      </c>
      <c r="AK406" s="0" t="n">
        <v>24390.25</v>
      </c>
      <c r="AL406" s="0" t="n">
        <v>8399.74</v>
      </c>
      <c r="AM406" s="0" t="n">
        <v>1669</v>
      </c>
      <c r="AN406" s="0" t="n">
        <v>976.1</v>
      </c>
      <c r="AO406" s="0" t="n">
        <v>122</v>
      </c>
      <c r="AP406" s="0" t="n">
        <v>312</v>
      </c>
      <c r="AQ406" s="107" t="s">
        <v>424</v>
      </c>
    </row>
    <row r="407" customFormat="false" ht="12.8" hidden="false" customHeight="false" outlineLevel="0" collapsed="false">
      <c r="A407" s="0" t="s">
        <v>2608</v>
      </c>
      <c r="B407" s="0" t="s">
        <v>2609</v>
      </c>
      <c r="C407" s="0" t="n">
        <v>11086</v>
      </c>
      <c r="D407" s="0" t="n">
        <v>1086</v>
      </c>
      <c r="E407" s="0" t="s">
        <v>56</v>
      </c>
      <c r="F407" s="0" t="n">
        <v>86</v>
      </c>
      <c r="G407" s="0" t="n">
        <v>110</v>
      </c>
      <c r="I407" s="0" t="s">
        <v>1224</v>
      </c>
      <c r="J407" s="0" t="s">
        <v>1066</v>
      </c>
      <c r="K407" s="0" t="s">
        <v>1067</v>
      </c>
      <c r="L407" s="0" t="n">
        <v>17</v>
      </c>
      <c r="M407" s="0" t="n">
        <v>15</v>
      </c>
      <c r="N407" s="0" t="s">
        <v>52</v>
      </c>
      <c r="O407" s="0" t="s">
        <v>236</v>
      </c>
      <c r="P407" s="0" t="s">
        <v>1775</v>
      </c>
      <c r="Q407" s="0" t="n">
        <v>0.91</v>
      </c>
      <c r="R407" s="0" t="n">
        <v>3</v>
      </c>
      <c r="S407" s="0" t="n">
        <v>49</v>
      </c>
      <c r="T407" s="0" t="n">
        <v>670</v>
      </c>
      <c r="U407" s="0" t="n">
        <v>588</v>
      </c>
      <c r="V407" s="0" t="n">
        <v>638</v>
      </c>
      <c r="W407" s="0" t="n">
        <v>515</v>
      </c>
      <c r="X407" s="0" t="n">
        <v>8</v>
      </c>
      <c r="Y407" s="0" t="n">
        <v>18</v>
      </c>
      <c r="Z407" s="0" t="n">
        <v>4</v>
      </c>
      <c r="AA407" s="0" t="n">
        <v>108.396</v>
      </c>
      <c r="AB407" s="0" t="n">
        <v>8</v>
      </c>
      <c r="AC407" s="0" t="n">
        <v>13.13</v>
      </c>
      <c r="AD407" s="0" t="n">
        <v>13036.87</v>
      </c>
      <c r="AE407" s="0" t="n">
        <v>197.25</v>
      </c>
      <c r="AF407" s="0" t="n">
        <v>1474.51</v>
      </c>
      <c r="AG407" s="0" t="n">
        <v>27.67</v>
      </c>
      <c r="AH407" s="0" t="n">
        <v>157.3</v>
      </c>
      <c r="AI407" s="0" t="n">
        <v>4</v>
      </c>
      <c r="AJ407" s="0" t="n">
        <v>152330.25</v>
      </c>
      <c r="AK407" s="0" t="n">
        <v>24390.25</v>
      </c>
      <c r="AL407" s="0" t="n">
        <v>8399.74</v>
      </c>
      <c r="AM407" s="0" t="n">
        <v>1669</v>
      </c>
      <c r="AN407" s="0" t="n">
        <v>976.1</v>
      </c>
      <c r="AO407" s="0" t="n">
        <v>122</v>
      </c>
      <c r="AP407" s="0" t="n">
        <v>312</v>
      </c>
      <c r="AQ407" s="107" t="s">
        <v>428</v>
      </c>
    </row>
    <row r="408" customFormat="false" ht="12.8" hidden="false" customHeight="false" outlineLevel="0" collapsed="false">
      <c r="A408" s="0" t="s">
        <v>2610</v>
      </c>
      <c r="B408" s="0" t="s">
        <v>2611</v>
      </c>
      <c r="C408" s="0" t="n">
        <v>11087</v>
      </c>
      <c r="D408" s="0" t="n">
        <v>1087</v>
      </c>
      <c r="E408" s="0" t="s">
        <v>80</v>
      </c>
      <c r="F408" s="0" t="n">
        <v>87</v>
      </c>
      <c r="G408" s="0" t="n">
        <v>111</v>
      </c>
      <c r="I408" s="0" t="s">
        <v>1227</v>
      </c>
      <c r="J408" s="0" t="s">
        <v>1066</v>
      </c>
      <c r="K408" s="0" t="s">
        <v>1067</v>
      </c>
      <c r="L408" s="0" t="n">
        <v>9</v>
      </c>
      <c r="M408" s="0" t="n">
        <v>6</v>
      </c>
      <c r="N408" s="0" t="s">
        <v>52</v>
      </c>
      <c r="O408" s="0" t="s">
        <v>236</v>
      </c>
      <c r="P408" s="0" t="s">
        <v>1776</v>
      </c>
      <c r="Q408" s="0" t="n">
        <v>0.96</v>
      </c>
      <c r="R408" s="0" t="n">
        <v>3</v>
      </c>
      <c r="S408" s="0" t="n">
        <v>53</v>
      </c>
      <c r="T408" s="0" t="n">
        <v>361</v>
      </c>
      <c r="U408" s="0" t="n">
        <v>621</v>
      </c>
      <c r="V408" s="0" t="n">
        <v>473</v>
      </c>
      <c r="W408" s="0" t="n">
        <v>487</v>
      </c>
      <c r="X408" s="0" t="n">
        <v>3</v>
      </c>
      <c r="Y408" s="0" t="n">
        <v>5</v>
      </c>
      <c r="Z408" s="0" t="n">
        <v>4</v>
      </c>
      <c r="AA408" s="0" t="n">
        <v>217.089</v>
      </c>
      <c r="AB408" s="0" t="n">
        <v>3</v>
      </c>
      <c r="AC408" s="0" t="n">
        <v>0.02</v>
      </c>
      <c r="AD408" s="0" t="n">
        <v>7148.64</v>
      </c>
      <c r="AE408" s="0" t="n">
        <v>1386.29</v>
      </c>
      <c r="AF408" s="0" t="n">
        <v>1315.88</v>
      </c>
      <c r="AG408" s="0" t="n">
        <v>282.33</v>
      </c>
      <c r="AH408" s="0" t="n">
        <v>258.06</v>
      </c>
      <c r="AI408" s="0" t="n">
        <v>21.6</v>
      </c>
      <c r="AJ408" s="0" t="n">
        <v>284281.39</v>
      </c>
      <c r="AK408" s="0" t="n">
        <v>39010.43</v>
      </c>
      <c r="AL408" s="0" t="n">
        <v>29671.21</v>
      </c>
      <c r="AM408" s="0" t="n">
        <v>6107.17</v>
      </c>
      <c r="AN408" s="0" t="n">
        <v>1399.01</v>
      </c>
      <c r="AO408" s="0" t="n">
        <v>416.8</v>
      </c>
      <c r="AP408" s="0" t="n">
        <v>314</v>
      </c>
      <c r="AQ408" s="107" t="s">
        <v>431</v>
      </c>
    </row>
    <row r="409" customFormat="false" ht="12.8" hidden="false" customHeight="false" outlineLevel="0" collapsed="false">
      <c r="A409" s="0" t="s">
        <v>2612</v>
      </c>
      <c r="B409" s="0" t="s">
        <v>2613</v>
      </c>
      <c r="C409" s="0" t="n">
        <v>11088</v>
      </c>
      <c r="D409" s="0" t="n">
        <v>1088</v>
      </c>
      <c r="E409" s="0" t="s">
        <v>46</v>
      </c>
      <c r="F409" s="0" t="n">
        <v>88</v>
      </c>
      <c r="G409" s="0" t="n">
        <v>112</v>
      </c>
      <c r="I409" s="0" t="s">
        <v>1229</v>
      </c>
      <c r="J409" s="0" t="s">
        <v>1066</v>
      </c>
      <c r="K409" s="0" t="s">
        <v>1067</v>
      </c>
      <c r="L409" s="0" t="n">
        <v>21</v>
      </c>
      <c r="M409" s="0" t="n">
        <v>19</v>
      </c>
      <c r="N409" s="0" t="s">
        <v>52</v>
      </c>
      <c r="O409" s="0" t="s">
        <v>236</v>
      </c>
      <c r="P409" s="0" t="s">
        <v>1743</v>
      </c>
      <c r="Q409" s="0" t="n">
        <v>0.92</v>
      </c>
      <c r="R409" s="0" t="n">
        <v>3</v>
      </c>
      <c r="S409" s="0" t="n">
        <v>265</v>
      </c>
      <c r="T409" s="0" t="n">
        <v>574</v>
      </c>
      <c r="U409" s="0" t="n">
        <v>631</v>
      </c>
      <c r="V409" s="0" t="n">
        <v>604</v>
      </c>
      <c r="W409" s="0" t="n">
        <v>536</v>
      </c>
      <c r="X409" s="0" t="n">
        <v>2</v>
      </c>
      <c r="Y409" s="0" t="n">
        <v>19</v>
      </c>
      <c r="Z409" s="0" t="n">
        <v>4</v>
      </c>
      <c r="AA409" s="0" t="n">
        <v>386.524</v>
      </c>
      <c r="AB409" s="0" t="n">
        <v>2</v>
      </c>
      <c r="AC409" s="0" t="n">
        <v>10.53</v>
      </c>
      <c r="AD409" s="0" t="n">
        <v>10209.13</v>
      </c>
      <c r="AE409" s="0" t="n">
        <v>557.8</v>
      </c>
      <c r="AF409" s="0" t="n">
        <v>796.76</v>
      </c>
      <c r="AG409" s="0" t="n">
        <v>52</v>
      </c>
      <c r="AH409" s="0" t="n">
        <v>461.37</v>
      </c>
      <c r="AI409" s="0" t="n">
        <v>7.33</v>
      </c>
      <c r="AJ409" s="0" t="n">
        <v>262719.6</v>
      </c>
      <c r="AK409" s="0" t="n">
        <v>31897.6</v>
      </c>
      <c r="AL409" s="0" t="n">
        <v>22116.93</v>
      </c>
      <c r="AM409" s="0" t="n">
        <v>3265.25</v>
      </c>
      <c r="AN409" s="0" t="n">
        <v>3088.92</v>
      </c>
      <c r="AO409" s="0" t="n">
        <v>333</v>
      </c>
      <c r="AP409" s="0" t="n">
        <v>318</v>
      </c>
      <c r="AQ409" s="107" t="s">
        <v>435</v>
      </c>
    </row>
    <row r="410" customFormat="false" ht="12.8" hidden="false" customHeight="false" outlineLevel="0" collapsed="false">
      <c r="A410" s="0" t="s">
        <v>2614</v>
      </c>
      <c r="B410" s="0" t="s">
        <v>2615</v>
      </c>
      <c r="C410" s="0" t="n">
        <v>11089</v>
      </c>
      <c r="D410" s="0" t="n">
        <v>1089</v>
      </c>
      <c r="E410" s="0" t="s">
        <v>46</v>
      </c>
      <c r="F410" s="0" t="n">
        <v>89</v>
      </c>
      <c r="G410" s="0" t="n">
        <v>113</v>
      </c>
      <c r="I410" s="0" t="s">
        <v>1231</v>
      </c>
      <c r="J410" s="0" t="s">
        <v>1066</v>
      </c>
      <c r="K410" s="0" t="s">
        <v>1067</v>
      </c>
      <c r="L410" s="0" t="n">
        <v>15</v>
      </c>
      <c r="M410" s="0" t="n">
        <v>13</v>
      </c>
      <c r="N410" s="0" t="s">
        <v>52</v>
      </c>
      <c r="O410" s="0" t="s">
        <v>236</v>
      </c>
      <c r="P410" s="0" t="s">
        <v>1777</v>
      </c>
      <c r="Q410" s="0" t="n">
        <v>0.9</v>
      </c>
      <c r="R410" s="0" t="n">
        <v>3</v>
      </c>
      <c r="S410" s="0" t="n">
        <v>37</v>
      </c>
      <c r="T410" s="0" t="n">
        <v>234</v>
      </c>
      <c r="U410" s="0" t="n">
        <v>541</v>
      </c>
      <c r="V410" s="0" t="n">
        <v>394</v>
      </c>
      <c r="W410" s="0" t="s">
        <v>55</v>
      </c>
      <c r="X410" s="0" t="n">
        <v>9</v>
      </c>
      <c r="Y410" s="0" t="n">
        <v>17</v>
      </c>
      <c r="Z410" s="0" t="n">
        <v>4</v>
      </c>
      <c r="AA410" s="0" t="n">
        <v>47.0588</v>
      </c>
      <c r="AB410" s="0" t="n">
        <v>9</v>
      </c>
      <c r="AC410" s="0" t="n">
        <v>144.01</v>
      </c>
      <c r="AD410" s="0" t="n">
        <v>15205.27</v>
      </c>
      <c r="AE410" s="0" t="n">
        <v>232</v>
      </c>
      <c r="AF410" s="0" t="n">
        <v>3257.84</v>
      </c>
      <c r="AG410" s="0" t="n">
        <v>34</v>
      </c>
      <c r="AH410" s="0" t="n">
        <v>695.08</v>
      </c>
      <c r="AI410" s="0" t="n">
        <v>5.5</v>
      </c>
      <c r="AJ410" s="0" t="n">
        <v>228845.98</v>
      </c>
      <c r="AK410" s="0" t="n">
        <v>25638</v>
      </c>
      <c r="AL410" s="0" t="n">
        <v>9330.64</v>
      </c>
      <c r="AM410" s="0" t="n">
        <v>1354.33</v>
      </c>
      <c r="AN410" s="0" t="n">
        <v>1273.5</v>
      </c>
      <c r="AO410" s="0" t="n">
        <v>164</v>
      </c>
      <c r="AP410" s="0" t="n">
        <v>321</v>
      </c>
      <c r="AQ410" s="107" t="s">
        <v>439</v>
      </c>
    </row>
    <row r="411" customFormat="false" ht="12.8" hidden="false" customHeight="false" outlineLevel="0" collapsed="false">
      <c r="A411" s="0" t="s">
        <v>2616</v>
      </c>
      <c r="B411" s="0" t="s">
        <v>2617</v>
      </c>
      <c r="C411" s="0" t="n">
        <v>11090</v>
      </c>
      <c r="D411" s="0" t="n">
        <v>1090</v>
      </c>
      <c r="E411" s="0" t="s">
        <v>66</v>
      </c>
      <c r="F411" s="0" t="n">
        <v>90</v>
      </c>
      <c r="G411" s="0" t="n">
        <v>114</v>
      </c>
      <c r="H411" s="0" t="s">
        <v>442</v>
      </c>
      <c r="I411" s="0" t="s">
        <v>1233</v>
      </c>
      <c r="J411" s="0" t="s">
        <v>1066</v>
      </c>
      <c r="K411" s="0" t="s">
        <v>1067</v>
      </c>
      <c r="L411" s="0" t="n">
        <v>10</v>
      </c>
      <c r="M411" s="0" t="n">
        <v>8</v>
      </c>
      <c r="N411" s="0" t="s">
        <v>52</v>
      </c>
      <c r="O411" s="0" t="s">
        <v>236</v>
      </c>
      <c r="P411" s="0" t="s">
        <v>1745</v>
      </c>
      <c r="Q411" s="0" t="n">
        <v>0.875</v>
      </c>
      <c r="R411" s="0" t="n">
        <v>1</v>
      </c>
      <c r="S411" s="0" t="n">
        <v>3</v>
      </c>
      <c r="T411" s="0" t="s">
        <v>55</v>
      </c>
      <c r="U411" s="0" t="n">
        <v>443</v>
      </c>
      <c r="V411" s="0" t="s">
        <v>55</v>
      </c>
      <c r="W411" s="0" t="s">
        <v>55</v>
      </c>
      <c r="X411" s="0" t="n">
        <v>16</v>
      </c>
      <c r="Y411" s="0" t="n">
        <v>13</v>
      </c>
      <c r="Z411" s="0" t="n">
        <v>4</v>
      </c>
      <c r="AA411" s="0" t="n">
        <v>4.04551</v>
      </c>
      <c r="AB411" s="0" t="n">
        <v>16</v>
      </c>
      <c r="AC411" s="0" t="n">
        <v>21.15</v>
      </c>
      <c r="AD411" s="0" t="n">
        <v>10388.75</v>
      </c>
      <c r="AE411" s="0" t="n">
        <v>68.67</v>
      </c>
      <c r="AF411" s="0" t="n">
        <v>157.69</v>
      </c>
      <c r="AG411" s="0" t="n">
        <v>8.5</v>
      </c>
      <c r="AH411" s="0" t="n">
        <v>4.05</v>
      </c>
      <c r="AI411" s="0" t="n">
        <v>1</v>
      </c>
      <c r="AJ411" s="0" t="n">
        <v>168140.48</v>
      </c>
      <c r="AK411" s="0" t="n">
        <v>21428.33</v>
      </c>
      <c r="AL411" s="0" t="n">
        <v>9283.01</v>
      </c>
      <c r="AM411" s="0" t="n">
        <v>1442</v>
      </c>
      <c r="AN411" s="0" t="n">
        <v>16.6</v>
      </c>
      <c r="AO411" s="0" t="n">
        <v>24</v>
      </c>
      <c r="AP411" s="0" t="n">
        <v>323</v>
      </c>
      <c r="AQ411" s="107" t="s">
        <v>443</v>
      </c>
    </row>
    <row r="412" customFormat="false" ht="12.8" hidden="false" customHeight="false" outlineLevel="0" collapsed="false">
      <c r="A412" s="0" t="s">
        <v>2618</v>
      </c>
      <c r="B412" s="0" t="s">
        <v>2619</v>
      </c>
      <c r="C412" s="0" t="n">
        <v>11091</v>
      </c>
      <c r="D412" s="0" t="n">
        <v>1091</v>
      </c>
      <c r="E412" s="0" t="s">
        <v>56</v>
      </c>
      <c r="F412" s="0" t="n">
        <v>91</v>
      </c>
      <c r="G412" s="0" t="n">
        <v>115</v>
      </c>
      <c r="I412" s="0" t="s">
        <v>1235</v>
      </c>
      <c r="J412" s="0" t="s">
        <v>1066</v>
      </c>
      <c r="K412" s="0" t="s">
        <v>1067</v>
      </c>
      <c r="L412" s="0" t="n">
        <v>11</v>
      </c>
      <c r="M412" s="0" t="n">
        <v>9</v>
      </c>
      <c r="N412" s="0" t="s">
        <v>52</v>
      </c>
      <c r="O412" s="0" t="s">
        <v>236</v>
      </c>
      <c r="P412" s="0" t="s">
        <v>1743</v>
      </c>
      <c r="Q412" s="0" t="n">
        <v>0.96</v>
      </c>
      <c r="R412" s="0" t="n">
        <v>3</v>
      </c>
      <c r="S412" s="0" t="n">
        <v>211</v>
      </c>
      <c r="T412" s="0" t="n">
        <v>515</v>
      </c>
      <c r="U412" s="0" t="n">
        <v>605</v>
      </c>
      <c r="V412" s="0" t="n">
        <v>579</v>
      </c>
      <c r="W412" s="0" t="n">
        <v>510</v>
      </c>
      <c r="X412" s="0" t="n">
        <v>2</v>
      </c>
      <c r="Y412" s="0" t="n">
        <v>18</v>
      </c>
      <c r="Z412" s="0" t="n">
        <v>4</v>
      </c>
      <c r="AA412" s="0" t="n">
        <v>305.257</v>
      </c>
      <c r="AB412" s="0" t="n">
        <v>2</v>
      </c>
      <c r="AC412" s="0" t="n">
        <v>2.92</v>
      </c>
      <c r="AD412" s="0" t="n">
        <v>8787.21</v>
      </c>
      <c r="AE412" s="0" t="n">
        <v>1212.71</v>
      </c>
      <c r="AF412" s="0" t="n">
        <v>3620.48</v>
      </c>
      <c r="AG412" s="0" t="n">
        <v>425</v>
      </c>
      <c r="AH412" s="0" t="n">
        <v>2160.99</v>
      </c>
      <c r="AI412" s="0" t="n">
        <v>218.8</v>
      </c>
      <c r="AJ412" s="0" t="n">
        <v>233088.7</v>
      </c>
      <c r="AK412" s="0" t="n">
        <v>32897.14</v>
      </c>
      <c r="AL412" s="0" t="n">
        <v>29896.91</v>
      </c>
      <c r="AM412" s="0" t="n">
        <v>5000.67</v>
      </c>
      <c r="AN412" s="0" t="n">
        <v>7505.13</v>
      </c>
      <c r="AO412" s="0" t="n">
        <v>1628.4</v>
      </c>
      <c r="AP412" s="0" t="n">
        <v>324</v>
      </c>
      <c r="AQ412" s="107" t="s">
        <v>447</v>
      </c>
    </row>
    <row r="413" customFormat="false" ht="12.8" hidden="false" customHeight="false" outlineLevel="0" collapsed="false">
      <c r="A413" s="0" t="s">
        <v>2620</v>
      </c>
      <c r="B413" s="0" t="s">
        <v>2621</v>
      </c>
      <c r="C413" s="0" t="n">
        <v>11092</v>
      </c>
      <c r="D413" s="0" t="n">
        <v>1092</v>
      </c>
      <c r="E413" s="0" t="s">
        <v>66</v>
      </c>
      <c r="F413" s="0" t="n">
        <v>92</v>
      </c>
      <c r="G413" s="0" t="n">
        <v>117</v>
      </c>
      <c r="I413" s="0" t="s">
        <v>1237</v>
      </c>
      <c r="J413" s="0" t="s">
        <v>1066</v>
      </c>
      <c r="K413" s="0" t="s">
        <v>1067</v>
      </c>
      <c r="L413" s="0" t="n">
        <v>18</v>
      </c>
      <c r="M413" s="0" t="n">
        <v>16</v>
      </c>
      <c r="N413" s="0" t="s">
        <v>52</v>
      </c>
      <c r="O413" s="0" t="s">
        <v>236</v>
      </c>
      <c r="P413" s="0" t="s">
        <v>1743</v>
      </c>
      <c r="Q413" s="0" t="n">
        <v>0.87</v>
      </c>
      <c r="R413" s="0" t="n">
        <v>3</v>
      </c>
      <c r="S413" s="0" t="n">
        <v>32</v>
      </c>
      <c r="T413" s="0" t="n">
        <v>605</v>
      </c>
      <c r="U413" s="0" t="n">
        <v>519</v>
      </c>
      <c r="V413" s="0" t="n">
        <v>582</v>
      </c>
      <c r="W413" s="0" t="n">
        <v>472</v>
      </c>
      <c r="X413" s="0" t="n">
        <v>11</v>
      </c>
      <c r="Y413" s="0" t="n">
        <v>10</v>
      </c>
      <c r="Z413" s="0" t="n">
        <v>4</v>
      </c>
      <c r="AA413" s="0" t="n">
        <v>30.6388</v>
      </c>
      <c r="AB413" s="0" t="n">
        <v>11</v>
      </c>
      <c r="AC413" s="0" t="n">
        <v>7.23</v>
      </c>
      <c r="AD413" s="0" t="n">
        <v>17829.21</v>
      </c>
      <c r="AE413" s="0" t="n">
        <v>53.33</v>
      </c>
      <c r="AF413" s="0" t="n">
        <v>43.34</v>
      </c>
      <c r="AG413" s="0" t="n">
        <v>5</v>
      </c>
      <c r="AH413" s="0" t="n">
        <v>30.64</v>
      </c>
      <c r="AI413" s="0" t="n">
        <v>1</v>
      </c>
      <c r="AJ413" s="0" t="n">
        <v>129012.31</v>
      </c>
      <c r="AK413" s="0" t="n">
        <v>18136.33</v>
      </c>
      <c r="AL413" s="0" t="n">
        <v>3011.29</v>
      </c>
      <c r="AM413" s="0" t="n">
        <v>612</v>
      </c>
      <c r="AN413" s="0" t="n">
        <v>60.03</v>
      </c>
      <c r="AO413" s="0" t="n">
        <v>37</v>
      </c>
      <c r="AP413" s="0" t="n">
        <v>329</v>
      </c>
      <c r="AQ413" s="107" t="s">
        <v>451</v>
      </c>
    </row>
    <row r="414" customFormat="false" ht="12.8" hidden="false" customHeight="false" outlineLevel="0" collapsed="false">
      <c r="A414" s="0" t="s">
        <v>2622</v>
      </c>
      <c r="B414" s="0" t="s">
        <v>2623</v>
      </c>
      <c r="C414" s="0" t="n">
        <v>11093</v>
      </c>
      <c r="D414" s="0" t="n">
        <v>1093</v>
      </c>
      <c r="E414" s="0" t="s">
        <v>56</v>
      </c>
      <c r="F414" s="0" t="n">
        <v>93</v>
      </c>
      <c r="G414" s="0" t="n">
        <v>119</v>
      </c>
      <c r="I414" s="0" t="s">
        <v>1239</v>
      </c>
      <c r="J414" s="0" t="s">
        <v>1066</v>
      </c>
      <c r="K414" s="0" t="s">
        <v>1067</v>
      </c>
      <c r="L414" s="0" t="n">
        <v>12</v>
      </c>
      <c r="M414" s="0" t="n">
        <v>10</v>
      </c>
      <c r="N414" s="0" t="s">
        <v>52</v>
      </c>
      <c r="O414" s="0" t="s">
        <v>236</v>
      </c>
      <c r="P414" s="0" t="s">
        <v>1778</v>
      </c>
      <c r="Q414" s="0" t="n">
        <v>0.91</v>
      </c>
      <c r="R414" s="0" t="n">
        <v>5</v>
      </c>
      <c r="S414" s="0" t="n">
        <v>6</v>
      </c>
      <c r="T414" s="0" t="n">
        <v>598</v>
      </c>
      <c r="U414" s="0" t="n">
        <v>563</v>
      </c>
      <c r="V414" s="0" t="n">
        <v>588</v>
      </c>
      <c r="W414" s="0" t="n">
        <v>403</v>
      </c>
      <c r="X414" s="0" t="n">
        <v>10</v>
      </c>
      <c r="Y414" s="0" t="n">
        <v>11</v>
      </c>
      <c r="Z414" s="0" t="n">
        <v>4</v>
      </c>
      <c r="AA414" s="0" t="n">
        <v>15.2896</v>
      </c>
      <c r="AB414" s="0" t="n">
        <v>10</v>
      </c>
      <c r="AC414" s="0" t="n">
        <v>3.39</v>
      </c>
      <c r="AD414" s="0" t="n">
        <v>10778.87</v>
      </c>
      <c r="AE414" s="0" t="n">
        <v>634.8</v>
      </c>
      <c r="AF414" s="0" t="n">
        <v>1096.57</v>
      </c>
      <c r="AG414" s="0" t="n">
        <v>62.25</v>
      </c>
      <c r="AH414" s="0" t="n">
        <v>76.84</v>
      </c>
      <c r="AI414" s="0" t="n">
        <v>12</v>
      </c>
      <c r="AJ414" s="0" t="n">
        <v>281538.16</v>
      </c>
      <c r="AK414" s="0" t="n">
        <v>41876.2</v>
      </c>
      <c r="AL414" s="0" t="n">
        <v>9857.05</v>
      </c>
      <c r="AM414" s="0" t="n">
        <v>1812.25</v>
      </c>
      <c r="AN414" s="0" t="n">
        <v>493.21</v>
      </c>
      <c r="AO414" s="0" t="n">
        <v>154.33</v>
      </c>
      <c r="AP414" s="0" t="n">
        <v>330</v>
      </c>
      <c r="AQ414" s="107" t="s">
        <v>455</v>
      </c>
    </row>
    <row r="415" customFormat="false" ht="12.8" hidden="false" customHeight="false" outlineLevel="0" collapsed="false">
      <c r="A415" s="0" t="s">
        <v>2624</v>
      </c>
      <c r="B415" s="0" t="s">
        <v>2625</v>
      </c>
      <c r="C415" s="0" t="n">
        <v>11094</v>
      </c>
      <c r="D415" s="0" t="n">
        <v>1094</v>
      </c>
      <c r="E415" s="0" t="s">
        <v>56</v>
      </c>
      <c r="F415" s="0" t="n">
        <v>94</v>
      </c>
      <c r="G415" s="0" t="n">
        <v>120</v>
      </c>
      <c r="H415" s="0" t="n">
        <v>30</v>
      </c>
      <c r="I415" s="0" t="s">
        <v>1241</v>
      </c>
      <c r="J415" s="0" t="s">
        <v>1066</v>
      </c>
      <c r="K415" s="0" t="s">
        <v>1067</v>
      </c>
      <c r="L415" s="0" t="n">
        <v>8</v>
      </c>
      <c r="M415" s="0" t="n">
        <v>6</v>
      </c>
      <c r="N415" s="0" t="s">
        <v>52</v>
      </c>
      <c r="O415" s="0" t="s">
        <v>236</v>
      </c>
      <c r="P415" s="0" t="s">
        <v>1741</v>
      </c>
      <c r="Q415" s="0" t="n">
        <v>0.941</v>
      </c>
      <c r="R415" s="0" t="n">
        <v>3</v>
      </c>
      <c r="S415" s="0" t="n">
        <v>294</v>
      </c>
      <c r="T415" s="0" t="n">
        <v>405</v>
      </c>
      <c r="U415" s="0" t="n">
        <v>573</v>
      </c>
      <c r="V415" s="0" t="n">
        <v>475</v>
      </c>
      <c r="W415" s="0" t="n">
        <v>474</v>
      </c>
      <c r="X415" s="0" t="n">
        <v>9</v>
      </c>
      <c r="Y415" s="0" t="n">
        <v>20</v>
      </c>
      <c r="Z415" s="0" t="n">
        <v>4</v>
      </c>
      <c r="AA415" s="0" t="n">
        <v>266.23</v>
      </c>
      <c r="AB415" s="0" t="n">
        <v>9</v>
      </c>
      <c r="AC415" s="0" t="n">
        <v>171.44</v>
      </c>
      <c r="AD415" s="0" t="n">
        <v>18617.38</v>
      </c>
      <c r="AE415" s="0" t="n">
        <v>251.5</v>
      </c>
      <c r="AF415" s="0" t="n">
        <v>3073.75</v>
      </c>
      <c r="AG415" s="0" t="n">
        <v>21</v>
      </c>
      <c r="AH415" s="0" t="n">
        <v>1035</v>
      </c>
      <c r="AI415" s="0" t="n">
        <v>4.5</v>
      </c>
      <c r="AJ415" s="0" t="n">
        <v>323125.97</v>
      </c>
      <c r="AK415" s="0" t="n">
        <v>39748.25</v>
      </c>
      <c r="AL415" s="0" t="n">
        <v>14379.16</v>
      </c>
      <c r="AM415" s="0" t="n">
        <v>2191.67</v>
      </c>
      <c r="AN415" s="0" t="n">
        <v>1919.62</v>
      </c>
      <c r="AO415" s="0" t="n">
        <v>186.5</v>
      </c>
      <c r="AP415" s="0" t="n">
        <v>331</v>
      </c>
      <c r="AQ415" s="107" t="s">
        <v>459</v>
      </c>
    </row>
    <row r="416" customFormat="false" ht="12.8" hidden="false" customHeight="false" outlineLevel="0" collapsed="false">
      <c r="A416" s="0" t="s">
        <v>2626</v>
      </c>
      <c r="B416" s="0" t="s">
        <v>2627</v>
      </c>
      <c r="C416" s="0" t="n">
        <v>11095</v>
      </c>
      <c r="D416" s="0" t="n">
        <v>1095</v>
      </c>
      <c r="E416" s="0" t="s">
        <v>80</v>
      </c>
      <c r="F416" s="0" t="n">
        <v>95</v>
      </c>
      <c r="G416" s="0" t="n">
        <v>121</v>
      </c>
      <c r="H416" s="0" t="n">
        <v>19</v>
      </c>
      <c r="I416" s="0" t="s">
        <v>1243</v>
      </c>
      <c r="J416" s="0" t="s">
        <v>1066</v>
      </c>
      <c r="K416" s="0" t="s">
        <v>1067</v>
      </c>
      <c r="L416" s="0" t="n">
        <v>15</v>
      </c>
      <c r="M416" s="0" t="n">
        <v>13</v>
      </c>
      <c r="N416" s="0" t="s">
        <v>52</v>
      </c>
      <c r="O416" s="0" t="s">
        <v>236</v>
      </c>
      <c r="P416" s="0" t="s">
        <v>1778</v>
      </c>
      <c r="Q416" s="0" t="n">
        <v>0.943</v>
      </c>
      <c r="R416" s="0" t="n">
        <v>5</v>
      </c>
      <c r="S416" s="0" t="n">
        <v>294</v>
      </c>
      <c r="T416" s="0" t="n">
        <v>405</v>
      </c>
      <c r="U416" s="0" t="n">
        <v>573</v>
      </c>
      <c r="V416" s="0" t="n">
        <v>475</v>
      </c>
      <c r="W416" s="0" t="n">
        <v>474</v>
      </c>
      <c r="X416" s="0" t="n">
        <v>7</v>
      </c>
      <c r="Y416" s="0" t="n">
        <v>20</v>
      </c>
      <c r="Z416" s="0" t="n">
        <v>4</v>
      </c>
      <c r="AA416" s="0" t="n">
        <v>73.9495</v>
      </c>
      <c r="AB416" s="0" t="n">
        <v>7</v>
      </c>
      <c r="AC416" s="0" t="n">
        <v>17.42</v>
      </c>
      <c r="AD416" s="0" t="n">
        <v>9471.16</v>
      </c>
      <c r="AE416" s="0" t="n">
        <v>706.6</v>
      </c>
      <c r="AF416" s="0" t="n">
        <v>1395.24</v>
      </c>
      <c r="AG416" s="0" t="n">
        <v>110.5</v>
      </c>
      <c r="AH416" s="0" t="n">
        <v>353.88</v>
      </c>
      <c r="AI416" s="0" t="n">
        <v>10.33</v>
      </c>
      <c r="AJ416" s="0" t="n">
        <v>311246.14</v>
      </c>
      <c r="AK416" s="0" t="n">
        <v>41972.6</v>
      </c>
      <c r="AL416" s="0" t="n">
        <v>19861.24</v>
      </c>
      <c r="AM416" s="0" t="n">
        <v>4603.75</v>
      </c>
      <c r="AN416" s="0" t="n">
        <v>1819.43</v>
      </c>
      <c r="AO416" s="0" t="n">
        <v>195.67</v>
      </c>
      <c r="AP416" s="0" t="n">
        <v>332</v>
      </c>
      <c r="AQ416" s="107" t="s">
        <v>463</v>
      </c>
    </row>
    <row r="417" customFormat="false" ht="12.8" hidden="false" customHeight="false" outlineLevel="0" collapsed="false">
      <c r="A417" s="0" t="s">
        <v>2628</v>
      </c>
      <c r="B417" s="0" t="s">
        <v>2629</v>
      </c>
      <c r="C417" s="0" t="n">
        <v>11096</v>
      </c>
      <c r="D417" s="0" t="n">
        <v>1096</v>
      </c>
      <c r="E417" s="0" t="s">
        <v>46</v>
      </c>
      <c r="F417" s="0" t="n">
        <v>96</v>
      </c>
      <c r="G417" s="0" t="n">
        <v>122</v>
      </c>
      <c r="I417" s="0" t="s">
        <v>1245</v>
      </c>
      <c r="J417" s="0" t="s">
        <v>1066</v>
      </c>
      <c r="K417" s="0" t="s">
        <v>1067</v>
      </c>
      <c r="L417" s="0" t="n">
        <v>20</v>
      </c>
      <c r="M417" s="0" t="n">
        <v>17</v>
      </c>
      <c r="N417" s="0" t="s">
        <v>52</v>
      </c>
      <c r="O417" s="0" t="s">
        <v>236</v>
      </c>
      <c r="P417" s="0" t="s">
        <v>1749</v>
      </c>
      <c r="Q417" s="0" t="n">
        <v>0.9</v>
      </c>
      <c r="R417" s="0" t="n">
        <v>3</v>
      </c>
      <c r="S417" s="0" t="n">
        <v>81</v>
      </c>
      <c r="T417" s="0" t="n">
        <v>587</v>
      </c>
      <c r="U417" s="0" t="n">
        <v>576</v>
      </c>
      <c r="V417" s="0" t="n">
        <v>622</v>
      </c>
      <c r="W417" s="0" t="n">
        <v>434</v>
      </c>
      <c r="X417" s="0" t="n">
        <v>5</v>
      </c>
      <c r="Y417" s="0" t="n">
        <v>19</v>
      </c>
      <c r="Z417" s="0" t="n">
        <v>4</v>
      </c>
      <c r="AA417" s="0" t="n">
        <v>78.233</v>
      </c>
      <c r="AB417" s="0" t="n">
        <v>5</v>
      </c>
      <c r="AC417" s="0" t="n">
        <v>5.35</v>
      </c>
      <c r="AD417" s="0" t="n">
        <v>9740.16</v>
      </c>
      <c r="AE417" s="0" t="n">
        <v>155.75</v>
      </c>
      <c r="AF417" s="0" t="n">
        <v>1138.19</v>
      </c>
      <c r="AG417" s="0" t="n">
        <v>22.67</v>
      </c>
      <c r="AH417" s="0" t="n">
        <v>90.55</v>
      </c>
      <c r="AI417" s="0" t="n">
        <v>3</v>
      </c>
      <c r="AJ417" s="0" t="n">
        <v>238945</v>
      </c>
      <c r="AK417" s="0" t="n">
        <v>32517.5</v>
      </c>
      <c r="AL417" s="0" t="n">
        <v>13879.18</v>
      </c>
      <c r="AM417" s="0" t="n">
        <v>2706</v>
      </c>
      <c r="AN417" s="0" t="n">
        <v>409.25</v>
      </c>
      <c r="AO417" s="0" t="n">
        <v>123</v>
      </c>
      <c r="AP417" s="0" t="n">
        <v>337</v>
      </c>
      <c r="AQ417" s="107" t="s">
        <v>467</v>
      </c>
    </row>
    <row r="418" customFormat="false" ht="12.8" hidden="false" customHeight="false" outlineLevel="0" collapsed="false">
      <c r="A418" s="0" t="s">
        <v>2630</v>
      </c>
      <c r="B418" s="0" t="s">
        <v>2631</v>
      </c>
      <c r="C418" s="0" t="n">
        <v>11097</v>
      </c>
      <c r="D418" s="0" t="n">
        <v>1097</v>
      </c>
      <c r="E418" s="0" t="s">
        <v>56</v>
      </c>
      <c r="F418" s="0" t="n">
        <v>97</v>
      </c>
      <c r="G418" s="0" t="n">
        <v>123</v>
      </c>
      <c r="H418" s="0" t="s">
        <v>471</v>
      </c>
      <c r="I418" s="0" t="s">
        <v>1245</v>
      </c>
      <c r="J418" s="0" t="s">
        <v>1066</v>
      </c>
      <c r="K418" s="0" t="s">
        <v>1067</v>
      </c>
      <c r="L418" s="0" t="n">
        <v>10</v>
      </c>
      <c r="M418" s="0" t="n">
        <v>8</v>
      </c>
      <c r="N418" s="0" t="s">
        <v>52</v>
      </c>
      <c r="O418" s="0" t="s">
        <v>236</v>
      </c>
      <c r="P418" s="0" t="s">
        <v>1743</v>
      </c>
      <c r="Q418" s="0" t="n">
        <v>1</v>
      </c>
      <c r="R418" s="0" t="n">
        <v>3</v>
      </c>
      <c r="S418" s="0" t="n">
        <v>81</v>
      </c>
      <c r="T418" s="0" t="n">
        <v>587</v>
      </c>
      <c r="U418" s="0" t="n">
        <v>576</v>
      </c>
      <c r="V418" s="0" t="n">
        <v>622</v>
      </c>
      <c r="W418" s="0" t="n">
        <v>434</v>
      </c>
      <c r="X418" s="0" t="n">
        <v>5</v>
      </c>
      <c r="Y418" s="0" t="n">
        <v>19</v>
      </c>
      <c r="Z418" s="0" t="n">
        <v>4</v>
      </c>
      <c r="AA418" s="0" t="n">
        <v>78.233</v>
      </c>
      <c r="AB418" s="0" t="n">
        <v>5</v>
      </c>
      <c r="AC418" s="0" t="n">
        <v>5.35</v>
      </c>
      <c r="AD418" s="0" t="n">
        <v>9740.16</v>
      </c>
      <c r="AE418" s="0" t="n">
        <v>155.75</v>
      </c>
      <c r="AF418" s="0" t="n">
        <v>1138.19</v>
      </c>
      <c r="AG418" s="0" t="n">
        <v>22.67</v>
      </c>
      <c r="AH418" s="0" t="n">
        <v>90.55</v>
      </c>
      <c r="AI418" s="0" t="n">
        <v>3</v>
      </c>
      <c r="AJ418" s="0" t="n">
        <v>238945</v>
      </c>
      <c r="AK418" s="0" t="n">
        <v>32517.5</v>
      </c>
      <c r="AL418" s="0" t="n">
        <v>13879.18</v>
      </c>
      <c r="AM418" s="0" t="n">
        <v>2706</v>
      </c>
      <c r="AN418" s="0" t="n">
        <v>409.25</v>
      </c>
      <c r="AO418" s="0" t="n">
        <v>123</v>
      </c>
      <c r="AP418" s="0" t="n">
        <v>337</v>
      </c>
      <c r="AQ418" s="107" t="s">
        <v>472</v>
      </c>
    </row>
    <row r="419" customFormat="false" ht="12.8" hidden="false" customHeight="false" outlineLevel="0" collapsed="false">
      <c r="A419" s="0" t="s">
        <v>2632</v>
      </c>
      <c r="B419" s="0" t="s">
        <v>2633</v>
      </c>
      <c r="C419" s="0" t="n">
        <v>11098</v>
      </c>
      <c r="D419" s="0" t="n">
        <v>1098</v>
      </c>
      <c r="E419" s="0" t="s">
        <v>66</v>
      </c>
      <c r="F419" s="0" t="n">
        <v>98</v>
      </c>
      <c r="G419" s="0" t="n">
        <v>124</v>
      </c>
      <c r="H419" s="0" t="s">
        <v>476</v>
      </c>
      <c r="I419" s="0" t="s">
        <v>1248</v>
      </c>
      <c r="J419" s="0" t="s">
        <v>1066</v>
      </c>
      <c r="K419" s="0" t="s">
        <v>1067</v>
      </c>
      <c r="L419" s="0" t="n">
        <v>10</v>
      </c>
      <c r="M419" s="0" t="n">
        <v>8</v>
      </c>
      <c r="N419" s="0" t="s">
        <v>52</v>
      </c>
      <c r="O419" s="0" t="s">
        <v>236</v>
      </c>
      <c r="P419" s="0" t="s">
        <v>1743</v>
      </c>
      <c r="Q419" s="0" t="n">
        <v>1</v>
      </c>
      <c r="R419" s="0" t="n">
        <v>3</v>
      </c>
      <c r="S419" s="0" t="n">
        <v>20</v>
      </c>
      <c r="T419" s="0" t="n">
        <v>557</v>
      </c>
      <c r="U419" s="0" t="n">
        <v>521</v>
      </c>
      <c r="V419" s="0" t="n">
        <v>571</v>
      </c>
      <c r="W419" s="0" t="n">
        <v>440</v>
      </c>
      <c r="X419" s="0" t="n">
        <v>14</v>
      </c>
      <c r="Y419" s="0" t="n">
        <v>4</v>
      </c>
      <c r="Z419" s="0" t="n">
        <v>4</v>
      </c>
      <c r="AA419" s="0" t="n">
        <v>13.6238</v>
      </c>
      <c r="AB419" s="0" t="n">
        <v>14</v>
      </c>
      <c r="AC419" s="0" t="n">
        <v>94.93</v>
      </c>
      <c r="AD419" s="0" t="n">
        <v>16046.08</v>
      </c>
      <c r="AE419" s="0" t="n">
        <v>193.75</v>
      </c>
      <c r="AF419" s="0" t="n">
        <v>2975.45</v>
      </c>
      <c r="AG419" s="0" t="n">
        <v>24.33</v>
      </c>
      <c r="AH419" s="0" t="n">
        <v>443.01</v>
      </c>
      <c r="AI419" s="0" t="n">
        <v>6</v>
      </c>
      <c r="AJ419" s="0" t="n">
        <v>365979.91</v>
      </c>
      <c r="AK419" s="0" t="n">
        <v>47864</v>
      </c>
      <c r="AL419" s="0" t="n">
        <v>30998.92</v>
      </c>
      <c r="AM419" s="0" t="n">
        <v>7578.67</v>
      </c>
      <c r="AN419" s="0" t="n">
        <v>3765.12</v>
      </c>
      <c r="AO419" s="0" t="n">
        <v>1703.5</v>
      </c>
      <c r="AP419" s="0" t="n">
        <v>342</v>
      </c>
      <c r="AQ419" s="107" t="s">
        <v>477</v>
      </c>
    </row>
    <row r="420" customFormat="false" ht="12.8" hidden="false" customHeight="false" outlineLevel="0" collapsed="false">
      <c r="A420" s="0" t="s">
        <v>2634</v>
      </c>
      <c r="B420" s="0" t="s">
        <v>2635</v>
      </c>
      <c r="C420" s="0" t="n">
        <v>11099</v>
      </c>
      <c r="D420" s="0" t="n">
        <v>1099</v>
      </c>
      <c r="E420" s="0" t="s">
        <v>66</v>
      </c>
      <c r="F420" s="0" t="n">
        <v>99</v>
      </c>
      <c r="G420" s="0" t="n">
        <v>125</v>
      </c>
      <c r="H420" s="0" t="n">
        <v>44</v>
      </c>
      <c r="I420" s="0" t="s">
        <v>1250</v>
      </c>
      <c r="J420" s="0" t="s">
        <v>1066</v>
      </c>
      <c r="K420" s="0" t="s">
        <v>1067</v>
      </c>
      <c r="L420" s="0" t="n">
        <v>18</v>
      </c>
      <c r="M420" s="0" t="n">
        <v>16</v>
      </c>
      <c r="N420" s="0" t="s">
        <v>52</v>
      </c>
      <c r="O420" s="0" t="s">
        <v>236</v>
      </c>
      <c r="P420" s="0" t="s">
        <v>1743</v>
      </c>
      <c r="Q420" s="0" t="n">
        <v>0.912</v>
      </c>
      <c r="R420" s="0" t="n">
        <v>3</v>
      </c>
      <c r="S420" s="0" t="n">
        <v>411</v>
      </c>
      <c r="T420" s="0" t="n">
        <v>496</v>
      </c>
      <c r="U420" s="0" t="n">
        <v>636</v>
      </c>
      <c r="V420" s="0" t="n">
        <v>607</v>
      </c>
      <c r="W420" s="0" t="n">
        <v>533</v>
      </c>
      <c r="X420" s="0" t="n">
        <v>9</v>
      </c>
      <c r="Y420" s="0" t="n">
        <v>6</v>
      </c>
      <c r="Z420" s="0" t="n">
        <v>4</v>
      </c>
      <c r="AA420" s="0" t="n">
        <v>436.141</v>
      </c>
      <c r="AB420" s="0" t="n">
        <v>9</v>
      </c>
      <c r="AC420" s="0" t="n">
        <v>236.67</v>
      </c>
      <c r="AD420" s="0" t="n">
        <v>6106.74</v>
      </c>
      <c r="AE420" s="0" t="n">
        <v>216.6</v>
      </c>
      <c r="AF420" s="0" t="n">
        <v>2120.11</v>
      </c>
      <c r="AG420" s="0" t="n">
        <v>16</v>
      </c>
      <c r="AH420" s="0" t="n">
        <v>1887.82</v>
      </c>
      <c r="AI420" s="0" t="n">
        <v>8.67</v>
      </c>
      <c r="AJ420" s="0" t="n">
        <v>262610.09</v>
      </c>
      <c r="AK420" s="0" t="n">
        <v>30918.4</v>
      </c>
      <c r="AL420" s="0" t="n">
        <v>8482.18</v>
      </c>
      <c r="AM420" s="0" t="n">
        <v>1343</v>
      </c>
      <c r="AN420" s="0" t="n">
        <v>4027.52</v>
      </c>
      <c r="AO420" s="0" t="n">
        <v>376</v>
      </c>
      <c r="AP420" s="0" t="n">
        <v>346</v>
      </c>
      <c r="AQ420" s="107" t="s">
        <v>481</v>
      </c>
    </row>
    <row r="421" customFormat="false" ht="12.8" hidden="false" customHeight="false" outlineLevel="0" collapsed="false">
      <c r="A421" s="0" t="s">
        <v>2636</v>
      </c>
      <c r="B421" s="0" t="s">
        <v>2637</v>
      </c>
      <c r="C421" s="0" t="n">
        <v>11100</v>
      </c>
      <c r="D421" s="0" t="n">
        <v>1100</v>
      </c>
      <c r="E421" s="0" t="s">
        <v>46</v>
      </c>
      <c r="F421" s="0" t="n">
        <v>100</v>
      </c>
      <c r="G421" s="0" t="n">
        <v>126</v>
      </c>
      <c r="H421" s="0" t="s">
        <v>485</v>
      </c>
      <c r="I421" s="0" t="s">
        <v>1252</v>
      </c>
      <c r="J421" s="0" t="s">
        <v>1066</v>
      </c>
      <c r="K421" s="0" t="s">
        <v>1067</v>
      </c>
      <c r="L421" s="0" t="n">
        <v>10</v>
      </c>
      <c r="M421" s="0" t="n">
        <v>8</v>
      </c>
      <c r="N421" s="0" t="s">
        <v>52</v>
      </c>
      <c r="O421" s="0" t="s">
        <v>236</v>
      </c>
      <c r="P421" s="0" t="s">
        <v>1741</v>
      </c>
      <c r="Q421" s="0" t="n">
        <v>0.9375</v>
      </c>
      <c r="R421" s="0" t="n">
        <v>3</v>
      </c>
      <c r="S421" s="0" t="n">
        <v>60</v>
      </c>
      <c r="T421" s="0" t="n">
        <v>628</v>
      </c>
      <c r="U421" s="0" t="n">
        <v>584</v>
      </c>
      <c r="V421" s="0" t="n">
        <v>605</v>
      </c>
      <c r="W421" s="0" t="n">
        <v>472</v>
      </c>
      <c r="X421" s="0" t="n">
        <v>11</v>
      </c>
      <c r="Y421" s="0" t="n">
        <v>15</v>
      </c>
      <c r="Z421" s="0" t="n">
        <v>4</v>
      </c>
      <c r="AA421" s="0" t="n">
        <v>75.3178</v>
      </c>
      <c r="AB421" s="0" t="n">
        <v>11</v>
      </c>
      <c r="AC421" s="0" t="n">
        <v>35.92</v>
      </c>
      <c r="AD421" s="0" t="n">
        <v>18539.17</v>
      </c>
      <c r="AE421" s="0" t="n">
        <v>259.25</v>
      </c>
      <c r="AF421" s="0" t="n">
        <v>1170.08</v>
      </c>
      <c r="AG421" s="0" t="n">
        <v>22.33</v>
      </c>
      <c r="AH421" s="0" t="n">
        <v>167.89</v>
      </c>
      <c r="AI421" s="0" t="n">
        <v>4.5</v>
      </c>
      <c r="AJ421" s="0" t="n">
        <v>348714.3</v>
      </c>
      <c r="AK421" s="0" t="n">
        <v>46636.5</v>
      </c>
      <c r="AL421" s="0" t="n">
        <v>17978.53</v>
      </c>
      <c r="AM421" s="0" t="n">
        <v>2134</v>
      </c>
      <c r="AN421" s="0" t="n">
        <v>1556.36</v>
      </c>
      <c r="AO421" s="0" t="n">
        <v>191.5</v>
      </c>
      <c r="AP421" s="0" t="n">
        <v>349</v>
      </c>
      <c r="AQ421" s="107" t="s">
        <v>486</v>
      </c>
    </row>
    <row r="422" customFormat="false" ht="12.8" hidden="false" customHeight="false" outlineLevel="0" collapsed="false">
      <c r="A422" s="0" t="s">
        <v>2638</v>
      </c>
      <c r="B422" s="0" t="s">
        <v>2639</v>
      </c>
      <c r="C422" s="0" t="n">
        <v>11101</v>
      </c>
      <c r="D422" s="0" t="n">
        <v>1101</v>
      </c>
      <c r="E422" s="0" t="s">
        <v>56</v>
      </c>
      <c r="F422" s="0" t="n">
        <v>101</v>
      </c>
      <c r="G422" s="0" t="n">
        <v>127</v>
      </c>
      <c r="H422" s="0" t="n">
        <v>40</v>
      </c>
      <c r="I422" s="0" t="s">
        <v>1252</v>
      </c>
      <c r="J422" s="0" t="s">
        <v>1066</v>
      </c>
      <c r="K422" s="0" t="s">
        <v>1067</v>
      </c>
      <c r="L422" s="0" t="n">
        <v>15</v>
      </c>
      <c r="M422" s="0" t="n">
        <v>13</v>
      </c>
      <c r="N422" s="0" t="s">
        <v>52</v>
      </c>
      <c r="O422" s="0" t="s">
        <v>236</v>
      </c>
      <c r="P422" s="0" t="s">
        <v>1374</v>
      </c>
      <c r="Q422" s="0" t="n">
        <v>0.912</v>
      </c>
      <c r="R422" s="0" t="n">
        <v>3</v>
      </c>
      <c r="S422" s="0" t="n">
        <v>60</v>
      </c>
      <c r="T422" s="0" t="n">
        <v>628</v>
      </c>
      <c r="U422" s="0" t="n">
        <v>584</v>
      </c>
      <c r="V422" s="0" t="n">
        <v>605</v>
      </c>
      <c r="W422" s="0" t="n">
        <v>472</v>
      </c>
      <c r="X422" s="0" t="n">
        <v>11</v>
      </c>
      <c r="Y422" s="0" t="n">
        <v>15</v>
      </c>
      <c r="Z422" s="0" t="n">
        <v>4</v>
      </c>
      <c r="AA422" s="0" t="n">
        <v>75.3178</v>
      </c>
      <c r="AB422" s="0" t="n">
        <v>11</v>
      </c>
      <c r="AC422" s="0" t="n">
        <v>35.92</v>
      </c>
      <c r="AD422" s="0" t="n">
        <v>18539.17</v>
      </c>
      <c r="AE422" s="0" t="n">
        <v>259.25</v>
      </c>
      <c r="AF422" s="0" t="n">
        <v>1170.08</v>
      </c>
      <c r="AG422" s="0" t="n">
        <v>22.33</v>
      </c>
      <c r="AH422" s="0" t="n">
        <v>167.89</v>
      </c>
      <c r="AI422" s="0" t="n">
        <v>4.5</v>
      </c>
      <c r="AJ422" s="0" t="n">
        <v>348714.3</v>
      </c>
      <c r="AK422" s="0" t="n">
        <v>46636.5</v>
      </c>
      <c r="AL422" s="0" t="n">
        <v>17978.53</v>
      </c>
      <c r="AM422" s="0" t="n">
        <v>2134</v>
      </c>
      <c r="AN422" s="0" t="n">
        <v>1556.36</v>
      </c>
      <c r="AO422" s="0" t="n">
        <v>191.5</v>
      </c>
      <c r="AP422" s="0" t="n">
        <v>349</v>
      </c>
      <c r="AQ422" s="107" t="s">
        <v>489</v>
      </c>
    </row>
    <row r="423" customFormat="false" ht="12.8" hidden="false" customHeight="false" outlineLevel="0" collapsed="false">
      <c r="A423" s="0" t="s">
        <v>2640</v>
      </c>
      <c r="B423" s="0" t="s">
        <v>2641</v>
      </c>
      <c r="C423" s="0" t="n">
        <v>11102</v>
      </c>
      <c r="D423" s="0" t="n">
        <v>1102</v>
      </c>
      <c r="E423" s="0" t="s">
        <v>46</v>
      </c>
      <c r="F423" s="0" t="n">
        <v>102</v>
      </c>
      <c r="G423" s="0" t="n">
        <v>128</v>
      </c>
      <c r="H423" s="0" t="n">
        <v>2</v>
      </c>
      <c r="I423" s="0" t="s">
        <v>1255</v>
      </c>
      <c r="J423" s="0" t="s">
        <v>1066</v>
      </c>
      <c r="K423" s="0" t="s">
        <v>1067</v>
      </c>
      <c r="L423" s="0" t="n">
        <v>17</v>
      </c>
      <c r="M423" s="0" t="n">
        <v>14</v>
      </c>
      <c r="N423" s="0" t="s">
        <v>52</v>
      </c>
      <c r="O423" s="0" t="s">
        <v>236</v>
      </c>
      <c r="P423" s="0" t="s">
        <v>1745</v>
      </c>
      <c r="Q423" s="0" t="n">
        <v>1</v>
      </c>
      <c r="R423" s="0" t="n">
        <v>1</v>
      </c>
      <c r="S423" s="0" t="n">
        <v>17</v>
      </c>
      <c r="T423" s="0" t="n">
        <v>588</v>
      </c>
      <c r="U423" s="0" t="n">
        <v>537</v>
      </c>
      <c r="V423" s="0" t="n">
        <v>617</v>
      </c>
      <c r="W423" s="0" t="n">
        <v>452</v>
      </c>
      <c r="X423" s="0" t="n">
        <v>3</v>
      </c>
      <c r="Y423" s="0" t="n">
        <v>10</v>
      </c>
      <c r="Z423" s="0" t="n">
        <v>4</v>
      </c>
      <c r="AA423" s="0" t="n">
        <v>34.1488</v>
      </c>
      <c r="AB423" s="0" t="n">
        <v>3</v>
      </c>
      <c r="AC423" s="0" t="n">
        <v>7.12</v>
      </c>
      <c r="AD423" s="0" t="n">
        <v>8215.6</v>
      </c>
      <c r="AE423" s="0" t="n">
        <v>333.2</v>
      </c>
      <c r="AF423" s="0" t="n">
        <v>1550.16</v>
      </c>
      <c r="AG423" s="0" t="n">
        <v>41.25</v>
      </c>
      <c r="AH423" s="0" t="n">
        <v>125.89</v>
      </c>
      <c r="AI423" s="0" t="n">
        <v>7</v>
      </c>
      <c r="AJ423" s="0" t="n">
        <v>286507.22</v>
      </c>
      <c r="AK423" s="0" t="n">
        <v>42214.8</v>
      </c>
      <c r="AL423" s="0" t="n">
        <v>15144.49</v>
      </c>
      <c r="AM423" s="0" t="n">
        <v>2439.5</v>
      </c>
      <c r="AN423" s="0" t="n">
        <v>1246</v>
      </c>
      <c r="AO423" s="0" t="n">
        <v>165.67</v>
      </c>
      <c r="AP423" s="0" t="n">
        <v>350</v>
      </c>
      <c r="AQ423" s="107" t="s">
        <v>493</v>
      </c>
    </row>
    <row r="424" customFormat="false" ht="12.8" hidden="false" customHeight="false" outlineLevel="0" collapsed="false">
      <c r="A424" s="0" t="s">
        <v>2642</v>
      </c>
      <c r="B424" s="0" t="s">
        <v>2643</v>
      </c>
      <c r="C424" s="0" t="n">
        <v>11103</v>
      </c>
      <c r="D424" s="0" t="n">
        <v>1103</v>
      </c>
      <c r="E424" s="0" t="s">
        <v>56</v>
      </c>
      <c r="F424" s="0" t="n">
        <v>103</v>
      </c>
      <c r="G424" s="0" t="n">
        <v>129</v>
      </c>
      <c r="H424" s="0" t="n">
        <v>1</v>
      </c>
      <c r="I424" s="0" t="s">
        <v>281</v>
      </c>
      <c r="J424" s="0" t="s">
        <v>1066</v>
      </c>
      <c r="K424" s="0" t="s">
        <v>1067</v>
      </c>
      <c r="L424" s="0" t="n">
        <v>18</v>
      </c>
      <c r="M424" s="0" t="n">
        <v>16</v>
      </c>
      <c r="N424" s="0" t="s">
        <v>52</v>
      </c>
      <c r="O424" s="0" t="s">
        <v>236</v>
      </c>
      <c r="P424" s="0" t="s">
        <v>1755</v>
      </c>
      <c r="Q424" s="0" t="n">
        <v>1</v>
      </c>
      <c r="R424" s="0" t="n">
        <v>2</v>
      </c>
      <c r="S424" s="0" t="n">
        <v>157</v>
      </c>
      <c r="T424" s="0" t="n">
        <v>599</v>
      </c>
      <c r="U424" s="0" t="n">
        <v>635</v>
      </c>
      <c r="V424" s="0" t="n">
        <v>590</v>
      </c>
      <c r="W424" s="0" t="n">
        <v>460</v>
      </c>
      <c r="X424" s="0" t="n">
        <v>7</v>
      </c>
      <c r="Y424" s="0" t="n">
        <v>15</v>
      </c>
      <c r="Z424" s="0" t="n">
        <v>4</v>
      </c>
      <c r="AA424" s="0" t="n">
        <v>173.421</v>
      </c>
      <c r="AB424" s="0" t="n">
        <v>7</v>
      </c>
      <c r="AC424" s="0" t="n">
        <v>1.19</v>
      </c>
      <c r="AD424" s="0" t="n">
        <v>9030.85</v>
      </c>
      <c r="AE424" s="0" t="n">
        <v>495.2</v>
      </c>
      <c r="AF424" s="0" t="n">
        <v>2322.83</v>
      </c>
      <c r="AG424" s="0" t="n">
        <v>86.5</v>
      </c>
      <c r="AH424" s="0" t="n">
        <v>206.3</v>
      </c>
      <c r="AI424" s="0" t="n">
        <v>10</v>
      </c>
      <c r="AJ424" s="0" t="n">
        <v>260623.81</v>
      </c>
      <c r="AK424" s="0" t="n">
        <v>35434</v>
      </c>
      <c r="AL424" s="0" t="n">
        <v>23768.65</v>
      </c>
      <c r="AM424" s="0" t="n">
        <v>4282.5</v>
      </c>
      <c r="AN424" s="0" t="n">
        <v>2012.5</v>
      </c>
      <c r="AO424" s="0" t="n">
        <v>429.33</v>
      </c>
      <c r="AP424" s="0" t="n">
        <v>360</v>
      </c>
      <c r="AQ424" s="107" t="s">
        <v>497</v>
      </c>
    </row>
    <row r="425" customFormat="false" ht="12.8" hidden="false" customHeight="false" outlineLevel="0" collapsed="false">
      <c r="A425" s="0" t="s">
        <v>2644</v>
      </c>
      <c r="B425" s="0" t="s">
        <v>2645</v>
      </c>
      <c r="C425" s="0" t="n">
        <v>11104</v>
      </c>
      <c r="D425" s="0" t="n">
        <v>1104</v>
      </c>
      <c r="E425" s="0" t="s">
        <v>80</v>
      </c>
      <c r="F425" s="0" t="n">
        <v>104</v>
      </c>
      <c r="G425" s="0" t="n">
        <v>130</v>
      </c>
      <c r="H425" s="0" t="n">
        <v>35</v>
      </c>
      <c r="I425" s="0" t="s">
        <v>1258</v>
      </c>
      <c r="J425" s="0" t="s">
        <v>1066</v>
      </c>
      <c r="K425" s="0" t="s">
        <v>1067</v>
      </c>
      <c r="L425" s="0" t="n">
        <v>12</v>
      </c>
      <c r="M425" s="0" t="n">
        <v>8</v>
      </c>
      <c r="N425" s="0" t="s">
        <v>52</v>
      </c>
      <c r="O425" s="0" t="s">
        <v>236</v>
      </c>
      <c r="P425" s="0" t="s">
        <v>1779</v>
      </c>
      <c r="Q425" s="0" t="n">
        <v>0.941</v>
      </c>
      <c r="R425" s="0" t="n">
        <v>5</v>
      </c>
      <c r="S425" s="0" t="n">
        <v>216</v>
      </c>
      <c r="T425" s="0" t="n">
        <v>496</v>
      </c>
      <c r="U425" s="0" t="n">
        <v>619</v>
      </c>
      <c r="V425" s="0" t="n">
        <v>596</v>
      </c>
      <c r="W425" s="0" t="s">
        <v>55</v>
      </c>
      <c r="X425" s="0" t="n">
        <v>7</v>
      </c>
      <c r="Y425" s="0" t="n">
        <v>22</v>
      </c>
      <c r="Z425" s="0" t="n">
        <v>4</v>
      </c>
      <c r="AA425" s="0" t="n">
        <v>373.496</v>
      </c>
      <c r="AB425" s="0" t="n">
        <v>7</v>
      </c>
      <c r="AC425" s="0" t="n">
        <v>15.3</v>
      </c>
      <c r="AD425" s="0" t="n">
        <v>6593.2</v>
      </c>
      <c r="AE425" s="0" t="n">
        <v>481</v>
      </c>
      <c r="AF425" s="0" t="n">
        <v>1250.54</v>
      </c>
      <c r="AG425" s="0" t="n">
        <v>66</v>
      </c>
      <c r="AH425" s="0" t="n">
        <v>555.68</v>
      </c>
      <c r="AI425" s="0" t="n">
        <v>9.67</v>
      </c>
      <c r="AJ425" s="0" t="n">
        <v>235038.7</v>
      </c>
      <c r="AK425" s="0" t="n">
        <v>28951.4</v>
      </c>
      <c r="AL425" s="0" t="n">
        <v>14544.09</v>
      </c>
      <c r="AM425" s="0" t="n">
        <v>2297.5</v>
      </c>
      <c r="AN425" s="0" t="n">
        <v>2785.53</v>
      </c>
      <c r="AO425" s="0" t="n">
        <v>323</v>
      </c>
      <c r="AP425" s="0" t="n">
        <v>365</v>
      </c>
      <c r="AQ425" s="107" t="s">
        <v>501</v>
      </c>
    </row>
    <row r="426" customFormat="false" ht="12.8" hidden="false" customHeight="false" outlineLevel="0" collapsed="false">
      <c r="A426" s="0" t="s">
        <v>2646</v>
      </c>
      <c r="B426" s="0" t="s">
        <v>2647</v>
      </c>
      <c r="C426" s="0" t="n">
        <v>11105</v>
      </c>
      <c r="D426" s="0" t="n">
        <v>1105</v>
      </c>
      <c r="E426" s="0" t="s">
        <v>80</v>
      </c>
      <c r="F426" s="0" t="n">
        <v>105</v>
      </c>
      <c r="G426" s="0" t="n">
        <v>131</v>
      </c>
      <c r="I426" s="0" t="s">
        <v>1260</v>
      </c>
      <c r="J426" s="0" t="s">
        <v>1066</v>
      </c>
      <c r="K426" s="0" t="s">
        <v>1067</v>
      </c>
      <c r="L426" s="0" t="n">
        <v>19</v>
      </c>
      <c r="M426" s="0" t="n">
        <v>17</v>
      </c>
      <c r="N426" s="0" t="s">
        <v>52</v>
      </c>
      <c r="O426" s="0" t="s">
        <v>236</v>
      </c>
      <c r="P426" s="0" t="s">
        <v>1743</v>
      </c>
      <c r="Q426" s="0" t="n">
        <v>0.93</v>
      </c>
      <c r="R426" s="0" t="n">
        <v>3</v>
      </c>
      <c r="S426" s="0" t="n">
        <v>3</v>
      </c>
      <c r="T426" s="0" t="n">
        <v>432</v>
      </c>
      <c r="U426" s="0" t="n">
        <v>507</v>
      </c>
      <c r="V426" s="0" t="n">
        <v>436</v>
      </c>
      <c r="W426" s="0" t="n">
        <v>387</v>
      </c>
      <c r="X426" s="0" t="n">
        <v>10</v>
      </c>
      <c r="Y426" s="0" t="n">
        <v>10</v>
      </c>
      <c r="Z426" s="0" t="n">
        <v>4</v>
      </c>
      <c r="AA426" s="0" t="n">
        <v>4.64044</v>
      </c>
      <c r="AB426" s="0" t="n">
        <v>10</v>
      </c>
      <c r="AC426" s="0" t="n">
        <v>39.38</v>
      </c>
      <c r="AD426" s="0" t="n">
        <v>14855.52</v>
      </c>
      <c r="AE426" s="0" t="n">
        <v>214.5</v>
      </c>
      <c r="AF426" s="0" t="n">
        <v>2054.82</v>
      </c>
      <c r="AG426" s="0" t="n">
        <v>30</v>
      </c>
      <c r="AH426" s="0" t="n">
        <v>201</v>
      </c>
      <c r="AI426" s="0" t="n">
        <v>5.5</v>
      </c>
      <c r="AJ426" s="0" t="n">
        <v>322797.04</v>
      </c>
      <c r="AK426" s="0" t="n">
        <v>43130.75</v>
      </c>
      <c r="AL426" s="0" t="n">
        <v>15717.41</v>
      </c>
      <c r="AM426" s="0" t="n">
        <v>2389.67</v>
      </c>
      <c r="AN426" s="0" t="n">
        <v>606.92</v>
      </c>
      <c r="AO426" s="0" t="n">
        <v>97</v>
      </c>
      <c r="AP426" s="0" t="n">
        <v>372</v>
      </c>
      <c r="AQ426" s="107" t="s">
        <v>505</v>
      </c>
    </row>
    <row r="427" customFormat="false" ht="12.8" hidden="false" customHeight="false" outlineLevel="0" collapsed="false">
      <c r="A427" s="0" t="s">
        <v>2648</v>
      </c>
      <c r="B427" s="0" t="s">
        <v>2649</v>
      </c>
      <c r="C427" s="0" t="n">
        <v>11106</v>
      </c>
      <c r="D427" s="0" t="n">
        <v>1106</v>
      </c>
      <c r="E427" s="0" t="s">
        <v>66</v>
      </c>
      <c r="F427" s="0" t="n">
        <v>106</v>
      </c>
      <c r="G427" s="0" t="n">
        <v>132</v>
      </c>
      <c r="H427" s="0" t="s">
        <v>509</v>
      </c>
      <c r="I427" s="0" t="s">
        <v>1262</v>
      </c>
      <c r="J427" s="0" t="s">
        <v>1066</v>
      </c>
      <c r="K427" s="0" t="s">
        <v>1067</v>
      </c>
      <c r="L427" s="0" t="n">
        <v>10</v>
      </c>
      <c r="M427" s="0" t="n">
        <v>8</v>
      </c>
      <c r="N427" s="0" t="s">
        <v>52</v>
      </c>
      <c r="O427" s="0" t="s">
        <v>236</v>
      </c>
      <c r="P427" s="0" t="s">
        <v>1767</v>
      </c>
      <c r="Q427" s="0" t="n">
        <v>0.9375</v>
      </c>
      <c r="R427" s="0" t="n">
        <v>2</v>
      </c>
      <c r="S427" s="0" t="n">
        <v>18</v>
      </c>
      <c r="T427" s="0" t="n">
        <v>571</v>
      </c>
      <c r="U427" s="0" t="n">
        <v>554</v>
      </c>
      <c r="V427" s="0" t="n">
        <v>576</v>
      </c>
      <c r="W427" s="0" t="n">
        <v>425</v>
      </c>
      <c r="X427" s="0" t="n">
        <v>22</v>
      </c>
      <c r="Y427" s="0" t="n">
        <v>4</v>
      </c>
      <c r="Z427" s="0" t="n">
        <v>4</v>
      </c>
      <c r="AA427" s="0" t="n">
        <v>19.7516</v>
      </c>
      <c r="AB427" s="0" t="n">
        <v>22</v>
      </c>
      <c r="AC427" s="0" t="n">
        <v>63.99</v>
      </c>
      <c r="AD427" s="0" t="n">
        <v>6691.8</v>
      </c>
      <c r="AE427" s="0" t="n">
        <v>67</v>
      </c>
      <c r="AF427" s="0" t="n">
        <v>702.88</v>
      </c>
      <c r="AG427" s="0" t="n">
        <v>10.5</v>
      </c>
      <c r="AH427" s="0" t="n">
        <v>19.75</v>
      </c>
      <c r="AI427" s="0" t="n">
        <v>1</v>
      </c>
      <c r="AJ427" s="0" t="n">
        <v>295526.9</v>
      </c>
      <c r="AK427" s="0" t="n">
        <v>39530.33</v>
      </c>
      <c r="AL427" s="0" t="n">
        <v>29669.04</v>
      </c>
      <c r="AM427" s="0" t="n">
        <v>4438.5</v>
      </c>
      <c r="AN427" s="0" t="n">
        <v>2046.97</v>
      </c>
      <c r="AO427" s="0" t="n">
        <v>339</v>
      </c>
      <c r="AP427" s="0" t="n">
        <v>373</v>
      </c>
      <c r="AQ427" s="107" t="s">
        <v>510</v>
      </c>
    </row>
    <row r="428" customFormat="false" ht="12.8" hidden="false" customHeight="false" outlineLevel="0" collapsed="false">
      <c r="A428" s="0" t="s">
        <v>2650</v>
      </c>
      <c r="B428" s="0" t="s">
        <v>2651</v>
      </c>
      <c r="C428" s="0" t="n">
        <v>11107</v>
      </c>
      <c r="D428" s="0" t="n">
        <v>1107</v>
      </c>
      <c r="E428" s="0" t="s">
        <v>80</v>
      </c>
      <c r="F428" s="0" t="n">
        <v>107</v>
      </c>
      <c r="G428" s="0" t="n">
        <v>133</v>
      </c>
      <c r="H428" s="0" t="n">
        <v>32</v>
      </c>
      <c r="I428" s="0" t="s">
        <v>1264</v>
      </c>
      <c r="J428" s="0" t="s">
        <v>1066</v>
      </c>
      <c r="K428" s="0" t="s">
        <v>1067</v>
      </c>
      <c r="L428" s="0" t="n">
        <v>18</v>
      </c>
      <c r="M428" s="0" t="n">
        <v>16</v>
      </c>
      <c r="N428" s="0" t="s">
        <v>52</v>
      </c>
      <c r="O428" s="0" t="s">
        <v>236</v>
      </c>
      <c r="P428" s="0" t="s">
        <v>1743</v>
      </c>
      <c r="Q428" s="0" t="n">
        <v>0.941</v>
      </c>
      <c r="R428" s="0" t="n">
        <v>3</v>
      </c>
      <c r="S428" s="0" t="n">
        <v>54</v>
      </c>
      <c r="T428" s="0" t="n">
        <v>624</v>
      </c>
      <c r="U428" s="0" t="n">
        <v>550</v>
      </c>
      <c r="V428" s="0" t="n">
        <v>587</v>
      </c>
      <c r="W428" s="0" t="n">
        <v>460</v>
      </c>
      <c r="X428" s="0" t="n">
        <v>2</v>
      </c>
      <c r="Y428" s="0" t="n">
        <v>10</v>
      </c>
      <c r="Z428" s="0" t="n">
        <v>4</v>
      </c>
      <c r="AA428" s="0" t="n">
        <v>79.0659</v>
      </c>
      <c r="AB428" s="0" t="n">
        <v>2</v>
      </c>
      <c r="AC428" s="0" t="n">
        <v>11.42</v>
      </c>
      <c r="AD428" s="0" t="n">
        <v>12987.19</v>
      </c>
      <c r="AE428" s="0" t="n">
        <v>368.2</v>
      </c>
      <c r="AF428" s="0" t="n">
        <v>1164.57</v>
      </c>
      <c r="AG428" s="0" t="n">
        <v>32.25</v>
      </c>
      <c r="AH428" s="0" t="n">
        <v>199.84</v>
      </c>
      <c r="AI428" s="0" t="n">
        <v>5.67</v>
      </c>
      <c r="AJ428" s="0" t="n">
        <v>290882.21</v>
      </c>
      <c r="AK428" s="0" t="n">
        <v>32860</v>
      </c>
      <c r="AL428" s="0" t="n">
        <v>23121.95</v>
      </c>
      <c r="AM428" s="0" t="n">
        <v>3521.25</v>
      </c>
      <c r="AN428" s="0" t="n">
        <v>2602.67</v>
      </c>
      <c r="AO428" s="0" t="n">
        <v>321.67</v>
      </c>
      <c r="AP428" s="0" t="n">
        <v>375</v>
      </c>
      <c r="AQ428" s="107" t="s">
        <v>514</v>
      </c>
    </row>
    <row r="429" customFormat="false" ht="12.8" hidden="false" customHeight="false" outlineLevel="0" collapsed="false">
      <c r="A429" s="0" t="s">
        <v>2652</v>
      </c>
      <c r="B429" s="0" t="s">
        <v>2653</v>
      </c>
      <c r="C429" s="0" t="n">
        <v>11108</v>
      </c>
      <c r="D429" s="0" t="n">
        <v>1108</v>
      </c>
      <c r="E429" s="0" t="s">
        <v>46</v>
      </c>
      <c r="F429" s="0" t="n">
        <v>108</v>
      </c>
      <c r="G429" s="0" t="n">
        <v>134</v>
      </c>
      <c r="H429" s="0" t="s">
        <v>518</v>
      </c>
      <c r="I429" s="0" t="s">
        <v>1266</v>
      </c>
      <c r="J429" s="0" t="s">
        <v>1066</v>
      </c>
      <c r="K429" s="0" t="s">
        <v>1067</v>
      </c>
      <c r="L429" s="0" t="n">
        <v>10</v>
      </c>
      <c r="M429" s="0" t="n">
        <v>8</v>
      </c>
      <c r="N429" s="0" t="s">
        <v>52</v>
      </c>
      <c r="O429" s="0" t="s">
        <v>236</v>
      </c>
      <c r="P429" s="0" t="s">
        <v>1743</v>
      </c>
      <c r="Q429" s="0" t="n">
        <v>0.972222222222222</v>
      </c>
      <c r="R429" s="0" t="n">
        <v>3</v>
      </c>
      <c r="S429" s="0" t="n">
        <v>200</v>
      </c>
      <c r="T429" s="0" t="n">
        <v>468</v>
      </c>
      <c r="U429" s="0" t="n">
        <v>586</v>
      </c>
      <c r="V429" s="0" t="n">
        <v>498</v>
      </c>
      <c r="W429" s="0" t="n">
        <v>497</v>
      </c>
      <c r="X429" s="0" t="n">
        <v>6</v>
      </c>
      <c r="Y429" s="0" t="n">
        <v>21</v>
      </c>
      <c r="Z429" s="0" t="n">
        <v>4</v>
      </c>
      <c r="AA429" s="0" t="n">
        <v>268.074</v>
      </c>
      <c r="AB429" s="0" t="n">
        <v>6</v>
      </c>
      <c r="AC429" s="0" t="n">
        <v>24.32</v>
      </c>
      <c r="AD429" s="0" t="n">
        <v>10051.06</v>
      </c>
      <c r="AE429" s="0" t="n">
        <v>158.5</v>
      </c>
      <c r="AF429" s="0" t="n">
        <v>781.22</v>
      </c>
      <c r="AG429" s="0" t="n">
        <v>19.33</v>
      </c>
      <c r="AH429" s="0" t="n">
        <v>329.47</v>
      </c>
      <c r="AI429" s="0" t="n">
        <v>3</v>
      </c>
      <c r="AJ429" s="0" t="n">
        <v>177536.15</v>
      </c>
      <c r="AK429" s="0" t="n">
        <v>24131</v>
      </c>
      <c r="AL429" s="0" t="n">
        <v>10736.97</v>
      </c>
      <c r="AM429" s="0" t="n">
        <v>1808.67</v>
      </c>
      <c r="AN429" s="0" t="n">
        <v>2048.45</v>
      </c>
      <c r="AO429" s="0" t="n">
        <v>298.5</v>
      </c>
      <c r="AP429" s="0" t="n">
        <v>383</v>
      </c>
      <c r="AQ429" s="107" t="s">
        <v>519</v>
      </c>
    </row>
    <row r="430" customFormat="false" ht="12.8" hidden="false" customHeight="false" outlineLevel="0" collapsed="false">
      <c r="A430" s="0" t="s">
        <v>2654</v>
      </c>
      <c r="B430" s="0" t="s">
        <v>2655</v>
      </c>
      <c r="C430" s="0" t="n">
        <v>11109</v>
      </c>
      <c r="D430" s="0" t="n">
        <v>1109</v>
      </c>
      <c r="E430" s="0" t="s">
        <v>46</v>
      </c>
      <c r="F430" s="0" t="n">
        <v>109</v>
      </c>
      <c r="G430" s="0" t="n">
        <v>135</v>
      </c>
      <c r="H430" s="0" t="s">
        <v>523</v>
      </c>
      <c r="I430" s="0" t="s">
        <v>1268</v>
      </c>
      <c r="J430" s="0" t="s">
        <v>1066</v>
      </c>
      <c r="K430" s="0" t="s">
        <v>1067</v>
      </c>
      <c r="L430" s="0" t="n">
        <v>10</v>
      </c>
      <c r="M430" s="0" t="n">
        <v>8</v>
      </c>
      <c r="N430" s="0" t="s">
        <v>52</v>
      </c>
      <c r="O430" s="0" t="s">
        <v>236</v>
      </c>
      <c r="P430" s="0" t="s">
        <v>1745</v>
      </c>
      <c r="Q430" s="0" t="n">
        <v>1</v>
      </c>
      <c r="R430" s="0" t="n">
        <v>1</v>
      </c>
      <c r="S430" s="0" t="n">
        <v>2</v>
      </c>
      <c r="T430" s="0" t="n">
        <v>568</v>
      </c>
      <c r="U430" s="0" t="n">
        <v>373</v>
      </c>
      <c r="V430" s="0" t="n">
        <v>513</v>
      </c>
      <c r="W430" s="0" t="s">
        <v>55</v>
      </c>
      <c r="X430" s="0" t="n">
        <v>5</v>
      </c>
      <c r="Y430" s="0" t="n">
        <v>11</v>
      </c>
      <c r="Z430" s="0" t="n">
        <v>4</v>
      </c>
      <c r="AA430" s="0" t="n">
        <v>3.98601</v>
      </c>
      <c r="AB430" s="0" t="n">
        <v>5</v>
      </c>
      <c r="AC430" s="0" t="n">
        <v>24.34</v>
      </c>
      <c r="AD430" s="0" t="n">
        <v>9545.04</v>
      </c>
      <c r="AE430" s="0" t="n">
        <v>340.4</v>
      </c>
      <c r="AF430" s="0" t="n">
        <v>3440.26</v>
      </c>
      <c r="AG430" s="0" t="n">
        <v>52.5</v>
      </c>
      <c r="AH430" s="0" t="n">
        <v>89.93</v>
      </c>
      <c r="AI430" s="0" t="n">
        <v>3.67</v>
      </c>
      <c r="AJ430" s="0" t="n">
        <v>176190.17</v>
      </c>
      <c r="AK430" s="0" t="n">
        <v>20609.2</v>
      </c>
      <c r="AL430" s="0" t="n">
        <v>18598.2</v>
      </c>
      <c r="AM430" s="0" t="n">
        <v>2130.5</v>
      </c>
      <c r="AN430" s="0" t="n">
        <v>1006.52</v>
      </c>
      <c r="AO430" s="0" t="n">
        <v>90</v>
      </c>
      <c r="AP430" s="0" t="n">
        <v>390</v>
      </c>
      <c r="AQ430" s="107" t="s">
        <v>524</v>
      </c>
    </row>
    <row r="431" customFormat="false" ht="12.8" hidden="false" customHeight="false" outlineLevel="0" collapsed="false">
      <c r="A431" s="0" t="s">
        <v>2656</v>
      </c>
      <c r="B431" s="0" t="s">
        <v>2657</v>
      </c>
      <c r="C431" s="0" t="n">
        <v>11110</v>
      </c>
      <c r="D431" s="0" t="n">
        <v>1110</v>
      </c>
      <c r="E431" s="0" t="s">
        <v>80</v>
      </c>
      <c r="F431" s="0" t="n">
        <v>110</v>
      </c>
      <c r="G431" s="0" t="n">
        <v>136</v>
      </c>
      <c r="H431" s="0" t="s">
        <v>528</v>
      </c>
      <c r="I431" s="0" t="s">
        <v>1270</v>
      </c>
      <c r="J431" s="0" t="s">
        <v>1066</v>
      </c>
      <c r="K431" s="0" t="s">
        <v>1067</v>
      </c>
      <c r="L431" s="0" t="n">
        <v>10</v>
      </c>
      <c r="M431" s="0" t="n">
        <v>8</v>
      </c>
      <c r="N431" s="0" t="s">
        <v>52</v>
      </c>
      <c r="O431" s="0" t="s">
        <v>236</v>
      </c>
      <c r="P431" s="0" t="s">
        <v>1749</v>
      </c>
      <c r="Q431" s="0" t="n">
        <v>0.875</v>
      </c>
      <c r="R431" s="0" t="n">
        <v>3</v>
      </c>
      <c r="S431" s="0" t="n">
        <v>14</v>
      </c>
      <c r="T431" s="0" t="n">
        <v>572</v>
      </c>
      <c r="U431" s="0" t="n">
        <v>533</v>
      </c>
      <c r="V431" s="0" t="n">
        <v>567</v>
      </c>
      <c r="W431" s="0" t="n">
        <v>433</v>
      </c>
      <c r="X431" s="0" t="n">
        <v>7</v>
      </c>
      <c r="Y431" s="0" t="n">
        <v>12</v>
      </c>
      <c r="Z431" s="0" t="n">
        <v>4</v>
      </c>
      <c r="AA431" s="0" t="n">
        <v>9.51884</v>
      </c>
      <c r="AB431" s="0" t="n">
        <v>7</v>
      </c>
      <c r="AC431" s="0" t="n">
        <v>8.56</v>
      </c>
      <c r="AD431" s="0" t="n">
        <v>8590.87</v>
      </c>
      <c r="AE431" s="0" t="n">
        <v>381.8</v>
      </c>
      <c r="AF431" s="0" t="n">
        <v>1562.2</v>
      </c>
      <c r="AG431" s="0" t="n">
        <v>49.75</v>
      </c>
      <c r="AH431" s="0" t="n">
        <v>119.66</v>
      </c>
      <c r="AI431" s="0" t="n">
        <v>9</v>
      </c>
      <c r="AJ431" s="0" t="n">
        <v>244878.84</v>
      </c>
      <c r="AK431" s="0" t="n">
        <v>37682.2</v>
      </c>
      <c r="AL431" s="0" t="n">
        <v>15425.55</v>
      </c>
      <c r="AM431" s="0" t="n">
        <v>2504.25</v>
      </c>
      <c r="AN431" s="0" t="n">
        <v>1342.99</v>
      </c>
      <c r="AO431" s="0" t="n">
        <v>205.33</v>
      </c>
      <c r="AP431" s="0" t="n">
        <v>403</v>
      </c>
      <c r="AQ431" s="107" t="s">
        <v>529</v>
      </c>
    </row>
    <row r="432" customFormat="false" ht="12.8" hidden="false" customHeight="false" outlineLevel="0" collapsed="false">
      <c r="A432" s="0" t="s">
        <v>2658</v>
      </c>
      <c r="B432" s="0" t="s">
        <v>2659</v>
      </c>
      <c r="C432" s="0" t="n">
        <v>11111</v>
      </c>
      <c r="D432" s="0" t="n">
        <v>1111</v>
      </c>
      <c r="E432" s="0" t="s">
        <v>56</v>
      </c>
      <c r="F432" s="0" t="n">
        <v>111</v>
      </c>
      <c r="G432" s="0" t="n">
        <v>137</v>
      </c>
      <c r="H432" s="0" t="s">
        <v>533</v>
      </c>
      <c r="I432" s="0" t="s">
        <v>1272</v>
      </c>
      <c r="J432" s="0" t="s">
        <v>1066</v>
      </c>
      <c r="K432" s="0" t="s">
        <v>1067</v>
      </c>
      <c r="L432" s="0" t="n">
        <v>10</v>
      </c>
      <c r="M432" s="0" t="n">
        <v>8</v>
      </c>
      <c r="N432" s="0" t="s">
        <v>52</v>
      </c>
      <c r="O432" s="0" t="s">
        <v>236</v>
      </c>
      <c r="P432" s="0" t="s">
        <v>1743</v>
      </c>
      <c r="Q432" s="0" t="n">
        <v>0.972222222222222</v>
      </c>
      <c r="R432" s="0" t="n">
        <v>3</v>
      </c>
      <c r="S432" s="0" t="n">
        <v>70</v>
      </c>
      <c r="T432" s="0" t="n">
        <v>600</v>
      </c>
      <c r="U432" s="0" t="n">
        <v>604</v>
      </c>
      <c r="V432" s="0" t="n">
        <v>618</v>
      </c>
      <c r="W432" s="0" t="n">
        <v>475</v>
      </c>
      <c r="X432" s="0" t="n">
        <v>11</v>
      </c>
      <c r="Y432" s="0" t="n">
        <v>18</v>
      </c>
      <c r="Z432" s="0" t="n">
        <v>4</v>
      </c>
      <c r="AA432" s="0" t="n">
        <v>74.247</v>
      </c>
      <c r="AB432" s="0" t="n">
        <v>11</v>
      </c>
      <c r="AC432" s="0" t="n">
        <v>35.24</v>
      </c>
      <c r="AD432" s="0" t="n">
        <v>14387.48</v>
      </c>
      <c r="AE432" s="0" t="n">
        <v>223.75</v>
      </c>
      <c r="AF432" s="0" t="n">
        <v>1824.96</v>
      </c>
      <c r="AG432" s="0" t="n">
        <v>30</v>
      </c>
      <c r="AH432" s="0" t="n">
        <v>260.43</v>
      </c>
      <c r="AI432" s="0" t="n">
        <v>5.5</v>
      </c>
      <c r="AJ432" s="0" t="n">
        <v>304206.11</v>
      </c>
      <c r="AK432" s="0" t="n">
        <v>42130.5</v>
      </c>
      <c r="AL432" s="0" t="n">
        <v>36566.66</v>
      </c>
      <c r="AM432" s="0" t="n">
        <v>6502.33</v>
      </c>
      <c r="AN432" s="0" t="n">
        <v>3410.81</v>
      </c>
      <c r="AO432" s="0" t="n">
        <v>401.5</v>
      </c>
      <c r="AP432" s="0" t="n">
        <v>410</v>
      </c>
      <c r="AQ432" s="107" t="s">
        <v>534</v>
      </c>
    </row>
    <row r="433" customFormat="false" ht="12.8" hidden="false" customHeight="false" outlineLevel="0" collapsed="false">
      <c r="A433" s="0" t="s">
        <v>2660</v>
      </c>
      <c r="B433" s="0" t="s">
        <v>2661</v>
      </c>
      <c r="C433" s="0" t="n">
        <v>11112</v>
      </c>
      <c r="D433" s="0" t="n">
        <v>1112</v>
      </c>
      <c r="E433" s="0" t="s">
        <v>56</v>
      </c>
      <c r="F433" s="0" t="n">
        <v>112</v>
      </c>
      <c r="G433" s="0" t="n">
        <v>139</v>
      </c>
      <c r="I433" s="0" t="s">
        <v>1274</v>
      </c>
      <c r="J433" s="0" t="s">
        <v>1066</v>
      </c>
      <c r="K433" s="0" t="s">
        <v>1067</v>
      </c>
      <c r="L433" s="0" t="n">
        <v>15</v>
      </c>
      <c r="M433" s="0" t="n">
        <v>12</v>
      </c>
      <c r="N433" s="0" t="s">
        <v>52</v>
      </c>
      <c r="O433" s="0" t="s">
        <v>236</v>
      </c>
      <c r="P433" s="0" t="s">
        <v>1780</v>
      </c>
      <c r="Q433" s="0" t="n">
        <v>0.96</v>
      </c>
      <c r="R433" s="0" t="n">
        <v>6</v>
      </c>
      <c r="S433" s="0" t="n">
        <v>106</v>
      </c>
      <c r="T433" s="0" t="n">
        <v>368</v>
      </c>
      <c r="U433" s="0" t="n">
        <v>577</v>
      </c>
      <c r="V433" s="0" t="n">
        <v>391</v>
      </c>
      <c r="W433" s="0" t="n">
        <v>395</v>
      </c>
      <c r="X433" s="0" t="n">
        <v>8</v>
      </c>
      <c r="Y433" s="0" t="n">
        <v>16</v>
      </c>
      <c r="Z433" s="0" t="n">
        <v>4</v>
      </c>
      <c r="AA433" s="0" t="n">
        <v>94.5935</v>
      </c>
      <c r="AB433" s="0" t="n">
        <v>8</v>
      </c>
      <c r="AC433" s="0" t="n">
        <v>17.13</v>
      </c>
      <c r="AD433" s="0" t="n">
        <v>7783.63</v>
      </c>
      <c r="AE433" s="0" t="n">
        <v>332.2</v>
      </c>
      <c r="AF433" s="0" t="n">
        <v>2554.71</v>
      </c>
      <c r="AG433" s="0" t="n">
        <v>64.75</v>
      </c>
      <c r="AH433" s="0" t="n">
        <v>272.93</v>
      </c>
      <c r="AI433" s="0" t="n">
        <v>8.33</v>
      </c>
      <c r="AJ433" s="0" t="n">
        <v>301462.01</v>
      </c>
      <c r="AK433" s="0" t="n">
        <v>35948.4</v>
      </c>
      <c r="AL433" s="0" t="n">
        <v>28599.71</v>
      </c>
      <c r="AM433" s="0" t="n">
        <v>3745.5</v>
      </c>
      <c r="AN433" s="0" t="n">
        <v>3602.5</v>
      </c>
      <c r="AO433" s="0" t="n">
        <v>355.33</v>
      </c>
      <c r="AP433" s="0" t="n">
        <v>411</v>
      </c>
      <c r="AQ433" s="107" t="s">
        <v>538</v>
      </c>
    </row>
    <row r="434" customFormat="false" ht="12.8" hidden="false" customHeight="false" outlineLevel="0" collapsed="false">
      <c r="A434" s="0" t="s">
        <v>2662</v>
      </c>
      <c r="B434" s="0" t="s">
        <v>2663</v>
      </c>
      <c r="C434" s="0" t="n">
        <v>11113</v>
      </c>
      <c r="D434" s="0" t="n">
        <v>1113</v>
      </c>
      <c r="E434" s="0" t="s">
        <v>66</v>
      </c>
      <c r="F434" s="0" t="n">
        <v>113</v>
      </c>
      <c r="G434" s="0" t="n">
        <v>140</v>
      </c>
      <c r="H434" s="0" t="s">
        <v>542</v>
      </c>
      <c r="I434" s="0" t="s">
        <v>1276</v>
      </c>
      <c r="J434" s="0" t="s">
        <v>1066</v>
      </c>
      <c r="K434" s="0" t="s">
        <v>1067</v>
      </c>
      <c r="L434" s="0" t="n">
        <v>10</v>
      </c>
      <c r="M434" s="0" t="n">
        <v>8</v>
      </c>
      <c r="N434" s="0" t="s">
        <v>52</v>
      </c>
      <c r="O434" s="0" t="s">
        <v>236</v>
      </c>
      <c r="P434" s="0" t="s">
        <v>1743</v>
      </c>
      <c r="Q434" s="0" t="n">
        <v>0.916666666666667</v>
      </c>
      <c r="R434" s="0" t="n">
        <v>3</v>
      </c>
      <c r="S434" s="0" t="n">
        <v>59</v>
      </c>
      <c r="T434" s="0" t="n">
        <v>586</v>
      </c>
      <c r="U434" s="0" t="n">
        <v>552</v>
      </c>
      <c r="V434" s="0" t="n">
        <v>604</v>
      </c>
      <c r="W434" s="0" t="n">
        <v>433</v>
      </c>
      <c r="X434" s="0" t="n">
        <v>8</v>
      </c>
      <c r="Y434" s="0" t="n">
        <v>9</v>
      </c>
      <c r="Z434" s="0" t="n">
        <v>4</v>
      </c>
      <c r="AA434" s="0" t="n">
        <v>48.2486</v>
      </c>
      <c r="AB434" s="0" t="n">
        <v>8</v>
      </c>
      <c r="AC434" s="0" t="n">
        <v>62.65</v>
      </c>
      <c r="AD434" s="0" t="n">
        <v>10403.56</v>
      </c>
      <c r="AE434" s="0" t="n">
        <v>203.25</v>
      </c>
      <c r="AF434" s="0" t="n">
        <v>1932.23</v>
      </c>
      <c r="AG434" s="0" t="n">
        <v>32.67</v>
      </c>
      <c r="AH434" s="0" t="n">
        <v>298.86</v>
      </c>
      <c r="AI434" s="0" t="n">
        <v>5</v>
      </c>
      <c r="AJ434" s="0" t="n">
        <v>245996.55</v>
      </c>
      <c r="AK434" s="0" t="n">
        <v>28462.5</v>
      </c>
      <c r="AL434" s="0" t="n">
        <v>21914.86</v>
      </c>
      <c r="AM434" s="0" t="n">
        <v>1843</v>
      </c>
      <c r="AN434" s="0" t="n">
        <v>598.47</v>
      </c>
      <c r="AO434" s="0" t="n">
        <v>180.5</v>
      </c>
      <c r="AP434" s="0" t="n">
        <v>425</v>
      </c>
      <c r="AQ434" s="107" t="s">
        <v>543</v>
      </c>
    </row>
    <row r="435" customFormat="false" ht="12.8" hidden="false" customHeight="false" outlineLevel="0" collapsed="false">
      <c r="A435" s="0" t="s">
        <v>2664</v>
      </c>
      <c r="B435" s="0" t="s">
        <v>2665</v>
      </c>
      <c r="C435" s="0" t="n">
        <v>11114</v>
      </c>
      <c r="D435" s="0" t="n">
        <v>1114</v>
      </c>
      <c r="E435" s="0" t="s">
        <v>80</v>
      </c>
      <c r="F435" s="0" t="n">
        <v>114</v>
      </c>
      <c r="G435" s="0" t="n">
        <v>141</v>
      </c>
      <c r="I435" s="0" t="s">
        <v>1278</v>
      </c>
      <c r="J435" s="0" t="s">
        <v>1066</v>
      </c>
      <c r="K435" s="0" t="s">
        <v>1067</v>
      </c>
      <c r="L435" s="0" t="n">
        <v>21</v>
      </c>
      <c r="M435" s="0" t="n">
        <v>18</v>
      </c>
      <c r="N435" s="0" t="s">
        <v>52</v>
      </c>
      <c r="O435" s="0" t="s">
        <v>236</v>
      </c>
      <c r="P435" s="0" t="s">
        <v>1374</v>
      </c>
      <c r="Q435" s="0" t="n">
        <v>0.98</v>
      </c>
      <c r="R435" s="0" t="n">
        <v>3</v>
      </c>
      <c r="S435" s="0" t="n">
        <v>86</v>
      </c>
      <c r="T435" s="0" t="n">
        <v>608</v>
      </c>
      <c r="U435" s="0" t="n">
        <v>556</v>
      </c>
      <c r="V435" s="0" t="n">
        <v>623</v>
      </c>
      <c r="W435" s="0" t="n">
        <v>475</v>
      </c>
      <c r="X435" s="0" t="n">
        <v>16</v>
      </c>
      <c r="Y435" s="0" t="n">
        <v>10</v>
      </c>
      <c r="Z435" s="0" t="n">
        <v>4</v>
      </c>
      <c r="AA435" s="0" t="n">
        <v>80.0773</v>
      </c>
      <c r="AB435" s="0" t="n">
        <v>16</v>
      </c>
      <c r="AC435" s="0" t="n">
        <v>30.46</v>
      </c>
      <c r="AD435" s="0" t="n">
        <v>18801.33</v>
      </c>
      <c r="AE435" s="0" t="n">
        <v>276.75</v>
      </c>
      <c r="AF435" s="0" t="n">
        <v>1470.12</v>
      </c>
      <c r="AG435" s="0" t="n">
        <v>27</v>
      </c>
      <c r="AH435" s="0" t="n">
        <v>173.66</v>
      </c>
      <c r="AI435" s="0" t="n">
        <v>4</v>
      </c>
      <c r="AJ435" s="0" t="n">
        <v>337759.73</v>
      </c>
      <c r="AK435" s="0" t="n">
        <v>46753.75</v>
      </c>
      <c r="AL435" s="0" t="n">
        <v>19588.82</v>
      </c>
      <c r="AM435" s="0" t="n">
        <v>2892.67</v>
      </c>
      <c r="AN435" s="0" t="n">
        <v>1905.17</v>
      </c>
      <c r="AO435" s="0" t="n">
        <v>291.5</v>
      </c>
      <c r="AP435" s="0" t="n">
        <v>427</v>
      </c>
      <c r="AQ435" s="107" t="s">
        <v>547</v>
      </c>
    </row>
    <row r="436" customFormat="false" ht="12.8" hidden="false" customHeight="false" outlineLevel="0" collapsed="false">
      <c r="A436" s="0" t="s">
        <v>2666</v>
      </c>
      <c r="B436" s="0" t="s">
        <v>2667</v>
      </c>
      <c r="C436" s="0" t="n">
        <v>11115</v>
      </c>
      <c r="D436" s="0" t="n">
        <v>1115</v>
      </c>
      <c r="E436" s="0" t="s">
        <v>80</v>
      </c>
      <c r="F436" s="0" t="n">
        <v>115</v>
      </c>
      <c r="G436" s="0" t="n">
        <v>142</v>
      </c>
      <c r="H436" s="0" t="s">
        <v>551</v>
      </c>
      <c r="I436" s="0" t="s">
        <v>1280</v>
      </c>
      <c r="J436" s="0" t="s">
        <v>1066</v>
      </c>
      <c r="K436" s="0" t="s">
        <v>1067</v>
      </c>
      <c r="L436" s="0" t="n">
        <v>11</v>
      </c>
      <c r="M436" s="0" t="n">
        <v>8</v>
      </c>
      <c r="N436" s="0" t="s">
        <v>52</v>
      </c>
      <c r="O436" s="0" t="s">
        <v>236</v>
      </c>
      <c r="P436" s="0" t="s">
        <v>1745</v>
      </c>
      <c r="Q436" s="0" t="n">
        <v>0.96875</v>
      </c>
      <c r="R436" s="0" t="n">
        <v>1</v>
      </c>
      <c r="S436" s="0" t="n">
        <v>58</v>
      </c>
      <c r="T436" s="0" t="n">
        <v>376</v>
      </c>
      <c r="U436" s="0" t="n">
        <v>531</v>
      </c>
      <c r="V436" s="0" t="n">
        <v>474</v>
      </c>
      <c r="W436" s="0" t="n">
        <v>474</v>
      </c>
      <c r="X436" s="0" t="n">
        <v>9</v>
      </c>
      <c r="Y436" s="0" t="n">
        <v>21</v>
      </c>
      <c r="Z436" s="0" t="n">
        <v>4</v>
      </c>
      <c r="AA436" s="0" t="n">
        <v>81.743</v>
      </c>
      <c r="AB436" s="0" t="n">
        <v>9</v>
      </c>
      <c r="AC436" s="0" t="n">
        <v>92.94</v>
      </c>
      <c r="AD436" s="0" t="n">
        <v>19678.51</v>
      </c>
      <c r="AE436" s="0" t="n">
        <v>284.5</v>
      </c>
      <c r="AF436" s="0" t="n">
        <v>1829.36</v>
      </c>
      <c r="AG436" s="0" t="n">
        <v>14.33</v>
      </c>
      <c r="AH436" s="0" t="n">
        <v>91.62</v>
      </c>
      <c r="AI436" s="0" t="n">
        <v>1.5</v>
      </c>
      <c r="AJ436" s="0" t="n">
        <v>315406.91</v>
      </c>
      <c r="AK436" s="0" t="n">
        <v>41023.5</v>
      </c>
      <c r="AL436" s="0" t="n">
        <v>6451.69</v>
      </c>
      <c r="AM436" s="0" t="n">
        <v>877.33</v>
      </c>
      <c r="AN436" s="0" t="n">
        <v>229.91</v>
      </c>
      <c r="AO436" s="0" t="n">
        <v>43</v>
      </c>
      <c r="AP436" s="0" t="n">
        <v>432</v>
      </c>
      <c r="AQ436" s="107" t="s">
        <v>552</v>
      </c>
    </row>
    <row r="437" customFormat="false" ht="12.8" hidden="false" customHeight="false" outlineLevel="0" collapsed="false">
      <c r="A437" s="0" t="s">
        <v>2668</v>
      </c>
      <c r="B437" s="0" t="s">
        <v>2669</v>
      </c>
      <c r="C437" s="0" t="n">
        <v>11116</v>
      </c>
      <c r="D437" s="0" t="n">
        <v>1116</v>
      </c>
      <c r="E437" s="0" t="s">
        <v>46</v>
      </c>
      <c r="F437" s="0" t="n">
        <v>116</v>
      </c>
      <c r="G437" s="0" t="n">
        <v>144</v>
      </c>
      <c r="I437" s="0" t="s">
        <v>1282</v>
      </c>
      <c r="J437" s="0" t="s">
        <v>1066</v>
      </c>
      <c r="K437" s="0" t="s">
        <v>1067</v>
      </c>
      <c r="L437" s="0" t="n">
        <v>21</v>
      </c>
      <c r="M437" s="0" t="n">
        <v>19</v>
      </c>
      <c r="N437" s="0" t="s">
        <v>52</v>
      </c>
      <c r="O437" s="0" t="s">
        <v>236</v>
      </c>
      <c r="P437" s="0" t="s">
        <v>1778</v>
      </c>
      <c r="Q437" s="0" t="n">
        <v>0.95</v>
      </c>
      <c r="R437" s="0" t="n">
        <v>5</v>
      </c>
      <c r="S437" s="0" t="n">
        <v>66</v>
      </c>
      <c r="T437" s="0" t="n">
        <v>371</v>
      </c>
      <c r="U437" s="0" t="n">
        <v>537</v>
      </c>
      <c r="V437" s="0" t="n">
        <v>402</v>
      </c>
      <c r="W437" s="0" t="s">
        <v>55</v>
      </c>
      <c r="X437" s="0" t="n">
        <v>1</v>
      </c>
      <c r="Y437" s="0" t="n">
        <v>9</v>
      </c>
      <c r="Z437" s="0" t="n">
        <v>4</v>
      </c>
      <c r="AA437" s="0" t="n">
        <v>58.8383</v>
      </c>
      <c r="AB437" s="0" t="n">
        <v>1</v>
      </c>
      <c r="AC437" s="0" t="n">
        <v>5.53</v>
      </c>
      <c r="AD437" s="0" t="n">
        <v>6595.16</v>
      </c>
      <c r="AE437" s="0" t="n">
        <v>566.17</v>
      </c>
      <c r="AF437" s="0" t="n">
        <v>1129.71</v>
      </c>
      <c r="AG437" s="0" t="n">
        <v>75.4</v>
      </c>
      <c r="AH437" s="0" t="n">
        <v>210.93</v>
      </c>
      <c r="AI437" s="0" t="n">
        <v>12</v>
      </c>
      <c r="AJ437" s="0" t="n">
        <v>295172.81</v>
      </c>
      <c r="AK437" s="0" t="n">
        <v>38435.33</v>
      </c>
      <c r="AL437" s="0" t="n">
        <v>21398.5</v>
      </c>
      <c r="AM437" s="0" t="n">
        <v>2883.8</v>
      </c>
      <c r="AN437" s="0" t="n">
        <v>2145.19</v>
      </c>
      <c r="AO437" s="0" t="n">
        <v>274.5</v>
      </c>
      <c r="AP437" s="0" t="n">
        <v>444</v>
      </c>
      <c r="AQ437" s="107" t="s">
        <v>556</v>
      </c>
    </row>
    <row r="438" customFormat="false" ht="12.8" hidden="false" customHeight="false" outlineLevel="0" collapsed="false">
      <c r="A438" s="0" t="s">
        <v>2670</v>
      </c>
      <c r="B438" s="0" t="s">
        <v>2671</v>
      </c>
      <c r="C438" s="0" t="n">
        <v>11117</v>
      </c>
      <c r="D438" s="0" t="n">
        <v>1117</v>
      </c>
      <c r="E438" s="0" t="s">
        <v>66</v>
      </c>
      <c r="F438" s="0" t="n">
        <v>117</v>
      </c>
      <c r="G438" s="0" t="n">
        <v>145</v>
      </c>
      <c r="H438" s="0" t="n">
        <v>57</v>
      </c>
      <c r="I438" s="0" t="s">
        <v>1284</v>
      </c>
      <c r="J438" s="0" t="s">
        <v>1066</v>
      </c>
      <c r="K438" s="0" t="s">
        <v>1067</v>
      </c>
      <c r="L438" s="0" t="n">
        <v>11</v>
      </c>
      <c r="M438" s="0" t="n">
        <v>9</v>
      </c>
      <c r="N438" s="0" t="s">
        <v>52</v>
      </c>
      <c r="O438" s="0" t="s">
        <v>236</v>
      </c>
      <c r="P438" s="0" t="s">
        <v>1743</v>
      </c>
      <c r="Q438" s="0" t="n">
        <v>0.886</v>
      </c>
      <c r="R438" s="0" t="n">
        <v>3</v>
      </c>
      <c r="S438" s="0" t="n">
        <v>28</v>
      </c>
      <c r="T438" s="0" t="s">
        <v>55</v>
      </c>
      <c r="U438" s="0" t="s">
        <v>55</v>
      </c>
      <c r="V438" s="0" t="s">
        <v>55</v>
      </c>
      <c r="W438" s="0" t="s">
        <v>55</v>
      </c>
      <c r="X438" s="0" t="n">
        <v>8</v>
      </c>
      <c r="Y438" s="0" t="n">
        <v>11</v>
      </c>
      <c r="Z438" s="0" t="n">
        <v>4</v>
      </c>
      <c r="AA438" s="0" t="n">
        <v>24.5705</v>
      </c>
      <c r="AB438" s="0" t="n">
        <v>8</v>
      </c>
      <c r="AC438" s="0" t="n">
        <v>27.6</v>
      </c>
      <c r="AD438" s="0" t="n">
        <v>12930.47</v>
      </c>
      <c r="AE438" s="0" t="n">
        <v>426</v>
      </c>
      <c r="AF438" s="0" t="n">
        <v>861.22</v>
      </c>
      <c r="AG438" s="0" t="n">
        <v>46.75</v>
      </c>
      <c r="AH438" s="0" t="n">
        <v>272.95</v>
      </c>
      <c r="AI438" s="0" t="n">
        <v>11</v>
      </c>
      <c r="AJ438" s="0" t="n">
        <v>315582.11</v>
      </c>
      <c r="AK438" s="0" t="n">
        <v>37961.2</v>
      </c>
      <c r="AL438" s="0" t="n">
        <v>22262.84</v>
      </c>
      <c r="AM438" s="0" t="n">
        <v>2523</v>
      </c>
      <c r="AN438" s="0" t="n">
        <v>3313.33</v>
      </c>
      <c r="AO438" s="0" t="n">
        <v>218.67</v>
      </c>
      <c r="AP438" s="0" t="n">
        <v>446</v>
      </c>
      <c r="AQ438" s="107" t="s">
        <v>560</v>
      </c>
    </row>
    <row r="439" customFormat="false" ht="12.8" hidden="false" customHeight="false" outlineLevel="0" collapsed="false">
      <c r="A439" s="0" t="s">
        <v>2672</v>
      </c>
      <c r="B439" s="0" t="s">
        <v>2673</v>
      </c>
      <c r="C439" s="0" t="n">
        <v>11118</v>
      </c>
      <c r="D439" s="0" t="n">
        <v>1118</v>
      </c>
      <c r="E439" s="0" t="s">
        <v>80</v>
      </c>
      <c r="F439" s="0" t="n">
        <v>118</v>
      </c>
      <c r="G439" s="0" t="n">
        <v>146</v>
      </c>
      <c r="I439" s="0" t="s">
        <v>1286</v>
      </c>
      <c r="J439" s="0" t="s">
        <v>1066</v>
      </c>
      <c r="K439" s="0" t="s">
        <v>1067</v>
      </c>
      <c r="L439" s="0" t="n">
        <v>14</v>
      </c>
      <c r="M439" s="0" t="n">
        <v>10</v>
      </c>
      <c r="N439" s="0" t="s">
        <v>52</v>
      </c>
      <c r="O439" s="0" t="s">
        <v>236</v>
      </c>
      <c r="P439" s="0" t="s">
        <v>1781</v>
      </c>
      <c r="Q439" s="0" t="n">
        <v>0.95</v>
      </c>
      <c r="R439" s="0" t="n">
        <v>4</v>
      </c>
      <c r="S439" s="0" t="n">
        <v>6</v>
      </c>
      <c r="T439" s="0" t="s">
        <v>55</v>
      </c>
      <c r="U439" s="0" t="s">
        <v>55</v>
      </c>
      <c r="V439" s="0" t="s">
        <v>55</v>
      </c>
      <c r="W439" s="0" t="s">
        <v>55</v>
      </c>
      <c r="X439" s="0" t="n">
        <v>10</v>
      </c>
      <c r="Y439" s="0" t="n">
        <v>12</v>
      </c>
      <c r="Z439" s="0" t="n">
        <v>4</v>
      </c>
      <c r="AA439" s="0" t="n">
        <v>6.36572</v>
      </c>
      <c r="AB439" s="0" t="n">
        <v>10</v>
      </c>
      <c r="AC439" s="0" t="n">
        <v>25.67</v>
      </c>
      <c r="AD439" s="0" t="n">
        <v>12683.38</v>
      </c>
      <c r="AE439" s="0" t="n">
        <v>404</v>
      </c>
      <c r="AF439" s="0" t="n">
        <v>1009.77</v>
      </c>
      <c r="AG439" s="0" t="n">
        <v>49.75</v>
      </c>
      <c r="AH439" s="0" t="n">
        <v>302.64</v>
      </c>
      <c r="AI439" s="0" t="n">
        <v>12.67</v>
      </c>
      <c r="AJ439" s="0" t="n">
        <v>290525.92</v>
      </c>
      <c r="AK439" s="0" t="n">
        <v>34851.8</v>
      </c>
      <c r="AL439" s="0" t="n">
        <v>22175.6</v>
      </c>
      <c r="AM439" s="0" t="n">
        <v>1961</v>
      </c>
      <c r="AN439" s="0" t="n">
        <v>4128.32</v>
      </c>
      <c r="AO439" s="0" t="n">
        <v>213</v>
      </c>
      <c r="AP439" s="0" t="n">
        <v>450</v>
      </c>
      <c r="AQ439" s="107" t="s">
        <v>564</v>
      </c>
    </row>
    <row r="440" customFormat="false" ht="12.8" hidden="false" customHeight="false" outlineLevel="0" collapsed="false">
      <c r="A440" s="0" t="s">
        <v>2674</v>
      </c>
      <c r="B440" s="0" t="s">
        <v>2675</v>
      </c>
      <c r="C440" s="0" t="n">
        <v>11119</v>
      </c>
      <c r="D440" s="0" t="n">
        <v>1119</v>
      </c>
      <c r="E440" s="0" t="s">
        <v>80</v>
      </c>
      <c r="F440" s="0" t="n">
        <v>119</v>
      </c>
      <c r="G440" s="0" t="n">
        <v>147</v>
      </c>
      <c r="H440" s="0" t="s">
        <v>568</v>
      </c>
      <c r="I440" s="0" t="s">
        <v>1288</v>
      </c>
      <c r="J440" s="0" t="s">
        <v>1066</v>
      </c>
      <c r="K440" s="0" t="s">
        <v>1067</v>
      </c>
      <c r="L440" s="0" t="n">
        <v>10</v>
      </c>
      <c r="M440" s="0" t="n">
        <v>8</v>
      </c>
      <c r="N440" s="0" t="s">
        <v>52</v>
      </c>
      <c r="O440" s="0" t="s">
        <v>236</v>
      </c>
      <c r="P440" s="0" t="s">
        <v>1745</v>
      </c>
      <c r="Q440" s="0" t="n">
        <v>0.875</v>
      </c>
      <c r="R440" s="0" t="n">
        <v>1</v>
      </c>
      <c r="S440" s="0" t="n">
        <v>12</v>
      </c>
      <c r="T440" s="0" t="s">
        <v>55</v>
      </c>
      <c r="U440" s="0" t="s">
        <v>55</v>
      </c>
      <c r="V440" s="0" t="s">
        <v>55</v>
      </c>
      <c r="W440" s="0" t="s">
        <v>55</v>
      </c>
      <c r="X440" s="0" t="n">
        <v>2</v>
      </c>
      <c r="Y440" s="0" t="n">
        <v>19</v>
      </c>
      <c r="Z440" s="0" t="n">
        <v>4</v>
      </c>
      <c r="AA440" s="0" t="n">
        <v>14.3378</v>
      </c>
      <c r="AB440" s="0" t="n">
        <v>2</v>
      </c>
      <c r="AC440" s="0" t="n">
        <v>16.96</v>
      </c>
      <c r="AD440" s="0" t="n">
        <v>11765.3</v>
      </c>
      <c r="AE440" s="0" t="n">
        <v>310.8</v>
      </c>
      <c r="AF440" s="0" t="n">
        <v>2751.08</v>
      </c>
      <c r="AG440" s="0" t="n">
        <v>35.75</v>
      </c>
      <c r="AH440" s="0" t="n">
        <v>72.6</v>
      </c>
      <c r="AI440" s="0" t="n">
        <v>5.67</v>
      </c>
      <c r="AJ440" s="0" t="n">
        <v>258918.23</v>
      </c>
      <c r="AK440" s="0" t="n">
        <v>32791.2</v>
      </c>
      <c r="AL440" s="0" t="n">
        <v>37476.82</v>
      </c>
      <c r="AM440" s="0" t="n">
        <v>2032.25</v>
      </c>
      <c r="AN440" s="0" t="n">
        <v>2838.86</v>
      </c>
      <c r="AO440" s="0" t="n">
        <v>216</v>
      </c>
      <c r="AP440" s="0" t="n">
        <v>452</v>
      </c>
      <c r="AQ440" s="107" t="s">
        <v>569</v>
      </c>
    </row>
    <row r="441" customFormat="false" ht="12.8" hidden="false" customHeight="false" outlineLevel="0" collapsed="false">
      <c r="A441" s="0" t="s">
        <v>2676</v>
      </c>
      <c r="B441" s="0" t="s">
        <v>2677</v>
      </c>
      <c r="C441" s="0" t="n">
        <v>11120</v>
      </c>
      <c r="D441" s="0" t="n">
        <v>1120</v>
      </c>
      <c r="E441" s="0" t="s">
        <v>56</v>
      </c>
      <c r="F441" s="0" t="n">
        <v>120</v>
      </c>
      <c r="G441" s="0" t="n">
        <v>148</v>
      </c>
      <c r="H441" s="0" t="s">
        <v>572</v>
      </c>
      <c r="I441" s="0" t="s">
        <v>1290</v>
      </c>
      <c r="J441" s="0" t="s">
        <v>1066</v>
      </c>
      <c r="K441" s="0" t="s">
        <v>1067</v>
      </c>
      <c r="L441" s="0" t="n">
        <v>10</v>
      </c>
      <c r="M441" s="0" t="n">
        <v>8</v>
      </c>
      <c r="N441" s="0" t="s">
        <v>52</v>
      </c>
      <c r="O441" s="0" t="s">
        <v>236</v>
      </c>
      <c r="P441" s="0" t="s">
        <v>1751</v>
      </c>
      <c r="Q441" s="0" t="n">
        <v>1</v>
      </c>
      <c r="R441" s="0" t="n">
        <v>3</v>
      </c>
      <c r="S441" s="0" t="n">
        <v>22</v>
      </c>
      <c r="T441" s="0" t="n">
        <v>597</v>
      </c>
      <c r="U441" s="0" t="n">
        <v>524</v>
      </c>
      <c r="V441" s="0" t="n">
        <v>581</v>
      </c>
      <c r="W441" s="0" t="n">
        <v>415</v>
      </c>
      <c r="X441" s="0" t="n">
        <v>5</v>
      </c>
      <c r="Y441" s="0" t="n">
        <v>17</v>
      </c>
      <c r="Z441" s="0" t="n">
        <v>4</v>
      </c>
      <c r="AA441" s="0" t="n">
        <v>29.7464</v>
      </c>
      <c r="AB441" s="0" t="n">
        <v>5</v>
      </c>
      <c r="AC441" s="0" t="n">
        <v>66.47</v>
      </c>
      <c r="AD441" s="0" t="n">
        <v>12588.52</v>
      </c>
      <c r="AE441" s="0" t="n">
        <v>340.6</v>
      </c>
      <c r="AF441" s="0" t="n">
        <v>3225.99</v>
      </c>
      <c r="AG441" s="0" t="n">
        <v>43</v>
      </c>
      <c r="AH441" s="0" t="n">
        <v>110.93</v>
      </c>
      <c r="AI441" s="0" t="n">
        <v>7.67</v>
      </c>
      <c r="AJ441" s="0" t="n">
        <v>273959.27</v>
      </c>
      <c r="AK441" s="0" t="n">
        <v>37087.4</v>
      </c>
      <c r="AL441" s="0" t="n">
        <v>42285.77</v>
      </c>
      <c r="AM441" s="0" t="n">
        <v>2774</v>
      </c>
      <c r="AN441" s="0" t="n">
        <v>3414.71</v>
      </c>
      <c r="AO441" s="0" t="n">
        <v>393.67</v>
      </c>
      <c r="AP441" s="0" t="n">
        <v>453</v>
      </c>
      <c r="AQ441" s="107" t="s">
        <v>573</v>
      </c>
    </row>
    <row r="442" customFormat="false" ht="12.8" hidden="false" customHeight="false" outlineLevel="0" collapsed="false">
      <c r="A442" s="0" t="s">
        <v>2678</v>
      </c>
      <c r="B442" s="0" t="s">
        <v>2679</v>
      </c>
      <c r="C442" s="0" t="n">
        <v>11121</v>
      </c>
      <c r="D442" s="0" t="n">
        <v>1121</v>
      </c>
      <c r="E442" s="0" t="s">
        <v>46</v>
      </c>
      <c r="F442" s="0" t="n">
        <v>121</v>
      </c>
      <c r="G442" s="0" t="n">
        <v>149</v>
      </c>
      <c r="H442" s="0" t="n">
        <v>62</v>
      </c>
      <c r="I442" s="0" t="s">
        <v>1292</v>
      </c>
      <c r="J442" s="0" t="s">
        <v>1066</v>
      </c>
      <c r="K442" s="0" t="s">
        <v>1067</v>
      </c>
      <c r="L442" s="0" t="n">
        <v>11</v>
      </c>
      <c r="M442" s="0" t="n">
        <v>9</v>
      </c>
      <c r="N442" s="0" t="s">
        <v>52</v>
      </c>
      <c r="O442" s="0" t="s">
        <v>409</v>
      </c>
      <c r="P442" s="0" t="s">
        <v>1782</v>
      </c>
      <c r="Q442" s="0" t="n">
        <v>0.882</v>
      </c>
      <c r="R442" s="0" t="n">
        <v>5</v>
      </c>
      <c r="S442" s="0" t="n">
        <v>27</v>
      </c>
      <c r="T442" s="0" t="n">
        <v>616</v>
      </c>
      <c r="U442" s="0" t="n">
        <v>612</v>
      </c>
      <c r="V442" s="0" t="n">
        <v>612</v>
      </c>
      <c r="W442" s="0" t="n">
        <v>547</v>
      </c>
      <c r="X442" s="0" t="n">
        <v>6</v>
      </c>
      <c r="Y442" s="0" t="n">
        <v>17</v>
      </c>
      <c r="Z442" s="0" t="n">
        <v>4</v>
      </c>
      <c r="AA442" s="0" t="n">
        <v>47.5347</v>
      </c>
      <c r="AB442" s="0" t="n">
        <v>6</v>
      </c>
      <c r="AC442" s="0" t="n">
        <v>42.21</v>
      </c>
      <c r="AD442" s="0" t="n">
        <v>13546.09</v>
      </c>
      <c r="AE442" s="0" t="n">
        <v>376.6</v>
      </c>
      <c r="AF442" s="0" t="n">
        <v>2404.22</v>
      </c>
      <c r="AG442" s="0" t="n">
        <v>46.25</v>
      </c>
      <c r="AH442" s="0" t="n">
        <v>153.49</v>
      </c>
      <c r="AI442" s="0" t="n">
        <v>7.67</v>
      </c>
      <c r="AJ442" s="0" t="n">
        <v>289789.11</v>
      </c>
      <c r="AK442" s="0" t="n">
        <v>37847.6</v>
      </c>
      <c r="AL442" s="0" t="n">
        <v>16049.87</v>
      </c>
      <c r="AM442" s="0" t="n">
        <v>1803.5</v>
      </c>
      <c r="AN442" s="0" t="n">
        <v>775.47</v>
      </c>
      <c r="AO442" s="0" t="n">
        <v>233</v>
      </c>
      <c r="AP442" s="0" t="n">
        <v>457</v>
      </c>
      <c r="AQ442" s="107" t="s">
        <v>577</v>
      </c>
    </row>
    <row r="443" customFormat="false" ht="12.8" hidden="false" customHeight="false" outlineLevel="0" collapsed="false">
      <c r="A443" s="0" t="s">
        <v>2680</v>
      </c>
      <c r="B443" s="0" t="s">
        <v>2681</v>
      </c>
      <c r="C443" s="0" t="n">
        <v>11122</v>
      </c>
      <c r="D443" s="0" t="n">
        <v>1122</v>
      </c>
      <c r="E443" s="0" t="s">
        <v>56</v>
      </c>
      <c r="F443" s="0" t="n">
        <v>122</v>
      </c>
      <c r="G443" s="0" t="n">
        <v>150</v>
      </c>
      <c r="H443" s="0" t="s">
        <v>582</v>
      </c>
      <c r="I443" s="0" t="s">
        <v>1292</v>
      </c>
      <c r="J443" s="0" t="s">
        <v>1066</v>
      </c>
      <c r="K443" s="0" t="s">
        <v>1067</v>
      </c>
      <c r="L443" s="0" t="n">
        <v>10</v>
      </c>
      <c r="M443" s="0" t="n">
        <v>8</v>
      </c>
      <c r="N443" s="0" t="s">
        <v>52</v>
      </c>
      <c r="O443" s="0" t="s">
        <v>409</v>
      </c>
      <c r="P443" s="0" t="s">
        <v>1741</v>
      </c>
      <c r="Q443" s="0" t="n">
        <v>0.972222222222222</v>
      </c>
      <c r="R443" s="0" t="n">
        <v>3</v>
      </c>
      <c r="S443" s="0" t="n">
        <v>27</v>
      </c>
      <c r="T443" s="0" t="n">
        <v>616</v>
      </c>
      <c r="U443" s="0" t="n">
        <v>612</v>
      </c>
      <c r="V443" s="0" t="n">
        <v>612</v>
      </c>
      <c r="W443" s="0" t="n">
        <v>547</v>
      </c>
      <c r="X443" s="0" t="n">
        <v>6</v>
      </c>
      <c r="Y443" s="0" t="n">
        <v>17</v>
      </c>
      <c r="Z443" s="0" t="n">
        <v>4</v>
      </c>
      <c r="AA443" s="0" t="n">
        <v>47.5347</v>
      </c>
      <c r="AB443" s="0" t="n">
        <v>6</v>
      </c>
      <c r="AC443" s="0" t="n">
        <v>42.21</v>
      </c>
      <c r="AD443" s="0" t="n">
        <v>13546.09</v>
      </c>
      <c r="AE443" s="0" t="n">
        <v>376.6</v>
      </c>
      <c r="AF443" s="0" t="n">
        <v>2404.22</v>
      </c>
      <c r="AG443" s="0" t="n">
        <v>46.25</v>
      </c>
      <c r="AH443" s="0" t="n">
        <v>153.49</v>
      </c>
      <c r="AI443" s="0" t="n">
        <v>7.67</v>
      </c>
      <c r="AJ443" s="0" t="n">
        <v>289789.11</v>
      </c>
      <c r="AK443" s="0" t="n">
        <v>37847.6</v>
      </c>
      <c r="AL443" s="0" t="n">
        <v>16049.87</v>
      </c>
      <c r="AM443" s="0" t="n">
        <v>1803.5</v>
      </c>
      <c r="AN443" s="0" t="n">
        <v>775.47</v>
      </c>
      <c r="AO443" s="0" t="n">
        <v>233</v>
      </c>
      <c r="AP443" s="0" t="n">
        <v>457</v>
      </c>
      <c r="AQ443" s="107" t="s">
        <v>583</v>
      </c>
    </row>
    <row r="444" customFormat="false" ht="12.8" hidden="false" customHeight="false" outlineLevel="0" collapsed="false">
      <c r="A444" s="0" t="s">
        <v>2682</v>
      </c>
      <c r="B444" s="0" t="s">
        <v>2683</v>
      </c>
      <c r="C444" s="0" t="n">
        <v>11123</v>
      </c>
      <c r="D444" s="0" t="n">
        <v>1123</v>
      </c>
      <c r="E444" s="0" t="s">
        <v>46</v>
      </c>
      <c r="F444" s="0" t="n">
        <v>123</v>
      </c>
      <c r="G444" s="0" t="n">
        <v>151</v>
      </c>
      <c r="I444" s="0" t="s">
        <v>1295</v>
      </c>
      <c r="J444" s="0" t="s">
        <v>1066</v>
      </c>
      <c r="K444" s="0" t="s">
        <v>1067</v>
      </c>
      <c r="L444" s="0" t="n">
        <v>22</v>
      </c>
      <c r="M444" s="0" t="n">
        <v>20</v>
      </c>
      <c r="N444" s="0" t="s">
        <v>52</v>
      </c>
      <c r="O444" s="0" t="s">
        <v>409</v>
      </c>
      <c r="P444" s="0" t="s">
        <v>1783</v>
      </c>
      <c r="Q444" s="0" t="n">
        <v>0.93</v>
      </c>
      <c r="R444" s="0" t="n">
        <v>3</v>
      </c>
      <c r="S444" s="0" t="n">
        <v>14</v>
      </c>
      <c r="T444" s="0" t="n">
        <v>600</v>
      </c>
      <c r="U444" s="0" t="n">
        <v>569</v>
      </c>
      <c r="V444" s="0" t="n">
        <v>601</v>
      </c>
      <c r="W444" s="0" t="n">
        <v>485</v>
      </c>
      <c r="X444" s="0" t="n">
        <v>6</v>
      </c>
      <c r="Y444" s="0" t="n">
        <v>14</v>
      </c>
      <c r="Z444" s="0" t="n">
        <v>4</v>
      </c>
      <c r="AA444" s="0" t="n">
        <v>14.6947</v>
      </c>
      <c r="AB444" s="0" t="n">
        <v>6</v>
      </c>
      <c r="AC444" s="0" t="n">
        <v>68.29</v>
      </c>
      <c r="AD444" s="0" t="n">
        <v>23057.93</v>
      </c>
      <c r="AE444" s="0" t="n">
        <v>212.75</v>
      </c>
      <c r="AF444" s="0" t="n">
        <v>415.74</v>
      </c>
      <c r="AG444" s="0" t="n">
        <v>13.33</v>
      </c>
      <c r="AH444" s="0" t="n">
        <v>219.14</v>
      </c>
      <c r="AI444" s="0" t="n">
        <v>3.5</v>
      </c>
      <c r="AJ444" s="0" t="n">
        <v>338210.84</v>
      </c>
      <c r="AK444" s="0" t="n">
        <v>40013.25</v>
      </c>
      <c r="AL444" s="0" t="n">
        <v>11762.89</v>
      </c>
      <c r="AM444" s="0" t="n">
        <v>1501.33</v>
      </c>
      <c r="AN444" s="0" t="n">
        <v>1524.2</v>
      </c>
      <c r="AO444" s="0" t="n">
        <v>156</v>
      </c>
      <c r="AP444" s="0" t="n">
        <v>458</v>
      </c>
      <c r="AQ444" s="107" t="s">
        <v>587</v>
      </c>
    </row>
    <row r="445" customFormat="false" ht="12.8" hidden="false" customHeight="false" outlineLevel="0" collapsed="false">
      <c r="A445" s="0" t="s">
        <v>2684</v>
      </c>
      <c r="B445" s="0" t="s">
        <v>2685</v>
      </c>
      <c r="C445" s="0" t="n">
        <v>11124</v>
      </c>
      <c r="D445" s="0" t="n">
        <v>1124</v>
      </c>
      <c r="E445" s="0" t="s">
        <v>56</v>
      </c>
      <c r="F445" s="0" t="n">
        <v>124</v>
      </c>
      <c r="G445" s="0" t="n">
        <v>152</v>
      </c>
      <c r="H445" s="0" t="s">
        <v>591</v>
      </c>
      <c r="I445" s="0" t="s">
        <v>1295</v>
      </c>
      <c r="J445" s="0" t="s">
        <v>1066</v>
      </c>
      <c r="K445" s="0" t="s">
        <v>1067</v>
      </c>
      <c r="L445" s="0" t="n">
        <v>10</v>
      </c>
      <c r="M445" s="0" t="n">
        <v>8</v>
      </c>
      <c r="N445" s="0" t="s">
        <v>52</v>
      </c>
      <c r="O445" s="0" t="s">
        <v>409</v>
      </c>
      <c r="P445" s="0" t="s">
        <v>1767</v>
      </c>
      <c r="Q445" s="0" t="n">
        <v>0.90625</v>
      </c>
      <c r="R445" s="0" t="n">
        <v>2</v>
      </c>
      <c r="S445" s="0" t="n">
        <v>14</v>
      </c>
      <c r="T445" s="0" t="n">
        <v>600</v>
      </c>
      <c r="U445" s="0" t="n">
        <v>569</v>
      </c>
      <c r="V445" s="0" t="n">
        <v>601</v>
      </c>
      <c r="W445" s="0" t="n">
        <v>485</v>
      </c>
      <c r="X445" s="0" t="n">
        <v>6</v>
      </c>
      <c r="Y445" s="0" t="n">
        <v>14</v>
      </c>
      <c r="Z445" s="0" t="n">
        <v>4</v>
      </c>
      <c r="AA445" s="0" t="n">
        <v>14.6947</v>
      </c>
      <c r="AB445" s="0" t="n">
        <v>6</v>
      </c>
      <c r="AC445" s="0" t="n">
        <v>68.29</v>
      </c>
      <c r="AD445" s="0" t="n">
        <v>23057.93</v>
      </c>
      <c r="AE445" s="0" t="n">
        <v>212.75</v>
      </c>
      <c r="AF445" s="0" t="n">
        <v>415.74</v>
      </c>
      <c r="AG445" s="0" t="n">
        <v>13.33</v>
      </c>
      <c r="AH445" s="0" t="n">
        <v>219.14</v>
      </c>
      <c r="AI445" s="0" t="n">
        <v>3.5</v>
      </c>
      <c r="AJ445" s="0" t="n">
        <v>338210.84</v>
      </c>
      <c r="AK445" s="0" t="n">
        <v>40013.25</v>
      </c>
      <c r="AL445" s="0" t="n">
        <v>11762.89</v>
      </c>
      <c r="AM445" s="0" t="n">
        <v>1501.33</v>
      </c>
      <c r="AN445" s="0" t="n">
        <v>1524.2</v>
      </c>
      <c r="AO445" s="0" t="n">
        <v>156</v>
      </c>
      <c r="AP445" s="0" t="n">
        <v>458</v>
      </c>
      <c r="AQ445" s="107" t="s">
        <v>592</v>
      </c>
    </row>
    <row r="446" customFormat="false" ht="12.8" hidden="false" customHeight="false" outlineLevel="0" collapsed="false">
      <c r="A446" s="0" t="s">
        <v>2686</v>
      </c>
      <c r="B446" s="0" t="s">
        <v>2687</v>
      </c>
      <c r="C446" s="0" t="n">
        <v>11125</v>
      </c>
      <c r="D446" s="0" t="n">
        <v>1125</v>
      </c>
      <c r="E446" s="0" t="s">
        <v>56</v>
      </c>
      <c r="F446" s="0" t="n">
        <v>125</v>
      </c>
      <c r="G446" s="0" t="n">
        <v>153</v>
      </c>
      <c r="I446" s="0" t="s">
        <v>1298</v>
      </c>
      <c r="J446" s="0" t="s">
        <v>1066</v>
      </c>
      <c r="K446" s="0" t="s">
        <v>1067</v>
      </c>
      <c r="L446" s="0" t="n">
        <v>17</v>
      </c>
      <c r="M446" s="0" t="n">
        <v>15</v>
      </c>
      <c r="N446" s="0" t="s">
        <v>52</v>
      </c>
      <c r="O446" s="0" t="s">
        <v>409</v>
      </c>
      <c r="P446" s="0" t="s">
        <v>1743</v>
      </c>
      <c r="Q446" s="0" t="n">
        <v>0.96</v>
      </c>
      <c r="R446" s="0" t="n">
        <v>3</v>
      </c>
      <c r="S446" s="0" t="n">
        <v>63</v>
      </c>
      <c r="T446" s="0" t="n">
        <v>549</v>
      </c>
      <c r="U446" s="0" t="n">
        <v>615</v>
      </c>
      <c r="V446" s="0" t="n">
        <v>561</v>
      </c>
      <c r="W446" s="0" t="n">
        <v>518</v>
      </c>
      <c r="X446" s="0" t="n">
        <v>10</v>
      </c>
      <c r="Y446" s="0" t="n">
        <v>14</v>
      </c>
      <c r="Z446" s="0" t="n">
        <v>4</v>
      </c>
      <c r="AA446" s="0" t="n">
        <v>84.7772</v>
      </c>
      <c r="AB446" s="0" t="n">
        <v>10</v>
      </c>
      <c r="AC446" s="0" t="n">
        <v>56.63</v>
      </c>
      <c r="AD446" s="0" t="n">
        <v>14683</v>
      </c>
      <c r="AE446" s="0" t="n">
        <v>146.5</v>
      </c>
      <c r="AF446" s="0" t="n">
        <v>536.01</v>
      </c>
      <c r="AG446" s="0" t="n">
        <v>17</v>
      </c>
      <c r="AH446" s="0" t="n">
        <v>257.9</v>
      </c>
      <c r="AI446" s="0" t="n">
        <v>4.5</v>
      </c>
      <c r="AJ446" s="0" t="n">
        <v>227533.37</v>
      </c>
      <c r="AK446" s="0" t="n">
        <v>28201.5</v>
      </c>
      <c r="AL446" s="0" t="n">
        <v>13722.04</v>
      </c>
      <c r="AM446" s="0" t="n">
        <v>1843.67</v>
      </c>
      <c r="AN446" s="0" t="n">
        <v>1766.94</v>
      </c>
      <c r="AO446" s="0" t="n">
        <v>185.5</v>
      </c>
      <c r="AP446" s="0" t="n">
        <v>460</v>
      </c>
      <c r="AQ446" s="107" t="s">
        <v>596</v>
      </c>
    </row>
    <row r="447" customFormat="false" ht="12.8" hidden="false" customHeight="false" outlineLevel="0" collapsed="false">
      <c r="A447" s="0" t="s">
        <v>2688</v>
      </c>
      <c r="B447" s="0" t="s">
        <v>2689</v>
      </c>
      <c r="C447" s="0" t="n">
        <v>11126</v>
      </c>
      <c r="D447" s="0" t="n">
        <v>1126</v>
      </c>
      <c r="E447" s="0" t="s">
        <v>56</v>
      </c>
      <c r="F447" s="0" t="n">
        <v>126</v>
      </c>
      <c r="G447" s="0" t="n">
        <v>154</v>
      </c>
      <c r="H447" s="0" t="n">
        <v>53</v>
      </c>
      <c r="I447" s="0" t="s">
        <v>1300</v>
      </c>
      <c r="J447" s="0" t="s">
        <v>1066</v>
      </c>
      <c r="K447" s="0" t="s">
        <v>1067</v>
      </c>
      <c r="L447" s="0" t="n">
        <v>10</v>
      </c>
      <c r="M447" s="0" t="n">
        <v>8</v>
      </c>
      <c r="N447" s="0" t="s">
        <v>52</v>
      </c>
      <c r="O447" s="0" t="s">
        <v>409</v>
      </c>
      <c r="P447" s="0" t="s">
        <v>1752</v>
      </c>
      <c r="Q447" s="0" t="n">
        <v>0.911</v>
      </c>
      <c r="R447" s="0" t="n">
        <v>2</v>
      </c>
      <c r="S447" s="0" t="n">
        <v>61</v>
      </c>
      <c r="T447" s="0" t="n">
        <v>574</v>
      </c>
      <c r="U447" s="0" t="n">
        <v>531</v>
      </c>
      <c r="V447" s="0" t="n">
        <v>624</v>
      </c>
      <c r="W447" s="0" t="s">
        <v>55</v>
      </c>
      <c r="X447" s="0" t="n">
        <v>13</v>
      </c>
      <c r="Y447" s="0" t="n">
        <v>9</v>
      </c>
      <c r="Z447" s="0" t="n">
        <v>4</v>
      </c>
      <c r="AA447" s="0" t="n">
        <v>24.273</v>
      </c>
      <c r="AB447" s="0" t="n">
        <v>13</v>
      </c>
      <c r="AC447" s="0" t="n">
        <v>31.14</v>
      </c>
      <c r="AD447" s="0" t="n">
        <v>14277.17</v>
      </c>
      <c r="AE447" s="0" t="n">
        <v>417.6</v>
      </c>
      <c r="AF447" s="0" t="n">
        <v>2343.23</v>
      </c>
      <c r="AG447" s="0" t="n">
        <v>50</v>
      </c>
      <c r="AH447" s="0" t="n">
        <v>353.84</v>
      </c>
      <c r="AI447" s="0" t="n">
        <v>12</v>
      </c>
      <c r="AJ447" s="0" t="n">
        <v>319148.66</v>
      </c>
      <c r="AK447" s="0" t="n">
        <v>39882.4</v>
      </c>
      <c r="AL447" s="0" t="n">
        <v>32282.55</v>
      </c>
      <c r="AM447" s="0" t="n">
        <v>3889</v>
      </c>
      <c r="AN447" s="0" t="n">
        <v>2934.46</v>
      </c>
      <c r="AO447" s="0" t="n">
        <v>339.67</v>
      </c>
      <c r="AP447" s="0" t="n">
        <v>462</v>
      </c>
      <c r="AQ447" s="107" t="s">
        <v>600</v>
      </c>
    </row>
    <row r="448" customFormat="false" ht="12.8" hidden="false" customHeight="false" outlineLevel="0" collapsed="false">
      <c r="A448" s="0" t="s">
        <v>2690</v>
      </c>
      <c r="B448" s="0" t="s">
        <v>2691</v>
      </c>
      <c r="C448" s="0" t="n">
        <v>11127</v>
      </c>
      <c r="D448" s="0" t="n">
        <v>1127</v>
      </c>
      <c r="E448" s="0" t="s">
        <v>66</v>
      </c>
      <c r="F448" s="0" t="n">
        <v>127</v>
      </c>
      <c r="G448" s="0" t="n">
        <v>155</v>
      </c>
      <c r="I448" s="0" t="s">
        <v>1302</v>
      </c>
      <c r="J448" s="0" t="s">
        <v>1066</v>
      </c>
      <c r="K448" s="0" t="s">
        <v>1067</v>
      </c>
      <c r="L448" s="0" t="n">
        <v>12</v>
      </c>
      <c r="M448" s="0" t="n">
        <v>10</v>
      </c>
      <c r="N448" s="0" t="s">
        <v>52</v>
      </c>
      <c r="O448" s="0" t="s">
        <v>409</v>
      </c>
      <c r="P448" s="0" t="s">
        <v>1784</v>
      </c>
      <c r="Q448" s="0" t="n">
        <v>0.96</v>
      </c>
      <c r="R448" s="0" t="n">
        <v>5</v>
      </c>
      <c r="S448" s="0" t="n">
        <v>380</v>
      </c>
      <c r="T448" s="0" t="n">
        <v>394</v>
      </c>
      <c r="U448" s="0" t="n">
        <v>566</v>
      </c>
      <c r="V448" s="0" t="n">
        <v>386</v>
      </c>
      <c r="W448" s="0" t="n">
        <v>380</v>
      </c>
      <c r="X448" s="0" t="n">
        <v>12</v>
      </c>
      <c r="Y448" s="0" t="n">
        <v>19</v>
      </c>
      <c r="Z448" s="0" t="n">
        <v>4</v>
      </c>
      <c r="AA448" s="0" t="n">
        <v>388.904</v>
      </c>
      <c r="AB448" s="0" t="n">
        <v>12</v>
      </c>
      <c r="AC448" s="0" t="n">
        <v>31.01</v>
      </c>
      <c r="AD448" s="0" t="n">
        <v>18233.73</v>
      </c>
      <c r="AE448" s="0" t="n">
        <v>249.25</v>
      </c>
      <c r="AF448" s="0" t="n">
        <v>1076.18</v>
      </c>
      <c r="AG448" s="0" t="n">
        <v>20.33</v>
      </c>
      <c r="AH448" s="0" t="n">
        <v>490.34</v>
      </c>
      <c r="AI448" s="0" t="n">
        <v>4.5</v>
      </c>
      <c r="AJ448" s="0" t="n">
        <v>314212.95</v>
      </c>
      <c r="AK448" s="0" t="n">
        <v>45979</v>
      </c>
      <c r="AL448" s="0" t="n">
        <v>15884.83</v>
      </c>
      <c r="AM448" s="0" t="n">
        <v>2754.33</v>
      </c>
      <c r="AN448" s="0" t="n">
        <v>3179.47</v>
      </c>
      <c r="AO448" s="0" t="n">
        <v>333.5</v>
      </c>
      <c r="AP448" s="0" t="n">
        <v>467</v>
      </c>
      <c r="AQ448" s="107" t="s">
        <v>604</v>
      </c>
    </row>
    <row r="449" customFormat="false" ht="12.8" hidden="false" customHeight="false" outlineLevel="0" collapsed="false">
      <c r="A449" s="0" t="s">
        <v>2692</v>
      </c>
      <c r="B449" s="0" t="s">
        <v>2693</v>
      </c>
      <c r="C449" s="0" t="n">
        <v>11128</v>
      </c>
      <c r="D449" s="0" t="n">
        <v>1128</v>
      </c>
      <c r="E449" s="0" t="s">
        <v>46</v>
      </c>
      <c r="F449" s="0" t="n">
        <v>128</v>
      </c>
      <c r="G449" s="0" t="n">
        <v>156</v>
      </c>
      <c r="H449" s="0" t="n">
        <v>49</v>
      </c>
      <c r="I449" s="0" t="s">
        <v>1304</v>
      </c>
      <c r="J449" s="0" t="s">
        <v>1066</v>
      </c>
      <c r="K449" s="0" t="s">
        <v>1067</v>
      </c>
      <c r="L449" s="0" t="n">
        <v>10</v>
      </c>
      <c r="M449" s="0" t="n">
        <v>8</v>
      </c>
      <c r="N449" s="0" t="s">
        <v>52</v>
      </c>
      <c r="O449" s="0" t="s">
        <v>409</v>
      </c>
      <c r="P449" s="0" t="s">
        <v>1743</v>
      </c>
      <c r="Q449" s="0" t="n">
        <v>0.912</v>
      </c>
      <c r="R449" s="0" t="n">
        <v>3</v>
      </c>
      <c r="S449" s="0" t="n">
        <v>23</v>
      </c>
      <c r="T449" s="0" t="n">
        <v>590</v>
      </c>
      <c r="U449" s="0" t="n">
        <v>586</v>
      </c>
      <c r="V449" s="0" t="n">
        <v>599</v>
      </c>
      <c r="W449" s="0" t="n">
        <v>418</v>
      </c>
      <c r="X449" s="0" t="n">
        <v>15</v>
      </c>
      <c r="Y449" s="0" t="n">
        <v>18</v>
      </c>
      <c r="Z449" s="0" t="n">
        <v>4</v>
      </c>
      <c r="AA449" s="0" t="n">
        <v>27.3072</v>
      </c>
      <c r="AB449" s="0" t="n">
        <v>15</v>
      </c>
      <c r="AC449" s="0" t="n">
        <v>16.32</v>
      </c>
      <c r="AD449" s="0" t="n">
        <v>12673.45</v>
      </c>
      <c r="AE449" s="0" t="n">
        <v>230.75</v>
      </c>
      <c r="AF449" s="0" t="n">
        <v>1237.41</v>
      </c>
      <c r="AG449" s="0" t="n">
        <v>36.33</v>
      </c>
      <c r="AH449" s="0" t="n">
        <v>88.61</v>
      </c>
      <c r="AI449" s="0" t="n">
        <v>6.5</v>
      </c>
      <c r="AJ449" s="0" t="n">
        <v>221751.84</v>
      </c>
      <c r="AK449" s="0" t="n">
        <v>35806.75</v>
      </c>
      <c r="AL449" s="0" t="n">
        <v>32574.28</v>
      </c>
      <c r="AM449" s="0" t="n">
        <v>5377.67</v>
      </c>
      <c r="AN449" s="0" t="n">
        <v>2096.14</v>
      </c>
      <c r="AO449" s="0" t="n">
        <v>359.5</v>
      </c>
      <c r="AP449" s="0" t="n">
        <v>469</v>
      </c>
      <c r="AQ449" s="107" t="s">
        <v>608</v>
      </c>
    </row>
    <row r="450" customFormat="false" ht="12.8" hidden="false" customHeight="false" outlineLevel="0" collapsed="false">
      <c r="A450" s="0" t="s">
        <v>2694</v>
      </c>
      <c r="B450" s="0" t="s">
        <v>2695</v>
      </c>
      <c r="C450" s="0" t="n">
        <v>11129</v>
      </c>
      <c r="D450" s="0" t="n">
        <v>1129</v>
      </c>
      <c r="E450" s="0" t="s">
        <v>80</v>
      </c>
      <c r="F450" s="0" t="n">
        <v>129</v>
      </c>
      <c r="G450" s="0" t="n">
        <v>157</v>
      </c>
      <c r="I450" s="0" t="s">
        <v>1306</v>
      </c>
      <c r="J450" s="0" t="s">
        <v>1066</v>
      </c>
      <c r="K450" s="0" t="s">
        <v>1067</v>
      </c>
      <c r="L450" s="0" t="n">
        <v>11</v>
      </c>
      <c r="M450" s="0" t="n">
        <v>9</v>
      </c>
      <c r="N450" s="0" t="s">
        <v>52</v>
      </c>
      <c r="O450" s="0" t="s">
        <v>409</v>
      </c>
      <c r="P450" s="0" t="s">
        <v>1755</v>
      </c>
      <c r="Q450" s="0" t="n">
        <v>1</v>
      </c>
      <c r="R450" s="0" t="n">
        <v>2</v>
      </c>
      <c r="S450" s="0" t="n">
        <v>65</v>
      </c>
      <c r="T450" s="0" t="n">
        <v>484</v>
      </c>
      <c r="U450" s="0" t="n">
        <v>610</v>
      </c>
      <c r="V450" s="0" t="n">
        <v>530</v>
      </c>
      <c r="W450" s="0" t="n">
        <v>475</v>
      </c>
      <c r="X450" s="0" t="n">
        <v>6</v>
      </c>
      <c r="Y450" s="0" t="n">
        <v>10</v>
      </c>
      <c r="Z450" s="0" t="n">
        <v>4</v>
      </c>
      <c r="AA450" s="0" t="n">
        <v>125.173</v>
      </c>
      <c r="AB450" s="0" t="n">
        <v>6</v>
      </c>
      <c r="AC450" s="0" t="n">
        <v>13.93</v>
      </c>
      <c r="AD450" s="0" t="n">
        <v>10109.78</v>
      </c>
      <c r="AE450" s="0" t="n">
        <v>462.6</v>
      </c>
      <c r="AF450" s="0" t="n">
        <v>567.81</v>
      </c>
      <c r="AG450" s="0" t="n">
        <v>36.75</v>
      </c>
      <c r="AH450" s="0" t="n">
        <v>176.46</v>
      </c>
      <c r="AI450" s="0" t="n">
        <v>7</v>
      </c>
      <c r="AJ450" s="0" t="n">
        <v>310983</v>
      </c>
      <c r="AK450" s="0" t="n">
        <v>44678.6</v>
      </c>
      <c r="AL450" s="0" t="n">
        <v>12387.72</v>
      </c>
      <c r="AM450" s="0" t="n">
        <v>2278</v>
      </c>
      <c r="AN450" s="0" t="n">
        <v>641.37</v>
      </c>
      <c r="AO450" s="0" t="n">
        <v>134</v>
      </c>
      <c r="AP450" s="0" t="n">
        <v>476</v>
      </c>
      <c r="AQ450" s="107" t="s">
        <v>612</v>
      </c>
    </row>
    <row r="451" customFormat="false" ht="12.8" hidden="false" customHeight="false" outlineLevel="0" collapsed="false">
      <c r="A451" s="0" t="s">
        <v>2696</v>
      </c>
      <c r="B451" s="0" t="s">
        <v>2697</v>
      </c>
      <c r="C451" s="0" t="n">
        <v>11130</v>
      </c>
      <c r="D451" s="0" t="n">
        <v>1130</v>
      </c>
      <c r="E451" s="0" t="s">
        <v>46</v>
      </c>
      <c r="F451" s="0" t="n">
        <v>130</v>
      </c>
      <c r="G451" s="0" t="n">
        <v>159</v>
      </c>
      <c r="H451" s="0" t="n">
        <v>25</v>
      </c>
      <c r="I451" s="0" t="s">
        <v>1308</v>
      </c>
      <c r="J451" s="0" t="s">
        <v>1066</v>
      </c>
      <c r="K451" s="0" t="s">
        <v>1067</v>
      </c>
      <c r="L451" s="0" t="n">
        <v>10</v>
      </c>
      <c r="M451" s="0" t="n">
        <v>8</v>
      </c>
      <c r="N451" s="0" t="s">
        <v>52</v>
      </c>
      <c r="O451" s="0" t="s">
        <v>409</v>
      </c>
      <c r="P451" s="0" t="s">
        <v>1755</v>
      </c>
      <c r="Q451" s="0" t="n">
        <v>0.941</v>
      </c>
      <c r="R451" s="0" t="n">
        <v>2</v>
      </c>
      <c r="S451" s="0" t="n">
        <v>34</v>
      </c>
      <c r="T451" s="0" t="n">
        <v>450</v>
      </c>
      <c r="U451" s="0" t="n">
        <v>582</v>
      </c>
      <c r="V451" s="0" t="n">
        <v>477</v>
      </c>
      <c r="W451" s="0" t="n">
        <v>498</v>
      </c>
      <c r="X451" s="0" t="n">
        <v>5</v>
      </c>
      <c r="Y451" s="0" t="n">
        <v>13</v>
      </c>
      <c r="Z451" s="0" t="n">
        <v>4</v>
      </c>
      <c r="AA451" s="0" t="n">
        <v>63.5383</v>
      </c>
      <c r="AB451" s="0" t="n">
        <v>5</v>
      </c>
      <c r="AC451" s="0" t="n">
        <v>119.83</v>
      </c>
      <c r="AD451" s="0" t="n">
        <v>8901.15</v>
      </c>
      <c r="AE451" s="0" t="n">
        <v>305</v>
      </c>
      <c r="AF451" s="0" t="n">
        <v>811.7</v>
      </c>
      <c r="AG451" s="0" t="n">
        <v>20.75</v>
      </c>
      <c r="AH451" s="0" t="n">
        <v>91.86</v>
      </c>
      <c r="AI451" s="0" t="n">
        <v>4</v>
      </c>
      <c r="AJ451" s="0" t="n">
        <v>245562.22</v>
      </c>
      <c r="AK451" s="0" t="n">
        <v>37557.2</v>
      </c>
      <c r="AL451" s="0" t="n">
        <v>16998.7</v>
      </c>
      <c r="AM451" s="0" t="n">
        <v>2390.25</v>
      </c>
      <c r="AN451" s="0" t="n">
        <v>1300.35</v>
      </c>
      <c r="AO451" s="0" t="n">
        <v>268.67</v>
      </c>
      <c r="AP451" s="0" t="n">
        <v>480</v>
      </c>
      <c r="AQ451" s="107" t="s">
        <v>616</v>
      </c>
    </row>
    <row r="452" customFormat="false" ht="12.8" hidden="false" customHeight="false" outlineLevel="0" collapsed="false">
      <c r="A452" s="0" t="s">
        <v>2698</v>
      </c>
      <c r="B452" s="0" t="s">
        <v>2699</v>
      </c>
      <c r="C452" s="0" t="n">
        <v>11131</v>
      </c>
      <c r="D452" s="0" t="n">
        <v>1131</v>
      </c>
      <c r="E452" s="0" t="s">
        <v>66</v>
      </c>
      <c r="F452" s="0" t="n">
        <v>131</v>
      </c>
      <c r="G452" s="0" t="n">
        <v>160</v>
      </c>
      <c r="I452" s="0" t="s">
        <v>1310</v>
      </c>
      <c r="J452" s="0" t="s">
        <v>1066</v>
      </c>
      <c r="K452" s="0" t="s">
        <v>1067</v>
      </c>
      <c r="L452" s="0" t="n">
        <v>17</v>
      </c>
      <c r="M452" s="0" t="n">
        <v>14</v>
      </c>
      <c r="N452" s="0" t="s">
        <v>52</v>
      </c>
      <c r="O452" s="0" t="s">
        <v>409</v>
      </c>
      <c r="P452" s="0" t="s">
        <v>1758</v>
      </c>
      <c r="Q452" s="0" t="n">
        <v>0.89</v>
      </c>
      <c r="R452" s="0" t="n">
        <v>3</v>
      </c>
      <c r="S452" s="0" t="n">
        <v>3</v>
      </c>
      <c r="T452" s="0" t="n">
        <v>458</v>
      </c>
      <c r="U452" s="0" t="n">
        <v>533</v>
      </c>
      <c r="V452" s="0" t="n">
        <v>495</v>
      </c>
      <c r="W452" s="0" t="n">
        <v>433</v>
      </c>
      <c r="X452" s="0" t="n">
        <v>12</v>
      </c>
      <c r="Y452" s="0" t="n">
        <v>13</v>
      </c>
      <c r="Z452" s="0" t="n">
        <v>4</v>
      </c>
      <c r="AA452" s="0" t="n">
        <v>11.8986</v>
      </c>
      <c r="AB452" s="0" t="n">
        <v>12</v>
      </c>
      <c r="AC452" s="0" t="n">
        <v>183.22</v>
      </c>
      <c r="AD452" s="0" t="n">
        <v>11970.46</v>
      </c>
      <c r="AE452" s="0" t="n">
        <v>220</v>
      </c>
      <c r="AF452" s="0" t="n">
        <v>2421.27</v>
      </c>
      <c r="AG452" s="0" t="n">
        <v>22</v>
      </c>
      <c r="AH452" s="0" t="n">
        <v>1107.28</v>
      </c>
      <c r="AI452" s="0" t="n">
        <v>5.5</v>
      </c>
      <c r="AJ452" s="0" t="n">
        <v>236914.42</v>
      </c>
      <c r="AK452" s="0" t="n">
        <v>35505.5</v>
      </c>
      <c r="AL452" s="0" t="n">
        <v>23969.71</v>
      </c>
      <c r="AM452" s="0" t="n">
        <v>2274</v>
      </c>
      <c r="AN452" s="0" t="n">
        <v>3902.84</v>
      </c>
      <c r="AO452" s="0" t="n">
        <v>262.5</v>
      </c>
      <c r="AP452" s="0" t="n">
        <v>491</v>
      </c>
      <c r="AQ452" s="107" t="s">
        <v>620</v>
      </c>
    </row>
    <row r="453" customFormat="false" ht="12.8" hidden="false" customHeight="false" outlineLevel="0" collapsed="false">
      <c r="A453" s="0" t="s">
        <v>2700</v>
      </c>
      <c r="B453" s="0" t="s">
        <v>2701</v>
      </c>
      <c r="C453" s="0" t="n">
        <v>11132</v>
      </c>
      <c r="D453" s="0" t="n">
        <v>1132</v>
      </c>
      <c r="E453" s="0" t="s">
        <v>56</v>
      </c>
      <c r="F453" s="0" t="n">
        <v>132</v>
      </c>
      <c r="G453" s="0" t="n">
        <v>162</v>
      </c>
      <c r="H453" s="0" t="n">
        <v>41</v>
      </c>
      <c r="I453" s="0" t="s">
        <v>1312</v>
      </c>
      <c r="J453" s="0" t="s">
        <v>1066</v>
      </c>
      <c r="K453" s="0" t="s">
        <v>1067</v>
      </c>
      <c r="L453" s="0" t="n">
        <v>13</v>
      </c>
      <c r="M453" s="0" t="n">
        <v>10</v>
      </c>
      <c r="N453" s="0" t="s">
        <v>52</v>
      </c>
      <c r="O453" s="0" t="s">
        <v>409</v>
      </c>
      <c r="P453" s="0" t="s">
        <v>1785</v>
      </c>
      <c r="Q453" s="0" t="n">
        <v>0.912</v>
      </c>
      <c r="R453" s="0" t="n">
        <v>3</v>
      </c>
      <c r="S453" s="0" t="n">
        <v>3</v>
      </c>
      <c r="T453" s="0" t="s">
        <v>55</v>
      </c>
      <c r="U453" s="0" t="s">
        <v>55</v>
      </c>
      <c r="V453" s="0" t="s">
        <v>55</v>
      </c>
      <c r="W453" s="0" t="s">
        <v>55</v>
      </c>
      <c r="X453" s="0" t="n">
        <v>0</v>
      </c>
      <c r="Y453" s="0" t="n">
        <v>9</v>
      </c>
      <c r="Z453" s="0" t="n">
        <v>4</v>
      </c>
      <c r="AA453" s="0" t="n">
        <v>5.83029</v>
      </c>
      <c r="AB453" s="0" t="n">
        <v>0</v>
      </c>
      <c r="AC453" s="0" t="n">
        <v>0</v>
      </c>
      <c r="AD453" s="0" t="n">
        <v>4215.07</v>
      </c>
      <c r="AE453" s="0" t="n">
        <v>418</v>
      </c>
      <c r="AF453" s="0" t="n">
        <v>264.74</v>
      </c>
      <c r="AG453" s="0" t="n">
        <v>43.6</v>
      </c>
      <c r="AH453" s="0" t="n">
        <v>11.14</v>
      </c>
      <c r="AI453" s="0" t="n">
        <v>3.75</v>
      </c>
      <c r="AJ453" s="0" t="n">
        <v>233759.02</v>
      </c>
      <c r="AK453" s="0" t="n">
        <v>33599.17</v>
      </c>
      <c r="AL453" s="0" t="n">
        <v>14916.56</v>
      </c>
      <c r="AM453" s="0" t="n">
        <v>2216.4</v>
      </c>
      <c r="AN453" s="0" t="n">
        <v>1380.6</v>
      </c>
      <c r="AO453" s="0" t="n">
        <v>277.5</v>
      </c>
      <c r="AP453" s="0" t="n">
        <v>493</v>
      </c>
      <c r="AQ453" s="107" t="s">
        <v>624</v>
      </c>
    </row>
    <row r="454" customFormat="false" ht="12.8" hidden="false" customHeight="false" outlineLevel="0" collapsed="false">
      <c r="A454" s="0" t="s">
        <v>2702</v>
      </c>
      <c r="B454" s="0" t="s">
        <v>2703</v>
      </c>
      <c r="C454" s="0" t="n">
        <v>11133</v>
      </c>
      <c r="D454" s="0" t="n">
        <v>1133</v>
      </c>
      <c r="E454" s="0" t="s">
        <v>46</v>
      </c>
      <c r="F454" s="0" t="n">
        <v>133</v>
      </c>
      <c r="G454" s="0" t="n">
        <v>163</v>
      </c>
      <c r="I454" s="0" t="s">
        <v>653</v>
      </c>
      <c r="J454" s="0" t="s">
        <v>1066</v>
      </c>
      <c r="K454" s="0" t="s">
        <v>1067</v>
      </c>
      <c r="L454" s="0" t="n">
        <v>24</v>
      </c>
      <c r="M454" s="0" t="n">
        <v>22</v>
      </c>
      <c r="N454" s="0" t="s">
        <v>52</v>
      </c>
      <c r="O454" s="0" t="s">
        <v>409</v>
      </c>
      <c r="P454" s="0" t="s">
        <v>1755</v>
      </c>
      <c r="Q454" s="0" t="n">
        <v>0.94</v>
      </c>
      <c r="R454" s="0" t="n">
        <v>2</v>
      </c>
      <c r="S454" s="0" t="n">
        <v>25</v>
      </c>
      <c r="T454" s="0" t="n">
        <v>574</v>
      </c>
      <c r="U454" s="0" t="n">
        <v>574</v>
      </c>
      <c r="V454" s="0" t="n">
        <v>623</v>
      </c>
      <c r="W454" s="0" t="n">
        <v>490</v>
      </c>
      <c r="X454" s="0" t="n">
        <v>11</v>
      </c>
      <c r="Y454" s="0" t="n">
        <v>18</v>
      </c>
      <c r="Z454" s="0" t="n">
        <v>4</v>
      </c>
      <c r="AA454" s="0" t="n">
        <v>53.127</v>
      </c>
      <c r="AB454" s="0" t="n">
        <v>11</v>
      </c>
      <c r="AC454" s="0" t="n">
        <v>22.62</v>
      </c>
      <c r="AD454" s="0" t="n">
        <v>10341.27</v>
      </c>
      <c r="AE454" s="0" t="n">
        <v>619.2</v>
      </c>
      <c r="AF454" s="0" t="n">
        <v>2173.3</v>
      </c>
      <c r="AG454" s="0" t="n">
        <v>63.75</v>
      </c>
      <c r="AH454" s="0" t="n">
        <v>814.22</v>
      </c>
      <c r="AI454" s="0" t="n">
        <v>16.67</v>
      </c>
      <c r="AJ454" s="0" t="n">
        <v>308864.47</v>
      </c>
      <c r="AK454" s="0" t="n">
        <v>44240.8</v>
      </c>
      <c r="AL454" s="0" t="n">
        <v>23686.44</v>
      </c>
      <c r="AM454" s="0" t="n">
        <v>4484</v>
      </c>
      <c r="AN454" s="0" t="n">
        <v>2721.28</v>
      </c>
      <c r="AO454" s="0" t="n">
        <v>455.67</v>
      </c>
      <c r="AP454" s="0" t="n">
        <v>497</v>
      </c>
      <c r="AQ454" s="107" t="s">
        <v>628</v>
      </c>
    </row>
    <row r="455" customFormat="false" ht="12.8" hidden="false" customHeight="false" outlineLevel="0" collapsed="false">
      <c r="A455" s="0" t="s">
        <v>2704</v>
      </c>
      <c r="B455" s="0" t="s">
        <v>2705</v>
      </c>
      <c r="C455" s="0" t="n">
        <v>11134</v>
      </c>
      <c r="D455" s="0" t="n">
        <v>1134</v>
      </c>
      <c r="E455" s="0" t="s">
        <v>46</v>
      </c>
      <c r="F455" s="0" t="n">
        <v>134</v>
      </c>
      <c r="G455" s="0" t="n">
        <v>164</v>
      </c>
      <c r="I455" s="0" t="s">
        <v>1315</v>
      </c>
      <c r="J455" s="0" t="s">
        <v>1066</v>
      </c>
      <c r="K455" s="0" t="s">
        <v>1067</v>
      </c>
      <c r="L455" s="0" t="n">
        <v>24</v>
      </c>
      <c r="M455" s="0" t="n">
        <v>21</v>
      </c>
      <c r="N455" s="0" t="s">
        <v>52</v>
      </c>
      <c r="O455" s="0" t="s">
        <v>409</v>
      </c>
      <c r="P455" s="0" t="s">
        <v>1786</v>
      </c>
      <c r="Q455" s="0" t="n">
        <v>0.95</v>
      </c>
      <c r="R455" s="0" t="n">
        <v>6</v>
      </c>
      <c r="S455" s="0" t="n">
        <v>74</v>
      </c>
      <c r="T455" s="0" t="n">
        <v>548</v>
      </c>
      <c r="U455" s="0" t="n">
        <v>562</v>
      </c>
      <c r="V455" s="0" t="n">
        <v>506</v>
      </c>
      <c r="W455" s="0" t="n">
        <v>473</v>
      </c>
      <c r="X455" s="0" t="n">
        <v>13</v>
      </c>
      <c r="Y455" s="0" t="n">
        <v>17</v>
      </c>
      <c r="Z455" s="0" t="n">
        <v>4</v>
      </c>
      <c r="AA455" s="0" t="n">
        <v>57.589</v>
      </c>
      <c r="AB455" s="0" t="n">
        <v>13</v>
      </c>
      <c r="AC455" s="0" t="n">
        <v>29.8</v>
      </c>
      <c r="AD455" s="0" t="n">
        <v>11355.18</v>
      </c>
      <c r="AE455" s="0" t="n">
        <v>393.8</v>
      </c>
      <c r="AF455" s="0" t="n">
        <v>2403.17</v>
      </c>
      <c r="AG455" s="0" t="n">
        <v>48.75</v>
      </c>
      <c r="AH455" s="0" t="n">
        <v>363.28</v>
      </c>
      <c r="AI455" s="0" t="n">
        <v>12</v>
      </c>
      <c r="AJ455" s="0" t="n">
        <v>348645.47</v>
      </c>
      <c r="AK455" s="0" t="n">
        <v>45047.4</v>
      </c>
      <c r="AL455" s="0" t="n">
        <v>41890.99</v>
      </c>
      <c r="AM455" s="0" t="n">
        <v>5041.25</v>
      </c>
      <c r="AN455" s="0" t="n">
        <v>3235.51</v>
      </c>
      <c r="AO455" s="0" t="n">
        <v>561.33</v>
      </c>
      <c r="AP455" s="0" t="n">
        <v>503</v>
      </c>
      <c r="AQ455" s="107" t="s">
        <v>632</v>
      </c>
    </row>
    <row r="456" customFormat="false" ht="12.8" hidden="false" customHeight="false" outlineLevel="0" collapsed="false">
      <c r="A456" s="0" t="s">
        <v>2706</v>
      </c>
      <c r="B456" s="0" t="s">
        <v>2707</v>
      </c>
      <c r="C456" s="0" t="n">
        <v>11135</v>
      </c>
      <c r="D456" s="0" t="n">
        <v>1135</v>
      </c>
      <c r="E456" s="0" t="s">
        <v>46</v>
      </c>
      <c r="F456" s="0" t="n">
        <v>135</v>
      </c>
      <c r="G456" s="0" t="n">
        <v>165</v>
      </c>
      <c r="I456" s="0" t="s">
        <v>1317</v>
      </c>
      <c r="J456" s="0" t="s">
        <v>1066</v>
      </c>
      <c r="K456" s="0" t="s">
        <v>1067</v>
      </c>
      <c r="L456" s="0" t="n">
        <v>17</v>
      </c>
      <c r="M456" s="0" t="n">
        <v>15</v>
      </c>
      <c r="N456" s="0" t="s">
        <v>52</v>
      </c>
      <c r="O456" s="0" t="s">
        <v>409</v>
      </c>
      <c r="P456" s="0" t="s">
        <v>1785</v>
      </c>
      <c r="Q456" s="0" t="n">
        <v>0.95</v>
      </c>
      <c r="R456" s="0" t="n">
        <v>3</v>
      </c>
      <c r="S456" s="0" t="n">
        <v>26</v>
      </c>
      <c r="T456" s="0" t="n">
        <v>527</v>
      </c>
      <c r="U456" s="0" t="n">
        <v>555</v>
      </c>
      <c r="V456" s="0" t="n">
        <v>587</v>
      </c>
      <c r="W456" s="0" t="n">
        <v>524</v>
      </c>
      <c r="X456" s="0" t="n">
        <v>3</v>
      </c>
      <c r="Y456" s="0" t="n">
        <v>12</v>
      </c>
      <c r="Z456" s="0" t="n">
        <v>4</v>
      </c>
      <c r="AA456" s="0" t="n">
        <v>29.3299</v>
      </c>
      <c r="AB456" s="0" t="n">
        <v>3</v>
      </c>
      <c r="AC456" s="0" t="n">
        <v>74.17</v>
      </c>
      <c r="AD456" s="0" t="n">
        <v>7464.82</v>
      </c>
      <c r="AE456" s="0" t="n">
        <v>298.4</v>
      </c>
      <c r="AF456" s="0" t="n">
        <v>1247.34</v>
      </c>
      <c r="AG456" s="0" t="n">
        <v>40.25</v>
      </c>
      <c r="AH456" s="0" t="n">
        <v>331.08</v>
      </c>
      <c r="AI456" s="0" t="n">
        <v>8.67</v>
      </c>
      <c r="AJ456" s="0" t="n">
        <v>264932.07</v>
      </c>
      <c r="AK456" s="0" t="n">
        <v>35301.8</v>
      </c>
      <c r="AL456" s="0" t="n">
        <v>28584.06</v>
      </c>
      <c r="AM456" s="0" t="n">
        <v>3474.75</v>
      </c>
      <c r="AN456" s="0" t="n">
        <v>2212.06</v>
      </c>
      <c r="AO456" s="0" t="n">
        <v>509</v>
      </c>
      <c r="AP456" s="0" t="n">
        <v>504</v>
      </c>
      <c r="AQ456" s="107" t="s">
        <v>636</v>
      </c>
    </row>
    <row r="457" customFormat="false" ht="12.8" hidden="false" customHeight="false" outlineLevel="0" collapsed="false">
      <c r="A457" s="0" t="s">
        <v>2708</v>
      </c>
      <c r="B457" s="0" t="s">
        <v>2709</v>
      </c>
      <c r="C457" s="0" t="n">
        <v>11136</v>
      </c>
      <c r="D457" s="0" t="n">
        <v>1136</v>
      </c>
      <c r="E457" s="0" t="s">
        <v>46</v>
      </c>
      <c r="F457" s="0" t="n">
        <v>136</v>
      </c>
      <c r="G457" s="0" t="n">
        <v>166</v>
      </c>
      <c r="I457" s="0" t="s">
        <v>1319</v>
      </c>
      <c r="J457" s="0" t="s">
        <v>1066</v>
      </c>
      <c r="K457" s="0" t="s">
        <v>1067</v>
      </c>
      <c r="L457" s="0" t="n">
        <v>19</v>
      </c>
      <c r="M457" s="0" t="n">
        <v>17</v>
      </c>
      <c r="N457" s="0" t="s">
        <v>52</v>
      </c>
      <c r="O457" s="0" t="s">
        <v>409</v>
      </c>
      <c r="P457" s="0" t="s">
        <v>1589</v>
      </c>
      <c r="Q457" s="0" t="n">
        <v>0.91</v>
      </c>
      <c r="R457" s="0" t="n">
        <v>5</v>
      </c>
      <c r="S457" s="0" t="n">
        <v>153</v>
      </c>
      <c r="T457" s="0" t="n">
        <v>427</v>
      </c>
      <c r="U457" s="0" t="n">
        <v>578</v>
      </c>
      <c r="V457" s="0" t="n">
        <v>491</v>
      </c>
      <c r="W457" s="0" t="n">
        <v>518</v>
      </c>
      <c r="X457" s="0" t="n">
        <v>4</v>
      </c>
      <c r="Y457" s="0" t="n">
        <v>14</v>
      </c>
      <c r="Z457" s="0" t="n">
        <v>4</v>
      </c>
      <c r="AA457" s="0" t="n">
        <v>164.141</v>
      </c>
      <c r="AB457" s="0" t="n">
        <v>4</v>
      </c>
      <c r="AC457" s="0" t="n">
        <v>23.66</v>
      </c>
      <c r="AD457" s="0" t="n">
        <v>8501.06</v>
      </c>
      <c r="AE457" s="0" t="n">
        <v>388</v>
      </c>
      <c r="AF457" s="0" t="n">
        <v>1566.79</v>
      </c>
      <c r="AG457" s="0" t="n">
        <v>48.75</v>
      </c>
      <c r="AH457" s="0" t="n">
        <v>387.36</v>
      </c>
      <c r="AI457" s="0" t="n">
        <v>9.33</v>
      </c>
      <c r="AJ457" s="0" t="n">
        <v>260337.94</v>
      </c>
      <c r="AK457" s="0" t="n">
        <v>34165.8</v>
      </c>
      <c r="AL457" s="0" t="n">
        <v>29529.69</v>
      </c>
      <c r="AM457" s="0" t="n">
        <v>3455.25</v>
      </c>
      <c r="AN457" s="0" t="n">
        <v>1940.16</v>
      </c>
      <c r="AO457" s="0" t="n">
        <v>465.67</v>
      </c>
      <c r="AP457" s="0" t="n">
        <v>505</v>
      </c>
      <c r="AQ457" s="107" t="s">
        <v>640</v>
      </c>
    </row>
    <row r="458" customFormat="false" ht="12.8" hidden="false" customHeight="false" outlineLevel="0" collapsed="false">
      <c r="A458" s="0" t="s">
        <v>2710</v>
      </c>
      <c r="B458" s="0" t="s">
        <v>2711</v>
      </c>
      <c r="C458" s="0" t="n">
        <v>11137</v>
      </c>
      <c r="D458" s="0" t="n">
        <v>1137</v>
      </c>
      <c r="E458" s="0" t="s">
        <v>56</v>
      </c>
      <c r="F458" s="0" t="n">
        <v>137</v>
      </c>
      <c r="G458" s="0" t="n">
        <v>167</v>
      </c>
      <c r="H458" s="0" t="n">
        <v>4</v>
      </c>
      <c r="I458" s="0" t="s">
        <v>1319</v>
      </c>
      <c r="J458" s="0" t="s">
        <v>1066</v>
      </c>
      <c r="K458" s="0" t="s">
        <v>1067</v>
      </c>
      <c r="L458" s="0" t="n">
        <v>16</v>
      </c>
      <c r="M458" s="0" t="n">
        <v>14</v>
      </c>
      <c r="N458" s="0" t="s">
        <v>52</v>
      </c>
      <c r="O458" s="0" t="s">
        <v>409</v>
      </c>
      <c r="P458" s="0" t="s">
        <v>1745</v>
      </c>
      <c r="Q458" s="0" t="n">
        <v>1</v>
      </c>
      <c r="R458" s="0" t="n">
        <v>1</v>
      </c>
      <c r="S458" s="0" t="n">
        <v>153</v>
      </c>
      <c r="T458" s="0" t="n">
        <v>427</v>
      </c>
      <c r="U458" s="0" t="n">
        <v>578</v>
      </c>
      <c r="V458" s="0" t="n">
        <v>491</v>
      </c>
      <c r="W458" s="0" t="n">
        <v>518</v>
      </c>
      <c r="X458" s="0" t="n">
        <v>4</v>
      </c>
      <c r="Y458" s="0" t="n">
        <v>14</v>
      </c>
      <c r="Z458" s="0" t="n">
        <v>4</v>
      </c>
      <c r="AA458" s="0" t="n">
        <v>164.141</v>
      </c>
      <c r="AB458" s="0" t="n">
        <v>4</v>
      </c>
      <c r="AC458" s="0" t="n">
        <v>23.66</v>
      </c>
      <c r="AD458" s="0" t="n">
        <v>8501.06</v>
      </c>
      <c r="AE458" s="0" t="n">
        <v>388</v>
      </c>
      <c r="AF458" s="0" t="n">
        <v>1566.79</v>
      </c>
      <c r="AG458" s="0" t="n">
        <v>48.75</v>
      </c>
      <c r="AH458" s="0" t="n">
        <v>387.36</v>
      </c>
      <c r="AI458" s="0" t="n">
        <v>9.33</v>
      </c>
      <c r="AJ458" s="0" t="n">
        <v>260337.94</v>
      </c>
      <c r="AK458" s="0" t="n">
        <v>34165.8</v>
      </c>
      <c r="AL458" s="0" t="n">
        <v>29529.69</v>
      </c>
      <c r="AM458" s="0" t="n">
        <v>3455.25</v>
      </c>
      <c r="AN458" s="0" t="n">
        <v>1940.16</v>
      </c>
      <c r="AO458" s="0" t="n">
        <v>465.67</v>
      </c>
      <c r="AP458" s="0" t="n">
        <v>505</v>
      </c>
      <c r="AQ458" s="107" t="s">
        <v>644</v>
      </c>
    </row>
    <row r="459" customFormat="false" ht="12.8" hidden="false" customHeight="false" outlineLevel="0" collapsed="false">
      <c r="A459" s="0" t="s">
        <v>2712</v>
      </c>
      <c r="B459" s="0" t="s">
        <v>2713</v>
      </c>
      <c r="C459" s="0" t="n">
        <v>11138</v>
      </c>
      <c r="D459" s="0" t="n">
        <v>1138</v>
      </c>
      <c r="E459" s="0" t="s">
        <v>66</v>
      </c>
      <c r="F459" s="0" t="n">
        <v>138</v>
      </c>
      <c r="G459" s="0" t="n">
        <v>168</v>
      </c>
      <c r="I459" s="0" t="s">
        <v>1322</v>
      </c>
      <c r="J459" s="0" t="s">
        <v>1066</v>
      </c>
      <c r="K459" s="0" t="s">
        <v>1067</v>
      </c>
      <c r="L459" s="0" t="n">
        <v>19</v>
      </c>
      <c r="M459" s="0" t="n">
        <v>16</v>
      </c>
      <c r="N459" s="0" t="s">
        <v>52</v>
      </c>
      <c r="O459" s="0" t="s">
        <v>409</v>
      </c>
      <c r="P459" s="0" t="s">
        <v>1745</v>
      </c>
      <c r="Q459" s="0" t="n">
        <v>0.91</v>
      </c>
      <c r="R459" s="0" t="n">
        <v>1</v>
      </c>
      <c r="S459" s="0" t="n">
        <v>19</v>
      </c>
      <c r="T459" s="0" t="n">
        <v>570</v>
      </c>
      <c r="U459" s="0" t="n">
        <v>566</v>
      </c>
      <c r="V459" s="0" t="n">
        <v>556</v>
      </c>
      <c r="W459" s="0" t="n">
        <v>443</v>
      </c>
      <c r="X459" s="0" t="n">
        <v>4</v>
      </c>
      <c r="Y459" s="0" t="n">
        <v>17</v>
      </c>
      <c r="Z459" s="0" t="n">
        <v>4</v>
      </c>
      <c r="AA459" s="0" t="n">
        <v>22.9047</v>
      </c>
      <c r="AB459" s="0" t="n">
        <v>4</v>
      </c>
      <c r="AC459" s="0" t="n">
        <v>61.74</v>
      </c>
      <c r="AD459" s="0" t="n">
        <v>7317.04</v>
      </c>
      <c r="AE459" s="0" t="n">
        <v>613.33</v>
      </c>
      <c r="AF459" s="0" t="n">
        <v>2493.92</v>
      </c>
      <c r="AG459" s="0" t="n">
        <v>180</v>
      </c>
      <c r="AH459" s="0" t="n">
        <v>1326.58</v>
      </c>
      <c r="AI459" s="0" t="n">
        <v>82.5</v>
      </c>
      <c r="AJ459" s="0" t="n">
        <v>262495.47</v>
      </c>
      <c r="AK459" s="0" t="n">
        <v>38737.33</v>
      </c>
      <c r="AL459" s="0" t="n">
        <v>36409.66</v>
      </c>
      <c r="AM459" s="0" t="n">
        <v>7121.4</v>
      </c>
      <c r="AN459" s="0" t="n">
        <v>9878.21</v>
      </c>
      <c r="AO459" s="0" t="n">
        <v>2406.25</v>
      </c>
      <c r="AP459" s="0" t="n">
        <v>509</v>
      </c>
      <c r="AQ459" s="107" t="s">
        <v>648</v>
      </c>
    </row>
    <row r="460" customFormat="false" ht="12.8" hidden="false" customHeight="false" outlineLevel="0" collapsed="false">
      <c r="A460" s="0" t="s">
        <v>2714</v>
      </c>
      <c r="B460" s="0" t="s">
        <v>2715</v>
      </c>
      <c r="C460" s="0" t="n">
        <v>11139</v>
      </c>
      <c r="D460" s="0" t="n">
        <v>1139</v>
      </c>
      <c r="E460" s="0" t="s">
        <v>80</v>
      </c>
      <c r="F460" s="0" t="n">
        <v>139</v>
      </c>
      <c r="G460" s="0" t="n">
        <v>169</v>
      </c>
      <c r="H460" s="0" t="n">
        <v>10</v>
      </c>
      <c r="I460" s="0" t="s">
        <v>1324</v>
      </c>
      <c r="J460" s="0" t="s">
        <v>1066</v>
      </c>
      <c r="K460" s="0" t="s">
        <v>1067</v>
      </c>
      <c r="L460" s="0" t="n">
        <v>16</v>
      </c>
      <c r="M460" s="0" t="n">
        <v>12</v>
      </c>
      <c r="N460" s="0" t="s">
        <v>52</v>
      </c>
      <c r="O460" s="0" t="s">
        <v>409</v>
      </c>
      <c r="P460" s="0" t="s">
        <v>1778</v>
      </c>
      <c r="Q460" s="0" t="n">
        <v>0.971</v>
      </c>
      <c r="R460" s="0" t="n">
        <v>5</v>
      </c>
      <c r="S460" s="0" t="n">
        <v>4</v>
      </c>
      <c r="T460" s="0" t="n">
        <v>550</v>
      </c>
      <c r="U460" s="0" t="n">
        <v>457</v>
      </c>
      <c r="V460" s="0" t="n">
        <v>562</v>
      </c>
      <c r="W460" s="0" t="s">
        <v>55</v>
      </c>
      <c r="X460" s="0" t="n">
        <v>4</v>
      </c>
      <c r="Y460" s="0" t="n">
        <v>16</v>
      </c>
      <c r="Z460" s="0" t="n">
        <v>4</v>
      </c>
      <c r="AA460" s="0" t="n">
        <v>5.35435</v>
      </c>
      <c r="AB460" s="0" t="n">
        <v>4</v>
      </c>
      <c r="AC460" s="0" t="n">
        <v>10.34</v>
      </c>
      <c r="AD460" s="0" t="n">
        <v>7667.09</v>
      </c>
      <c r="AE460" s="0" t="n">
        <v>1399.43</v>
      </c>
      <c r="AF460" s="0" t="n">
        <v>1076.01</v>
      </c>
      <c r="AG460" s="0" t="n">
        <v>242</v>
      </c>
      <c r="AH460" s="0" t="n">
        <v>88.31</v>
      </c>
      <c r="AI460" s="0" t="n">
        <v>11.6</v>
      </c>
      <c r="AJ460" s="0" t="n">
        <v>295404.36</v>
      </c>
      <c r="AK460" s="0" t="n">
        <v>43916</v>
      </c>
      <c r="AL460" s="0" t="n">
        <v>19810.96</v>
      </c>
      <c r="AM460" s="0" t="n">
        <v>5041.67</v>
      </c>
      <c r="AN460" s="0" t="n">
        <v>1428.65</v>
      </c>
      <c r="AO460" s="0" t="n">
        <v>398.4</v>
      </c>
      <c r="AP460" s="0" t="n">
        <v>510</v>
      </c>
      <c r="AQ460" s="107" t="s">
        <v>652</v>
      </c>
    </row>
    <row r="461" customFormat="false" ht="12.8" hidden="false" customHeight="false" outlineLevel="0" collapsed="false">
      <c r="A461" s="0" t="s">
        <v>2716</v>
      </c>
      <c r="B461" s="0" t="s">
        <v>2717</v>
      </c>
      <c r="C461" s="0" t="n">
        <v>11140</v>
      </c>
      <c r="D461" s="0" t="n">
        <v>1140</v>
      </c>
      <c r="E461" s="0" t="s">
        <v>80</v>
      </c>
      <c r="F461" s="0" t="n">
        <v>140</v>
      </c>
      <c r="G461" s="0" t="n">
        <v>173</v>
      </c>
      <c r="H461" s="0" t="s">
        <v>656</v>
      </c>
      <c r="I461" s="0" t="s">
        <v>1326</v>
      </c>
      <c r="J461" s="0" t="s">
        <v>1066</v>
      </c>
      <c r="K461" s="0" t="s">
        <v>1067</v>
      </c>
      <c r="L461" s="0" t="n">
        <v>11</v>
      </c>
      <c r="M461" s="0" t="n">
        <v>8</v>
      </c>
      <c r="N461" s="0" t="s">
        <v>52</v>
      </c>
      <c r="O461" s="0" t="s">
        <v>409</v>
      </c>
      <c r="P461" s="0" t="s">
        <v>1741</v>
      </c>
      <c r="Q461" s="0" t="n">
        <v>0.9375</v>
      </c>
      <c r="R461" s="0" t="n">
        <v>3</v>
      </c>
      <c r="S461" s="0" t="n">
        <v>7</v>
      </c>
      <c r="T461" s="0" t="n">
        <v>577</v>
      </c>
      <c r="U461" s="0" t="n">
        <v>444</v>
      </c>
      <c r="V461" s="0" t="n">
        <v>597</v>
      </c>
      <c r="W461" s="0" t="n">
        <v>387</v>
      </c>
      <c r="X461" s="0" t="n">
        <v>3</v>
      </c>
      <c r="Y461" s="0" t="n">
        <v>18</v>
      </c>
      <c r="Z461" s="0" t="n">
        <v>4</v>
      </c>
      <c r="AA461" s="0" t="n">
        <v>13.8023</v>
      </c>
      <c r="AB461" s="0" t="n">
        <v>3</v>
      </c>
      <c r="AC461" s="0" t="n">
        <v>4.5</v>
      </c>
      <c r="AD461" s="0" t="n">
        <v>8956.53</v>
      </c>
      <c r="AE461" s="0" t="n">
        <v>350.6</v>
      </c>
      <c r="AF461" s="0" t="n">
        <v>428.73</v>
      </c>
      <c r="AG461" s="0" t="n">
        <v>25</v>
      </c>
      <c r="AH461" s="0" t="n">
        <v>24.25</v>
      </c>
      <c r="AI461" s="0" t="n">
        <v>4</v>
      </c>
      <c r="AJ461" s="0" t="n">
        <v>217697.1</v>
      </c>
      <c r="AK461" s="0" t="n">
        <v>29932.4</v>
      </c>
      <c r="AL461" s="0" t="n">
        <v>13423.08</v>
      </c>
      <c r="AM461" s="0" t="n">
        <v>1544.5</v>
      </c>
      <c r="AN461" s="0" t="n">
        <v>1839.04</v>
      </c>
      <c r="AO461" s="0" t="n">
        <v>192.67</v>
      </c>
      <c r="AP461" s="0" t="n">
        <v>517</v>
      </c>
      <c r="AQ461" s="107" t="s">
        <v>657</v>
      </c>
    </row>
    <row r="462" customFormat="false" ht="12.8" hidden="false" customHeight="false" outlineLevel="0" collapsed="false">
      <c r="A462" s="0" t="s">
        <v>2718</v>
      </c>
      <c r="B462" s="0" t="s">
        <v>2719</v>
      </c>
      <c r="C462" s="0" t="n">
        <v>11141</v>
      </c>
      <c r="D462" s="0" t="n">
        <v>1141</v>
      </c>
      <c r="E462" s="0" t="s">
        <v>46</v>
      </c>
      <c r="F462" s="0" t="n">
        <v>141</v>
      </c>
      <c r="G462" s="0" t="n">
        <v>176</v>
      </c>
      <c r="I462" s="0" t="s">
        <v>1328</v>
      </c>
      <c r="J462" s="0" t="s">
        <v>1066</v>
      </c>
      <c r="K462" s="0" t="s">
        <v>1067</v>
      </c>
      <c r="L462" s="0" t="n">
        <v>12</v>
      </c>
      <c r="M462" s="0" t="n">
        <v>9</v>
      </c>
      <c r="N462" s="0" t="s">
        <v>52</v>
      </c>
      <c r="O462" s="0" t="s">
        <v>409</v>
      </c>
      <c r="P462" s="0" t="s">
        <v>1751</v>
      </c>
      <c r="Q462" s="0" t="n">
        <v>0.96</v>
      </c>
      <c r="R462" s="0" t="n">
        <v>3</v>
      </c>
      <c r="S462" s="0" t="n">
        <v>103</v>
      </c>
      <c r="T462" s="0" t="n">
        <v>618</v>
      </c>
      <c r="U462" s="0" t="n">
        <v>593</v>
      </c>
      <c r="V462" s="0" t="n">
        <v>611</v>
      </c>
      <c r="W462" s="0" t="n">
        <v>500</v>
      </c>
      <c r="X462" s="0" t="n">
        <v>1</v>
      </c>
      <c r="Y462" s="0" t="n">
        <v>16</v>
      </c>
      <c r="Z462" s="0" t="n">
        <v>4</v>
      </c>
      <c r="AA462" s="0" t="n">
        <v>82.1</v>
      </c>
      <c r="AB462" s="0" t="n">
        <v>1</v>
      </c>
      <c r="AC462" s="0" t="n">
        <v>10.53</v>
      </c>
      <c r="AD462" s="0" t="n">
        <v>10412.3</v>
      </c>
      <c r="AE462" s="0" t="n">
        <v>343</v>
      </c>
      <c r="AF462" s="0" t="n">
        <v>825.77</v>
      </c>
      <c r="AG462" s="0" t="n">
        <v>36.25</v>
      </c>
      <c r="AH462" s="0" t="n">
        <v>88.25</v>
      </c>
      <c r="AI462" s="0" t="n">
        <v>2.67</v>
      </c>
      <c r="AJ462" s="0" t="n">
        <v>414330.73</v>
      </c>
      <c r="AK462" s="0" t="n">
        <v>43157.8</v>
      </c>
      <c r="AL462" s="0" t="n">
        <v>47314.02</v>
      </c>
      <c r="AM462" s="0" t="n">
        <v>3366.25</v>
      </c>
      <c r="AN462" s="0" t="n">
        <v>1269</v>
      </c>
      <c r="AO462" s="0" t="n">
        <v>161.33</v>
      </c>
      <c r="AP462" s="0" t="n">
        <v>523</v>
      </c>
      <c r="AQ462" s="107" t="s">
        <v>661</v>
      </c>
    </row>
    <row r="463" customFormat="false" ht="12.8" hidden="false" customHeight="false" outlineLevel="0" collapsed="false">
      <c r="A463" s="0" t="s">
        <v>2720</v>
      </c>
      <c r="B463" s="0" t="s">
        <v>2721</v>
      </c>
      <c r="C463" s="0" t="n">
        <v>11142</v>
      </c>
      <c r="D463" s="0" t="n">
        <v>1142</v>
      </c>
      <c r="E463" s="0" t="s">
        <v>56</v>
      </c>
      <c r="F463" s="0" t="n">
        <v>142</v>
      </c>
      <c r="G463" s="0" t="n">
        <v>177</v>
      </c>
      <c r="H463" s="0" t="s">
        <v>153</v>
      </c>
      <c r="I463" s="0" t="s">
        <v>1330</v>
      </c>
      <c r="J463" s="0" t="s">
        <v>1066</v>
      </c>
      <c r="K463" s="0" t="s">
        <v>1067</v>
      </c>
      <c r="L463" s="0" t="n">
        <v>11</v>
      </c>
      <c r="M463" s="0" t="n">
        <v>9</v>
      </c>
      <c r="N463" s="0" t="s">
        <v>52</v>
      </c>
      <c r="O463" s="0" t="s">
        <v>409</v>
      </c>
      <c r="P463" s="0" t="s">
        <v>1787</v>
      </c>
      <c r="Q463" s="0" t="n">
        <v>0.894736842105263</v>
      </c>
      <c r="R463" s="0" t="n">
        <v>8</v>
      </c>
      <c r="S463" s="0" t="n">
        <v>55</v>
      </c>
      <c r="T463" s="0" t="n">
        <v>336</v>
      </c>
      <c r="U463" s="0" t="n">
        <v>524</v>
      </c>
      <c r="V463" s="0" t="n">
        <v>395</v>
      </c>
      <c r="W463" s="0" t="n">
        <v>434</v>
      </c>
      <c r="X463" s="0" t="n">
        <v>3</v>
      </c>
      <c r="Y463" s="0" t="n">
        <v>22</v>
      </c>
      <c r="Z463" s="0" t="n">
        <v>4</v>
      </c>
      <c r="AA463" s="0" t="n">
        <v>26.8312</v>
      </c>
      <c r="AB463" s="0" t="n">
        <v>3</v>
      </c>
      <c r="AC463" s="0" t="n">
        <v>1486.19</v>
      </c>
      <c r="AD463" s="0" t="n">
        <v>14236.91</v>
      </c>
      <c r="AE463" s="0" t="n">
        <v>311.6</v>
      </c>
      <c r="AF463" s="0" t="n">
        <v>5074.48</v>
      </c>
      <c r="AG463" s="0" t="n">
        <v>24.5</v>
      </c>
      <c r="AH463" s="0" t="n">
        <v>2497.17</v>
      </c>
      <c r="AI463" s="0" t="n">
        <v>3</v>
      </c>
      <c r="AJ463" s="0" t="n">
        <v>356436.87</v>
      </c>
      <c r="AK463" s="0" t="n">
        <v>38462.6</v>
      </c>
      <c r="AL463" s="0" t="n">
        <v>70501.14</v>
      </c>
      <c r="AM463" s="0" t="n">
        <v>2306.25</v>
      </c>
      <c r="AN463" s="0" t="n">
        <v>30373.1</v>
      </c>
      <c r="AO463" s="0" t="n">
        <v>353</v>
      </c>
      <c r="AP463" s="0" t="n">
        <v>526</v>
      </c>
      <c r="AQ463" s="107" t="s">
        <v>665</v>
      </c>
    </row>
    <row r="464" customFormat="false" ht="12.8" hidden="false" customHeight="false" outlineLevel="0" collapsed="false">
      <c r="A464" s="0" t="s">
        <v>2722</v>
      </c>
      <c r="B464" s="0" t="s">
        <v>2723</v>
      </c>
      <c r="C464" s="0" t="n">
        <v>11143</v>
      </c>
      <c r="D464" s="0" t="n">
        <v>1143</v>
      </c>
      <c r="E464" s="0" t="s">
        <v>80</v>
      </c>
      <c r="F464" s="0" t="n">
        <v>143</v>
      </c>
      <c r="G464" s="0" t="n">
        <v>178</v>
      </c>
      <c r="I464" s="0" t="s">
        <v>1332</v>
      </c>
      <c r="J464" s="0" t="s">
        <v>1066</v>
      </c>
      <c r="K464" s="0" t="s">
        <v>1067</v>
      </c>
      <c r="L464" s="0" t="n">
        <v>21</v>
      </c>
      <c r="M464" s="0" t="n">
        <v>19</v>
      </c>
      <c r="N464" s="0" t="s">
        <v>52</v>
      </c>
      <c r="O464" s="0" t="s">
        <v>409</v>
      </c>
      <c r="P464" s="0" t="s">
        <v>1374</v>
      </c>
      <c r="Q464" s="0" t="n">
        <v>0.94</v>
      </c>
      <c r="R464" s="0" t="n">
        <v>3</v>
      </c>
      <c r="S464" s="0" t="n">
        <v>15</v>
      </c>
      <c r="T464" s="0" t="n">
        <v>607</v>
      </c>
      <c r="U464" s="0" t="n">
        <v>522</v>
      </c>
      <c r="V464" s="0" t="n">
        <v>568</v>
      </c>
      <c r="W464" s="0" t="n">
        <v>443</v>
      </c>
      <c r="X464" s="0" t="n">
        <v>1</v>
      </c>
      <c r="Y464" s="0" t="n">
        <v>6</v>
      </c>
      <c r="Z464" s="0" t="n">
        <v>6</v>
      </c>
      <c r="AA464" s="0" t="n">
        <v>11.1846</v>
      </c>
      <c r="AB464" s="0" t="n">
        <v>1</v>
      </c>
      <c r="AC464" s="0" t="n">
        <v>64.31</v>
      </c>
      <c r="AD464" s="0" t="n">
        <v>6786.45</v>
      </c>
      <c r="AE464" s="0" t="n">
        <v>604.67</v>
      </c>
      <c r="AF464" s="0" t="n">
        <v>866.33</v>
      </c>
      <c r="AG464" s="0" t="n">
        <v>42.8</v>
      </c>
      <c r="AH464" s="0" t="n">
        <v>171.37</v>
      </c>
      <c r="AI464" s="0" t="n">
        <v>10.25</v>
      </c>
      <c r="AJ464" s="0" t="n">
        <v>324878.68</v>
      </c>
      <c r="AK464" s="0" t="n">
        <v>36086.17</v>
      </c>
      <c r="AL464" s="0" t="n">
        <v>45587.64</v>
      </c>
      <c r="AM464" s="0" t="n">
        <v>2788.8</v>
      </c>
      <c r="AN464" s="0" t="n">
        <v>3374.82</v>
      </c>
      <c r="AO464" s="0" t="n">
        <v>321.75</v>
      </c>
      <c r="AP464" s="0" t="n">
        <v>529</v>
      </c>
      <c r="AQ464" s="107" t="s">
        <v>669</v>
      </c>
    </row>
    <row r="465" customFormat="false" ht="12.8" hidden="false" customHeight="false" outlineLevel="0" collapsed="false">
      <c r="A465" s="0" t="s">
        <v>2724</v>
      </c>
      <c r="B465" s="0" t="s">
        <v>2725</v>
      </c>
      <c r="C465" s="0" t="n">
        <v>11144</v>
      </c>
      <c r="D465" s="0" t="n">
        <v>1144</v>
      </c>
      <c r="E465" s="0" t="s">
        <v>66</v>
      </c>
      <c r="F465" s="0" t="n">
        <v>144</v>
      </c>
      <c r="G465" s="0" t="n">
        <v>180</v>
      </c>
      <c r="I465" s="0" t="s">
        <v>1334</v>
      </c>
      <c r="J465" s="0" t="s">
        <v>1066</v>
      </c>
      <c r="K465" s="0" t="s">
        <v>1067</v>
      </c>
      <c r="L465" s="0" t="n">
        <v>26</v>
      </c>
      <c r="M465" s="0" t="n">
        <v>24</v>
      </c>
      <c r="N465" s="0" t="s">
        <v>52</v>
      </c>
      <c r="O465" s="0" t="s">
        <v>409</v>
      </c>
      <c r="P465" s="0" t="s">
        <v>1758</v>
      </c>
      <c r="Q465" s="0" t="n">
        <v>0.92</v>
      </c>
      <c r="R465" s="0" t="n">
        <v>3</v>
      </c>
      <c r="S465" s="0" t="n">
        <v>23</v>
      </c>
      <c r="T465" s="0" t="n">
        <v>568</v>
      </c>
      <c r="U465" s="0" t="n">
        <v>559</v>
      </c>
      <c r="V465" s="0" t="n">
        <v>551</v>
      </c>
      <c r="W465" s="0" t="n">
        <v>432</v>
      </c>
      <c r="X465" s="0" t="n">
        <v>15</v>
      </c>
      <c r="Y465" s="0" t="n">
        <v>17</v>
      </c>
      <c r="Z465" s="0" t="n">
        <v>6</v>
      </c>
      <c r="AA465" s="0" t="n">
        <v>36.6475</v>
      </c>
      <c r="AB465" s="0" t="n">
        <v>15</v>
      </c>
      <c r="AC465" s="0" t="n">
        <v>4118.07</v>
      </c>
      <c r="AD465" s="0" t="n">
        <v>51041.51</v>
      </c>
      <c r="AE465" s="0" t="n">
        <v>64.33</v>
      </c>
      <c r="AF465" s="0" t="n">
        <v>192.34</v>
      </c>
      <c r="AG465" s="0" t="n">
        <v>7</v>
      </c>
      <c r="AH465" s="0" t="n">
        <v>36.65</v>
      </c>
      <c r="AI465" s="0" t="n">
        <v>1</v>
      </c>
      <c r="AJ465" s="0" t="n">
        <v>406300.21</v>
      </c>
      <c r="AK465" s="0" t="n">
        <v>50028.67</v>
      </c>
      <c r="AL465" s="0" t="n">
        <v>21268.49</v>
      </c>
      <c r="AM465" s="0" t="n">
        <v>5955</v>
      </c>
      <c r="AN465" s="0" t="n">
        <v>1353.46</v>
      </c>
      <c r="AO465" s="0" t="n">
        <v>540</v>
      </c>
      <c r="AP465" s="0" t="n">
        <v>532</v>
      </c>
      <c r="AQ465" s="107" t="s">
        <v>673</v>
      </c>
    </row>
    <row r="466" customFormat="false" ht="12.8" hidden="false" customHeight="false" outlineLevel="0" collapsed="false">
      <c r="A466" s="0" t="s">
        <v>2726</v>
      </c>
      <c r="B466" s="0" t="s">
        <v>2727</v>
      </c>
      <c r="C466" s="0" t="n">
        <v>11145</v>
      </c>
      <c r="D466" s="0" t="n">
        <v>1145</v>
      </c>
      <c r="E466" s="0" t="s">
        <v>56</v>
      </c>
      <c r="F466" s="0" t="n">
        <v>145</v>
      </c>
      <c r="G466" s="0" t="n">
        <v>181</v>
      </c>
      <c r="I466" s="0" t="s">
        <v>195</v>
      </c>
      <c r="J466" s="0" t="s">
        <v>1066</v>
      </c>
      <c r="K466" s="0" t="s">
        <v>1067</v>
      </c>
      <c r="L466" s="0" t="n">
        <v>18</v>
      </c>
      <c r="M466" s="0" t="n">
        <v>15</v>
      </c>
      <c r="N466" s="0" t="s">
        <v>52</v>
      </c>
      <c r="O466" s="0" t="s">
        <v>409</v>
      </c>
      <c r="P466" s="0" t="s">
        <v>1743</v>
      </c>
      <c r="Q466" s="0" t="n">
        <v>0.93</v>
      </c>
      <c r="R466" s="0" t="n">
        <v>3</v>
      </c>
      <c r="S466" s="0" t="n">
        <v>1599</v>
      </c>
      <c r="T466" s="0" t="n">
        <v>343</v>
      </c>
      <c r="U466" s="0" t="n">
        <v>604</v>
      </c>
      <c r="V466" s="0" t="n">
        <v>413</v>
      </c>
      <c r="W466" s="0" t="n">
        <v>453</v>
      </c>
      <c r="X466" s="0" t="n">
        <v>10</v>
      </c>
      <c r="Y466" s="0" t="n">
        <v>14</v>
      </c>
      <c r="Z466" s="0" t="n">
        <v>6</v>
      </c>
      <c r="AA466" s="0" t="n">
        <v>1770.21</v>
      </c>
      <c r="AB466" s="0" t="n">
        <v>10</v>
      </c>
      <c r="AC466" s="0" t="n">
        <v>5.6</v>
      </c>
      <c r="AD466" s="0" t="n">
        <v>24790.78</v>
      </c>
      <c r="AE466" s="0" t="n">
        <v>235.75</v>
      </c>
      <c r="AF466" s="0" t="n">
        <v>3582</v>
      </c>
      <c r="AG466" s="0" t="n">
        <v>18.33</v>
      </c>
      <c r="AH466" s="0" t="n">
        <v>1777.91</v>
      </c>
      <c r="AI466" s="0" t="n">
        <v>3</v>
      </c>
      <c r="AJ466" s="0" t="n">
        <v>330404.94</v>
      </c>
      <c r="AK466" s="0" t="n">
        <v>41208</v>
      </c>
      <c r="AL466" s="0" t="n">
        <v>23338.23</v>
      </c>
      <c r="AM466" s="0" t="n">
        <v>4191</v>
      </c>
      <c r="AN466" s="0" t="n">
        <v>3055.73</v>
      </c>
      <c r="AO466" s="0" t="n">
        <v>222.5</v>
      </c>
      <c r="AP466" s="0" t="n">
        <v>534</v>
      </c>
      <c r="AQ466" s="107" t="s">
        <v>676</v>
      </c>
    </row>
    <row r="467" customFormat="false" ht="12.8" hidden="false" customHeight="false" outlineLevel="0" collapsed="false">
      <c r="A467" s="0" t="s">
        <v>2728</v>
      </c>
      <c r="B467" s="0" t="s">
        <v>2729</v>
      </c>
      <c r="C467" s="0" t="n">
        <v>11146</v>
      </c>
      <c r="D467" s="0" t="n">
        <v>1146</v>
      </c>
      <c r="E467" s="0" t="s">
        <v>80</v>
      </c>
      <c r="F467" s="0" t="n">
        <v>146</v>
      </c>
      <c r="G467" s="0" t="n">
        <v>182</v>
      </c>
      <c r="H467" s="0" t="n">
        <v>34</v>
      </c>
      <c r="I467" s="0" t="s">
        <v>1337</v>
      </c>
      <c r="J467" s="0" t="s">
        <v>1066</v>
      </c>
      <c r="K467" s="0" t="s">
        <v>1067</v>
      </c>
      <c r="L467" s="0" t="n">
        <v>10</v>
      </c>
      <c r="M467" s="0" t="n">
        <v>8</v>
      </c>
      <c r="N467" s="0" t="s">
        <v>52</v>
      </c>
      <c r="O467" s="0" t="s">
        <v>409</v>
      </c>
      <c r="P467" s="0" t="s">
        <v>1745</v>
      </c>
      <c r="Q467" s="0" t="n">
        <v>0.941</v>
      </c>
      <c r="R467" s="0" t="n">
        <v>1</v>
      </c>
      <c r="S467" s="0" t="n">
        <v>22</v>
      </c>
      <c r="T467" s="0" t="n">
        <v>459</v>
      </c>
      <c r="U467" s="0" t="n">
        <v>493</v>
      </c>
      <c r="V467" s="0" t="n">
        <v>483</v>
      </c>
      <c r="W467" s="0" t="n">
        <v>374</v>
      </c>
      <c r="X467" s="0" t="n">
        <v>20</v>
      </c>
      <c r="Y467" s="0" t="n">
        <v>21</v>
      </c>
      <c r="Z467" s="0" t="n">
        <v>6</v>
      </c>
      <c r="AA467" s="0" t="n">
        <v>25.1059</v>
      </c>
      <c r="AB467" s="0" t="n">
        <v>20</v>
      </c>
      <c r="AC467" s="0" t="n">
        <v>22.95</v>
      </c>
      <c r="AD467" s="0" t="n">
        <v>25981.05</v>
      </c>
      <c r="AE467" s="0" t="n">
        <v>61.33</v>
      </c>
      <c r="AF467" s="0" t="n">
        <v>126.54</v>
      </c>
      <c r="AG467" s="0" t="n">
        <v>9</v>
      </c>
      <c r="AH467" s="0" t="n">
        <v>25.11</v>
      </c>
      <c r="AI467" s="0" t="n">
        <v>1</v>
      </c>
      <c r="AJ467" s="0" t="n">
        <v>258730.25</v>
      </c>
      <c r="AK467" s="0" t="n">
        <v>34279.67</v>
      </c>
      <c r="AL467" s="0" t="n">
        <v>16944.73</v>
      </c>
      <c r="AM467" s="0" t="n">
        <v>4589.5</v>
      </c>
      <c r="AN467" s="0" t="n">
        <v>100.96</v>
      </c>
      <c r="AO467" s="0" t="n">
        <v>70</v>
      </c>
      <c r="AP467" s="0" t="n">
        <v>537</v>
      </c>
      <c r="AQ467" s="107" t="s">
        <v>680</v>
      </c>
    </row>
    <row r="468" customFormat="false" ht="12.8" hidden="false" customHeight="false" outlineLevel="0" collapsed="false">
      <c r="A468" s="0" t="s">
        <v>2730</v>
      </c>
      <c r="B468" s="0" t="s">
        <v>2731</v>
      </c>
      <c r="C468" s="0" t="n">
        <v>11147</v>
      </c>
      <c r="D468" s="0" t="n">
        <v>1147</v>
      </c>
      <c r="E468" s="0" t="s">
        <v>46</v>
      </c>
      <c r="F468" s="0" t="n">
        <v>147</v>
      </c>
      <c r="G468" s="0" t="n">
        <v>183</v>
      </c>
      <c r="I468" s="0" t="s">
        <v>1339</v>
      </c>
      <c r="J468" s="0" t="s">
        <v>1066</v>
      </c>
      <c r="K468" s="0" t="s">
        <v>1067</v>
      </c>
      <c r="L468" s="0" t="n">
        <v>18</v>
      </c>
      <c r="M468" s="0" t="n">
        <v>16</v>
      </c>
      <c r="N468" s="0" t="s">
        <v>52</v>
      </c>
      <c r="O468" s="0" t="s">
        <v>409</v>
      </c>
      <c r="P468" s="0" t="s">
        <v>1788</v>
      </c>
      <c r="Q468" s="0" t="n">
        <v>1</v>
      </c>
      <c r="R468" s="0" t="n">
        <v>4</v>
      </c>
      <c r="S468" s="0" t="n">
        <v>22</v>
      </c>
      <c r="T468" s="0" t="n">
        <v>563</v>
      </c>
      <c r="U468" s="0" t="n">
        <v>546</v>
      </c>
      <c r="V468" s="0" t="n">
        <v>511</v>
      </c>
      <c r="W468" s="0" t="n">
        <v>400</v>
      </c>
      <c r="X468" s="0" t="n">
        <v>14</v>
      </c>
      <c r="Y468" s="0" t="n">
        <v>10</v>
      </c>
      <c r="Z468" s="0" t="n">
        <v>6</v>
      </c>
      <c r="AA468" s="0" t="n">
        <v>3.80754</v>
      </c>
      <c r="AB468" s="0" t="n">
        <v>14</v>
      </c>
      <c r="AC468" s="0" t="n">
        <v>145.68</v>
      </c>
      <c r="AD468" s="0" t="n">
        <v>26484.1</v>
      </c>
      <c r="AE468" s="0" t="n">
        <v>264.75</v>
      </c>
      <c r="AF468" s="0" t="n">
        <v>3541.96</v>
      </c>
      <c r="AG468" s="0" t="n">
        <v>29</v>
      </c>
      <c r="AH468" s="0" t="n">
        <v>112.14</v>
      </c>
      <c r="AI468" s="0" t="n">
        <v>4.5</v>
      </c>
      <c r="AJ468" s="0" t="n">
        <v>365450.14</v>
      </c>
      <c r="AK468" s="0" t="n">
        <v>47361.25</v>
      </c>
      <c r="AL468" s="0" t="n">
        <v>33326.06</v>
      </c>
      <c r="AM468" s="0" t="n">
        <v>5605.33</v>
      </c>
      <c r="AN468" s="0" t="n">
        <v>1105.14</v>
      </c>
      <c r="AO468" s="0" t="n">
        <v>177.5</v>
      </c>
      <c r="AP468" s="0" t="n">
        <v>538</v>
      </c>
      <c r="AQ468" s="107" t="s">
        <v>683</v>
      </c>
    </row>
    <row r="469" customFormat="false" ht="12.8" hidden="false" customHeight="false" outlineLevel="0" collapsed="false">
      <c r="A469" s="0" t="s">
        <v>2732</v>
      </c>
      <c r="B469" s="0" t="s">
        <v>2733</v>
      </c>
      <c r="C469" s="0" t="n">
        <v>11148</v>
      </c>
      <c r="D469" s="0" t="n">
        <v>1148</v>
      </c>
      <c r="E469" s="0" t="s">
        <v>56</v>
      </c>
      <c r="F469" s="0" t="n">
        <v>148</v>
      </c>
      <c r="G469" s="0" t="n">
        <v>187</v>
      </c>
      <c r="I469" s="0" t="s">
        <v>561</v>
      </c>
      <c r="J469" s="0" t="s">
        <v>1066</v>
      </c>
      <c r="K469" s="0" t="s">
        <v>1067</v>
      </c>
      <c r="L469" s="0" t="n">
        <v>19</v>
      </c>
      <c r="M469" s="0" t="n">
        <v>17</v>
      </c>
      <c r="N469" s="0" t="s">
        <v>52</v>
      </c>
      <c r="O469" s="0" t="s">
        <v>409</v>
      </c>
      <c r="P469" s="0" t="s">
        <v>1743</v>
      </c>
      <c r="Q469" s="0" t="n">
        <v>0.88</v>
      </c>
      <c r="R469" s="0" t="n">
        <v>3</v>
      </c>
      <c r="S469" s="0" t="n">
        <v>59</v>
      </c>
      <c r="T469" s="0" t="n">
        <v>604</v>
      </c>
      <c r="U469" s="0" t="n">
        <v>613</v>
      </c>
      <c r="V469" s="0" t="n">
        <v>622</v>
      </c>
      <c r="W469" s="0" t="n">
        <v>489</v>
      </c>
      <c r="X469" s="0" t="n">
        <v>5</v>
      </c>
      <c r="Y469" s="0" t="n">
        <v>21</v>
      </c>
      <c r="Z469" s="0" t="n">
        <v>6</v>
      </c>
      <c r="AA469" s="0" t="n">
        <v>76.2697</v>
      </c>
      <c r="AB469" s="0" t="n">
        <v>5</v>
      </c>
      <c r="AC469" s="0" t="n">
        <v>93.71</v>
      </c>
      <c r="AD469" s="0" t="n">
        <v>24985.21</v>
      </c>
      <c r="AE469" s="0" t="n">
        <v>218.5</v>
      </c>
      <c r="AF469" s="0" t="n">
        <v>518.78</v>
      </c>
      <c r="AG469" s="0" t="n">
        <v>14</v>
      </c>
      <c r="AH469" s="0" t="n">
        <v>182.26</v>
      </c>
      <c r="AI469" s="0" t="n">
        <v>2</v>
      </c>
      <c r="AJ469" s="0" t="n">
        <v>419415.19</v>
      </c>
      <c r="AK469" s="0" t="n">
        <v>51132.25</v>
      </c>
      <c r="AL469" s="0" t="n">
        <v>28396.11</v>
      </c>
      <c r="AM469" s="0" t="n">
        <v>3850.33</v>
      </c>
      <c r="AN469" s="0" t="n">
        <v>2358.77</v>
      </c>
      <c r="AO469" s="0" t="n">
        <v>348</v>
      </c>
      <c r="AP469" s="0" t="n">
        <v>543</v>
      </c>
      <c r="AQ469" s="107" t="s">
        <v>687</v>
      </c>
    </row>
    <row r="470" customFormat="false" ht="12.8" hidden="false" customHeight="false" outlineLevel="0" collapsed="false">
      <c r="A470" s="0" t="s">
        <v>2734</v>
      </c>
      <c r="B470" s="0" t="s">
        <v>2735</v>
      </c>
      <c r="C470" s="0" t="n">
        <v>11149</v>
      </c>
      <c r="D470" s="0" t="n">
        <v>1149</v>
      </c>
      <c r="E470" s="0" t="s">
        <v>46</v>
      </c>
      <c r="F470" s="0" t="n">
        <v>149</v>
      </c>
      <c r="G470" s="0" t="n">
        <v>188</v>
      </c>
      <c r="H470" s="0" t="s">
        <v>90</v>
      </c>
      <c r="I470" s="0" t="s">
        <v>1342</v>
      </c>
      <c r="J470" s="0" t="s">
        <v>1066</v>
      </c>
      <c r="K470" s="0" t="s">
        <v>1067</v>
      </c>
      <c r="L470" s="0" t="n">
        <v>16</v>
      </c>
      <c r="M470" s="0" t="n">
        <v>13</v>
      </c>
      <c r="N470" s="0" t="s">
        <v>52</v>
      </c>
      <c r="O470" s="0" t="s">
        <v>409</v>
      </c>
      <c r="P470" s="0" t="s">
        <v>1789</v>
      </c>
      <c r="Q470" s="0" t="n">
        <v>0.909090909090909</v>
      </c>
      <c r="R470" s="0" t="n">
        <v>8</v>
      </c>
      <c r="S470" s="0" t="n">
        <v>7</v>
      </c>
      <c r="T470" s="0" t="s">
        <v>55</v>
      </c>
      <c r="U470" s="0" t="s">
        <v>55</v>
      </c>
      <c r="V470" s="0" t="s">
        <v>55</v>
      </c>
      <c r="W470" s="0" t="s">
        <v>55</v>
      </c>
      <c r="X470" s="0" t="n">
        <v>3</v>
      </c>
      <c r="Y470" s="0" t="n">
        <v>15</v>
      </c>
      <c r="Z470" s="0" t="n">
        <v>6</v>
      </c>
      <c r="AA470" s="0" t="n">
        <v>15.9441</v>
      </c>
      <c r="AB470" s="0" t="n">
        <v>3</v>
      </c>
      <c r="AC470" s="0" t="n">
        <v>27.51</v>
      </c>
      <c r="AD470" s="0" t="n">
        <v>14785.08</v>
      </c>
      <c r="AE470" s="0" t="n">
        <v>118.75</v>
      </c>
      <c r="AF470" s="0" t="n">
        <v>273.81</v>
      </c>
      <c r="AG470" s="0" t="n">
        <v>12.33</v>
      </c>
      <c r="AH470" s="0" t="n">
        <v>17.82</v>
      </c>
      <c r="AI470" s="0" t="n">
        <v>2</v>
      </c>
      <c r="AJ470" s="0" t="n">
        <v>269163.14</v>
      </c>
      <c r="AK470" s="0" t="n">
        <v>32610.25</v>
      </c>
      <c r="AL470" s="0" t="n">
        <v>32063.85</v>
      </c>
      <c r="AM470" s="0" t="n">
        <v>4624.33</v>
      </c>
      <c r="AN470" s="0" t="n">
        <v>887.81</v>
      </c>
      <c r="AO470" s="0" t="n">
        <v>195.5</v>
      </c>
      <c r="AP470" s="0" t="n">
        <v>549</v>
      </c>
      <c r="AQ470" s="107" t="s">
        <v>691</v>
      </c>
    </row>
    <row r="471" customFormat="false" ht="12.8" hidden="false" customHeight="false" outlineLevel="0" collapsed="false">
      <c r="A471" s="0" t="s">
        <v>2736</v>
      </c>
      <c r="B471" s="0" t="s">
        <v>2737</v>
      </c>
      <c r="C471" s="0" t="n">
        <v>11150</v>
      </c>
      <c r="D471" s="0" t="n">
        <v>1150</v>
      </c>
      <c r="E471" s="0" t="s">
        <v>46</v>
      </c>
      <c r="F471" s="0" t="n">
        <v>150</v>
      </c>
      <c r="G471" s="0" t="n">
        <v>189</v>
      </c>
      <c r="H471" s="0" t="s">
        <v>695</v>
      </c>
      <c r="I471" s="0" t="s">
        <v>1344</v>
      </c>
      <c r="J471" s="0" t="s">
        <v>1066</v>
      </c>
      <c r="K471" s="0" t="s">
        <v>1067</v>
      </c>
      <c r="L471" s="0" t="n">
        <v>10</v>
      </c>
      <c r="M471" s="0" t="n">
        <v>8</v>
      </c>
      <c r="N471" s="0" t="s">
        <v>52</v>
      </c>
      <c r="O471" s="0" t="s">
        <v>409</v>
      </c>
      <c r="P471" s="0" t="s">
        <v>1743</v>
      </c>
      <c r="Q471" s="0" t="n">
        <v>0.9375</v>
      </c>
      <c r="R471" s="0" t="n">
        <v>3</v>
      </c>
      <c r="S471" s="0" t="n">
        <v>160</v>
      </c>
      <c r="T471" s="0" t="n">
        <v>589</v>
      </c>
      <c r="U471" s="0" t="n">
        <v>596</v>
      </c>
      <c r="V471" s="0" t="n">
        <v>576</v>
      </c>
      <c r="W471" s="0" t="n">
        <v>439</v>
      </c>
      <c r="X471" s="0" t="n">
        <v>13</v>
      </c>
      <c r="Y471" s="0" t="n">
        <v>23</v>
      </c>
      <c r="Z471" s="0" t="n">
        <v>6</v>
      </c>
      <c r="AA471" s="0" t="n">
        <v>137.19</v>
      </c>
      <c r="AB471" s="0" t="n">
        <v>13</v>
      </c>
      <c r="AC471" s="0" t="n">
        <v>301.94</v>
      </c>
      <c r="AD471" s="0" t="n">
        <v>18181.33</v>
      </c>
      <c r="AE471" s="0" t="n">
        <v>234</v>
      </c>
      <c r="AF471" s="0" t="n">
        <v>2953.03</v>
      </c>
      <c r="AG471" s="0" t="n">
        <v>41</v>
      </c>
      <c r="AH471" s="0" t="n">
        <v>517.74</v>
      </c>
      <c r="AI471" s="0" t="n">
        <v>6</v>
      </c>
      <c r="AJ471" s="0" t="n">
        <v>203544.8</v>
      </c>
      <c r="AK471" s="0" t="n">
        <v>26379.5</v>
      </c>
      <c r="AL471" s="0" t="n">
        <v>24161.15</v>
      </c>
      <c r="AM471" s="0" t="n">
        <v>3013.67</v>
      </c>
      <c r="AN471" s="0" t="n">
        <v>5465.3</v>
      </c>
      <c r="AO471" s="0" t="n">
        <v>698.5</v>
      </c>
      <c r="AP471" s="0" t="n">
        <v>555</v>
      </c>
      <c r="AQ471" s="107" t="s">
        <v>696</v>
      </c>
    </row>
    <row r="472" customFormat="false" ht="12.8" hidden="false" customHeight="false" outlineLevel="0" collapsed="false">
      <c r="A472" s="0" t="s">
        <v>2738</v>
      </c>
      <c r="B472" s="0" t="s">
        <v>2739</v>
      </c>
      <c r="C472" s="0" t="n">
        <v>11151</v>
      </c>
      <c r="D472" s="0" t="n">
        <v>1151</v>
      </c>
      <c r="E472" s="0" t="s">
        <v>56</v>
      </c>
      <c r="F472" s="0" t="n">
        <v>151</v>
      </c>
      <c r="G472" s="0" t="n">
        <v>190</v>
      </c>
      <c r="I472" s="0" t="s">
        <v>1346</v>
      </c>
      <c r="J472" s="0" t="s">
        <v>1066</v>
      </c>
      <c r="K472" s="0" t="s">
        <v>1067</v>
      </c>
      <c r="L472" s="0" t="n">
        <v>15</v>
      </c>
      <c r="M472" s="0" t="n">
        <v>13</v>
      </c>
      <c r="N472" s="0" t="s">
        <v>52</v>
      </c>
      <c r="O472" s="0" t="s">
        <v>409</v>
      </c>
      <c r="P472" s="0" t="s">
        <v>1790</v>
      </c>
      <c r="Q472" s="0" t="n">
        <v>1</v>
      </c>
      <c r="R472" s="0" t="n">
        <v>2</v>
      </c>
      <c r="S472" s="0" t="n">
        <v>442</v>
      </c>
      <c r="T472" s="0" t="n">
        <v>616</v>
      </c>
      <c r="U472" s="0" t="n">
        <v>641</v>
      </c>
      <c r="V472" s="0" t="n">
        <v>632</v>
      </c>
      <c r="W472" s="0" t="n">
        <v>548</v>
      </c>
      <c r="X472" s="0" t="n">
        <v>8</v>
      </c>
      <c r="Y472" s="0" t="n">
        <v>18</v>
      </c>
      <c r="Z472" s="0" t="n">
        <v>6</v>
      </c>
      <c r="AA472" s="0" t="n">
        <v>447.861</v>
      </c>
      <c r="AB472" s="0" t="n">
        <v>8</v>
      </c>
      <c r="AC472" s="0" t="n">
        <v>55.15</v>
      </c>
      <c r="AD472" s="0" t="n">
        <v>11659.74</v>
      </c>
      <c r="AE472" s="0" t="n">
        <v>480.6</v>
      </c>
      <c r="AF472" s="0" t="n">
        <v>3313.48</v>
      </c>
      <c r="AG472" s="0" t="n">
        <v>93</v>
      </c>
      <c r="AH472" s="0" t="n">
        <v>1312.63</v>
      </c>
      <c r="AI472" s="0" t="n">
        <v>16</v>
      </c>
      <c r="AJ472" s="0" t="n">
        <v>326094.96</v>
      </c>
      <c r="AK472" s="0" t="n">
        <v>37575.4</v>
      </c>
      <c r="AL472" s="0" t="n">
        <v>40984.59</v>
      </c>
      <c r="AM472" s="0" t="n">
        <v>6740.75</v>
      </c>
      <c r="AN472" s="0" t="n">
        <v>6161.11</v>
      </c>
      <c r="AO472" s="0" t="n">
        <v>1587.33</v>
      </c>
      <c r="AP472" s="0" t="n">
        <v>560</v>
      </c>
      <c r="AQ472" s="107" t="s">
        <v>700</v>
      </c>
    </row>
    <row r="473" customFormat="false" ht="12.8" hidden="false" customHeight="false" outlineLevel="0" collapsed="false">
      <c r="A473" s="0" t="s">
        <v>2740</v>
      </c>
      <c r="B473" s="0" t="s">
        <v>2741</v>
      </c>
      <c r="C473" s="0" t="n">
        <v>11152</v>
      </c>
      <c r="D473" s="0" t="n">
        <v>1152</v>
      </c>
      <c r="E473" s="0" t="s">
        <v>46</v>
      </c>
      <c r="F473" s="0" t="n">
        <v>152</v>
      </c>
      <c r="G473" s="0" t="n">
        <v>191</v>
      </c>
      <c r="H473" s="0" t="n">
        <v>60</v>
      </c>
      <c r="I473" s="0" t="s">
        <v>1348</v>
      </c>
      <c r="J473" s="0" t="s">
        <v>1066</v>
      </c>
      <c r="K473" s="0" t="s">
        <v>1067</v>
      </c>
      <c r="L473" s="0" t="n">
        <v>12</v>
      </c>
      <c r="M473" s="0" t="n">
        <v>10</v>
      </c>
      <c r="N473" s="0" t="s">
        <v>52</v>
      </c>
      <c r="O473" s="0" t="s">
        <v>409</v>
      </c>
      <c r="P473" s="0" t="s">
        <v>1791</v>
      </c>
      <c r="Q473" s="0" t="n">
        <v>0.882</v>
      </c>
      <c r="R473" s="0" t="n">
        <v>5</v>
      </c>
      <c r="S473" s="0" t="n">
        <v>46</v>
      </c>
      <c r="T473" s="0" t="n">
        <v>492</v>
      </c>
      <c r="U473" s="0" t="n">
        <v>518</v>
      </c>
      <c r="V473" s="0" t="n">
        <v>542</v>
      </c>
      <c r="W473" s="0" t="n">
        <v>402</v>
      </c>
      <c r="X473" s="0" t="n">
        <v>16</v>
      </c>
      <c r="Y473" s="0" t="n">
        <v>13</v>
      </c>
      <c r="Z473" s="0" t="n">
        <v>6</v>
      </c>
      <c r="AA473" s="0" t="n">
        <v>44.2626</v>
      </c>
      <c r="AB473" s="0" t="n">
        <v>16</v>
      </c>
      <c r="AC473" s="0" t="n">
        <v>312.18</v>
      </c>
      <c r="AD473" s="0" t="n">
        <v>23810.18</v>
      </c>
      <c r="AE473" s="0" t="n">
        <v>252.25</v>
      </c>
      <c r="AF473" s="0" t="n">
        <v>4326.23</v>
      </c>
      <c r="AG473" s="0" t="n">
        <v>25.33</v>
      </c>
      <c r="AH473" s="0" t="n">
        <v>2509.05</v>
      </c>
      <c r="AI473" s="0" t="n">
        <v>5.5</v>
      </c>
      <c r="AJ473" s="0" t="n">
        <v>259129.58</v>
      </c>
      <c r="AK473" s="0" t="n">
        <v>28982.75</v>
      </c>
      <c r="AL473" s="0" t="n">
        <v>18830.02</v>
      </c>
      <c r="AM473" s="0" t="n">
        <v>1563</v>
      </c>
      <c r="AN473" s="0" t="n">
        <v>3166.47</v>
      </c>
      <c r="AO473" s="0" t="n">
        <v>168.5</v>
      </c>
      <c r="AP473" s="0" t="n">
        <v>561</v>
      </c>
      <c r="AQ473" s="107" t="s">
        <v>704</v>
      </c>
    </row>
    <row r="474" customFormat="false" ht="12.8" hidden="false" customHeight="false" outlineLevel="0" collapsed="false">
      <c r="A474" s="0" t="s">
        <v>2742</v>
      </c>
      <c r="B474" s="0" t="s">
        <v>2743</v>
      </c>
      <c r="C474" s="0" t="n">
        <v>11153</v>
      </c>
      <c r="D474" s="0" t="n">
        <v>1153</v>
      </c>
      <c r="E474" s="0" t="s">
        <v>66</v>
      </c>
      <c r="F474" s="0" t="n">
        <v>153</v>
      </c>
      <c r="G474" s="0" t="n">
        <v>192</v>
      </c>
      <c r="H474" s="0" t="n">
        <v>6</v>
      </c>
      <c r="I474" s="0" t="s">
        <v>1350</v>
      </c>
      <c r="J474" s="0" t="s">
        <v>1066</v>
      </c>
      <c r="K474" s="0" t="s">
        <v>1067</v>
      </c>
      <c r="L474" s="0" t="n">
        <v>16</v>
      </c>
      <c r="M474" s="0" t="n">
        <v>13</v>
      </c>
      <c r="N474" s="0" t="s">
        <v>52</v>
      </c>
      <c r="O474" s="0" t="s">
        <v>409</v>
      </c>
      <c r="P474" s="0" t="s">
        <v>1792</v>
      </c>
      <c r="Q474" s="0" t="n">
        <v>0.971</v>
      </c>
      <c r="R474" s="0" t="n">
        <v>3</v>
      </c>
      <c r="S474" s="0" t="n">
        <v>6</v>
      </c>
      <c r="T474" s="0" t="n">
        <v>561</v>
      </c>
      <c r="U474" s="0" t="n">
        <v>457</v>
      </c>
      <c r="V474" s="0" t="n">
        <v>602</v>
      </c>
      <c r="W474" s="0" t="n">
        <v>374</v>
      </c>
      <c r="X474" s="0" t="n">
        <v>5</v>
      </c>
      <c r="Y474" s="0" t="n">
        <v>4</v>
      </c>
      <c r="Z474" s="0" t="n">
        <v>6</v>
      </c>
      <c r="AA474" s="0" t="n">
        <v>6.00877</v>
      </c>
      <c r="AB474" s="0" t="n">
        <v>5</v>
      </c>
      <c r="AC474" s="0" t="n">
        <v>14.31</v>
      </c>
      <c r="AD474" s="0" t="n">
        <v>10341.71</v>
      </c>
      <c r="AE474" s="0" t="n">
        <v>53.67</v>
      </c>
      <c r="AF474" s="0" t="n">
        <v>41.79</v>
      </c>
      <c r="AG474" s="0" t="n">
        <v>3.5</v>
      </c>
      <c r="AH474" s="0" t="n">
        <v>6.01</v>
      </c>
      <c r="AI474" s="0" t="n">
        <v>1</v>
      </c>
      <c r="AJ474" s="0" t="n">
        <v>226636.53</v>
      </c>
      <c r="AK474" s="0" t="n">
        <v>26335.67</v>
      </c>
      <c r="AL474" s="0" t="n">
        <v>7525.09</v>
      </c>
      <c r="AM474" s="0" t="n">
        <v>627.5</v>
      </c>
      <c r="AN474" s="0" t="n">
        <v>10.89</v>
      </c>
      <c r="AO474" s="0" t="n">
        <v>6</v>
      </c>
      <c r="AP474" s="0" t="n">
        <v>563</v>
      </c>
      <c r="AQ474" s="107" t="s">
        <v>708</v>
      </c>
    </row>
    <row r="475" customFormat="false" ht="12.8" hidden="false" customHeight="false" outlineLevel="0" collapsed="false">
      <c r="A475" s="0" t="s">
        <v>2744</v>
      </c>
      <c r="B475" s="0" t="s">
        <v>2745</v>
      </c>
      <c r="C475" s="0" t="n">
        <v>11154</v>
      </c>
      <c r="D475" s="0" t="n">
        <v>1154</v>
      </c>
      <c r="E475" s="0" t="s">
        <v>46</v>
      </c>
      <c r="F475" s="0" t="n">
        <v>154</v>
      </c>
      <c r="G475" s="0" t="n">
        <v>193</v>
      </c>
      <c r="I475" s="0" t="s">
        <v>1352</v>
      </c>
      <c r="J475" s="0" t="s">
        <v>1066</v>
      </c>
      <c r="K475" s="0" t="s">
        <v>1067</v>
      </c>
      <c r="L475" s="0" t="n">
        <v>12</v>
      </c>
      <c r="M475" s="0" t="n">
        <v>10</v>
      </c>
      <c r="N475" s="0" t="s">
        <v>52</v>
      </c>
      <c r="O475" s="0" t="s">
        <v>409</v>
      </c>
      <c r="P475" s="0" t="s">
        <v>1741</v>
      </c>
      <c r="Q475" s="0" t="n">
        <v>0.97</v>
      </c>
      <c r="R475" s="0" t="n">
        <v>3</v>
      </c>
      <c r="S475" s="0" t="n">
        <v>228</v>
      </c>
      <c r="T475" s="0" t="n">
        <v>562</v>
      </c>
      <c r="U475" s="0" t="n">
        <v>585</v>
      </c>
      <c r="V475" s="0" t="n">
        <v>575</v>
      </c>
      <c r="W475" s="0" t="n">
        <v>527</v>
      </c>
      <c r="X475" s="0" t="n">
        <v>9</v>
      </c>
      <c r="Y475" s="0" t="n">
        <v>8</v>
      </c>
      <c r="Z475" s="0" t="n">
        <v>6</v>
      </c>
      <c r="AA475" s="0" t="n">
        <v>215.602</v>
      </c>
      <c r="AB475" s="0" t="n">
        <v>9</v>
      </c>
      <c r="AC475" s="0" t="n">
        <v>111.15</v>
      </c>
      <c r="AD475" s="0" t="n">
        <v>21049.71</v>
      </c>
      <c r="AE475" s="0" t="n">
        <v>211.5</v>
      </c>
      <c r="AF475" s="0" t="n">
        <v>4049.02</v>
      </c>
      <c r="AG475" s="0" t="n">
        <v>13.67</v>
      </c>
      <c r="AH475" s="0" t="n">
        <v>587.19</v>
      </c>
      <c r="AI475" s="0" t="n">
        <v>2.5</v>
      </c>
      <c r="AJ475" s="0" t="n">
        <v>253466.6</v>
      </c>
      <c r="AK475" s="0" t="n">
        <v>31167.5</v>
      </c>
      <c r="AL475" s="0" t="n">
        <v>9388.85</v>
      </c>
      <c r="AM475" s="0" t="n">
        <v>865</v>
      </c>
      <c r="AN475" s="0" t="n">
        <v>703.17</v>
      </c>
      <c r="AO475" s="0" t="n">
        <v>49</v>
      </c>
      <c r="AP475" s="0" t="n">
        <v>566</v>
      </c>
      <c r="AQ475" s="107" t="s">
        <v>712</v>
      </c>
    </row>
    <row r="476" customFormat="false" ht="12.8" hidden="false" customHeight="false" outlineLevel="0" collapsed="false">
      <c r="A476" s="0" t="s">
        <v>2746</v>
      </c>
      <c r="B476" s="0" t="s">
        <v>2747</v>
      </c>
      <c r="C476" s="0" t="n">
        <v>11155</v>
      </c>
      <c r="D476" s="0" t="n">
        <v>1155</v>
      </c>
      <c r="E476" s="0" t="s">
        <v>56</v>
      </c>
      <c r="F476" s="0" t="n">
        <v>155</v>
      </c>
      <c r="G476" s="0" t="n">
        <v>194</v>
      </c>
      <c r="H476" s="0" t="s">
        <v>715</v>
      </c>
      <c r="I476" s="0" t="s">
        <v>1352</v>
      </c>
      <c r="J476" s="0" t="s">
        <v>1066</v>
      </c>
      <c r="K476" s="0" t="s">
        <v>1067</v>
      </c>
      <c r="L476" s="0" t="n">
        <v>11</v>
      </c>
      <c r="M476" s="0" t="n">
        <v>8</v>
      </c>
      <c r="N476" s="0" t="s">
        <v>52</v>
      </c>
      <c r="O476" s="0" t="s">
        <v>409</v>
      </c>
      <c r="P476" s="0" t="s">
        <v>1741</v>
      </c>
      <c r="Q476" s="0" t="n">
        <v>0.916666666666667</v>
      </c>
      <c r="R476" s="0" t="n">
        <v>3</v>
      </c>
      <c r="S476" s="0" t="n">
        <v>228</v>
      </c>
      <c r="T476" s="0" t="n">
        <v>562</v>
      </c>
      <c r="U476" s="0" t="n">
        <v>545</v>
      </c>
      <c r="V476" s="0" t="n">
        <v>587</v>
      </c>
      <c r="W476" s="0" t="n">
        <v>460</v>
      </c>
      <c r="X476" s="0" t="n">
        <v>9</v>
      </c>
      <c r="Y476" s="0" t="n">
        <v>8</v>
      </c>
      <c r="Z476" s="0" t="n">
        <v>6</v>
      </c>
      <c r="AA476" s="0" t="n">
        <v>215.602</v>
      </c>
      <c r="AB476" s="0" t="n">
        <v>9</v>
      </c>
      <c r="AC476" s="0" t="n">
        <v>111.15</v>
      </c>
      <c r="AD476" s="0" t="n">
        <v>21049.71</v>
      </c>
      <c r="AE476" s="0" t="n">
        <v>211.5</v>
      </c>
      <c r="AF476" s="0" t="n">
        <v>4049.02</v>
      </c>
      <c r="AG476" s="0" t="n">
        <v>13.67</v>
      </c>
      <c r="AH476" s="0" t="n">
        <v>587.19</v>
      </c>
      <c r="AI476" s="0" t="n">
        <v>2.5</v>
      </c>
      <c r="AJ476" s="0" t="n">
        <v>253466.6</v>
      </c>
      <c r="AK476" s="0" t="n">
        <v>31167.5</v>
      </c>
      <c r="AL476" s="0" t="n">
        <v>9388.85</v>
      </c>
      <c r="AM476" s="0" t="n">
        <v>865</v>
      </c>
      <c r="AN476" s="0" t="n">
        <v>703.17</v>
      </c>
      <c r="AO476" s="0" t="n">
        <v>49</v>
      </c>
      <c r="AP476" s="0" t="n">
        <v>566</v>
      </c>
      <c r="AQ476" s="107" t="s">
        <v>716</v>
      </c>
    </row>
    <row r="477" customFormat="false" ht="12.8" hidden="false" customHeight="false" outlineLevel="0" collapsed="false">
      <c r="A477" s="0" t="s">
        <v>2748</v>
      </c>
      <c r="B477" s="0" t="s">
        <v>2749</v>
      </c>
      <c r="C477" s="0" t="n">
        <v>11156</v>
      </c>
      <c r="D477" s="0" t="n">
        <v>1156</v>
      </c>
      <c r="E477" s="0" t="s">
        <v>80</v>
      </c>
      <c r="F477" s="0" t="n">
        <v>156</v>
      </c>
      <c r="G477" s="0" t="n">
        <v>196</v>
      </c>
      <c r="I477" s="0" t="s">
        <v>1355</v>
      </c>
      <c r="J477" s="0" t="s">
        <v>1066</v>
      </c>
      <c r="K477" s="0" t="s">
        <v>1067</v>
      </c>
      <c r="L477" s="0" t="n">
        <v>18</v>
      </c>
      <c r="M477" s="0" t="n">
        <v>16</v>
      </c>
      <c r="N477" s="0" t="s">
        <v>52</v>
      </c>
      <c r="O477" s="0" t="s">
        <v>409</v>
      </c>
      <c r="P477" s="0" t="s">
        <v>1793</v>
      </c>
      <c r="Q477" s="0" t="n">
        <v>0.92</v>
      </c>
      <c r="R477" s="0" t="n">
        <v>4</v>
      </c>
      <c r="S477" s="0" t="n">
        <v>72</v>
      </c>
      <c r="T477" s="0" t="n">
        <v>621</v>
      </c>
      <c r="U477" s="0" t="n">
        <v>570</v>
      </c>
      <c r="V477" s="0" t="n">
        <v>624</v>
      </c>
      <c r="W477" s="0" t="n">
        <v>489</v>
      </c>
      <c r="X477" s="0" t="n">
        <v>22</v>
      </c>
      <c r="Y477" s="0" t="n">
        <v>22</v>
      </c>
      <c r="Z477" s="0" t="n">
        <v>6</v>
      </c>
      <c r="AA477" s="0" t="n">
        <v>75.5558</v>
      </c>
      <c r="AB477" s="0" t="n">
        <v>22</v>
      </c>
      <c r="AC477" s="0" t="n">
        <v>50.11</v>
      </c>
      <c r="AD477" s="0" t="n">
        <v>22940.86</v>
      </c>
      <c r="AE477" s="0" t="n">
        <v>255.25</v>
      </c>
      <c r="AF477" s="0" t="n">
        <v>4733.23</v>
      </c>
      <c r="AG477" s="0" t="n">
        <v>40.33</v>
      </c>
      <c r="AH477" s="0" t="n">
        <v>427.37</v>
      </c>
      <c r="AI477" s="0" t="n">
        <v>8.5</v>
      </c>
      <c r="AJ477" s="0" t="n">
        <v>301437.57</v>
      </c>
      <c r="AK477" s="0" t="n">
        <v>38923.25</v>
      </c>
      <c r="AL477" s="0" t="n">
        <v>38865.78</v>
      </c>
      <c r="AM477" s="0" t="n">
        <v>5986</v>
      </c>
      <c r="AN477" s="0" t="n">
        <v>2794.58</v>
      </c>
      <c r="AO477" s="0" t="n">
        <v>760.5</v>
      </c>
      <c r="AP477" s="0" t="n">
        <v>568</v>
      </c>
      <c r="AQ477" s="107" t="s">
        <v>720</v>
      </c>
    </row>
    <row r="478" customFormat="false" ht="12.8" hidden="false" customHeight="false" outlineLevel="0" collapsed="false">
      <c r="A478" s="0" t="s">
        <v>2750</v>
      </c>
      <c r="B478" s="0" t="s">
        <v>2751</v>
      </c>
      <c r="C478" s="0" t="n">
        <v>11157</v>
      </c>
      <c r="D478" s="0" t="n">
        <v>1157</v>
      </c>
      <c r="E478" s="0" t="s">
        <v>80</v>
      </c>
      <c r="F478" s="0" t="n">
        <v>157</v>
      </c>
      <c r="G478" s="0" t="n">
        <v>197</v>
      </c>
      <c r="I478" s="0" t="s">
        <v>1357</v>
      </c>
      <c r="J478" s="0" t="s">
        <v>1066</v>
      </c>
      <c r="K478" s="0" t="s">
        <v>1067</v>
      </c>
      <c r="L478" s="0" t="n">
        <v>17</v>
      </c>
      <c r="M478" s="0" t="n">
        <v>15</v>
      </c>
      <c r="N478" s="0" t="s">
        <v>52</v>
      </c>
      <c r="O478" s="0" t="s">
        <v>409</v>
      </c>
      <c r="P478" s="0" t="s">
        <v>1743</v>
      </c>
      <c r="Q478" s="0" t="n">
        <v>0.98</v>
      </c>
      <c r="R478" s="0" t="n">
        <v>3</v>
      </c>
      <c r="S478" s="0" t="n">
        <v>83</v>
      </c>
      <c r="T478" s="0" t="n">
        <v>499</v>
      </c>
      <c r="U478" s="0" t="n">
        <v>615</v>
      </c>
      <c r="V478" s="0" t="n">
        <v>621</v>
      </c>
      <c r="W478" s="0" t="s">
        <v>55</v>
      </c>
      <c r="X478" s="0" t="n">
        <v>3</v>
      </c>
      <c r="Y478" s="0" t="n">
        <v>4</v>
      </c>
      <c r="Z478" s="0" t="n">
        <v>6</v>
      </c>
      <c r="AA478" s="0" t="n">
        <v>81.981</v>
      </c>
      <c r="AB478" s="0" t="n">
        <v>3</v>
      </c>
      <c r="AC478" s="0" t="n">
        <v>3.73</v>
      </c>
      <c r="AD478" s="0" t="n">
        <v>8651.08</v>
      </c>
      <c r="AE478" s="0" t="n">
        <v>900.17</v>
      </c>
      <c r="AF478" s="0" t="n">
        <v>2562.65</v>
      </c>
      <c r="AG478" s="0" t="n">
        <v>228.8</v>
      </c>
      <c r="AH478" s="0" t="n">
        <v>561.95</v>
      </c>
      <c r="AI478" s="0" t="n">
        <v>35.75</v>
      </c>
      <c r="AJ478" s="0" t="n">
        <v>306806.45</v>
      </c>
      <c r="AK478" s="0" t="n">
        <v>38879</v>
      </c>
      <c r="AL478" s="0" t="n">
        <v>44301.52</v>
      </c>
      <c r="AM478" s="0" t="n">
        <v>7379.6</v>
      </c>
      <c r="AN478" s="0" t="n">
        <v>5188.78</v>
      </c>
      <c r="AO478" s="0" t="n">
        <v>1060.75</v>
      </c>
      <c r="AP478" s="0" t="n">
        <v>570</v>
      </c>
      <c r="AQ478" s="107" t="s">
        <v>724</v>
      </c>
    </row>
    <row r="479" customFormat="false" ht="12.8" hidden="false" customHeight="false" outlineLevel="0" collapsed="false">
      <c r="A479" s="0" t="s">
        <v>2752</v>
      </c>
      <c r="B479" s="0" t="s">
        <v>2753</v>
      </c>
      <c r="C479" s="0" t="n">
        <v>11158</v>
      </c>
      <c r="D479" s="0" t="n">
        <v>1158</v>
      </c>
      <c r="E479" s="0" t="s">
        <v>46</v>
      </c>
      <c r="F479" s="0" t="n">
        <v>158</v>
      </c>
      <c r="G479" s="0" t="n">
        <v>198</v>
      </c>
      <c r="I479" s="0" t="s">
        <v>1359</v>
      </c>
      <c r="J479" s="0" t="s">
        <v>1066</v>
      </c>
      <c r="K479" s="0" t="s">
        <v>1067</v>
      </c>
      <c r="L479" s="0" t="n">
        <v>21</v>
      </c>
      <c r="M479" s="0" t="n">
        <v>19</v>
      </c>
      <c r="N479" s="0" t="s">
        <v>52</v>
      </c>
      <c r="O479" s="0" t="s">
        <v>409</v>
      </c>
      <c r="P479" s="0" t="s">
        <v>1794</v>
      </c>
      <c r="Q479" s="0" t="n">
        <v>0.94</v>
      </c>
      <c r="R479" s="0" t="n">
        <v>7</v>
      </c>
      <c r="S479" s="0" t="n">
        <v>224</v>
      </c>
      <c r="T479" s="0" t="n">
        <v>580</v>
      </c>
      <c r="U479" s="0" t="n">
        <v>623</v>
      </c>
      <c r="V479" s="0" t="n">
        <v>626</v>
      </c>
      <c r="W479" s="0" t="n">
        <v>583</v>
      </c>
      <c r="X479" s="0" t="n">
        <v>2</v>
      </c>
      <c r="Y479" s="0" t="n">
        <v>7</v>
      </c>
      <c r="Z479" s="0" t="n">
        <v>6</v>
      </c>
      <c r="AA479" s="0" t="n">
        <v>347.259</v>
      </c>
      <c r="AB479" s="0" t="n">
        <v>2</v>
      </c>
      <c r="AC479" s="0" t="n">
        <v>280.63</v>
      </c>
      <c r="AD479" s="0" t="n">
        <v>9247.45</v>
      </c>
      <c r="AE479" s="0" t="n">
        <v>304.6</v>
      </c>
      <c r="AF479" s="0" t="n">
        <v>2131.51</v>
      </c>
      <c r="AG479" s="0" t="n">
        <v>25.25</v>
      </c>
      <c r="AH479" s="0" t="n">
        <v>651.25</v>
      </c>
      <c r="AI479" s="0" t="n">
        <v>4.33</v>
      </c>
      <c r="AJ479" s="0" t="n">
        <v>237332.72</v>
      </c>
      <c r="AK479" s="0" t="n">
        <v>26754</v>
      </c>
      <c r="AL479" s="0" t="n">
        <v>27155.26</v>
      </c>
      <c r="AM479" s="0" t="n">
        <v>2701.25</v>
      </c>
      <c r="AN479" s="0" t="n">
        <v>2108.21</v>
      </c>
      <c r="AO479" s="0" t="n">
        <v>319.33</v>
      </c>
      <c r="AP479" s="0" t="n">
        <v>577</v>
      </c>
      <c r="AQ479" s="107" t="s">
        <v>728</v>
      </c>
    </row>
    <row r="480" customFormat="false" ht="12.8" hidden="false" customHeight="false" outlineLevel="0" collapsed="false">
      <c r="A480" s="0" t="s">
        <v>2754</v>
      </c>
      <c r="B480" s="0" t="s">
        <v>2755</v>
      </c>
      <c r="C480" s="0" t="n">
        <v>11159</v>
      </c>
      <c r="D480" s="0" t="n">
        <v>1159</v>
      </c>
      <c r="E480" s="0" t="s">
        <v>56</v>
      </c>
      <c r="F480" s="0" t="n">
        <v>159</v>
      </c>
      <c r="G480" s="0" t="n">
        <v>199</v>
      </c>
      <c r="H480" s="0" t="s">
        <v>732</v>
      </c>
      <c r="I480" s="0" t="s">
        <v>97</v>
      </c>
      <c r="J480" s="0" t="s">
        <v>1066</v>
      </c>
      <c r="K480" s="0" t="s">
        <v>1067</v>
      </c>
      <c r="L480" s="0" t="n">
        <v>10</v>
      </c>
      <c r="M480" s="0" t="n">
        <v>8</v>
      </c>
      <c r="N480" s="0" t="s">
        <v>52</v>
      </c>
      <c r="O480" s="0" t="s">
        <v>409</v>
      </c>
      <c r="P480" s="0" t="s">
        <v>1755</v>
      </c>
      <c r="Q480" s="0" t="n">
        <v>0.875</v>
      </c>
      <c r="R480" s="0" t="n">
        <v>2</v>
      </c>
      <c r="S480" s="0" t="n">
        <v>55</v>
      </c>
      <c r="T480" s="0" t="n">
        <v>606</v>
      </c>
      <c r="U480" s="0" t="n">
        <v>574</v>
      </c>
      <c r="V480" s="0" t="n">
        <v>577</v>
      </c>
      <c r="W480" s="0" t="n">
        <v>505</v>
      </c>
      <c r="X480" s="0" t="n">
        <v>11</v>
      </c>
      <c r="Y480" s="0" t="n">
        <v>26</v>
      </c>
      <c r="Z480" s="0" t="n">
        <v>6</v>
      </c>
      <c r="AA480" s="0" t="n">
        <v>66.8104</v>
      </c>
      <c r="AB480" s="0" t="n">
        <v>11</v>
      </c>
      <c r="AC480" s="0" t="n">
        <v>131.96</v>
      </c>
      <c r="AD480" s="0" t="n">
        <v>18422.01</v>
      </c>
      <c r="AE480" s="0" t="n">
        <v>228.5</v>
      </c>
      <c r="AF480" s="0" t="n">
        <v>2354.92</v>
      </c>
      <c r="AG480" s="0" t="n">
        <v>30.67</v>
      </c>
      <c r="AH480" s="0" t="n">
        <v>687.32</v>
      </c>
      <c r="AI480" s="0" t="n">
        <v>5</v>
      </c>
      <c r="AJ480" s="0" t="n">
        <v>226246.18</v>
      </c>
      <c r="AK480" s="0" t="n">
        <v>23186.25</v>
      </c>
      <c r="AL480" s="0" t="n">
        <v>8607.57</v>
      </c>
      <c r="AM480" s="0" t="n">
        <v>1021.33</v>
      </c>
      <c r="AN480" s="0" t="n">
        <v>1296.61</v>
      </c>
      <c r="AO480" s="0" t="n">
        <v>169</v>
      </c>
      <c r="AP480" s="0" t="n">
        <v>578</v>
      </c>
      <c r="AQ480" s="107" t="s">
        <v>733</v>
      </c>
    </row>
    <row r="481" customFormat="false" ht="12.8" hidden="false" customHeight="false" outlineLevel="0" collapsed="false">
      <c r="A481" s="0" t="s">
        <v>2756</v>
      </c>
      <c r="B481" s="0" t="s">
        <v>2757</v>
      </c>
      <c r="C481" s="0" t="n">
        <v>11160</v>
      </c>
      <c r="D481" s="0" t="n">
        <v>1160</v>
      </c>
      <c r="E481" s="0" t="s">
        <v>56</v>
      </c>
      <c r="F481" s="0" t="n">
        <v>160</v>
      </c>
      <c r="G481" s="0" t="n">
        <v>200</v>
      </c>
      <c r="H481" s="0" t="s">
        <v>737</v>
      </c>
      <c r="I481" s="0" t="s">
        <v>1362</v>
      </c>
      <c r="J481" s="0" t="s">
        <v>1066</v>
      </c>
      <c r="K481" s="0" t="s">
        <v>1067</v>
      </c>
      <c r="L481" s="0" t="n">
        <v>10</v>
      </c>
      <c r="M481" s="0" t="n">
        <v>8</v>
      </c>
      <c r="N481" s="0" t="s">
        <v>52</v>
      </c>
      <c r="O481" s="0" t="s">
        <v>409</v>
      </c>
      <c r="P481" s="0" t="s">
        <v>1743</v>
      </c>
      <c r="Q481" s="0" t="n">
        <v>0.9375</v>
      </c>
      <c r="R481" s="0" t="n">
        <v>3</v>
      </c>
      <c r="S481" s="0" t="n">
        <v>9</v>
      </c>
      <c r="T481" s="0" t="n">
        <v>583</v>
      </c>
      <c r="U481" s="0" t="n">
        <v>565</v>
      </c>
      <c r="V481" s="0" t="n">
        <v>613</v>
      </c>
      <c r="W481" s="0" t="n">
        <v>515</v>
      </c>
      <c r="X481" s="0" t="n">
        <v>7</v>
      </c>
      <c r="Y481" s="0" t="n">
        <v>8</v>
      </c>
      <c r="Z481" s="0" t="n">
        <v>6</v>
      </c>
      <c r="AA481" s="0" t="n">
        <v>9.22138</v>
      </c>
      <c r="AB481" s="0" t="n">
        <v>7</v>
      </c>
      <c r="AC481" s="0" t="n">
        <v>152.23</v>
      </c>
      <c r="AD481" s="0" t="n">
        <v>11509.49</v>
      </c>
      <c r="AE481" s="0" t="n">
        <v>51.67</v>
      </c>
      <c r="AF481" s="0" t="n">
        <v>542.01</v>
      </c>
      <c r="AG481" s="0" t="n">
        <v>4.5</v>
      </c>
      <c r="AH481" s="0" t="n">
        <v>9.22</v>
      </c>
      <c r="AI481" s="0" t="n">
        <v>1</v>
      </c>
      <c r="AJ481" s="0" t="n">
        <v>216378.79</v>
      </c>
      <c r="AK481" s="0" t="n">
        <v>22914</v>
      </c>
      <c r="AL481" s="0" t="n">
        <v>5363.48</v>
      </c>
      <c r="AM481" s="0" t="n">
        <v>851.5</v>
      </c>
      <c r="AN481" s="0" t="n">
        <v>17.31</v>
      </c>
      <c r="AO481" s="0" t="n">
        <v>18</v>
      </c>
      <c r="AP481" s="0" t="n">
        <v>587</v>
      </c>
      <c r="AQ481" s="107" t="s">
        <v>738</v>
      </c>
    </row>
    <row r="482" customFormat="false" ht="12.8" hidden="false" customHeight="false" outlineLevel="0" collapsed="false">
      <c r="A482" s="0" t="s">
        <v>2758</v>
      </c>
      <c r="B482" s="0" t="s">
        <v>2759</v>
      </c>
      <c r="C482" s="0" t="n">
        <v>12001</v>
      </c>
      <c r="D482" s="0" t="n">
        <v>2001</v>
      </c>
      <c r="E482" s="0" t="s">
        <v>80</v>
      </c>
      <c r="F482" s="0" t="n">
        <v>1</v>
      </c>
      <c r="G482" s="0" t="n">
        <v>1</v>
      </c>
      <c r="H482" s="0" t="n">
        <v>36</v>
      </c>
      <c r="I482" s="0" t="s">
        <v>1364</v>
      </c>
      <c r="J482" s="0" t="s">
        <v>1365</v>
      </c>
      <c r="K482" s="0" t="s">
        <v>1366</v>
      </c>
      <c r="L482" s="0" t="n">
        <v>15</v>
      </c>
      <c r="M482" s="0" t="n">
        <v>13</v>
      </c>
      <c r="N482" s="0" t="s">
        <v>52</v>
      </c>
      <c r="O482" s="0" t="s">
        <v>409</v>
      </c>
      <c r="P482" s="0" t="s">
        <v>1741</v>
      </c>
      <c r="Q482" s="0" t="s">
        <v>55</v>
      </c>
      <c r="R482" s="0" t="n">
        <v>6</v>
      </c>
      <c r="S482" s="0" t="n">
        <v>72</v>
      </c>
      <c r="T482" s="0" t="s">
        <v>55</v>
      </c>
      <c r="U482" s="0" t="s">
        <v>55</v>
      </c>
      <c r="V482" s="0" t="s">
        <v>55</v>
      </c>
      <c r="W482" s="0" t="s">
        <v>55</v>
      </c>
      <c r="X482" s="0" t="n">
        <v>1</v>
      </c>
      <c r="Y482" s="0" t="s">
        <v>55</v>
      </c>
      <c r="Z482" s="0" t="s">
        <v>55</v>
      </c>
      <c r="AA482" s="0" t="n">
        <v>93.0467</v>
      </c>
      <c r="AB482" s="0" t="n">
        <v>1</v>
      </c>
      <c r="AC482" s="0" t="n">
        <v>23.68</v>
      </c>
      <c r="AD482" s="0" t="n">
        <v>4234.53</v>
      </c>
      <c r="AE482" s="0" t="n">
        <v>336.83</v>
      </c>
      <c r="AF482" s="0" t="n">
        <v>385.89</v>
      </c>
      <c r="AG482" s="0" t="n">
        <v>17</v>
      </c>
      <c r="AH482" s="0" t="n">
        <v>178.05</v>
      </c>
      <c r="AI482" s="0" t="n">
        <v>4.25</v>
      </c>
      <c r="AJ482" s="0" t="n">
        <v>267851.63</v>
      </c>
      <c r="AK482" s="0" t="n">
        <v>34177.33</v>
      </c>
      <c r="AL482" s="0" t="n">
        <v>8234.61</v>
      </c>
      <c r="AM482" s="0" t="n">
        <v>1353.6</v>
      </c>
      <c r="AN482" s="0" t="n">
        <v>893.18</v>
      </c>
      <c r="AO482" s="0" t="n">
        <v>130</v>
      </c>
      <c r="AP482" s="0" t="n">
        <v>2</v>
      </c>
      <c r="AQ482" s="107" t="s">
        <v>47</v>
      </c>
    </row>
    <row r="483" customFormat="false" ht="12.8" hidden="false" customHeight="false" outlineLevel="0" collapsed="false">
      <c r="A483" s="0" t="s">
        <v>2760</v>
      </c>
      <c r="B483" s="0" t="s">
        <v>2761</v>
      </c>
      <c r="C483" s="0" t="n">
        <v>12002</v>
      </c>
      <c r="D483" s="0" t="n">
        <v>2002</v>
      </c>
      <c r="E483" s="0" t="s">
        <v>46</v>
      </c>
      <c r="F483" s="0" t="n">
        <v>2</v>
      </c>
      <c r="G483" s="0" t="n">
        <v>5</v>
      </c>
      <c r="H483" s="0" t="n">
        <v>42</v>
      </c>
      <c r="I483" s="0" t="s">
        <v>165</v>
      </c>
      <c r="J483" s="0" t="s">
        <v>1365</v>
      </c>
      <c r="K483" s="0" t="s">
        <v>1366</v>
      </c>
      <c r="L483" s="0" t="n">
        <v>14</v>
      </c>
      <c r="M483" s="0" t="n">
        <v>12</v>
      </c>
      <c r="N483" s="0" t="s">
        <v>52</v>
      </c>
      <c r="O483" s="0" t="s">
        <v>409</v>
      </c>
      <c r="P483" s="0" t="s">
        <v>1742</v>
      </c>
      <c r="Q483" s="0" t="s">
        <v>55</v>
      </c>
      <c r="R483" s="0" t="n">
        <v>3</v>
      </c>
      <c r="S483" s="0" t="n">
        <v>208</v>
      </c>
      <c r="T483" s="0" t="n">
        <v>440</v>
      </c>
      <c r="U483" s="0" t="n">
        <v>529</v>
      </c>
      <c r="V483" s="0" t="n">
        <v>493</v>
      </c>
      <c r="W483" s="0" t="n">
        <v>565</v>
      </c>
      <c r="X483" s="0" t="n">
        <v>8</v>
      </c>
      <c r="Y483" s="0" t="s">
        <v>55</v>
      </c>
      <c r="Z483" s="0" t="s">
        <v>55</v>
      </c>
      <c r="AA483" s="0" t="n">
        <v>164.676</v>
      </c>
      <c r="AB483" s="0" t="n">
        <v>8</v>
      </c>
      <c r="AC483" s="0" t="n">
        <v>573.85</v>
      </c>
      <c r="AD483" s="0" t="n">
        <v>21258</v>
      </c>
      <c r="AE483" s="0" t="n">
        <v>49</v>
      </c>
      <c r="AF483" s="0" t="n">
        <v>2352.88</v>
      </c>
      <c r="AG483" s="0" t="n">
        <v>3</v>
      </c>
      <c r="AH483" s="0" t="n">
        <v>164.68</v>
      </c>
      <c r="AI483" s="0" t="n">
        <v>1</v>
      </c>
      <c r="AJ483" s="0" t="n">
        <v>338956.24</v>
      </c>
      <c r="AK483" s="0" t="n">
        <v>39821.33</v>
      </c>
      <c r="AL483" s="0" t="n">
        <v>21588.17</v>
      </c>
      <c r="AM483" s="0" t="n">
        <v>3198</v>
      </c>
      <c r="AN483" s="0" t="n">
        <v>3871.43</v>
      </c>
      <c r="AO483" s="0" t="n">
        <v>463</v>
      </c>
      <c r="AP483" s="0" t="n">
        <v>10</v>
      </c>
      <c r="AQ483" s="107" t="s">
        <v>57</v>
      </c>
    </row>
    <row r="484" customFormat="false" ht="12.8" hidden="false" customHeight="false" outlineLevel="0" collapsed="false">
      <c r="A484" s="0" t="s">
        <v>2762</v>
      </c>
      <c r="B484" s="0" t="s">
        <v>2763</v>
      </c>
      <c r="C484" s="0" t="n">
        <v>12003</v>
      </c>
      <c r="D484" s="0" t="n">
        <v>2003</v>
      </c>
      <c r="E484" s="0" t="s">
        <v>80</v>
      </c>
      <c r="F484" s="0" t="n">
        <v>3</v>
      </c>
      <c r="G484" s="0" t="n">
        <v>8</v>
      </c>
      <c r="H484" s="0" t="s">
        <v>61</v>
      </c>
      <c r="I484" s="0" t="s">
        <v>1369</v>
      </c>
      <c r="J484" s="0" t="s">
        <v>1365</v>
      </c>
      <c r="K484" s="0" t="s">
        <v>1366</v>
      </c>
      <c r="L484" s="0" t="n">
        <v>11</v>
      </c>
      <c r="M484" s="0" t="n">
        <v>8</v>
      </c>
      <c r="N484" s="0" t="s">
        <v>52</v>
      </c>
      <c r="O484" s="0" t="s">
        <v>409</v>
      </c>
      <c r="P484" s="0" t="s">
        <v>1741</v>
      </c>
      <c r="Q484" s="0" t="s">
        <v>55</v>
      </c>
      <c r="R484" s="0" t="n">
        <v>2</v>
      </c>
      <c r="S484" s="0" t="n">
        <v>5</v>
      </c>
      <c r="T484" s="0" t="n">
        <v>633</v>
      </c>
      <c r="U484" s="0" t="n">
        <v>364</v>
      </c>
      <c r="V484" s="0" t="n">
        <v>548</v>
      </c>
      <c r="W484" s="0" t="s">
        <v>55</v>
      </c>
      <c r="X484" s="0" t="n">
        <v>17</v>
      </c>
      <c r="Y484" s="0" t="s">
        <v>55</v>
      </c>
      <c r="Z484" s="0" t="s">
        <v>55</v>
      </c>
      <c r="AA484" s="0" t="n">
        <v>4.58094</v>
      </c>
      <c r="AB484" s="0" t="n">
        <v>11</v>
      </c>
      <c r="AC484" s="0" t="n">
        <v>3781.38</v>
      </c>
      <c r="AD484" s="0" t="n">
        <v>20802.16</v>
      </c>
      <c r="AE484" s="0" t="n">
        <v>6.5</v>
      </c>
      <c r="AF484" s="0" t="n">
        <v>4.58</v>
      </c>
      <c r="AG484" s="0" t="n">
        <v>1</v>
      </c>
      <c r="AH484" s="0" t="s">
        <v>55</v>
      </c>
      <c r="AI484" s="0" t="s">
        <v>55</v>
      </c>
      <c r="AJ484" s="0" t="n">
        <v>165166.08</v>
      </c>
      <c r="AK484" s="0" t="n">
        <v>17399.5</v>
      </c>
      <c r="AL484" s="0" t="n">
        <v>328.64</v>
      </c>
      <c r="AM484" s="0" t="n">
        <v>203</v>
      </c>
      <c r="AN484" s="0" t="s">
        <v>55</v>
      </c>
      <c r="AO484" s="0" t="s">
        <v>55</v>
      </c>
      <c r="AP484" s="0" t="n">
        <v>357</v>
      </c>
      <c r="AQ484" s="107" t="s">
        <v>62</v>
      </c>
    </row>
    <row r="485" customFormat="false" ht="12.8" hidden="false" customHeight="false" outlineLevel="0" collapsed="false">
      <c r="A485" s="0" t="s">
        <v>2764</v>
      </c>
      <c r="B485" s="0" t="s">
        <v>2765</v>
      </c>
      <c r="C485" s="0" t="n">
        <v>12004</v>
      </c>
      <c r="D485" s="0" t="n">
        <v>2004</v>
      </c>
      <c r="E485" s="0" t="s">
        <v>56</v>
      </c>
      <c r="F485" s="0" t="n">
        <v>4</v>
      </c>
      <c r="G485" s="0" t="n">
        <v>9</v>
      </c>
      <c r="I485" s="0" t="s">
        <v>1371</v>
      </c>
      <c r="J485" s="0" t="s">
        <v>1365</v>
      </c>
      <c r="K485" s="0" t="s">
        <v>1366</v>
      </c>
      <c r="L485" s="0" t="n">
        <v>12</v>
      </c>
      <c r="M485" s="0" t="n">
        <v>9</v>
      </c>
      <c r="N485" s="0" t="s">
        <v>52</v>
      </c>
      <c r="O485" s="0" t="s">
        <v>409</v>
      </c>
      <c r="P485" s="0" t="s">
        <v>1743</v>
      </c>
      <c r="Q485" s="0" t="s">
        <v>55</v>
      </c>
      <c r="R485" s="0" t="n">
        <v>5</v>
      </c>
      <c r="S485" s="0" t="n">
        <v>2</v>
      </c>
      <c r="T485" s="0" t="s">
        <v>55</v>
      </c>
      <c r="U485" s="0" t="s">
        <v>55</v>
      </c>
      <c r="V485" s="0" t="s">
        <v>55</v>
      </c>
      <c r="W485" s="0" t="s">
        <v>55</v>
      </c>
      <c r="X485" s="0" t="n">
        <v>7</v>
      </c>
      <c r="Y485" s="0" t="s">
        <v>55</v>
      </c>
      <c r="Z485" s="0" t="s">
        <v>55</v>
      </c>
      <c r="AA485" s="0" t="n">
        <v>1.07087</v>
      </c>
      <c r="AB485" s="0" t="n">
        <v>3</v>
      </c>
      <c r="AC485" s="0" t="n">
        <v>31.06</v>
      </c>
      <c r="AD485" s="0" t="n">
        <v>6338.52</v>
      </c>
      <c r="AE485" s="0" t="n">
        <v>311.6</v>
      </c>
      <c r="AF485" s="0" t="n">
        <v>1646.15</v>
      </c>
      <c r="AG485" s="0" t="n">
        <v>47</v>
      </c>
      <c r="AH485" s="0" t="n">
        <v>59.75</v>
      </c>
      <c r="AI485" s="0" t="n">
        <v>4.67</v>
      </c>
      <c r="AJ485" s="0" t="n">
        <v>223794.55</v>
      </c>
      <c r="AK485" s="0" t="n">
        <v>27688.4</v>
      </c>
      <c r="AL485" s="0" t="n">
        <v>14218.59</v>
      </c>
      <c r="AM485" s="0" t="n">
        <v>1801.5</v>
      </c>
      <c r="AN485" s="0" t="n">
        <v>368.93</v>
      </c>
      <c r="AO485" s="0" t="n">
        <v>68.33</v>
      </c>
      <c r="AP485" s="0" t="n">
        <v>20</v>
      </c>
      <c r="AQ485" s="107" t="s">
        <v>67</v>
      </c>
    </row>
    <row r="486" customFormat="false" ht="12.8" hidden="false" customHeight="false" outlineLevel="0" collapsed="false">
      <c r="A486" s="0" t="s">
        <v>2766</v>
      </c>
      <c r="B486" s="0" t="s">
        <v>2767</v>
      </c>
      <c r="C486" s="0" t="n">
        <v>12005</v>
      </c>
      <c r="D486" s="0" t="n">
        <v>2005</v>
      </c>
      <c r="E486" s="0" t="s">
        <v>80</v>
      </c>
      <c r="F486" s="0" t="n">
        <v>5</v>
      </c>
      <c r="G486" s="0" t="n">
        <v>10</v>
      </c>
      <c r="H486" s="0" t="s">
        <v>71</v>
      </c>
      <c r="I486" s="0" t="s">
        <v>893</v>
      </c>
      <c r="J486" s="0" t="s">
        <v>1365</v>
      </c>
      <c r="K486" s="0" t="s">
        <v>1366</v>
      </c>
      <c r="L486" s="0" t="n">
        <v>10</v>
      </c>
      <c r="M486" s="0" t="n">
        <v>8</v>
      </c>
      <c r="N486" s="0" t="s">
        <v>52</v>
      </c>
      <c r="O486" s="0" t="s">
        <v>409</v>
      </c>
      <c r="P486" s="0" t="s">
        <v>1743</v>
      </c>
      <c r="Q486" s="0" t="s">
        <v>55</v>
      </c>
      <c r="R486" s="0" t="n">
        <v>5</v>
      </c>
      <c r="S486" s="0" t="n">
        <v>3</v>
      </c>
      <c r="T486" s="0" t="n">
        <v>617</v>
      </c>
      <c r="U486" s="0" t="n">
        <v>536</v>
      </c>
      <c r="V486" s="0" t="n">
        <v>613</v>
      </c>
      <c r="W486" s="0" t="n">
        <v>459</v>
      </c>
      <c r="X486" s="0" t="n">
        <v>14</v>
      </c>
      <c r="Y486" s="0" t="s">
        <v>55</v>
      </c>
      <c r="Z486" s="0" t="s">
        <v>55</v>
      </c>
      <c r="AA486" s="0" t="n">
        <v>2.73667</v>
      </c>
      <c r="AB486" s="0" t="n">
        <v>7</v>
      </c>
      <c r="AC486" s="0" t="n">
        <v>43</v>
      </c>
      <c r="AD486" s="0" t="n">
        <v>7999.58</v>
      </c>
      <c r="AE486" s="0" t="n">
        <v>356</v>
      </c>
      <c r="AF486" s="0" t="n">
        <v>2515.41</v>
      </c>
      <c r="AG486" s="0" t="n">
        <v>61.5</v>
      </c>
      <c r="AH486" s="0" t="n">
        <v>222.01</v>
      </c>
      <c r="AI486" s="0" t="n">
        <v>7.67</v>
      </c>
      <c r="AJ486" s="0" t="n">
        <v>268597.29</v>
      </c>
      <c r="AK486" s="0" t="n">
        <v>31322</v>
      </c>
      <c r="AL486" s="0" t="n">
        <v>17864.13</v>
      </c>
      <c r="AM486" s="0" t="n">
        <v>2652.5</v>
      </c>
      <c r="AN486" s="0" t="n">
        <v>1694.99</v>
      </c>
      <c r="AO486" s="0" t="n">
        <v>175</v>
      </c>
      <c r="AP486" s="0" t="n">
        <v>370</v>
      </c>
      <c r="AQ486" s="107" t="s">
        <v>72</v>
      </c>
    </row>
    <row r="487" customFormat="false" ht="12.8" hidden="false" customHeight="false" outlineLevel="0" collapsed="false">
      <c r="A487" s="0" t="s">
        <v>2768</v>
      </c>
      <c r="B487" s="0" t="s">
        <v>2769</v>
      </c>
      <c r="C487" s="0" t="n">
        <v>12006</v>
      </c>
      <c r="D487" s="0" t="n">
        <v>2006</v>
      </c>
      <c r="E487" s="0" t="s">
        <v>56</v>
      </c>
      <c r="F487" s="0" t="n">
        <v>6</v>
      </c>
      <c r="G487" s="0" t="n">
        <v>11</v>
      </c>
      <c r="I487" s="0" t="s">
        <v>1374</v>
      </c>
      <c r="J487" s="0" t="s">
        <v>1365</v>
      </c>
      <c r="K487" s="0" t="s">
        <v>1366</v>
      </c>
      <c r="L487" s="0" t="n">
        <v>18</v>
      </c>
      <c r="M487" s="0" t="n">
        <v>15</v>
      </c>
      <c r="N487" s="0" t="s">
        <v>52</v>
      </c>
      <c r="O487" s="0" t="s">
        <v>409</v>
      </c>
      <c r="P487" s="0" t="s">
        <v>1744</v>
      </c>
      <c r="Q487" s="0" t="s">
        <v>55</v>
      </c>
      <c r="R487" s="0" t="n">
        <v>3</v>
      </c>
      <c r="S487" s="0" t="n">
        <v>197</v>
      </c>
      <c r="T487" s="0" t="n">
        <v>501</v>
      </c>
      <c r="U487" s="0" t="n">
        <v>607</v>
      </c>
      <c r="V487" s="0" t="n">
        <v>585</v>
      </c>
      <c r="W487" s="0" t="n">
        <v>445</v>
      </c>
      <c r="X487" s="0" t="n">
        <v>11</v>
      </c>
      <c r="Y487" s="0" t="s">
        <v>55</v>
      </c>
      <c r="Z487" s="0" t="s">
        <v>55</v>
      </c>
      <c r="AA487" s="0" t="n">
        <v>174.79</v>
      </c>
      <c r="AB487" s="0" t="n">
        <v>13</v>
      </c>
      <c r="AC487" s="0" t="n">
        <v>38.28</v>
      </c>
      <c r="AD487" s="0" t="n">
        <v>17395.11</v>
      </c>
      <c r="AE487" s="0" t="n">
        <v>61.67</v>
      </c>
      <c r="AF487" s="0" t="n">
        <v>409.1</v>
      </c>
      <c r="AG487" s="0" t="n">
        <v>7</v>
      </c>
      <c r="AH487" s="0" t="n">
        <v>174.79</v>
      </c>
      <c r="AI487" s="0" t="n">
        <v>1</v>
      </c>
      <c r="AJ487" s="0" t="n">
        <v>310199.65</v>
      </c>
      <c r="AK487" s="0" t="n">
        <v>41338.33</v>
      </c>
      <c r="AL487" s="0" t="n">
        <v>48719.15</v>
      </c>
      <c r="AM487" s="0" t="n">
        <v>7222.5</v>
      </c>
      <c r="AN487" s="0" t="n">
        <v>4310.91</v>
      </c>
      <c r="AO487" s="0" t="n">
        <v>829</v>
      </c>
      <c r="AP487" s="0" t="n">
        <v>413</v>
      </c>
      <c r="AQ487" s="107" t="s">
        <v>76</v>
      </c>
    </row>
    <row r="488" customFormat="false" ht="12.8" hidden="false" customHeight="false" outlineLevel="0" collapsed="false">
      <c r="A488" s="0" t="s">
        <v>2770</v>
      </c>
      <c r="B488" s="0" t="s">
        <v>2771</v>
      </c>
      <c r="C488" s="0" t="n">
        <v>12007</v>
      </c>
      <c r="D488" s="0" t="n">
        <v>2007</v>
      </c>
      <c r="E488" s="0" t="s">
        <v>66</v>
      </c>
      <c r="F488" s="0" t="n">
        <v>7</v>
      </c>
      <c r="G488" s="0" t="n">
        <v>12</v>
      </c>
      <c r="H488" s="0" t="s">
        <v>81</v>
      </c>
      <c r="I488" s="0" t="s">
        <v>1376</v>
      </c>
      <c r="J488" s="0" t="s">
        <v>1365</v>
      </c>
      <c r="K488" s="0" t="s">
        <v>1366</v>
      </c>
      <c r="L488" s="0" t="n">
        <v>12</v>
      </c>
      <c r="M488" s="0" t="n">
        <v>8</v>
      </c>
      <c r="N488" s="0" t="s">
        <v>52</v>
      </c>
      <c r="O488" s="0" t="s">
        <v>409</v>
      </c>
      <c r="P488" s="0" t="s">
        <v>1745</v>
      </c>
      <c r="Q488" s="0" t="s">
        <v>55</v>
      </c>
      <c r="R488" s="0" t="n">
        <v>4</v>
      </c>
      <c r="S488" s="0" t="n">
        <v>1290</v>
      </c>
      <c r="T488" s="0" t="n">
        <v>286</v>
      </c>
      <c r="U488" s="0" t="n">
        <v>610</v>
      </c>
      <c r="V488" s="0" t="n">
        <v>352</v>
      </c>
      <c r="W488" s="0" t="n">
        <v>516</v>
      </c>
      <c r="X488" s="0" t="n">
        <v>19</v>
      </c>
      <c r="Y488" s="0" t="s">
        <v>55</v>
      </c>
      <c r="Z488" s="0" t="s">
        <v>55</v>
      </c>
      <c r="AA488" s="0" t="n">
        <v>1884.02</v>
      </c>
      <c r="AB488" s="0" t="n">
        <v>13</v>
      </c>
      <c r="AC488" s="0" t="n">
        <v>99.54</v>
      </c>
      <c r="AD488" s="0" t="n">
        <v>17801.89</v>
      </c>
      <c r="AE488" s="0" t="n">
        <v>217.75</v>
      </c>
      <c r="AF488" s="0" t="n">
        <v>3063.56</v>
      </c>
      <c r="AG488" s="0" t="n">
        <v>23</v>
      </c>
      <c r="AH488" s="0" t="n">
        <v>1908.68</v>
      </c>
      <c r="AI488" s="0" t="n">
        <v>4</v>
      </c>
      <c r="AJ488" s="0" t="n">
        <v>256972</v>
      </c>
      <c r="AK488" s="0" t="n">
        <v>36572.25</v>
      </c>
      <c r="AL488" s="0" t="n">
        <v>11164.77</v>
      </c>
      <c r="AM488" s="0" t="n">
        <v>2179</v>
      </c>
      <c r="AN488" s="0" t="n">
        <v>2485.64</v>
      </c>
      <c r="AO488" s="0" t="n">
        <v>78.5</v>
      </c>
      <c r="AP488" s="0" t="n">
        <v>271</v>
      </c>
      <c r="AQ488" s="107" t="s">
        <v>82</v>
      </c>
    </row>
    <row r="489" customFormat="false" ht="12.8" hidden="false" customHeight="false" outlineLevel="0" collapsed="false">
      <c r="A489" s="0" t="s">
        <v>2772</v>
      </c>
      <c r="B489" s="0" t="s">
        <v>2773</v>
      </c>
      <c r="C489" s="0" t="n">
        <v>12008</v>
      </c>
      <c r="D489" s="0" t="n">
        <v>2008</v>
      </c>
      <c r="E489" s="0" t="s">
        <v>80</v>
      </c>
      <c r="F489" s="0" t="n">
        <v>8</v>
      </c>
      <c r="G489" s="0" t="n">
        <v>13</v>
      </c>
      <c r="I489" s="0" t="s">
        <v>1378</v>
      </c>
      <c r="J489" s="0" t="s">
        <v>1365</v>
      </c>
      <c r="K489" s="0" t="s">
        <v>1366</v>
      </c>
      <c r="L489" s="0" t="n">
        <v>16</v>
      </c>
      <c r="M489" s="0" t="n">
        <v>13</v>
      </c>
      <c r="N489" s="0" t="s">
        <v>52</v>
      </c>
      <c r="O489" s="0" t="s">
        <v>409</v>
      </c>
      <c r="P489" s="0" t="s">
        <v>1743</v>
      </c>
      <c r="Q489" s="0" t="s">
        <v>55</v>
      </c>
      <c r="R489" s="0" t="n">
        <v>4</v>
      </c>
      <c r="S489" s="0" t="n">
        <v>108</v>
      </c>
      <c r="T489" s="0" t="n">
        <v>288</v>
      </c>
      <c r="U489" s="0" t="n">
        <v>569</v>
      </c>
      <c r="V489" s="0" t="n">
        <v>425</v>
      </c>
      <c r="W489" s="0" t="n">
        <v>422</v>
      </c>
      <c r="X489" s="0" t="n">
        <v>3</v>
      </c>
      <c r="Y489" s="0" t="s">
        <v>55</v>
      </c>
      <c r="Z489" s="0" t="s">
        <v>55</v>
      </c>
      <c r="AA489" s="0" t="n">
        <v>124.102</v>
      </c>
      <c r="AB489" s="0" t="n">
        <v>14</v>
      </c>
      <c r="AC489" s="0" t="n">
        <v>68.31</v>
      </c>
      <c r="AD489" s="0" t="n">
        <v>18284.75</v>
      </c>
      <c r="AE489" s="0" t="n">
        <v>278.25</v>
      </c>
      <c r="AF489" s="0" t="n">
        <v>1267.25</v>
      </c>
      <c r="AG489" s="0" t="n">
        <v>30</v>
      </c>
      <c r="AH489" s="0" t="n">
        <v>486.59</v>
      </c>
      <c r="AI489" s="0" t="n">
        <v>5.5</v>
      </c>
      <c r="AJ489" s="0" t="n">
        <v>354462.14</v>
      </c>
      <c r="AK489" s="0" t="n">
        <v>43641.5</v>
      </c>
      <c r="AL489" s="0" t="n">
        <v>29097.41</v>
      </c>
      <c r="AM489" s="0" t="n">
        <v>4153.67</v>
      </c>
      <c r="AN489" s="0" t="n">
        <v>3554.75</v>
      </c>
      <c r="AO489" s="0" t="n">
        <v>332</v>
      </c>
      <c r="AP489" s="0" t="n">
        <v>347</v>
      </c>
      <c r="AQ489" s="107" t="s">
        <v>86</v>
      </c>
    </row>
    <row r="490" customFormat="false" ht="12.8" hidden="false" customHeight="false" outlineLevel="0" collapsed="false">
      <c r="A490" s="0" t="s">
        <v>2774</v>
      </c>
      <c r="B490" s="0" t="s">
        <v>2775</v>
      </c>
      <c r="C490" s="0" t="n">
        <v>12009</v>
      </c>
      <c r="D490" s="0" t="n">
        <v>2009</v>
      </c>
      <c r="E490" s="0" t="s">
        <v>80</v>
      </c>
      <c r="F490" s="0" t="n">
        <v>9</v>
      </c>
      <c r="G490" s="0" t="n">
        <v>14</v>
      </c>
      <c r="H490" s="0" t="s">
        <v>90</v>
      </c>
      <c r="I490" s="0" t="s">
        <v>1380</v>
      </c>
      <c r="J490" s="0" t="s">
        <v>1365</v>
      </c>
      <c r="K490" s="0" t="s">
        <v>1366</v>
      </c>
      <c r="L490" s="0" t="n">
        <v>16</v>
      </c>
      <c r="M490" s="0" t="n">
        <v>14</v>
      </c>
      <c r="N490" s="0" t="s">
        <v>52</v>
      </c>
      <c r="O490" s="0" t="s">
        <v>409</v>
      </c>
      <c r="P490" s="0" t="s">
        <v>1746</v>
      </c>
      <c r="Q490" s="0" t="s">
        <v>55</v>
      </c>
      <c r="R490" s="0" t="n">
        <v>4</v>
      </c>
      <c r="S490" s="0" t="n">
        <v>9</v>
      </c>
      <c r="T490" s="0" t="n">
        <v>575</v>
      </c>
      <c r="U490" s="0" t="n">
        <v>436</v>
      </c>
      <c r="V490" s="0" t="n">
        <v>569</v>
      </c>
      <c r="W490" s="0" t="n">
        <v>373</v>
      </c>
      <c r="X490" s="0" t="n">
        <v>14</v>
      </c>
      <c r="Y490" s="0" t="s">
        <v>55</v>
      </c>
      <c r="Z490" s="0" t="s">
        <v>55</v>
      </c>
      <c r="AA490" s="0" t="n">
        <v>6.66319</v>
      </c>
      <c r="AB490" s="0" t="n">
        <v>17</v>
      </c>
      <c r="AC490" s="0" t="n">
        <v>99.43</v>
      </c>
      <c r="AD490" s="0" t="n">
        <v>14710.65</v>
      </c>
      <c r="AE490" s="0" t="n">
        <v>312.5</v>
      </c>
      <c r="AF490" s="0" t="n">
        <v>2383.69</v>
      </c>
      <c r="AG490" s="0" t="n">
        <v>27.33</v>
      </c>
      <c r="AH490" s="0" t="n">
        <v>659.77</v>
      </c>
      <c r="AI490" s="0" t="n">
        <v>4</v>
      </c>
      <c r="AJ490" s="0" t="n">
        <v>238324.7</v>
      </c>
      <c r="AK490" s="0" t="n">
        <v>37449.5</v>
      </c>
      <c r="AL490" s="0" t="n">
        <v>10678.55</v>
      </c>
      <c r="AM490" s="0" t="n">
        <v>2216.33</v>
      </c>
      <c r="AN490" s="0" t="n">
        <v>1699.65</v>
      </c>
      <c r="AO490" s="0" t="n">
        <v>144.5</v>
      </c>
      <c r="AP490" s="0" t="n">
        <v>327</v>
      </c>
      <c r="AQ490" s="107" t="s">
        <v>91</v>
      </c>
    </row>
    <row r="491" customFormat="false" ht="12.8" hidden="false" customHeight="false" outlineLevel="0" collapsed="false">
      <c r="A491" s="0" t="s">
        <v>2776</v>
      </c>
      <c r="B491" s="0" t="s">
        <v>2777</v>
      </c>
      <c r="C491" s="0" t="n">
        <v>12010</v>
      </c>
      <c r="D491" s="0" t="n">
        <v>2010</v>
      </c>
      <c r="E491" s="0" t="s">
        <v>80</v>
      </c>
      <c r="F491" s="0" t="n">
        <v>10</v>
      </c>
      <c r="G491" s="0" t="n">
        <v>15</v>
      </c>
      <c r="H491" s="0" t="s">
        <v>95</v>
      </c>
      <c r="I491" s="0" t="s">
        <v>1382</v>
      </c>
      <c r="J491" s="0" t="s">
        <v>1365</v>
      </c>
      <c r="K491" s="0" t="s">
        <v>1366</v>
      </c>
      <c r="L491" s="0" t="n">
        <v>10</v>
      </c>
      <c r="M491" s="0" t="n">
        <v>8</v>
      </c>
      <c r="N491" s="0" t="s">
        <v>52</v>
      </c>
      <c r="O491" s="0" t="s">
        <v>409</v>
      </c>
      <c r="P491" s="0" t="s">
        <v>1743</v>
      </c>
      <c r="Q491" s="0" t="s">
        <v>55</v>
      </c>
      <c r="R491" s="0" t="n">
        <v>4</v>
      </c>
      <c r="S491" s="0" t="n">
        <v>4</v>
      </c>
      <c r="T491" s="0" t="n">
        <v>434</v>
      </c>
      <c r="U491" s="0" t="n">
        <v>447</v>
      </c>
      <c r="V491" s="0" t="n">
        <v>536</v>
      </c>
      <c r="W491" s="0" t="s">
        <v>55</v>
      </c>
      <c r="X491" s="0" t="n">
        <v>11</v>
      </c>
      <c r="Y491" s="0" t="s">
        <v>55</v>
      </c>
      <c r="Z491" s="0" t="s">
        <v>55</v>
      </c>
      <c r="AA491" s="0" t="n">
        <v>2.55819</v>
      </c>
      <c r="AB491" s="0" t="n">
        <v>5</v>
      </c>
      <c r="AC491" s="0" t="n">
        <v>6.79</v>
      </c>
      <c r="AD491" s="0" t="n">
        <v>11492.22</v>
      </c>
      <c r="AE491" s="0" t="n">
        <v>195.25</v>
      </c>
      <c r="AF491" s="0" t="n">
        <v>919.52</v>
      </c>
      <c r="AG491" s="0" t="n">
        <v>19</v>
      </c>
      <c r="AH491" s="0" t="n">
        <v>19.54</v>
      </c>
      <c r="AI491" s="0" t="n">
        <v>3.5</v>
      </c>
      <c r="AJ491" s="0" t="n">
        <v>207547.44</v>
      </c>
      <c r="AK491" s="0" t="n">
        <v>19999</v>
      </c>
      <c r="AL491" s="0" t="n">
        <v>11566.86</v>
      </c>
      <c r="AM491" s="0" t="n">
        <v>1064.33</v>
      </c>
      <c r="AN491" s="0" t="n">
        <v>1354.11</v>
      </c>
      <c r="AO491" s="0" t="n">
        <v>83</v>
      </c>
      <c r="AP491" s="0" t="n">
        <v>233</v>
      </c>
      <c r="AQ491" s="107" t="s">
        <v>96</v>
      </c>
    </row>
    <row r="492" customFormat="false" ht="12.8" hidden="false" customHeight="false" outlineLevel="0" collapsed="false">
      <c r="A492" s="0" t="s">
        <v>2778</v>
      </c>
      <c r="B492" s="0" t="s">
        <v>2779</v>
      </c>
      <c r="C492" s="0" t="n">
        <v>12011</v>
      </c>
      <c r="D492" s="0" t="n">
        <v>2011</v>
      </c>
      <c r="E492" s="0" t="s">
        <v>80</v>
      </c>
      <c r="F492" s="0" t="n">
        <v>11</v>
      </c>
      <c r="G492" s="0" t="n">
        <v>16</v>
      </c>
      <c r="H492" s="0" t="s">
        <v>100</v>
      </c>
      <c r="I492" s="0" t="s">
        <v>1384</v>
      </c>
      <c r="J492" s="0" t="s">
        <v>1365</v>
      </c>
      <c r="K492" s="0" t="s">
        <v>1366</v>
      </c>
      <c r="L492" s="0" t="n">
        <v>10</v>
      </c>
      <c r="M492" s="0" t="n">
        <v>8</v>
      </c>
      <c r="N492" s="0" t="s">
        <v>52</v>
      </c>
      <c r="O492" s="0" t="s">
        <v>409</v>
      </c>
      <c r="P492" s="0" t="s">
        <v>1743</v>
      </c>
      <c r="Q492" s="0" t="s">
        <v>55</v>
      </c>
      <c r="R492" s="0" t="n">
        <v>4</v>
      </c>
      <c r="S492" s="0" t="n">
        <v>51</v>
      </c>
      <c r="T492" s="0" t="n">
        <v>360</v>
      </c>
      <c r="U492" s="0" t="n">
        <v>565</v>
      </c>
      <c r="V492" s="0" t="n">
        <v>446</v>
      </c>
      <c r="W492" s="0" t="n">
        <v>410</v>
      </c>
      <c r="X492" s="0" t="n">
        <v>12</v>
      </c>
      <c r="Y492" s="0" t="s">
        <v>55</v>
      </c>
      <c r="Z492" s="0" t="s">
        <v>55</v>
      </c>
      <c r="AA492" s="0" t="n">
        <v>68.0597</v>
      </c>
      <c r="AB492" s="0" t="n">
        <v>15</v>
      </c>
      <c r="AC492" s="0" t="n">
        <v>24.75</v>
      </c>
      <c r="AD492" s="0" t="n">
        <v>7482.69</v>
      </c>
      <c r="AE492" s="0" t="n">
        <v>192.25</v>
      </c>
      <c r="AF492" s="0" t="n">
        <v>2132.4</v>
      </c>
      <c r="AG492" s="0" t="n">
        <v>32.33</v>
      </c>
      <c r="AH492" s="0" t="n">
        <v>241.27</v>
      </c>
      <c r="AI492" s="0" t="n">
        <v>6.5</v>
      </c>
      <c r="AJ492" s="0" t="n">
        <v>134140.06</v>
      </c>
      <c r="AK492" s="0" t="n">
        <v>23351</v>
      </c>
      <c r="AL492" s="0" t="n">
        <v>12157.09</v>
      </c>
      <c r="AM492" s="0" t="n">
        <v>1925.33</v>
      </c>
      <c r="AN492" s="0" t="n">
        <v>845.78</v>
      </c>
      <c r="AO492" s="0" t="n">
        <v>224</v>
      </c>
      <c r="AP492" s="0" t="n">
        <v>401</v>
      </c>
      <c r="AQ492" s="107" t="s">
        <v>101</v>
      </c>
    </row>
    <row r="493" customFormat="false" ht="12.8" hidden="false" customHeight="false" outlineLevel="0" collapsed="false">
      <c r="A493" s="0" t="s">
        <v>2780</v>
      </c>
      <c r="B493" s="0" t="s">
        <v>2781</v>
      </c>
      <c r="C493" s="0" t="n">
        <v>12012</v>
      </c>
      <c r="D493" s="0" t="n">
        <v>2012</v>
      </c>
      <c r="E493" s="0" t="s">
        <v>56</v>
      </c>
      <c r="F493" s="0" t="n">
        <v>12</v>
      </c>
      <c r="G493" s="0" t="n">
        <v>17</v>
      </c>
      <c r="H493" s="0" t="s">
        <v>105</v>
      </c>
      <c r="I493" s="0" t="s">
        <v>781</v>
      </c>
      <c r="J493" s="0" t="s">
        <v>1365</v>
      </c>
      <c r="K493" s="0" t="s">
        <v>1366</v>
      </c>
      <c r="L493" s="0" t="n">
        <v>10</v>
      </c>
      <c r="M493" s="0" t="n">
        <v>8</v>
      </c>
      <c r="N493" s="0" t="s">
        <v>52</v>
      </c>
      <c r="O493" s="0" t="s">
        <v>409</v>
      </c>
      <c r="P493" s="0" t="s">
        <v>1743</v>
      </c>
      <c r="Q493" s="0" t="s">
        <v>55</v>
      </c>
      <c r="R493" s="0" t="n">
        <v>3</v>
      </c>
      <c r="S493" s="0" t="n">
        <v>1</v>
      </c>
      <c r="T493" s="0" t="s">
        <v>55</v>
      </c>
      <c r="U493" s="0" t="s">
        <v>55</v>
      </c>
      <c r="V493" s="0" t="s">
        <v>55</v>
      </c>
      <c r="W493" s="0" t="s">
        <v>55</v>
      </c>
      <c r="X493" s="0" t="n">
        <v>11</v>
      </c>
      <c r="Y493" s="0" t="s">
        <v>55</v>
      </c>
      <c r="Z493" s="0" t="s">
        <v>55</v>
      </c>
      <c r="AA493" s="0" t="n">
        <v>3.74804</v>
      </c>
      <c r="AB493" s="0" t="n">
        <v>18</v>
      </c>
      <c r="AC493" s="0" t="n">
        <v>333.46</v>
      </c>
      <c r="AD493" s="0" t="n">
        <v>8089.11</v>
      </c>
      <c r="AE493" s="0" t="n">
        <v>57.33</v>
      </c>
      <c r="AF493" s="0" t="n">
        <v>2975.05</v>
      </c>
      <c r="AG493" s="0" t="n">
        <v>8.5</v>
      </c>
      <c r="AH493" s="0" t="n">
        <v>3.75</v>
      </c>
      <c r="AI493" s="0" t="n">
        <v>1</v>
      </c>
      <c r="AJ493" s="0" t="n">
        <v>156975.55</v>
      </c>
      <c r="AK493" s="0" t="n">
        <v>22655</v>
      </c>
      <c r="AL493" s="0" t="n">
        <v>10487</v>
      </c>
      <c r="AM493" s="0" t="n">
        <v>1710</v>
      </c>
      <c r="AN493" s="0" t="n">
        <v>124.93</v>
      </c>
      <c r="AO493" s="0" t="n">
        <v>68</v>
      </c>
      <c r="AP493" s="0" t="n">
        <v>44</v>
      </c>
      <c r="AQ493" s="107" t="s">
        <v>106</v>
      </c>
    </row>
    <row r="494" customFormat="false" ht="12.8" hidden="false" customHeight="false" outlineLevel="0" collapsed="false">
      <c r="A494" s="0" t="s">
        <v>2782</v>
      </c>
      <c r="B494" s="0" t="s">
        <v>2783</v>
      </c>
      <c r="C494" s="0" t="n">
        <v>12013</v>
      </c>
      <c r="D494" s="0" t="n">
        <v>2013</v>
      </c>
      <c r="E494" s="0" t="s">
        <v>66</v>
      </c>
      <c r="F494" s="0" t="n">
        <v>13</v>
      </c>
      <c r="G494" s="0" t="n">
        <v>18</v>
      </c>
      <c r="I494" s="0" t="s">
        <v>1387</v>
      </c>
      <c r="J494" s="0" t="s">
        <v>1365</v>
      </c>
      <c r="K494" s="0" t="s">
        <v>1366</v>
      </c>
      <c r="L494" s="0" t="n">
        <v>21</v>
      </c>
      <c r="M494" s="0" t="n">
        <v>18</v>
      </c>
      <c r="N494" s="0" t="s">
        <v>52</v>
      </c>
      <c r="O494" s="0" t="s">
        <v>409</v>
      </c>
      <c r="P494" s="0" t="s">
        <v>1747</v>
      </c>
      <c r="Q494" s="0" t="s">
        <v>55</v>
      </c>
      <c r="R494" s="0" t="n">
        <v>3</v>
      </c>
      <c r="S494" s="0" t="n">
        <v>70</v>
      </c>
      <c r="T494" s="0" t="n">
        <v>370</v>
      </c>
      <c r="U494" s="0" t="n">
        <v>575</v>
      </c>
      <c r="V494" s="0" t="n">
        <v>397</v>
      </c>
      <c r="W494" s="0" t="n">
        <v>450</v>
      </c>
      <c r="X494" s="0" t="n">
        <v>22</v>
      </c>
      <c r="Y494" s="0" t="s">
        <v>55</v>
      </c>
      <c r="Z494" s="0" t="s">
        <v>55</v>
      </c>
      <c r="AA494" s="0" t="n">
        <v>121.127</v>
      </c>
      <c r="AB494" s="0" t="n">
        <v>10</v>
      </c>
      <c r="AC494" s="0" t="n">
        <v>560.34</v>
      </c>
      <c r="AD494" s="0" t="n">
        <v>8438.51</v>
      </c>
      <c r="AE494" s="0" t="n">
        <v>53.67</v>
      </c>
      <c r="AF494" s="0" t="n">
        <v>2793.96</v>
      </c>
      <c r="AG494" s="0" t="n">
        <v>4.5</v>
      </c>
      <c r="AH494" s="0" t="n">
        <v>121.13</v>
      </c>
      <c r="AI494" s="0" t="n">
        <v>1</v>
      </c>
      <c r="AJ494" s="0" t="n">
        <v>87985.65</v>
      </c>
      <c r="AK494" s="0" t="n">
        <v>12713.67</v>
      </c>
      <c r="AL494" s="0" t="n">
        <v>4024.56</v>
      </c>
      <c r="AM494" s="0" t="n">
        <v>451</v>
      </c>
      <c r="AN494" s="0" t="n">
        <v>172.89</v>
      </c>
      <c r="AO494" s="0" t="n">
        <v>5</v>
      </c>
      <c r="AP494" s="0" t="n">
        <v>46</v>
      </c>
      <c r="AQ494" s="107" t="s">
        <v>110</v>
      </c>
    </row>
    <row r="495" customFormat="false" ht="12.8" hidden="false" customHeight="false" outlineLevel="0" collapsed="false">
      <c r="A495" s="0" t="s">
        <v>2784</v>
      </c>
      <c r="B495" s="0" t="s">
        <v>2785</v>
      </c>
      <c r="C495" s="0" t="n">
        <v>12014</v>
      </c>
      <c r="D495" s="0" t="n">
        <v>2014</v>
      </c>
      <c r="E495" s="0" t="s">
        <v>80</v>
      </c>
      <c r="F495" s="0" t="n">
        <v>14</v>
      </c>
      <c r="G495" s="0" t="n">
        <v>19</v>
      </c>
      <c r="I495" s="0" t="s">
        <v>1389</v>
      </c>
      <c r="J495" s="0" t="s">
        <v>1365</v>
      </c>
      <c r="K495" s="0" t="s">
        <v>1366</v>
      </c>
      <c r="L495" s="0" t="n">
        <v>20</v>
      </c>
      <c r="M495" s="0" t="n">
        <v>18</v>
      </c>
      <c r="N495" s="0" t="s">
        <v>52</v>
      </c>
      <c r="O495" s="0" t="s">
        <v>409</v>
      </c>
      <c r="P495" s="0" t="s">
        <v>1748</v>
      </c>
      <c r="Q495" s="0" t="s">
        <v>55</v>
      </c>
      <c r="R495" s="0" t="n">
        <v>4</v>
      </c>
      <c r="S495" s="0" t="n">
        <v>9</v>
      </c>
      <c r="T495" s="0" t="n">
        <v>593</v>
      </c>
      <c r="U495" s="0" t="n">
        <v>487</v>
      </c>
      <c r="V495" s="0" t="n">
        <v>585</v>
      </c>
      <c r="W495" s="0" t="n">
        <v>446</v>
      </c>
      <c r="X495" s="0" t="n">
        <v>18</v>
      </c>
      <c r="Y495" s="0" t="s">
        <v>55</v>
      </c>
      <c r="Z495" s="0" t="s">
        <v>55</v>
      </c>
      <c r="AA495" s="0" t="n">
        <v>13.1479</v>
      </c>
      <c r="AB495" s="0" t="n">
        <v>13</v>
      </c>
      <c r="AC495" s="0" t="n">
        <v>113.63</v>
      </c>
      <c r="AD495" s="0" t="n">
        <v>17676.04</v>
      </c>
      <c r="AE495" s="0" t="n">
        <v>271.5</v>
      </c>
      <c r="AF495" s="0" t="n">
        <v>846.17</v>
      </c>
      <c r="AG495" s="0" t="n">
        <v>22.33</v>
      </c>
      <c r="AH495" s="0" t="n">
        <v>72.79</v>
      </c>
      <c r="AI495" s="0" t="n">
        <v>3.5</v>
      </c>
      <c r="AJ495" s="0" t="n">
        <v>275929.81</v>
      </c>
      <c r="AK495" s="0" t="n">
        <v>36169.75</v>
      </c>
      <c r="AL495" s="0" t="n">
        <v>11463.16</v>
      </c>
      <c r="AM495" s="0" t="n">
        <v>2218.67</v>
      </c>
      <c r="AN495" s="0" t="n">
        <v>1512.99</v>
      </c>
      <c r="AO495" s="0" t="n">
        <v>248.5</v>
      </c>
      <c r="AP495" s="0" t="n">
        <v>47</v>
      </c>
      <c r="AQ495" s="107" t="s">
        <v>114</v>
      </c>
    </row>
    <row r="496" customFormat="false" ht="12.8" hidden="false" customHeight="false" outlineLevel="0" collapsed="false">
      <c r="A496" s="0" t="s">
        <v>2786</v>
      </c>
      <c r="B496" s="0" t="s">
        <v>2787</v>
      </c>
      <c r="C496" s="0" t="n">
        <v>12015</v>
      </c>
      <c r="D496" s="0" t="n">
        <v>2015</v>
      </c>
      <c r="E496" s="0" t="s">
        <v>56</v>
      </c>
      <c r="F496" s="0" t="n">
        <v>15</v>
      </c>
      <c r="G496" s="0" t="n">
        <v>20</v>
      </c>
      <c r="H496" s="0" t="s">
        <v>118</v>
      </c>
      <c r="I496" s="0" t="s">
        <v>1391</v>
      </c>
      <c r="J496" s="0" t="s">
        <v>1365</v>
      </c>
      <c r="K496" s="0" t="s">
        <v>1366</v>
      </c>
      <c r="L496" s="0" t="n">
        <v>10</v>
      </c>
      <c r="M496" s="0" t="n">
        <v>8</v>
      </c>
      <c r="N496" s="0" t="s">
        <v>52</v>
      </c>
      <c r="O496" s="0" t="s">
        <v>409</v>
      </c>
      <c r="P496" s="0" t="s">
        <v>1749</v>
      </c>
      <c r="Q496" s="0" t="s">
        <v>55</v>
      </c>
      <c r="R496" s="0" t="n">
        <v>3</v>
      </c>
      <c r="S496" s="0" t="n">
        <v>1772</v>
      </c>
      <c r="T496" s="0" t="n">
        <v>365</v>
      </c>
      <c r="U496" s="0" t="n">
        <v>620</v>
      </c>
      <c r="V496" s="0" t="n">
        <v>369</v>
      </c>
      <c r="W496" s="0" t="n">
        <v>327</v>
      </c>
      <c r="X496" s="0" t="n">
        <v>15</v>
      </c>
      <c r="Y496" s="0" t="s">
        <v>55</v>
      </c>
      <c r="Z496" s="0" t="s">
        <v>55</v>
      </c>
      <c r="AA496" s="0" t="n">
        <v>1954.34</v>
      </c>
      <c r="AB496" s="0" t="n">
        <v>17</v>
      </c>
      <c r="AC496" s="0" t="n">
        <v>95.62</v>
      </c>
      <c r="AD496" s="0" t="n">
        <v>13064.04</v>
      </c>
      <c r="AE496" s="0" t="n">
        <v>76.33</v>
      </c>
      <c r="AF496" s="0" t="n">
        <v>2765.97</v>
      </c>
      <c r="AG496" s="0" t="n">
        <v>9</v>
      </c>
      <c r="AH496" s="0" t="n">
        <v>1954.34</v>
      </c>
      <c r="AI496" s="0" t="n">
        <v>1</v>
      </c>
      <c r="AJ496" s="0" t="n">
        <v>261712.59</v>
      </c>
      <c r="AK496" s="0" t="n">
        <v>34467.33</v>
      </c>
      <c r="AL496" s="0" t="n">
        <v>39932.83</v>
      </c>
      <c r="AM496" s="0" t="n">
        <v>4516.5</v>
      </c>
      <c r="AN496" s="0" t="n">
        <v>3277.87</v>
      </c>
      <c r="AO496" s="0" t="n">
        <v>336</v>
      </c>
      <c r="AP496" s="0" t="n">
        <v>53</v>
      </c>
      <c r="AQ496" s="107" t="s">
        <v>119</v>
      </c>
    </row>
    <row r="497" customFormat="false" ht="12.8" hidden="false" customHeight="false" outlineLevel="0" collapsed="false">
      <c r="A497" s="0" t="s">
        <v>2788</v>
      </c>
      <c r="B497" s="0" t="s">
        <v>2789</v>
      </c>
      <c r="C497" s="0" t="n">
        <v>12016</v>
      </c>
      <c r="D497" s="0" t="n">
        <v>2016</v>
      </c>
      <c r="E497" s="0" t="s">
        <v>66</v>
      </c>
      <c r="F497" s="0" t="n">
        <v>16</v>
      </c>
      <c r="G497" s="0" t="n">
        <v>21</v>
      </c>
      <c r="I497" s="0" t="s">
        <v>1393</v>
      </c>
      <c r="J497" s="0" t="s">
        <v>1365</v>
      </c>
      <c r="K497" s="0" t="s">
        <v>1366</v>
      </c>
      <c r="L497" s="0" t="n">
        <v>19</v>
      </c>
      <c r="M497" s="0" t="n">
        <v>17</v>
      </c>
      <c r="N497" s="0" t="s">
        <v>52</v>
      </c>
      <c r="O497" s="0" t="s">
        <v>409</v>
      </c>
      <c r="P497" s="0" t="s">
        <v>1743</v>
      </c>
      <c r="Q497" s="0" t="s">
        <v>55</v>
      </c>
      <c r="R497" s="0" t="n">
        <v>3</v>
      </c>
      <c r="S497" s="0" t="n">
        <v>16</v>
      </c>
      <c r="T497" s="0" t="n">
        <v>595</v>
      </c>
      <c r="U497" s="0" t="n">
        <v>564</v>
      </c>
      <c r="V497" s="0" t="n">
        <v>571</v>
      </c>
      <c r="W497" s="0" t="n">
        <v>426</v>
      </c>
      <c r="X497" s="0" t="n">
        <v>8</v>
      </c>
      <c r="Y497" s="0" t="s">
        <v>55</v>
      </c>
      <c r="Z497" s="0" t="s">
        <v>55</v>
      </c>
      <c r="AA497" s="0" t="n">
        <v>11.7796</v>
      </c>
      <c r="AB497" s="0" t="n">
        <v>15</v>
      </c>
      <c r="AC497" s="0" t="n">
        <v>85.31</v>
      </c>
      <c r="AD497" s="0" t="n">
        <v>15543.84</v>
      </c>
      <c r="AE497" s="0" t="n">
        <v>60</v>
      </c>
      <c r="AF497" s="0" t="n">
        <v>651.53</v>
      </c>
      <c r="AG497" s="0" t="n">
        <v>8</v>
      </c>
      <c r="AH497" s="0" t="n">
        <v>11.78</v>
      </c>
      <c r="AI497" s="0" t="n">
        <v>1</v>
      </c>
      <c r="AJ497" s="0" t="n">
        <v>210054.04</v>
      </c>
      <c r="AK497" s="0" t="n">
        <v>27437</v>
      </c>
      <c r="AL497" s="0" t="n">
        <v>16715.8</v>
      </c>
      <c r="AM497" s="0" t="n">
        <v>2519.5</v>
      </c>
      <c r="AN497" s="0" t="n">
        <v>32.78</v>
      </c>
      <c r="AO497" s="0" t="n">
        <v>11</v>
      </c>
      <c r="AP497" s="0" t="n">
        <v>243</v>
      </c>
      <c r="AQ497" s="107" t="s">
        <v>123</v>
      </c>
    </row>
    <row r="498" customFormat="false" ht="12.8" hidden="false" customHeight="false" outlineLevel="0" collapsed="false">
      <c r="A498" s="0" t="s">
        <v>2790</v>
      </c>
      <c r="B498" s="0" t="s">
        <v>2791</v>
      </c>
      <c r="C498" s="0" t="n">
        <v>12017</v>
      </c>
      <c r="D498" s="0" t="n">
        <v>2017</v>
      </c>
      <c r="E498" s="0" t="s">
        <v>80</v>
      </c>
      <c r="F498" s="0" t="n">
        <v>17</v>
      </c>
      <c r="G498" s="0" t="n">
        <v>22</v>
      </c>
      <c r="H498" s="0" t="n">
        <v>24</v>
      </c>
      <c r="I498" s="0" t="s">
        <v>1395</v>
      </c>
      <c r="J498" s="0" t="s">
        <v>1365</v>
      </c>
      <c r="K498" s="0" t="s">
        <v>1366</v>
      </c>
      <c r="L498" s="0" t="n">
        <v>13</v>
      </c>
      <c r="M498" s="0" t="n">
        <v>11</v>
      </c>
      <c r="N498" s="0" t="s">
        <v>52</v>
      </c>
      <c r="O498" s="0" t="s">
        <v>409</v>
      </c>
      <c r="P498" s="0" t="s">
        <v>1741</v>
      </c>
      <c r="Q498" s="0" t="s">
        <v>55</v>
      </c>
      <c r="R498" s="0" t="n">
        <v>3</v>
      </c>
      <c r="S498" s="0" t="s">
        <v>55</v>
      </c>
      <c r="T498" s="0" t="s">
        <v>55</v>
      </c>
      <c r="U498" s="0" t="s">
        <v>55</v>
      </c>
      <c r="V498" s="0" t="s">
        <v>55</v>
      </c>
      <c r="W498" s="0" t="s">
        <v>55</v>
      </c>
      <c r="X498" s="0" t="n">
        <v>17</v>
      </c>
      <c r="Y498" s="0" t="s">
        <v>55</v>
      </c>
      <c r="Z498" s="0" t="s">
        <v>55</v>
      </c>
      <c r="AA498" s="0" t="n">
        <v>0.0594928</v>
      </c>
      <c r="AB498" s="0" t="n">
        <v>16</v>
      </c>
      <c r="AC498" s="0" t="n">
        <v>183.9</v>
      </c>
      <c r="AD498" s="0" t="n">
        <v>12813.12</v>
      </c>
      <c r="AE498" s="0" t="n">
        <v>67.67</v>
      </c>
      <c r="AF498" s="0" t="n">
        <v>1459.66</v>
      </c>
      <c r="AG498" s="0" t="n">
        <v>8.5</v>
      </c>
      <c r="AH498" s="0" t="n">
        <v>0.06</v>
      </c>
      <c r="AI498" s="0" t="n">
        <v>1</v>
      </c>
      <c r="AJ498" s="0" t="n">
        <v>196913.17</v>
      </c>
      <c r="AK498" s="0" t="n">
        <v>23150.33</v>
      </c>
      <c r="AL498" s="0" t="n">
        <v>9005.72</v>
      </c>
      <c r="AM498" s="0" t="n">
        <v>1875.5</v>
      </c>
      <c r="AN498" s="0" t="n">
        <v>1.19</v>
      </c>
      <c r="AO498" s="0" t="n">
        <v>6</v>
      </c>
      <c r="AP498" s="0" t="n">
        <v>59</v>
      </c>
      <c r="AQ498" s="107" t="s">
        <v>127</v>
      </c>
    </row>
    <row r="499" customFormat="false" ht="12.8" hidden="false" customHeight="false" outlineLevel="0" collapsed="false">
      <c r="A499" s="0" t="s">
        <v>2792</v>
      </c>
      <c r="B499" s="0" t="s">
        <v>2793</v>
      </c>
      <c r="C499" s="0" t="n">
        <v>12018</v>
      </c>
      <c r="D499" s="0" t="n">
        <v>2018</v>
      </c>
      <c r="E499" s="0" t="s">
        <v>80</v>
      </c>
      <c r="F499" s="0" t="n">
        <v>18</v>
      </c>
      <c r="G499" s="0" t="n">
        <v>23</v>
      </c>
      <c r="H499" s="0" t="s">
        <v>131</v>
      </c>
      <c r="I499" s="0" t="s">
        <v>1397</v>
      </c>
      <c r="J499" s="0" t="s">
        <v>1365</v>
      </c>
      <c r="K499" s="0" t="s">
        <v>1366</v>
      </c>
      <c r="L499" s="0" t="n">
        <v>22</v>
      </c>
      <c r="M499" s="0" t="n">
        <v>19</v>
      </c>
      <c r="N499" s="0" t="s">
        <v>52</v>
      </c>
      <c r="O499" s="0" t="s">
        <v>409</v>
      </c>
      <c r="P499" s="0" t="s">
        <v>1745</v>
      </c>
      <c r="Q499" s="0" t="s">
        <v>55</v>
      </c>
      <c r="R499" s="0" t="n">
        <v>6</v>
      </c>
      <c r="S499" s="0" t="n">
        <v>1</v>
      </c>
      <c r="T499" s="0" t="s">
        <v>55</v>
      </c>
      <c r="U499" s="0" t="s">
        <v>55</v>
      </c>
      <c r="V499" s="0" t="s">
        <v>55</v>
      </c>
      <c r="W499" s="0" t="s">
        <v>55</v>
      </c>
      <c r="X499" s="0" t="n">
        <v>9</v>
      </c>
      <c r="Y499" s="0" t="s">
        <v>55</v>
      </c>
      <c r="Z499" s="0" t="s">
        <v>55</v>
      </c>
      <c r="AA499" s="0" t="n">
        <v>2.55819</v>
      </c>
      <c r="AB499" s="0" t="n">
        <v>1</v>
      </c>
      <c r="AC499" s="0" t="n">
        <v>2.62</v>
      </c>
      <c r="AD499" s="0" t="n">
        <v>6592.91</v>
      </c>
      <c r="AE499" s="0" t="n">
        <v>623</v>
      </c>
      <c r="AF499" s="0" t="n">
        <v>636.12</v>
      </c>
      <c r="AG499" s="0" t="n">
        <v>78.4</v>
      </c>
      <c r="AH499" s="0" t="n">
        <v>139.56</v>
      </c>
      <c r="AI499" s="0" t="n">
        <v>15</v>
      </c>
      <c r="AJ499" s="0" t="n">
        <v>276911.82</v>
      </c>
      <c r="AK499" s="0" t="n">
        <v>34727</v>
      </c>
      <c r="AL499" s="0" t="n">
        <v>16679.01</v>
      </c>
      <c r="AM499" s="0" t="n">
        <v>2561.8</v>
      </c>
      <c r="AN499" s="0" t="n">
        <v>1661.99</v>
      </c>
      <c r="AO499" s="0" t="n">
        <v>286</v>
      </c>
      <c r="AP499" s="0" t="n">
        <v>363</v>
      </c>
      <c r="AQ499" s="107" t="s">
        <v>132</v>
      </c>
    </row>
    <row r="500" customFormat="false" ht="12.8" hidden="false" customHeight="false" outlineLevel="0" collapsed="false">
      <c r="A500" s="0" t="s">
        <v>2794</v>
      </c>
      <c r="B500" s="0" t="s">
        <v>2795</v>
      </c>
      <c r="C500" s="0" t="n">
        <v>12019</v>
      </c>
      <c r="D500" s="0" t="n">
        <v>2019</v>
      </c>
      <c r="E500" s="0" t="s">
        <v>80</v>
      </c>
      <c r="F500" s="0" t="n">
        <v>19</v>
      </c>
      <c r="G500" s="0" t="n">
        <v>24</v>
      </c>
      <c r="I500" s="0" t="s">
        <v>1399</v>
      </c>
      <c r="J500" s="0" t="s">
        <v>1365</v>
      </c>
      <c r="K500" s="0" t="s">
        <v>1366</v>
      </c>
      <c r="L500" s="0" t="n">
        <v>14</v>
      </c>
      <c r="M500" s="0" t="n">
        <v>12</v>
      </c>
      <c r="N500" s="0" t="s">
        <v>52</v>
      </c>
      <c r="O500" s="0" t="s">
        <v>409</v>
      </c>
      <c r="P500" s="0" t="s">
        <v>1750</v>
      </c>
      <c r="Q500" s="0" t="s">
        <v>55</v>
      </c>
      <c r="R500" s="0" t="n">
        <v>4</v>
      </c>
      <c r="S500" s="0" t="s">
        <v>55</v>
      </c>
      <c r="T500" s="0" t="s">
        <v>55</v>
      </c>
      <c r="U500" s="0" t="s">
        <v>55</v>
      </c>
      <c r="V500" s="0" t="s">
        <v>55</v>
      </c>
      <c r="W500" s="0" t="s">
        <v>55</v>
      </c>
      <c r="X500" s="0" t="n">
        <v>16</v>
      </c>
      <c r="Y500" s="0" t="s">
        <v>55</v>
      </c>
      <c r="Z500" s="0" t="s">
        <v>55</v>
      </c>
      <c r="AA500" s="0" t="n">
        <v>15.3491</v>
      </c>
      <c r="AB500" s="0" t="n">
        <v>18</v>
      </c>
      <c r="AC500" s="0" t="n">
        <v>8.7</v>
      </c>
      <c r="AD500" s="0" t="n">
        <v>15673.16</v>
      </c>
      <c r="AE500" s="0" t="n">
        <v>307.25</v>
      </c>
      <c r="AF500" s="0" t="n">
        <v>2530.92</v>
      </c>
      <c r="AG500" s="0" t="n">
        <v>38.67</v>
      </c>
      <c r="AH500" s="0" t="n">
        <v>83.59</v>
      </c>
      <c r="AI500" s="0" t="n">
        <v>7.5</v>
      </c>
      <c r="AJ500" s="0" t="n">
        <v>320599.99</v>
      </c>
      <c r="AK500" s="0" t="n">
        <v>35843</v>
      </c>
      <c r="AL500" s="0" t="n">
        <v>31083.99</v>
      </c>
      <c r="AM500" s="0" t="n">
        <v>3939.33</v>
      </c>
      <c r="AN500" s="0" t="n">
        <v>7456.2</v>
      </c>
      <c r="AO500" s="0" t="n">
        <v>129</v>
      </c>
      <c r="AP500" s="0" t="n">
        <v>207</v>
      </c>
      <c r="AQ500" s="107" t="s">
        <v>136</v>
      </c>
    </row>
    <row r="501" customFormat="false" ht="12.8" hidden="false" customHeight="false" outlineLevel="0" collapsed="false">
      <c r="A501" s="0" t="s">
        <v>2796</v>
      </c>
      <c r="B501" s="0" t="s">
        <v>2797</v>
      </c>
      <c r="C501" s="0" t="n">
        <v>12020</v>
      </c>
      <c r="D501" s="0" t="n">
        <v>2020</v>
      </c>
      <c r="E501" s="0" t="s">
        <v>56</v>
      </c>
      <c r="F501" s="0" t="n">
        <v>20</v>
      </c>
      <c r="G501" s="0" t="n">
        <v>25</v>
      </c>
      <c r="H501" s="0" t="s">
        <v>140</v>
      </c>
      <c r="I501" s="0" t="s">
        <v>1401</v>
      </c>
      <c r="J501" s="0" t="s">
        <v>1365</v>
      </c>
      <c r="K501" s="0" t="s">
        <v>1366</v>
      </c>
      <c r="L501" s="0" t="n">
        <v>10</v>
      </c>
      <c r="M501" s="0" t="n">
        <v>8</v>
      </c>
      <c r="N501" s="0" t="s">
        <v>52</v>
      </c>
      <c r="O501" s="0" t="s">
        <v>409</v>
      </c>
      <c r="P501" s="0" t="s">
        <v>1751</v>
      </c>
      <c r="Q501" s="0" t="s">
        <v>55</v>
      </c>
      <c r="R501" s="0" t="n">
        <v>4</v>
      </c>
      <c r="S501" s="0" t="n">
        <v>622</v>
      </c>
      <c r="T501" s="0" t="n">
        <v>265</v>
      </c>
      <c r="U501" s="0" t="n">
        <v>563</v>
      </c>
      <c r="V501" s="0" t="n">
        <v>288</v>
      </c>
      <c r="W501" s="0" t="n">
        <v>373</v>
      </c>
      <c r="X501" s="0" t="n">
        <v>13</v>
      </c>
      <c r="Y501" s="0" t="s">
        <v>55</v>
      </c>
      <c r="Z501" s="0" t="s">
        <v>55</v>
      </c>
      <c r="AA501" s="0" t="n">
        <v>708.916</v>
      </c>
      <c r="AB501" s="0" t="n">
        <v>18</v>
      </c>
      <c r="AC501" s="0" t="n">
        <v>148.68</v>
      </c>
      <c r="AD501" s="0" t="n">
        <v>19276.14</v>
      </c>
      <c r="AE501" s="0" t="n">
        <v>277.5</v>
      </c>
      <c r="AF501" s="0" t="n">
        <v>3620.25</v>
      </c>
      <c r="AG501" s="0" t="n">
        <v>27.67</v>
      </c>
      <c r="AH501" s="0" t="n">
        <v>1293.02</v>
      </c>
      <c r="AI501" s="0" t="n">
        <v>5.5</v>
      </c>
      <c r="AJ501" s="0" t="n">
        <v>280606.23</v>
      </c>
      <c r="AK501" s="0" t="n">
        <v>35683</v>
      </c>
      <c r="AL501" s="0" t="n">
        <v>16994.4</v>
      </c>
      <c r="AM501" s="0" t="n">
        <v>2557.33</v>
      </c>
      <c r="AN501" s="0" t="n">
        <v>2346.45</v>
      </c>
      <c r="AO501" s="0" t="n">
        <v>194.5</v>
      </c>
      <c r="AP501" s="0" t="n">
        <v>52</v>
      </c>
      <c r="AQ501" s="107" t="s">
        <v>141</v>
      </c>
    </row>
    <row r="502" customFormat="false" ht="12.8" hidden="false" customHeight="false" outlineLevel="0" collapsed="false">
      <c r="A502" s="0" t="s">
        <v>2798</v>
      </c>
      <c r="B502" s="0" t="s">
        <v>2799</v>
      </c>
      <c r="C502" s="0" t="n">
        <v>12021</v>
      </c>
      <c r="D502" s="0" t="n">
        <v>2021</v>
      </c>
      <c r="E502" s="0" t="s">
        <v>80</v>
      </c>
      <c r="F502" s="0" t="n">
        <v>21</v>
      </c>
      <c r="G502" s="0" t="n">
        <v>26</v>
      </c>
      <c r="I502" s="0" t="s">
        <v>1403</v>
      </c>
      <c r="J502" s="0" t="s">
        <v>1365</v>
      </c>
      <c r="K502" s="0" t="s">
        <v>1366</v>
      </c>
      <c r="L502" s="0" t="n">
        <v>12</v>
      </c>
      <c r="M502" s="0" t="n">
        <v>10</v>
      </c>
      <c r="N502" s="0" t="s">
        <v>52</v>
      </c>
      <c r="O502" s="0" t="s">
        <v>409</v>
      </c>
      <c r="P502" s="0" t="s">
        <v>1752</v>
      </c>
      <c r="Q502" s="0" t="s">
        <v>55</v>
      </c>
      <c r="R502" s="0" t="n">
        <v>7</v>
      </c>
      <c r="S502" s="0" t="s">
        <v>55</v>
      </c>
      <c r="T502" s="0" t="s">
        <v>55</v>
      </c>
      <c r="U502" s="0" t="s">
        <v>55</v>
      </c>
      <c r="V502" s="0" t="s">
        <v>55</v>
      </c>
      <c r="W502" s="0" t="s">
        <v>55</v>
      </c>
      <c r="X502" s="0" t="n">
        <v>8</v>
      </c>
      <c r="Y502" s="0" t="s">
        <v>55</v>
      </c>
      <c r="Z502" s="0" t="s">
        <v>55</v>
      </c>
      <c r="AA502" s="0" t="n">
        <v>1.18986</v>
      </c>
      <c r="AB502" s="0" t="n">
        <v>11</v>
      </c>
      <c r="AC502" s="0" t="n">
        <v>4.99</v>
      </c>
      <c r="AD502" s="0" t="n">
        <v>8659.8</v>
      </c>
      <c r="AE502" s="0" t="n">
        <v>1239.29</v>
      </c>
      <c r="AF502" s="0" t="n">
        <v>3825.24</v>
      </c>
      <c r="AG502" s="0" t="n">
        <v>452.67</v>
      </c>
      <c r="AH502" s="0" t="n">
        <v>1948.75</v>
      </c>
      <c r="AI502" s="0" t="n">
        <v>226.2</v>
      </c>
      <c r="AJ502" s="0" t="n">
        <v>227341.19</v>
      </c>
      <c r="AK502" s="0" t="n">
        <v>33950.29</v>
      </c>
      <c r="AL502" s="0" t="n">
        <v>29269.04</v>
      </c>
      <c r="AM502" s="0" t="n">
        <v>5498.5</v>
      </c>
      <c r="AN502" s="0" t="n">
        <v>6933.63</v>
      </c>
      <c r="AO502" s="0" t="n">
        <v>1781.2</v>
      </c>
      <c r="AP502" s="0" t="n">
        <v>85</v>
      </c>
      <c r="AQ502" s="107" t="s">
        <v>145</v>
      </c>
    </row>
    <row r="503" customFormat="false" ht="12.8" hidden="false" customHeight="false" outlineLevel="0" collapsed="false">
      <c r="A503" s="0" t="s">
        <v>2800</v>
      </c>
      <c r="B503" s="0" t="s">
        <v>2801</v>
      </c>
      <c r="C503" s="0" t="n">
        <v>12022</v>
      </c>
      <c r="D503" s="0" t="n">
        <v>2022</v>
      </c>
      <c r="E503" s="0" t="s">
        <v>80</v>
      </c>
      <c r="F503" s="0" t="n">
        <v>22</v>
      </c>
      <c r="G503" s="0" t="n">
        <v>27</v>
      </c>
      <c r="I503" s="0" t="s">
        <v>1405</v>
      </c>
      <c r="J503" s="0" t="s">
        <v>1365</v>
      </c>
      <c r="K503" s="0" t="s">
        <v>1366</v>
      </c>
      <c r="L503" s="0" t="n">
        <v>10</v>
      </c>
      <c r="M503" s="0" t="n">
        <v>8</v>
      </c>
      <c r="N503" s="0" t="s">
        <v>52</v>
      </c>
      <c r="O503" s="0" t="s">
        <v>409</v>
      </c>
      <c r="P503" s="0" t="s">
        <v>1753</v>
      </c>
      <c r="Q503" s="0" t="s">
        <v>55</v>
      </c>
      <c r="R503" s="0" t="n">
        <v>6</v>
      </c>
      <c r="S503" s="0" t="n">
        <v>131</v>
      </c>
      <c r="T503" s="0" t="n">
        <v>254</v>
      </c>
      <c r="U503" s="0" t="n">
        <v>563</v>
      </c>
      <c r="V503" s="0" t="n">
        <v>354</v>
      </c>
      <c r="W503" s="0" t="n">
        <v>398</v>
      </c>
      <c r="X503" s="0" t="n">
        <v>17</v>
      </c>
      <c r="Y503" s="0" t="s">
        <v>55</v>
      </c>
      <c r="Z503" s="0" t="s">
        <v>55</v>
      </c>
      <c r="AA503" s="0" t="n">
        <v>147.483</v>
      </c>
      <c r="AB503" s="0" t="n">
        <v>2</v>
      </c>
      <c r="AC503" s="0" t="n">
        <v>133.5</v>
      </c>
      <c r="AD503" s="0" t="n">
        <v>6292.68</v>
      </c>
      <c r="AE503" s="0" t="n">
        <v>515.83</v>
      </c>
      <c r="AF503" s="0" t="n">
        <v>1020.78</v>
      </c>
      <c r="AG503" s="0" t="n">
        <v>69.4</v>
      </c>
      <c r="AH503" s="0" t="n">
        <v>444.05</v>
      </c>
      <c r="AI503" s="0" t="n">
        <v>17.25</v>
      </c>
      <c r="AJ503" s="0" t="n">
        <v>277961.26</v>
      </c>
      <c r="AK503" s="0" t="n">
        <v>33650.33</v>
      </c>
      <c r="AL503" s="0" t="n">
        <v>29961.14</v>
      </c>
      <c r="AM503" s="0" t="n">
        <v>2983</v>
      </c>
      <c r="AN503" s="0" t="n">
        <v>4128.49</v>
      </c>
      <c r="AO503" s="0" t="n">
        <v>577.75</v>
      </c>
      <c r="AP503" s="0" t="n">
        <v>65</v>
      </c>
      <c r="AQ503" s="107" t="s">
        <v>149</v>
      </c>
    </row>
    <row r="504" customFormat="false" ht="12.8" hidden="false" customHeight="false" outlineLevel="0" collapsed="false">
      <c r="A504" s="0" t="s">
        <v>2802</v>
      </c>
      <c r="B504" s="0" t="s">
        <v>2803</v>
      </c>
      <c r="C504" s="0" t="n">
        <v>12023</v>
      </c>
      <c r="D504" s="0" t="n">
        <v>2023</v>
      </c>
      <c r="E504" s="0" t="s">
        <v>80</v>
      </c>
      <c r="F504" s="0" t="n">
        <v>23</v>
      </c>
      <c r="G504" s="0" t="n">
        <v>29</v>
      </c>
      <c r="H504" s="0" t="s">
        <v>153</v>
      </c>
      <c r="I504" s="0" t="s">
        <v>1407</v>
      </c>
      <c r="J504" s="0" t="s">
        <v>1365</v>
      </c>
      <c r="K504" s="0" t="s">
        <v>1366</v>
      </c>
      <c r="L504" s="0" t="n">
        <v>12</v>
      </c>
      <c r="M504" s="0" t="n">
        <v>9</v>
      </c>
      <c r="N504" s="0" t="s">
        <v>52</v>
      </c>
      <c r="O504" s="0" t="s">
        <v>409</v>
      </c>
      <c r="P504" s="0" t="s">
        <v>1754</v>
      </c>
      <c r="Q504" s="0" t="s">
        <v>55</v>
      </c>
      <c r="R504" s="0" t="n">
        <v>5</v>
      </c>
      <c r="S504" s="0" t="s">
        <v>55</v>
      </c>
      <c r="T504" s="0" t="s">
        <v>55</v>
      </c>
      <c r="U504" s="0" t="s">
        <v>55</v>
      </c>
      <c r="V504" s="0" t="s">
        <v>55</v>
      </c>
      <c r="W504" s="0" t="s">
        <v>55</v>
      </c>
      <c r="X504" s="0" t="n">
        <v>16</v>
      </c>
      <c r="Y504" s="0" t="s">
        <v>55</v>
      </c>
      <c r="Z504" s="0" t="s">
        <v>55</v>
      </c>
      <c r="AA504" s="0" t="n">
        <v>5.94928</v>
      </c>
      <c r="AB504" s="0" t="n">
        <v>8</v>
      </c>
      <c r="AC504" s="0" t="n">
        <v>3.86</v>
      </c>
      <c r="AD504" s="0" t="n">
        <v>10639.43</v>
      </c>
      <c r="AE504" s="0" t="n">
        <v>569.6</v>
      </c>
      <c r="AF504" s="0" t="n">
        <v>662.54</v>
      </c>
      <c r="AG504" s="0" t="n">
        <v>59.75</v>
      </c>
      <c r="AH504" s="0" t="n">
        <v>109.55</v>
      </c>
      <c r="AI504" s="0" t="n">
        <v>11.67</v>
      </c>
      <c r="AJ504" s="0" t="n">
        <v>217085.42</v>
      </c>
      <c r="AK504" s="0" t="n">
        <v>28801.2</v>
      </c>
      <c r="AL504" s="0" t="n">
        <v>16127.77</v>
      </c>
      <c r="AM504" s="0" t="n">
        <v>1682.25</v>
      </c>
      <c r="AN504" s="0" t="n">
        <v>1550.68</v>
      </c>
      <c r="AO504" s="0" t="n">
        <v>226.67</v>
      </c>
      <c r="AP504" s="0" t="n">
        <v>68</v>
      </c>
      <c r="AQ504" s="107" t="s">
        <v>154</v>
      </c>
    </row>
    <row r="505" customFormat="false" ht="12.8" hidden="false" customHeight="false" outlineLevel="0" collapsed="false">
      <c r="A505" s="0" t="s">
        <v>2804</v>
      </c>
      <c r="B505" s="0" t="s">
        <v>2805</v>
      </c>
      <c r="C505" s="0" t="n">
        <v>12024</v>
      </c>
      <c r="D505" s="0" t="n">
        <v>2024</v>
      </c>
      <c r="E505" s="0" t="s">
        <v>80</v>
      </c>
      <c r="F505" s="0" t="n">
        <v>24</v>
      </c>
      <c r="G505" s="0" t="n">
        <v>30</v>
      </c>
      <c r="H505" s="0" t="s">
        <v>158</v>
      </c>
      <c r="I505" s="0" t="s">
        <v>1409</v>
      </c>
      <c r="J505" s="0" t="s">
        <v>1365</v>
      </c>
      <c r="K505" s="0" t="s">
        <v>1366</v>
      </c>
      <c r="L505" s="0" t="n">
        <v>18</v>
      </c>
      <c r="M505" s="0" t="n">
        <v>15</v>
      </c>
      <c r="N505" s="0" t="s">
        <v>52</v>
      </c>
      <c r="O505" s="0" t="s">
        <v>409</v>
      </c>
      <c r="P505" s="0" t="s">
        <v>1745</v>
      </c>
      <c r="Q505" s="0" t="s">
        <v>55</v>
      </c>
      <c r="R505" s="0" t="n">
        <v>5</v>
      </c>
      <c r="S505" s="0" t="n">
        <v>14</v>
      </c>
      <c r="T505" s="0" t="s">
        <v>55</v>
      </c>
      <c r="U505" s="0" t="s">
        <v>55</v>
      </c>
      <c r="V505" s="0" t="s">
        <v>55</v>
      </c>
      <c r="W505" s="0" t="s">
        <v>55</v>
      </c>
      <c r="X505" s="0" t="n">
        <v>2</v>
      </c>
      <c r="Y505" s="0" t="s">
        <v>55</v>
      </c>
      <c r="Z505" s="0" t="s">
        <v>55</v>
      </c>
      <c r="AA505" s="0" t="n">
        <v>2.4987</v>
      </c>
      <c r="AB505" s="0" t="n">
        <v>6</v>
      </c>
      <c r="AC505" s="0" t="n">
        <v>10.65</v>
      </c>
      <c r="AD505" s="0" t="n">
        <v>9394.75</v>
      </c>
      <c r="AE505" s="0" t="n">
        <v>238</v>
      </c>
      <c r="AF505" s="0" t="n">
        <v>619.94</v>
      </c>
      <c r="AG505" s="0" t="n">
        <v>36.75</v>
      </c>
      <c r="AH505" s="0" t="n">
        <v>29.29</v>
      </c>
      <c r="AI505" s="0" t="n">
        <v>6</v>
      </c>
      <c r="AJ505" s="0" t="n">
        <v>125404.84</v>
      </c>
      <c r="AK505" s="0" t="n">
        <v>16242.6</v>
      </c>
      <c r="AL505" s="0" t="n">
        <v>7933.97</v>
      </c>
      <c r="AM505" s="0" t="n">
        <v>1414.5</v>
      </c>
      <c r="AN505" s="0" t="n">
        <v>247.55</v>
      </c>
      <c r="AO505" s="0" t="n">
        <v>88</v>
      </c>
      <c r="AP505" s="0" t="n">
        <v>72</v>
      </c>
      <c r="AQ505" s="107" t="s">
        <v>159</v>
      </c>
    </row>
    <row r="506" customFormat="false" ht="12.8" hidden="false" customHeight="false" outlineLevel="0" collapsed="false">
      <c r="A506" s="0" t="s">
        <v>2806</v>
      </c>
      <c r="B506" s="0" t="s">
        <v>2807</v>
      </c>
      <c r="C506" s="0" t="n">
        <v>12025</v>
      </c>
      <c r="D506" s="0" t="n">
        <v>2025</v>
      </c>
      <c r="E506" s="0" t="s">
        <v>46</v>
      </c>
      <c r="F506" s="0" t="n">
        <v>25</v>
      </c>
      <c r="G506" s="0" t="n">
        <v>33</v>
      </c>
      <c r="H506" s="0" t="s">
        <v>163</v>
      </c>
      <c r="I506" s="0" t="s">
        <v>1411</v>
      </c>
      <c r="J506" s="0" t="s">
        <v>1365</v>
      </c>
      <c r="K506" s="0" t="s">
        <v>1366</v>
      </c>
      <c r="L506" s="0" t="n">
        <v>10</v>
      </c>
      <c r="M506" s="0" t="n">
        <v>8</v>
      </c>
      <c r="N506" s="0" t="s">
        <v>52</v>
      </c>
      <c r="O506" s="0" t="s">
        <v>409</v>
      </c>
      <c r="P506" s="0" t="s">
        <v>1755</v>
      </c>
      <c r="Q506" s="0" t="s">
        <v>55</v>
      </c>
      <c r="R506" s="0" t="n">
        <v>4</v>
      </c>
      <c r="S506" s="0" t="n">
        <v>1</v>
      </c>
      <c r="T506" s="0" t="s">
        <v>55</v>
      </c>
      <c r="U506" s="0" t="s">
        <v>55</v>
      </c>
      <c r="V506" s="0" t="s">
        <v>55</v>
      </c>
      <c r="W506" s="0" t="s">
        <v>55</v>
      </c>
      <c r="X506" s="0" t="n">
        <v>8</v>
      </c>
      <c r="Y506" s="0" t="s">
        <v>55</v>
      </c>
      <c r="Z506" s="0" t="s">
        <v>55</v>
      </c>
      <c r="AA506" s="0" t="n">
        <v>3.03413</v>
      </c>
      <c r="AB506" s="0" t="n">
        <v>11</v>
      </c>
      <c r="AC506" s="0" t="n">
        <v>6.99</v>
      </c>
      <c r="AD506" s="0" t="n">
        <v>7927.23</v>
      </c>
      <c r="AE506" s="0" t="n">
        <v>151.5</v>
      </c>
      <c r="AF506" s="0" t="n">
        <v>310.81</v>
      </c>
      <c r="AG506" s="0" t="n">
        <v>20.33</v>
      </c>
      <c r="AH506" s="0" t="n">
        <v>28.08</v>
      </c>
      <c r="AI506" s="0" t="n">
        <v>4.5</v>
      </c>
      <c r="AJ506" s="0" t="n">
        <v>186758.84</v>
      </c>
      <c r="AK506" s="0" t="n">
        <v>27521.75</v>
      </c>
      <c r="AL506" s="0" t="n">
        <v>8269.63</v>
      </c>
      <c r="AM506" s="0" t="n">
        <v>1964.33</v>
      </c>
      <c r="AN506" s="0" t="n">
        <v>519.85</v>
      </c>
      <c r="AO506" s="0" t="n">
        <v>162</v>
      </c>
      <c r="AP506" s="0" t="n">
        <v>73</v>
      </c>
      <c r="AQ506" s="107" t="s">
        <v>164</v>
      </c>
    </row>
    <row r="507" customFormat="false" ht="12.8" hidden="false" customHeight="false" outlineLevel="0" collapsed="false">
      <c r="A507" s="0" t="s">
        <v>2808</v>
      </c>
      <c r="B507" s="0" t="s">
        <v>2809</v>
      </c>
      <c r="C507" s="0" t="n">
        <v>12026</v>
      </c>
      <c r="D507" s="0" t="n">
        <v>2026</v>
      </c>
      <c r="E507" s="0" t="s">
        <v>80</v>
      </c>
      <c r="F507" s="0" t="n">
        <v>26</v>
      </c>
      <c r="G507" s="0" t="n">
        <v>34</v>
      </c>
      <c r="I507" s="0" t="s">
        <v>1413</v>
      </c>
      <c r="J507" s="0" t="s">
        <v>1365</v>
      </c>
      <c r="K507" s="0" t="s">
        <v>1366</v>
      </c>
      <c r="L507" s="0" t="n">
        <v>14</v>
      </c>
      <c r="M507" s="0" t="n">
        <v>11</v>
      </c>
      <c r="N507" s="0" t="s">
        <v>52</v>
      </c>
      <c r="O507" s="0" t="s">
        <v>409</v>
      </c>
      <c r="P507" s="0" t="s">
        <v>1756</v>
      </c>
      <c r="Q507" s="0" t="s">
        <v>55</v>
      </c>
      <c r="R507" s="0" t="n">
        <v>5</v>
      </c>
      <c r="S507" s="0" t="n">
        <v>10</v>
      </c>
      <c r="T507" s="0" t="s">
        <v>55</v>
      </c>
      <c r="U507" s="0" t="n">
        <v>536</v>
      </c>
      <c r="V507" s="0" t="s">
        <v>55</v>
      </c>
      <c r="W507" s="0" t="s">
        <v>55</v>
      </c>
      <c r="X507" s="0" t="n">
        <v>6</v>
      </c>
      <c r="Y507" s="0" t="s">
        <v>55</v>
      </c>
      <c r="Z507" s="0" t="s">
        <v>55</v>
      </c>
      <c r="AA507" s="0" t="n">
        <v>8.92391</v>
      </c>
      <c r="AB507" s="0" t="n">
        <v>4</v>
      </c>
      <c r="AC507" s="0" t="n">
        <v>17.71</v>
      </c>
      <c r="AD507" s="0" t="n">
        <v>10714.56</v>
      </c>
      <c r="AE507" s="0" t="n">
        <v>404.8</v>
      </c>
      <c r="AF507" s="0" t="n">
        <v>1119.31</v>
      </c>
      <c r="AG507" s="0" t="n">
        <v>45</v>
      </c>
      <c r="AH507" s="0" t="n">
        <v>206.46</v>
      </c>
      <c r="AI507" s="0" t="n">
        <v>6.67</v>
      </c>
      <c r="AJ507" s="0" t="n">
        <v>320744.3</v>
      </c>
      <c r="AK507" s="0" t="n">
        <v>40729.2</v>
      </c>
      <c r="AL507" s="0" t="n">
        <v>22505.15</v>
      </c>
      <c r="AM507" s="0" t="n">
        <v>3376</v>
      </c>
      <c r="AN507" s="0" t="n">
        <v>1379.54</v>
      </c>
      <c r="AO507" s="0" t="n">
        <v>284.33</v>
      </c>
      <c r="AP507" s="0" t="n">
        <v>421</v>
      </c>
      <c r="AQ507" s="107" t="s">
        <v>168</v>
      </c>
    </row>
    <row r="508" customFormat="false" ht="12.8" hidden="false" customHeight="false" outlineLevel="0" collapsed="false">
      <c r="A508" s="0" t="s">
        <v>2810</v>
      </c>
      <c r="B508" s="0" t="s">
        <v>2811</v>
      </c>
      <c r="C508" s="0" t="n">
        <v>12027</v>
      </c>
      <c r="D508" s="0" t="n">
        <v>2027</v>
      </c>
      <c r="E508" s="0" t="s">
        <v>80</v>
      </c>
      <c r="F508" s="0" t="n">
        <v>27</v>
      </c>
      <c r="G508" s="0" t="n">
        <v>35</v>
      </c>
      <c r="H508" s="0" t="n">
        <v>68</v>
      </c>
      <c r="I508" s="0" t="s">
        <v>1415</v>
      </c>
      <c r="J508" s="0" t="s">
        <v>1365</v>
      </c>
      <c r="K508" s="0" t="s">
        <v>1366</v>
      </c>
      <c r="L508" s="0" t="n">
        <v>19</v>
      </c>
      <c r="M508" s="0" t="n">
        <v>17</v>
      </c>
      <c r="N508" s="0" t="s">
        <v>52</v>
      </c>
      <c r="O508" s="0" t="s">
        <v>409</v>
      </c>
      <c r="P508" s="0" t="s">
        <v>1357</v>
      </c>
      <c r="Q508" s="0" t="s">
        <v>55</v>
      </c>
      <c r="R508" s="0" t="n">
        <v>4</v>
      </c>
      <c r="S508" s="0" t="n">
        <v>72</v>
      </c>
      <c r="T508" s="0" t="n">
        <v>637</v>
      </c>
      <c r="U508" s="0" t="n">
        <v>584</v>
      </c>
      <c r="V508" s="0" t="n">
        <v>631</v>
      </c>
      <c r="W508" s="0" t="n">
        <v>542</v>
      </c>
      <c r="X508" s="0" t="n">
        <v>5</v>
      </c>
      <c r="Y508" s="0" t="s">
        <v>55</v>
      </c>
      <c r="Z508" s="0" t="s">
        <v>55</v>
      </c>
      <c r="AA508" s="0" t="n">
        <v>55.6257</v>
      </c>
      <c r="AB508" s="0" t="n">
        <v>10</v>
      </c>
      <c r="AC508" s="0" t="n">
        <v>15.25</v>
      </c>
      <c r="AD508" s="0" t="n">
        <v>20969.76</v>
      </c>
      <c r="AE508" s="0" t="n">
        <v>282.5</v>
      </c>
      <c r="AF508" s="0" t="n">
        <v>5651.16</v>
      </c>
      <c r="AG508" s="0" t="n">
        <v>31.33</v>
      </c>
      <c r="AH508" s="0" t="n">
        <v>91.32</v>
      </c>
      <c r="AI508" s="0" t="n">
        <v>3.5</v>
      </c>
      <c r="AJ508" s="0" t="n">
        <v>290849.56</v>
      </c>
      <c r="AK508" s="0" t="n">
        <v>31002.75</v>
      </c>
      <c r="AL508" s="0" t="n">
        <v>18307.88</v>
      </c>
      <c r="AM508" s="0" t="n">
        <v>3152</v>
      </c>
      <c r="AN508" s="0" t="n">
        <v>350.26</v>
      </c>
      <c r="AO508" s="0" t="n">
        <v>167</v>
      </c>
      <c r="AP508" s="0" t="n">
        <v>27</v>
      </c>
      <c r="AQ508" s="107" t="s">
        <v>172</v>
      </c>
    </row>
    <row r="509" customFormat="false" ht="12.8" hidden="false" customHeight="false" outlineLevel="0" collapsed="false">
      <c r="A509" s="0" t="s">
        <v>2812</v>
      </c>
      <c r="B509" s="0" t="s">
        <v>2813</v>
      </c>
      <c r="C509" s="0" t="n">
        <v>12028</v>
      </c>
      <c r="D509" s="0" t="n">
        <v>2028</v>
      </c>
      <c r="E509" s="0" t="s">
        <v>46</v>
      </c>
      <c r="F509" s="0" t="n">
        <v>28</v>
      </c>
      <c r="G509" s="0" t="n">
        <v>36</v>
      </c>
      <c r="H509" s="0" t="n">
        <v>48</v>
      </c>
      <c r="I509" s="0" t="s">
        <v>1417</v>
      </c>
      <c r="J509" s="0" t="s">
        <v>1365</v>
      </c>
      <c r="K509" s="0" t="s">
        <v>1366</v>
      </c>
      <c r="L509" s="0" t="n">
        <v>17</v>
      </c>
      <c r="M509" s="0" t="n">
        <v>15</v>
      </c>
      <c r="N509" s="0" t="s">
        <v>52</v>
      </c>
      <c r="O509" s="0" t="s">
        <v>409</v>
      </c>
      <c r="P509" s="0" t="s">
        <v>1755</v>
      </c>
      <c r="Q509" s="0" t="s">
        <v>55</v>
      </c>
      <c r="R509" s="0" t="n">
        <v>6</v>
      </c>
      <c r="S509" s="0" t="n">
        <v>1</v>
      </c>
      <c r="T509" s="0" t="s">
        <v>55</v>
      </c>
      <c r="U509" s="0" t="s">
        <v>55</v>
      </c>
      <c r="V509" s="0" t="s">
        <v>55</v>
      </c>
      <c r="W509" s="0" t="s">
        <v>55</v>
      </c>
      <c r="X509" s="0" t="n">
        <v>6</v>
      </c>
      <c r="Y509" s="0" t="s">
        <v>55</v>
      </c>
      <c r="Z509" s="0" t="s">
        <v>55</v>
      </c>
      <c r="AA509" s="0" t="n">
        <v>1.36833</v>
      </c>
      <c r="AB509" s="0" t="n">
        <v>1</v>
      </c>
      <c r="AC509" s="0" t="n">
        <v>91.38</v>
      </c>
      <c r="AD509" s="0" t="n">
        <v>8972.61</v>
      </c>
      <c r="AE509" s="0" t="n">
        <v>848.17</v>
      </c>
      <c r="AF509" s="0" t="n">
        <v>194.99</v>
      </c>
      <c r="AG509" s="0" t="n">
        <v>38</v>
      </c>
      <c r="AH509" s="0" t="n">
        <v>89.28</v>
      </c>
      <c r="AI509" s="0" t="n">
        <v>8</v>
      </c>
      <c r="AJ509" s="0" t="n">
        <v>324592.56</v>
      </c>
      <c r="AK509" s="0" t="n">
        <v>35702.67</v>
      </c>
      <c r="AL509" s="0" t="n">
        <v>19970.87</v>
      </c>
      <c r="AM509" s="0" t="n">
        <v>1149.4</v>
      </c>
      <c r="AN509" s="0" t="n">
        <v>1198.97</v>
      </c>
      <c r="AO509" s="0" t="n">
        <v>93.5</v>
      </c>
      <c r="AP509" s="0" t="n">
        <v>539</v>
      </c>
      <c r="AQ509" s="107" t="s">
        <v>176</v>
      </c>
    </row>
    <row r="510" customFormat="false" ht="12.8" hidden="false" customHeight="false" outlineLevel="0" collapsed="false">
      <c r="A510" s="0" t="s">
        <v>2814</v>
      </c>
      <c r="B510" s="0" t="s">
        <v>2815</v>
      </c>
      <c r="C510" s="0" t="n">
        <v>12029</v>
      </c>
      <c r="D510" s="0" t="n">
        <v>2029</v>
      </c>
      <c r="E510" s="0" t="s">
        <v>46</v>
      </c>
      <c r="F510" s="0" t="n">
        <v>29</v>
      </c>
      <c r="G510" s="0" t="n">
        <v>38</v>
      </c>
      <c r="H510" s="0" t="s">
        <v>180</v>
      </c>
      <c r="I510" s="0" t="s">
        <v>1419</v>
      </c>
      <c r="J510" s="0" t="s">
        <v>1365</v>
      </c>
      <c r="K510" s="0" t="s">
        <v>1366</v>
      </c>
      <c r="L510" s="0" t="n">
        <v>11</v>
      </c>
      <c r="M510" s="0" t="n">
        <v>8</v>
      </c>
      <c r="N510" s="0" t="s">
        <v>52</v>
      </c>
      <c r="O510" s="0" t="s">
        <v>409</v>
      </c>
      <c r="P510" s="0" t="s">
        <v>1745</v>
      </c>
      <c r="Q510" s="0" t="s">
        <v>55</v>
      </c>
      <c r="R510" s="0" t="n">
        <v>4</v>
      </c>
      <c r="S510" s="0" t="n">
        <v>36</v>
      </c>
      <c r="T510" s="0" t="n">
        <v>595</v>
      </c>
      <c r="U510" s="0" t="n">
        <v>566</v>
      </c>
      <c r="V510" s="0" t="n">
        <v>606</v>
      </c>
      <c r="W510" s="0" t="n">
        <v>497</v>
      </c>
      <c r="X510" s="0" t="n">
        <v>10</v>
      </c>
      <c r="Y510" s="0" t="s">
        <v>55</v>
      </c>
      <c r="Z510" s="0" t="s">
        <v>55</v>
      </c>
      <c r="AA510" s="0" t="n">
        <v>30.0438</v>
      </c>
      <c r="AB510" s="0" t="n">
        <v>4</v>
      </c>
      <c r="AC510" s="0" t="n">
        <v>7.32</v>
      </c>
      <c r="AD510" s="0" t="n">
        <v>10452.49</v>
      </c>
      <c r="AE510" s="0" t="n">
        <v>197</v>
      </c>
      <c r="AF510" s="0" t="n">
        <v>1731.59</v>
      </c>
      <c r="AG510" s="0" t="n">
        <v>21.67</v>
      </c>
      <c r="AH510" s="0" t="n">
        <v>44.59</v>
      </c>
      <c r="AI510" s="0" t="n">
        <v>2.5</v>
      </c>
      <c r="AJ510" s="0" t="n">
        <v>139613.03</v>
      </c>
      <c r="AK510" s="0" t="n">
        <v>17311.5</v>
      </c>
      <c r="AL510" s="0" t="n">
        <v>9724.78</v>
      </c>
      <c r="AM510" s="0" t="n">
        <v>1350.67</v>
      </c>
      <c r="AN510" s="0" t="n">
        <v>177.11</v>
      </c>
      <c r="AO510" s="0" t="n">
        <v>81</v>
      </c>
      <c r="AP510" s="0" t="n">
        <v>28</v>
      </c>
      <c r="AQ510" s="107" t="s">
        <v>181</v>
      </c>
    </row>
    <row r="511" customFormat="false" ht="12.8" hidden="false" customHeight="false" outlineLevel="0" collapsed="false">
      <c r="A511" s="0" t="s">
        <v>2816</v>
      </c>
      <c r="B511" s="0" t="s">
        <v>2817</v>
      </c>
      <c r="C511" s="0" t="n">
        <v>12030</v>
      </c>
      <c r="D511" s="0" t="n">
        <v>2030</v>
      </c>
      <c r="E511" s="0" t="s">
        <v>80</v>
      </c>
      <c r="F511" s="0" t="n">
        <v>30</v>
      </c>
      <c r="G511" s="0" t="n">
        <v>39</v>
      </c>
      <c r="I511" s="0" t="s">
        <v>1421</v>
      </c>
      <c r="J511" s="0" t="s">
        <v>1365</v>
      </c>
      <c r="K511" s="0" t="s">
        <v>1366</v>
      </c>
      <c r="L511" s="0" t="n">
        <v>20</v>
      </c>
      <c r="M511" s="0" t="n">
        <v>18</v>
      </c>
      <c r="N511" s="0" t="s">
        <v>52</v>
      </c>
      <c r="O511" s="0" t="s">
        <v>409</v>
      </c>
      <c r="P511" s="0" t="s">
        <v>1755</v>
      </c>
      <c r="Q511" s="0" t="s">
        <v>55</v>
      </c>
      <c r="R511" s="0" t="n">
        <v>6</v>
      </c>
      <c r="S511" s="0" t="n">
        <v>2</v>
      </c>
      <c r="T511" s="0" t="s">
        <v>55</v>
      </c>
      <c r="U511" s="0" t="s">
        <v>55</v>
      </c>
      <c r="V511" s="0" t="s">
        <v>55</v>
      </c>
      <c r="W511" s="0" t="s">
        <v>55</v>
      </c>
      <c r="X511" s="0" t="n">
        <v>15</v>
      </c>
      <c r="Y511" s="0" t="s">
        <v>55</v>
      </c>
      <c r="Z511" s="0" t="s">
        <v>55</v>
      </c>
      <c r="AA511" s="0" t="n">
        <v>1.90377</v>
      </c>
      <c r="AB511" s="0" t="n">
        <v>5</v>
      </c>
      <c r="AC511" s="0" t="n">
        <v>4.72</v>
      </c>
      <c r="AD511" s="0" t="n">
        <v>8061.88</v>
      </c>
      <c r="AE511" s="0" t="n">
        <v>845.67</v>
      </c>
      <c r="AF511" s="0" t="n">
        <v>1676.93</v>
      </c>
      <c r="AG511" s="0" t="n">
        <v>189.4</v>
      </c>
      <c r="AH511" s="0" t="n">
        <v>134.45</v>
      </c>
      <c r="AI511" s="0" t="n">
        <v>27.25</v>
      </c>
      <c r="AJ511" s="0" t="n">
        <v>248194.85</v>
      </c>
      <c r="AK511" s="0" t="n">
        <v>30166</v>
      </c>
      <c r="AL511" s="0" t="n">
        <v>22374.41</v>
      </c>
      <c r="AM511" s="0" t="n">
        <v>3586.2</v>
      </c>
      <c r="AN511" s="0" t="n">
        <v>1997.5</v>
      </c>
      <c r="AO511" s="0" t="n">
        <v>412.25</v>
      </c>
      <c r="AP511" s="0" t="n">
        <v>227</v>
      </c>
      <c r="AQ511" s="107" t="s">
        <v>185</v>
      </c>
    </row>
    <row r="512" customFormat="false" ht="12.8" hidden="false" customHeight="false" outlineLevel="0" collapsed="false">
      <c r="A512" s="0" t="s">
        <v>2818</v>
      </c>
      <c r="B512" s="0" t="s">
        <v>2819</v>
      </c>
      <c r="C512" s="0" t="n">
        <v>12031</v>
      </c>
      <c r="D512" s="0" t="n">
        <v>2031</v>
      </c>
      <c r="E512" s="0" t="s">
        <v>46</v>
      </c>
      <c r="F512" s="0" t="n">
        <v>31</v>
      </c>
      <c r="G512" s="0" t="n">
        <v>40</v>
      </c>
      <c r="I512" s="0" t="s">
        <v>1423</v>
      </c>
      <c r="J512" s="0" t="s">
        <v>1365</v>
      </c>
      <c r="K512" s="0" t="s">
        <v>1366</v>
      </c>
      <c r="L512" s="0" t="n">
        <v>15</v>
      </c>
      <c r="M512" s="0" t="n">
        <v>12</v>
      </c>
      <c r="N512" s="0" t="s">
        <v>52</v>
      </c>
      <c r="O512" s="0" t="s">
        <v>409</v>
      </c>
      <c r="P512" s="0" t="s">
        <v>1757</v>
      </c>
      <c r="Q512" s="0" t="s">
        <v>55</v>
      </c>
      <c r="R512" s="0" t="n">
        <v>4</v>
      </c>
      <c r="S512" s="0" t="n">
        <v>18</v>
      </c>
      <c r="T512" s="0" t="s">
        <v>55</v>
      </c>
      <c r="U512" s="0" t="s">
        <v>55</v>
      </c>
      <c r="V512" s="0" t="s">
        <v>55</v>
      </c>
      <c r="W512" s="0" t="s">
        <v>55</v>
      </c>
      <c r="X512" s="0" t="n">
        <v>4</v>
      </c>
      <c r="Y512" s="0" t="s">
        <v>55</v>
      </c>
      <c r="Z512" s="0" t="s">
        <v>55</v>
      </c>
      <c r="AA512" s="0" t="n">
        <v>2.61768</v>
      </c>
      <c r="AB512" s="0" t="n">
        <v>13</v>
      </c>
      <c r="AC512" s="0" t="n">
        <v>31.12</v>
      </c>
      <c r="AD512" s="0" t="n">
        <v>17630.46</v>
      </c>
      <c r="AE512" s="0" t="n">
        <v>269</v>
      </c>
      <c r="AF512" s="0" t="n">
        <v>1201.14</v>
      </c>
      <c r="AG512" s="0" t="n">
        <v>39.67</v>
      </c>
      <c r="AH512" s="0" t="n">
        <v>102.45</v>
      </c>
      <c r="AI512" s="0" t="n">
        <v>4.5</v>
      </c>
      <c r="AJ512" s="0" t="n">
        <v>250498.29</v>
      </c>
      <c r="AK512" s="0" t="n">
        <v>30877.75</v>
      </c>
      <c r="AL512" s="0" t="n">
        <v>11702.42</v>
      </c>
      <c r="AM512" s="0" t="n">
        <v>2246</v>
      </c>
      <c r="AN512" s="0" t="n">
        <v>610.84</v>
      </c>
      <c r="AO512" s="0" t="n">
        <v>138.5</v>
      </c>
      <c r="AP512" s="0" t="n">
        <v>87</v>
      </c>
      <c r="AQ512" s="107" t="s">
        <v>189</v>
      </c>
    </row>
    <row r="513" customFormat="false" ht="12.8" hidden="false" customHeight="false" outlineLevel="0" collapsed="false">
      <c r="A513" s="0" t="s">
        <v>2820</v>
      </c>
      <c r="B513" s="0" t="s">
        <v>2821</v>
      </c>
      <c r="C513" s="0" t="n">
        <v>12032</v>
      </c>
      <c r="D513" s="0" t="n">
        <v>2032</v>
      </c>
      <c r="E513" s="0" t="s">
        <v>80</v>
      </c>
      <c r="F513" s="0" t="n">
        <v>32</v>
      </c>
      <c r="G513" s="0" t="n">
        <v>41</v>
      </c>
      <c r="H513" s="0" t="s">
        <v>193</v>
      </c>
      <c r="I513" s="0" t="s">
        <v>1425</v>
      </c>
      <c r="J513" s="0" t="s">
        <v>1365</v>
      </c>
      <c r="K513" s="0" t="s">
        <v>1366</v>
      </c>
      <c r="L513" s="0" t="n">
        <v>10</v>
      </c>
      <c r="M513" s="0" t="n">
        <v>8</v>
      </c>
      <c r="N513" s="0" t="s">
        <v>52</v>
      </c>
      <c r="O513" s="0" t="s">
        <v>409</v>
      </c>
      <c r="P513" s="0" t="s">
        <v>1745</v>
      </c>
      <c r="Q513" s="0" t="s">
        <v>55</v>
      </c>
      <c r="R513" s="0" t="n">
        <v>4</v>
      </c>
      <c r="S513" s="0" t="n">
        <v>37</v>
      </c>
      <c r="T513" s="0" t="n">
        <v>573</v>
      </c>
      <c r="U513" s="0" t="n">
        <v>540</v>
      </c>
      <c r="V513" s="0" t="n">
        <v>545</v>
      </c>
      <c r="W513" s="0" t="n">
        <v>444</v>
      </c>
      <c r="X513" s="0" t="n">
        <v>3</v>
      </c>
      <c r="Y513" s="0" t="s">
        <v>55</v>
      </c>
      <c r="Z513" s="0" t="s">
        <v>55</v>
      </c>
      <c r="AA513" s="0" t="n">
        <v>50.9258</v>
      </c>
      <c r="AB513" s="0" t="n">
        <v>16</v>
      </c>
      <c r="AC513" s="0" t="n">
        <v>61.86</v>
      </c>
      <c r="AD513" s="0" t="n">
        <v>19984.98</v>
      </c>
      <c r="AE513" s="0" t="n">
        <v>271.25</v>
      </c>
      <c r="AF513" s="0" t="n">
        <v>767.97</v>
      </c>
      <c r="AG513" s="0" t="n">
        <v>29.67</v>
      </c>
      <c r="AH513" s="0" t="n">
        <v>307.1</v>
      </c>
      <c r="AI513" s="0" t="n">
        <v>6</v>
      </c>
      <c r="AJ513" s="0" t="n">
        <v>344817.11</v>
      </c>
      <c r="AK513" s="0" t="n">
        <v>40068</v>
      </c>
      <c r="AL513" s="0" t="n">
        <v>27845.13</v>
      </c>
      <c r="AM513" s="0" t="n">
        <v>5341</v>
      </c>
      <c r="AN513" s="0" t="n">
        <v>4053.98</v>
      </c>
      <c r="AO513" s="0" t="n">
        <v>1387</v>
      </c>
      <c r="AP513" s="0" t="n">
        <v>169</v>
      </c>
      <c r="AQ513" s="107" t="s">
        <v>194</v>
      </c>
    </row>
    <row r="514" customFormat="false" ht="12.8" hidden="false" customHeight="false" outlineLevel="0" collapsed="false">
      <c r="A514" s="0" t="s">
        <v>2822</v>
      </c>
      <c r="B514" s="0" t="s">
        <v>2823</v>
      </c>
      <c r="C514" s="0" t="n">
        <v>12033</v>
      </c>
      <c r="D514" s="0" t="n">
        <v>2033</v>
      </c>
      <c r="E514" s="0" t="s">
        <v>46</v>
      </c>
      <c r="F514" s="0" t="n">
        <v>33</v>
      </c>
      <c r="G514" s="0" t="n">
        <v>42</v>
      </c>
      <c r="I514" s="0" t="s">
        <v>1427</v>
      </c>
      <c r="J514" s="0" t="s">
        <v>1365</v>
      </c>
      <c r="K514" s="0" t="s">
        <v>1366</v>
      </c>
      <c r="L514" s="0" t="n">
        <v>19</v>
      </c>
      <c r="M514" s="0" t="n">
        <v>17</v>
      </c>
      <c r="N514" s="0" t="s">
        <v>52</v>
      </c>
      <c r="O514" s="0" t="s">
        <v>409</v>
      </c>
      <c r="P514" s="0" t="s">
        <v>1758</v>
      </c>
      <c r="Q514" s="0" t="s">
        <v>55</v>
      </c>
      <c r="R514" s="0" t="n">
        <v>5</v>
      </c>
      <c r="S514" s="0" t="n">
        <v>53</v>
      </c>
      <c r="T514" s="0" t="s">
        <v>55</v>
      </c>
      <c r="U514" s="0" t="s">
        <v>55</v>
      </c>
      <c r="V514" s="0" t="s">
        <v>55</v>
      </c>
      <c r="W514" s="0" t="s">
        <v>55</v>
      </c>
      <c r="X514" s="0" t="n">
        <v>12</v>
      </c>
      <c r="Y514" s="0" t="s">
        <v>55</v>
      </c>
      <c r="Z514" s="0" t="s">
        <v>55</v>
      </c>
      <c r="AA514" s="0" t="n">
        <v>24.749</v>
      </c>
      <c r="AB514" s="0" t="n">
        <v>1</v>
      </c>
      <c r="AC514" s="0" t="n">
        <v>233.15</v>
      </c>
      <c r="AD514" s="0" t="n">
        <v>5049.26</v>
      </c>
      <c r="AE514" s="0" t="n">
        <v>288</v>
      </c>
      <c r="AF514" s="0" t="n">
        <v>595.06</v>
      </c>
      <c r="AG514" s="0" t="n">
        <v>25.25</v>
      </c>
      <c r="AH514" s="0" t="n">
        <v>26</v>
      </c>
      <c r="AI514" s="0" t="n">
        <v>1.33</v>
      </c>
      <c r="AJ514" s="0" t="n">
        <v>280633.62</v>
      </c>
      <c r="AK514" s="0" t="n">
        <v>30300.4</v>
      </c>
      <c r="AL514" s="0" t="n">
        <v>38729.55</v>
      </c>
      <c r="AM514" s="0" t="n">
        <v>1952.75</v>
      </c>
      <c r="AN514" s="0" t="n">
        <v>586.96</v>
      </c>
      <c r="AO514" s="0" t="n">
        <v>101.33</v>
      </c>
      <c r="AP514" s="0" t="n">
        <v>106</v>
      </c>
      <c r="AQ514" s="107" t="s">
        <v>198</v>
      </c>
    </row>
    <row r="515" customFormat="false" ht="12.8" hidden="false" customHeight="false" outlineLevel="0" collapsed="false">
      <c r="A515" s="0" t="s">
        <v>2824</v>
      </c>
      <c r="B515" s="0" t="s">
        <v>2825</v>
      </c>
      <c r="C515" s="0" t="n">
        <v>12034</v>
      </c>
      <c r="D515" s="0" t="n">
        <v>2034</v>
      </c>
      <c r="E515" s="0" t="s">
        <v>46</v>
      </c>
      <c r="F515" s="0" t="n">
        <v>34</v>
      </c>
      <c r="G515" s="0" t="n">
        <v>44</v>
      </c>
      <c r="H515" s="0" t="s">
        <v>153</v>
      </c>
      <c r="I515" s="0" t="s">
        <v>1429</v>
      </c>
      <c r="J515" s="0" t="s">
        <v>1365</v>
      </c>
      <c r="K515" s="0" t="s">
        <v>1366</v>
      </c>
      <c r="L515" s="0" t="n">
        <v>15</v>
      </c>
      <c r="M515" s="0" t="n">
        <v>12</v>
      </c>
      <c r="N515" s="0" t="s">
        <v>52</v>
      </c>
      <c r="O515" s="0" t="s">
        <v>409</v>
      </c>
      <c r="P515" s="0" t="s">
        <v>1759</v>
      </c>
      <c r="Q515" s="0" t="s">
        <v>55</v>
      </c>
      <c r="R515" s="0" t="n">
        <v>6</v>
      </c>
      <c r="S515" s="0" t="n">
        <v>7</v>
      </c>
      <c r="T515" s="0" t="s">
        <v>55</v>
      </c>
      <c r="U515" s="0" t="s">
        <v>55</v>
      </c>
      <c r="V515" s="0" t="s">
        <v>55</v>
      </c>
      <c r="W515" s="0" t="s">
        <v>55</v>
      </c>
      <c r="X515" s="0" t="n">
        <v>5</v>
      </c>
      <c r="Y515" s="0" t="s">
        <v>55</v>
      </c>
      <c r="Z515" s="0" t="s">
        <v>55</v>
      </c>
      <c r="AA515" s="0" t="n">
        <v>1.96326</v>
      </c>
      <c r="AB515" s="0" t="n">
        <v>6</v>
      </c>
      <c r="AC515" s="0" t="n">
        <v>18.97</v>
      </c>
      <c r="AD515" s="0" t="n">
        <v>9700.75</v>
      </c>
      <c r="AE515" s="0" t="n">
        <v>1001</v>
      </c>
      <c r="AF515" s="0" t="n">
        <v>2112.73</v>
      </c>
      <c r="AG515" s="0" t="n">
        <v>202.6</v>
      </c>
      <c r="AH515" s="0" t="n">
        <v>235.64</v>
      </c>
      <c r="AI515" s="0" t="n">
        <v>24</v>
      </c>
      <c r="AJ515" s="0" t="n">
        <v>317795.89</v>
      </c>
      <c r="AK515" s="0" t="n">
        <v>46645.5</v>
      </c>
      <c r="AL515" s="0" t="n">
        <v>37174.99</v>
      </c>
      <c r="AM515" s="0" t="n">
        <v>6309.8</v>
      </c>
      <c r="AN515" s="0" t="n">
        <v>1511.34</v>
      </c>
      <c r="AO515" s="0" t="n">
        <v>329.25</v>
      </c>
      <c r="AP515" s="0" t="n">
        <v>470</v>
      </c>
      <c r="AQ515" s="107" t="s">
        <v>203</v>
      </c>
    </row>
    <row r="516" customFormat="false" ht="12.8" hidden="false" customHeight="false" outlineLevel="0" collapsed="false">
      <c r="A516" s="0" t="s">
        <v>2826</v>
      </c>
      <c r="B516" s="0" t="s">
        <v>2827</v>
      </c>
      <c r="C516" s="0" t="n">
        <v>12035</v>
      </c>
      <c r="D516" s="0" t="n">
        <v>2035</v>
      </c>
      <c r="E516" s="0" t="s">
        <v>56</v>
      </c>
      <c r="F516" s="0" t="n">
        <v>35</v>
      </c>
      <c r="G516" s="0" t="n">
        <v>45</v>
      </c>
      <c r="H516" s="0" t="n">
        <v>14</v>
      </c>
      <c r="I516" s="0" t="s">
        <v>1431</v>
      </c>
      <c r="J516" s="0" t="s">
        <v>1365</v>
      </c>
      <c r="K516" s="0" t="s">
        <v>1366</v>
      </c>
      <c r="L516" s="0" t="n">
        <v>13</v>
      </c>
      <c r="M516" s="0" t="n">
        <v>10</v>
      </c>
      <c r="N516" s="0" t="s">
        <v>52</v>
      </c>
      <c r="O516" s="0" t="s">
        <v>409</v>
      </c>
      <c r="P516" s="0" t="s">
        <v>1760</v>
      </c>
      <c r="Q516" s="0" t="s">
        <v>55</v>
      </c>
      <c r="R516" s="0" t="n">
        <v>3</v>
      </c>
      <c r="S516" s="0" t="n">
        <v>13</v>
      </c>
      <c r="T516" s="0" t="n">
        <v>530</v>
      </c>
      <c r="U516" s="0" t="n">
        <v>524</v>
      </c>
      <c r="V516" s="0" t="n">
        <v>556</v>
      </c>
      <c r="W516" s="0" t="s">
        <v>55</v>
      </c>
      <c r="X516" s="0" t="n">
        <v>15</v>
      </c>
      <c r="Y516" s="0" t="s">
        <v>55</v>
      </c>
      <c r="Z516" s="0" t="s">
        <v>55</v>
      </c>
      <c r="AA516" s="0" t="n">
        <v>5.05688</v>
      </c>
      <c r="AB516" s="0" t="n">
        <v>17</v>
      </c>
      <c r="AC516" s="0" t="n">
        <v>375.43</v>
      </c>
      <c r="AD516" s="0" t="n">
        <v>16210.95</v>
      </c>
      <c r="AE516" s="0" t="n">
        <v>75.67</v>
      </c>
      <c r="AF516" s="0" t="n">
        <v>3194.5</v>
      </c>
      <c r="AG516" s="0" t="n">
        <v>8.5</v>
      </c>
      <c r="AH516" s="0" t="n">
        <v>5.06</v>
      </c>
      <c r="AI516" s="0" t="n">
        <v>1</v>
      </c>
      <c r="AJ516" s="0" t="n">
        <v>293909.08</v>
      </c>
      <c r="AK516" s="0" t="n">
        <v>30905.33</v>
      </c>
      <c r="AL516" s="0" t="n">
        <v>11659.01</v>
      </c>
      <c r="AM516" s="0" t="n">
        <v>1286.5</v>
      </c>
      <c r="AN516" s="0" t="n">
        <v>28.74</v>
      </c>
      <c r="AO516" s="0" t="n">
        <v>23</v>
      </c>
      <c r="AP516" s="0" t="n">
        <v>118</v>
      </c>
      <c r="AQ516" s="107" t="s">
        <v>207</v>
      </c>
    </row>
    <row r="517" customFormat="false" ht="12.8" hidden="false" customHeight="false" outlineLevel="0" collapsed="false">
      <c r="A517" s="0" t="s">
        <v>2828</v>
      </c>
      <c r="B517" s="0" t="s">
        <v>2829</v>
      </c>
      <c r="C517" s="0" t="n">
        <v>12036</v>
      </c>
      <c r="D517" s="0" t="n">
        <v>2036</v>
      </c>
      <c r="E517" s="0" t="s">
        <v>56</v>
      </c>
      <c r="F517" s="0" t="n">
        <v>36</v>
      </c>
      <c r="G517" s="0" t="n">
        <v>46</v>
      </c>
      <c r="H517" s="0" t="n">
        <v>27</v>
      </c>
      <c r="I517" s="0" t="s">
        <v>1433</v>
      </c>
      <c r="J517" s="0" t="s">
        <v>1365</v>
      </c>
      <c r="K517" s="0" t="s">
        <v>1366</v>
      </c>
      <c r="L517" s="0" t="n">
        <v>10</v>
      </c>
      <c r="M517" s="0" t="n">
        <v>8</v>
      </c>
      <c r="N517" s="0" t="s">
        <v>52</v>
      </c>
      <c r="O517" s="0" t="s">
        <v>409</v>
      </c>
      <c r="P517" s="0" t="s">
        <v>1743</v>
      </c>
      <c r="Q517" s="0" t="s">
        <v>55</v>
      </c>
      <c r="R517" s="0" t="n">
        <v>4</v>
      </c>
      <c r="S517" s="0" t="n">
        <v>113</v>
      </c>
      <c r="T517" s="0" t="n">
        <v>311</v>
      </c>
      <c r="U517" s="0" t="n">
        <v>548</v>
      </c>
      <c r="V517" s="0" t="n">
        <v>447</v>
      </c>
      <c r="W517" s="0" t="n">
        <v>531</v>
      </c>
      <c r="X517" s="0" t="n">
        <v>1</v>
      </c>
      <c r="Y517" s="0" t="s">
        <v>55</v>
      </c>
      <c r="Z517" s="0" t="s">
        <v>55</v>
      </c>
      <c r="AA517" s="0" t="n">
        <v>230.237</v>
      </c>
      <c r="AB517" s="0" t="n">
        <v>8</v>
      </c>
      <c r="AC517" s="0" t="n">
        <v>51.35</v>
      </c>
      <c r="AD517" s="0" t="n">
        <v>11844.65</v>
      </c>
      <c r="AE517" s="0" t="n">
        <v>222.75</v>
      </c>
      <c r="AF517" s="0" t="n">
        <v>1881.46</v>
      </c>
      <c r="AG517" s="0" t="n">
        <v>33</v>
      </c>
      <c r="AH517" s="0" t="n">
        <v>422.79</v>
      </c>
      <c r="AI517" s="0" t="n">
        <v>4.5</v>
      </c>
      <c r="AJ517" s="0" t="n">
        <v>241932.05</v>
      </c>
      <c r="AK517" s="0" t="n">
        <v>30552.5</v>
      </c>
      <c r="AL517" s="0" t="n">
        <v>19299.99</v>
      </c>
      <c r="AM517" s="0" t="n">
        <v>2544.67</v>
      </c>
      <c r="AN517" s="0" t="n">
        <v>657.01</v>
      </c>
      <c r="AO517" s="0" t="n">
        <v>94</v>
      </c>
      <c r="AP517" s="0" t="n">
        <v>388</v>
      </c>
      <c r="AQ517" s="107" t="s">
        <v>211</v>
      </c>
    </row>
    <row r="518" customFormat="false" ht="12.8" hidden="false" customHeight="false" outlineLevel="0" collapsed="false">
      <c r="A518" s="0" t="s">
        <v>2830</v>
      </c>
      <c r="B518" s="0" t="s">
        <v>2831</v>
      </c>
      <c r="C518" s="0" t="n">
        <v>12037</v>
      </c>
      <c r="D518" s="0" t="n">
        <v>2037</v>
      </c>
      <c r="E518" s="0" t="s">
        <v>66</v>
      </c>
      <c r="F518" s="0" t="n">
        <v>37</v>
      </c>
      <c r="G518" s="0" t="n">
        <v>47</v>
      </c>
      <c r="H518" s="0" t="n">
        <v>20</v>
      </c>
      <c r="I518" s="0" t="s">
        <v>1435</v>
      </c>
      <c r="J518" s="0" t="s">
        <v>1365</v>
      </c>
      <c r="K518" s="0" t="s">
        <v>1366</v>
      </c>
      <c r="L518" s="0" t="n">
        <v>14</v>
      </c>
      <c r="M518" s="0" t="n">
        <v>12</v>
      </c>
      <c r="N518" s="0" t="s">
        <v>52</v>
      </c>
      <c r="O518" s="0" t="s">
        <v>409</v>
      </c>
      <c r="P518" s="0" t="s">
        <v>605</v>
      </c>
      <c r="Q518" s="0" t="s">
        <v>55</v>
      </c>
      <c r="R518" s="0" t="n">
        <v>4</v>
      </c>
      <c r="S518" s="0" t="n">
        <v>3</v>
      </c>
      <c r="T518" s="0" t="s">
        <v>55</v>
      </c>
      <c r="U518" s="0" t="s">
        <v>55</v>
      </c>
      <c r="V518" s="0" t="s">
        <v>55</v>
      </c>
      <c r="W518" s="0" t="s">
        <v>55</v>
      </c>
      <c r="X518" s="0" t="n">
        <v>8</v>
      </c>
      <c r="Y518" s="0" t="s">
        <v>55</v>
      </c>
      <c r="Z518" s="0" t="s">
        <v>55</v>
      </c>
      <c r="AA518" s="0" t="n">
        <v>5.65181</v>
      </c>
      <c r="AB518" s="0" t="n">
        <v>6</v>
      </c>
      <c r="AC518" s="0" t="n">
        <v>140.47</v>
      </c>
      <c r="AD518" s="0" t="n">
        <v>12825.28</v>
      </c>
      <c r="AE518" s="0" t="n">
        <v>215.25</v>
      </c>
      <c r="AF518" s="0" t="n">
        <v>3993.89</v>
      </c>
      <c r="AG518" s="0" t="n">
        <v>32.33</v>
      </c>
      <c r="AH518" s="0" t="n">
        <v>424.99</v>
      </c>
      <c r="AI518" s="0" t="n">
        <v>3.5</v>
      </c>
      <c r="AJ518" s="0" t="n">
        <v>228845.98</v>
      </c>
      <c r="AK518" s="0" t="n">
        <v>25638</v>
      </c>
      <c r="AL518" s="0" t="n">
        <v>12348.65</v>
      </c>
      <c r="AM518" s="0" t="n">
        <v>1492.33</v>
      </c>
      <c r="AN518" s="0" t="n">
        <v>674.02</v>
      </c>
      <c r="AO518" s="0" t="n">
        <v>103</v>
      </c>
      <c r="AP518" s="0" t="n">
        <v>115</v>
      </c>
      <c r="AQ518" s="107" t="s">
        <v>215</v>
      </c>
    </row>
    <row r="519" customFormat="false" ht="12.8" hidden="false" customHeight="false" outlineLevel="0" collapsed="false">
      <c r="A519" s="0" t="s">
        <v>2832</v>
      </c>
      <c r="B519" s="0" t="s">
        <v>2833</v>
      </c>
      <c r="C519" s="0" t="n">
        <v>12038</v>
      </c>
      <c r="D519" s="0" t="n">
        <v>2038</v>
      </c>
      <c r="E519" s="0" t="s">
        <v>46</v>
      </c>
      <c r="F519" s="0" t="n">
        <v>38</v>
      </c>
      <c r="G519" s="0" t="n">
        <v>48</v>
      </c>
      <c r="H519" s="0" t="s">
        <v>153</v>
      </c>
      <c r="I519" s="0" t="s">
        <v>1437</v>
      </c>
      <c r="J519" s="0" t="s">
        <v>1365</v>
      </c>
      <c r="K519" s="0" t="s">
        <v>1366</v>
      </c>
      <c r="L519" s="0" t="n">
        <v>13</v>
      </c>
      <c r="M519" s="0" t="n">
        <v>11</v>
      </c>
      <c r="N519" s="0" t="s">
        <v>52</v>
      </c>
      <c r="O519" s="0" t="s">
        <v>409</v>
      </c>
      <c r="P519" s="0" t="s">
        <v>1761</v>
      </c>
      <c r="Q519" s="0" t="s">
        <v>55</v>
      </c>
      <c r="R519" s="0" t="n">
        <v>5</v>
      </c>
      <c r="S519" s="0" t="s">
        <v>55</v>
      </c>
      <c r="T519" s="0" t="s">
        <v>55</v>
      </c>
      <c r="U519" s="0" t="s">
        <v>55</v>
      </c>
      <c r="V519" s="0" t="s">
        <v>55</v>
      </c>
      <c r="W519" s="0" t="s">
        <v>55</v>
      </c>
      <c r="X519" s="0" t="n">
        <v>17</v>
      </c>
      <c r="Y519" s="0" t="s">
        <v>55</v>
      </c>
      <c r="Z519" s="0" t="s">
        <v>55</v>
      </c>
      <c r="AA519" s="0" t="n">
        <v>0.475942</v>
      </c>
      <c r="AB519" s="0" t="n">
        <v>1</v>
      </c>
      <c r="AC519" s="0" t="n">
        <v>52.06</v>
      </c>
      <c r="AD519" s="0" t="n">
        <v>4338.95</v>
      </c>
      <c r="AE519" s="0" t="n">
        <v>164.8</v>
      </c>
      <c r="AF519" s="0" t="n">
        <v>198.82</v>
      </c>
      <c r="AG519" s="0" t="n">
        <v>11.75</v>
      </c>
      <c r="AH519" s="0" t="n">
        <v>35.18</v>
      </c>
      <c r="AI519" s="0" t="n">
        <v>1.67</v>
      </c>
      <c r="AJ519" s="0" t="n">
        <v>362758.01</v>
      </c>
      <c r="AK519" s="0" t="n">
        <v>44493.4</v>
      </c>
      <c r="AL519" s="0" t="n">
        <v>23897.3</v>
      </c>
      <c r="AM519" s="0" t="n">
        <v>3666.5</v>
      </c>
      <c r="AN519" s="0" t="n">
        <v>1162.55</v>
      </c>
      <c r="AO519" s="0" t="n">
        <v>278.67</v>
      </c>
      <c r="AP519" s="0" t="n">
        <v>128</v>
      </c>
      <c r="AQ519" s="107" t="s">
        <v>219</v>
      </c>
    </row>
    <row r="520" customFormat="false" ht="12.8" hidden="false" customHeight="false" outlineLevel="0" collapsed="false">
      <c r="A520" s="0" t="s">
        <v>2834</v>
      </c>
      <c r="B520" s="0" t="s">
        <v>2835</v>
      </c>
      <c r="C520" s="0" t="n">
        <v>12039</v>
      </c>
      <c r="D520" s="0" t="n">
        <v>2039</v>
      </c>
      <c r="E520" s="0" t="s">
        <v>46</v>
      </c>
      <c r="F520" s="0" t="n">
        <v>39</v>
      </c>
      <c r="G520" s="0" t="n">
        <v>52</v>
      </c>
      <c r="I520" s="0" t="s">
        <v>1439</v>
      </c>
      <c r="J520" s="0" t="s">
        <v>1365</v>
      </c>
      <c r="K520" s="0" t="s">
        <v>1366</v>
      </c>
      <c r="L520" s="0" t="n">
        <v>15</v>
      </c>
      <c r="M520" s="0" t="n">
        <v>13</v>
      </c>
      <c r="N520" s="0" t="s">
        <v>52</v>
      </c>
      <c r="O520" s="0" t="s">
        <v>409</v>
      </c>
      <c r="P520" s="0" t="s">
        <v>1762</v>
      </c>
      <c r="Q520" s="0" t="s">
        <v>55</v>
      </c>
      <c r="R520" s="0" t="n">
        <v>5</v>
      </c>
      <c r="S520" s="0" t="n">
        <v>58</v>
      </c>
      <c r="T520" s="0" t="s">
        <v>55</v>
      </c>
      <c r="U520" s="0" t="s">
        <v>55</v>
      </c>
      <c r="V520" s="0" t="s">
        <v>55</v>
      </c>
      <c r="W520" s="0" t="s">
        <v>55</v>
      </c>
      <c r="X520" s="0" t="n">
        <v>4</v>
      </c>
      <c r="Y520" s="0" t="s">
        <v>55</v>
      </c>
      <c r="Z520" s="0" t="s">
        <v>55</v>
      </c>
      <c r="AA520" s="0" t="n">
        <v>31.8881</v>
      </c>
      <c r="AB520" s="0" t="n">
        <v>2</v>
      </c>
      <c r="AC520" s="0" t="n">
        <v>14.69</v>
      </c>
      <c r="AD520" s="0" t="n">
        <v>8874.38</v>
      </c>
      <c r="AE520" s="0" t="n">
        <v>358.4</v>
      </c>
      <c r="AF520" s="0" t="n">
        <v>1120.74</v>
      </c>
      <c r="AG520" s="0" t="n">
        <v>39.5</v>
      </c>
      <c r="AH520" s="0" t="n">
        <v>249.67</v>
      </c>
      <c r="AI520" s="0" t="n">
        <v>6.67</v>
      </c>
      <c r="AJ520" s="0" t="n">
        <v>338126.84</v>
      </c>
      <c r="AK520" s="0" t="n">
        <v>40172.8</v>
      </c>
      <c r="AL520" s="0" t="n">
        <v>47670.07</v>
      </c>
      <c r="AM520" s="0" t="n">
        <v>3384.5</v>
      </c>
      <c r="AN520" s="0" t="n">
        <v>4929.17</v>
      </c>
      <c r="AO520" s="0" t="n">
        <v>541.33</v>
      </c>
      <c r="AP520" s="0" t="n">
        <v>215</v>
      </c>
      <c r="AQ520" s="107" t="s">
        <v>223</v>
      </c>
    </row>
    <row r="521" customFormat="false" ht="12.8" hidden="false" customHeight="false" outlineLevel="0" collapsed="false">
      <c r="A521" s="0" t="s">
        <v>2836</v>
      </c>
      <c r="B521" s="0" t="s">
        <v>2837</v>
      </c>
      <c r="C521" s="0" t="n">
        <v>12040</v>
      </c>
      <c r="D521" s="0" t="n">
        <v>2040</v>
      </c>
      <c r="E521" s="0" t="s">
        <v>46</v>
      </c>
      <c r="F521" s="0" t="n">
        <v>40</v>
      </c>
      <c r="G521" s="0" t="n">
        <v>55</v>
      </c>
      <c r="H521" s="0" t="s">
        <v>227</v>
      </c>
      <c r="I521" s="0" t="s">
        <v>1441</v>
      </c>
      <c r="J521" s="0" t="s">
        <v>1365</v>
      </c>
      <c r="K521" s="0" t="s">
        <v>1366</v>
      </c>
      <c r="L521" s="0" t="n">
        <v>10</v>
      </c>
      <c r="M521" s="0" t="n">
        <v>8</v>
      </c>
      <c r="N521" s="0" t="s">
        <v>52</v>
      </c>
      <c r="O521" s="0" t="s">
        <v>409</v>
      </c>
      <c r="P521" s="0" t="s">
        <v>1743</v>
      </c>
      <c r="Q521" s="0" t="s">
        <v>55</v>
      </c>
      <c r="R521" s="0" t="n">
        <v>5</v>
      </c>
      <c r="S521" s="0" t="n">
        <v>35</v>
      </c>
      <c r="T521" s="0" t="s">
        <v>55</v>
      </c>
      <c r="U521" s="0" t="s">
        <v>55</v>
      </c>
      <c r="V521" s="0" t="s">
        <v>55</v>
      </c>
      <c r="W521" s="0" t="s">
        <v>55</v>
      </c>
      <c r="X521" s="0" t="n">
        <v>16</v>
      </c>
      <c r="Y521" s="0" t="s">
        <v>55</v>
      </c>
      <c r="Z521" s="0" t="s">
        <v>55</v>
      </c>
      <c r="AA521" s="0" t="n">
        <v>16.658</v>
      </c>
      <c r="AB521" s="0" t="n">
        <v>2</v>
      </c>
      <c r="AC521" s="0" t="n">
        <v>65.95</v>
      </c>
      <c r="AD521" s="0" t="n">
        <v>10170.19</v>
      </c>
      <c r="AE521" s="0" t="n">
        <v>309</v>
      </c>
      <c r="AF521" s="0" t="n">
        <v>1750.29</v>
      </c>
      <c r="AG521" s="0" t="n">
        <v>15.5</v>
      </c>
      <c r="AH521" s="0" t="n">
        <v>104.59</v>
      </c>
      <c r="AI521" s="0" t="n">
        <v>2.33</v>
      </c>
      <c r="AJ521" s="0" t="n">
        <v>248582.59</v>
      </c>
      <c r="AK521" s="0" t="n">
        <v>34292</v>
      </c>
      <c r="AL521" s="0" t="n">
        <v>10235.27</v>
      </c>
      <c r="AM521" s="0" t="n">
        <v>1822.25</v>
      </c>
      <c r="AN521" s="0" t="n">
        <v>338.45</v>
      </c>
      <c r="AO521" s="0" t="n">
        <v>58.33</v>
      </c>
      <c r="AP521" s="0" t="n">
        <v>584</v>
      </c>
      <c r="AQ521" s="107" t="s">
        <v>228</v>
      </c>
    </row>
    <row r="522" customFormat="false" ht="12.8" hidden="false" customHeight="false" outlineLevel="0" collapsed="false">
      <c r="A522" s="0" t="s">
        <v>2838</v>
      </c>
      <c r="B522" s="0" t="s">
        <v>2839</v>
      </c>
      <c r="C522" s="0" t="n">
        <v>12041</v>
      </c>
      <c r="D522" s="0" t="n">
        <v>2041</v>
      </c>
      <c r="E522" s="0" t="s">
        <v>46</v>
      </c>
      <c r="F522" s="0" t="n">
        <v>41</v>
      </c>
      <c r="G522" s="0" t="n">
        <v>56</v>
      </c>
      <c r="H522" s="0" t="n">
        <v>13</v>
      </c>
      <c r="I522" s="0" t="s">
        <v>1443</v>
      </c>
      <c r="J522" s="0" t="s">
        <v>1365</v>
      </c>
      <c r="K522" s="0" t="s">
        <v>1366</v>
      </c>
      <c r="L522" s="0" t="n">
        <v>15</v>
      </c>
      <c r="M522" s="0" t="n">
        <v>13</v>
      </c>
      <c r="N522" s="0" t="s">
        <v>52</v>
      </c>
      <c r="O522" s="0" t="s">
        <v>581</v>
      </c>
      <c r="P522" s="0" t="s">
        <v>1749</v>
      </c>
      <c r="Q522" s="0" t="s">
        <v>55</v>
      </c>
      <c r="R522" s="0" t="n">
        <v>6</v>
      </c>
      <c r="S522" s="0" t="n">
        <v>2</v>
      </c>
      <c r="T522" s="0" t="n">
        <v>522</v>
      </c>
      <c r="U522" s="0" t="n">
        <v>455</v>
      </c>
      <c r="V522" s="0" t="n">
        <v>430</v>
      </c>
      <c r="W522" s="0" t="n">
        <v>333</v>
      </c>
      <c r="X522" s="0" t="n">
        <v>14</v>
      </c>
      <c r="Y522" s="0" t="s">
        <v>55</v>
      </c>
      <c r="Z522" s="0" t="s">
        <v>55</v>
      </c>
      <c r="AA522" s="0" t="n">
        <v>4.69993</v>
      </c>
      <c r="AB522" s="0" t="n">
        <v>6</v>
      </c>
      <c r="AC522" s="0" t="n">
        <v>10.73</v>
      </c>
      <c r="AD522" s="0" t="n">
        <v>7833.33</v>
      </c>
      <c r="AE522" s="0" t="n">
        <v>871.83</v>
      </c>
      <c r="AF522" s="0" t="n">
        <v>1935.47</v>
      </c>
      <c r="AG522" s="0" t="n">
        <v>202.2</v>
      </c>
      <c r="AH522" s="0" t="n">
        <v>318.42</v>
      </c>
      <c r="AI522" s="0" t="n">
        <v>28.25</v>
      </c>
      <c r="AJ522" s="0" t="n">
        <v>254059.54</v>
      </c>
      <c r="AK522" s="0" t="n">
        <v>37249.83</v>
      </c>
      <c r="AL522" s="0" t="n">
        <v>39670.76</v>
      </c>
      <c r="AM522" s="0" t="n">
        <v>7009</v>
      </c>
      <c r="AN522" s="0" t="n">
        <v>8900.71</v>
      </c>
      <c r="AO522" s="0" t="n">
        <v>2050.75</v>
      </c>
      <c r="AP522" s="0" t="n">
        <v>173</v>
      </c>
      <c r="AQ522" s="107" t="s">
        <v>232</v>
      </c>
    </row>
    <row r="523" customFormat="false" ht="12.8" hidden="false" customHeight="false" outlineLevel="0" collapsed="false">
      <c r="A523" s="0" t="s">
        <v>2840</v>
      </c>
      <c r="B523" s="0" t="s">
        <v>2841</v>
      </c>
      <c r="C523" s="0" t="n">
        <v>12042</v>
      </c>
      <c r="D523" s="0" t="n">
        <v>2042</v>
      </c>
      <c r="E523" s="0" t="s">
        <v>46</v>
      </c>
      <c r="F523" s="0" t="n">
        <v>42</v>
      </c>
      <c r="G523" s="0" t="n">
        <v>57</v>
      </c>
      <c r="H523" s="0" t="s">
        <v>237</v>
      </c>
      <c r="I523" s="0" t="s">
        <v>1445</v>
      </c>
      <c r="J523" s="0" t="s">
        <v>1365</v>
      </c>
      <c r="K523" s="0" t="s">
        <v>1366</v>
      </c>
      <c r="L523" s="0" t="n">
        <v>22</v>
      </c>
      <c r="M523" s="0" t="n">
        <v>19</v>
      </c>
      <c r="N523" s="0" t="s">
        <v>52</v>
      </c>
      <c r="O523" s="0" t="s">
        <v>581</v>
      </c>
      <c r="P523" s="0" t="s">
        <v>1745</v>
      </c>
      <c r="Q523" s="0" t="s">
        <v>55</v>
      </c>
      <c r="R523" s="0" t="n">
        <v>4</v>
      </c>
      <c r="S523" s="0" t="n">
        <v>109</v>
      </c>
      <c r="T523" s="0" t="n">
        <v>400</v>
      </c>
      <c r="U523" s="0" t="n">
        <v>567</v>
      </c>
      <c r="V523" s="0" t="n">
        <v>404</v>
      </c>
      <c r="W523" s="0" t="n">
        <v>465</v>
      </c>
      <c r="X523" s="0" t="n">
        <v>17</v>
      </c>
      <c r="Y523" s="0" t="s">
        <v>55</v>
      </c>
      <c r="Z523" s="0" t="s">
        <v>55</v>
      </c>
      <c r="AA523" s="0" t="n">
        <v>74.6039</v>
      </c>
      <c r="AB523" s="0" t="n">
        <v>5</v>
      </c>
      <c r="AC523" s="0" t="n">
        <v>113.21</v>
      </c>
      <c r="AD523" s="0" t="n">
        <v>14061.46</v>
      </c>
      <c r="AE523" s="0" t="n">
        <v>183.5</v>
      </c>
      <c r="AF523" s="0" t="n">
        <v>933.56</v>
      </c>
      <c r="AG523" s="0" t="n">
        <v>19.67</v>
      </c>
      <c r="AH523" s="0" t="n">
        <v>153.91</v>
      </c>
      <c r="AI523" s="0" t="n">
        <v>2</v>
      </c>
      <c r="AJ523" s="0" t="n">
        <v>186469.84</v>
      </c>
      <c r="AK523" s="0" t="n">
        <v>27590.5</v>
      </c>
      <c r="AL523" s="0" t="n">
        <v>7769.61</v>
      </c>
      <c r="AM523" s="0" t="n">
        <v>1226</v>
      </c>
      <c r="AN523" s="0" t="n">
        <v>1009</v>
      </c>
      <c r="AO523" s="0" t="n">
        <v>94</v>
      </c>
      <c r="AP523" s="0" t="n">
        <v>146</v>
      </c>
      <c r="AQ523" s="107" t="s">
        <v>238</v>
      </c>
    </row>
    <row r="524" customFormat="false" ht="12.8" hidden="false" customHeight="false" outlineLevel="0" collapsed="false">
      <c r="A524" s="0" t="s">
        <v>2842</v>
      </c>
      <c r="B524" s="0" t="s">
        <v>2843</v>
      </c>
      <c r="C524" s="0" t="n">
        <v>12043</v>
      </c>
      <c r="D524" s="0" t="n">
        <v>2043</v>
      </c>
      <c r="E524" s="0" t="s">
        <v>46</v>
      </c>
      <c r="F524" s="0" t="n">
        <v>43</v>
      </c>
      <c r="G524" s="0" t="n">
        <v>58</v>
      </c>
      <c r="H524" s="0" t="s">
        <v>242</v>
      </c>
      <c r="I524" s="0" t="s">
        <v>1447</v>
      </c>
      <c r="J524" s="0" t="s">
        <v>1365</v>
      </c>
      <c r="K524" s="0" t="s">
        <v>1366</v>
      </c>
      <c r="L524" s="0" t="n">
        <v>20</v>
      </c>
      <c r="M524" s="0" t="n">
        <v>18</v>
      </c>
      <c r="N524" s="0" t="s">
        <v>52</v>
      </c>
      <c r="O524" s="0" t="s">
        <v>581</v>
      </c>
      <c r="P524" s="0" t="s">
        <v>1745</v>
      </c>
      <c r="Q524" s="0" t="s">
        <v>55</v>
      </c>
      <c r="R524" s="0" t="n">
        <v>4</v>
      </c>
      <c r="S524" s="0" t="n">
        <v>110</v>
      </c>
      <c r="T524" s="0" t="n">
        <v>270</v>
      </c>
      <c r="U524" s="0" t="n">
        <v>556</v>
      </c>
      <c r="V524" s="0" t="n">
        <v>399</v>
      </c>
      <c r="W524" s="0" t="n">
        <v>423</v>
      </c>
      <c r="X524" s="0" t="n">
        <v>3</v>
      </c>
      <c r="Y524" s="0" t="s">
        <v>55</v>
      </c>
      <c r="Z524" s="0" t="s">
        <v>55</v>
      </c>
      <c r="AA524" s="0" t="n">
        <v>125.47</v>
      </c>
      <c r="AB524" s="0" t="n">
        <v>7</v>
      </c>
      <c r="AC524" s="0" t="n">
        <v>1049.23</v>
      </c>
      <c r="AD524" s="0" t="n">
        <v>17272.94</v>
      </c>
      <c r="AE524" s="0" t="n">
        <v>162.75</v>
      </c>
      <c r="AF524" s="0" t="n">
        <v>3853.6</v>
      </c>
      <c r="AG524" s="0" t="n">
        <v>24</v>
      </c>
      <c r="AH524" s="0" t="n">
        <v>243.8</v>
      </c>
      <c r="AI524" s="0" t="n">
        <v>3.5</v>
      </c>
      <c r="AJ524" s="0" t="n">
        <v>226544.27</v>
      </c>
      <c r="AK524" s="0" t="n">
        <v>29149</v>
      </c>
      <c r="AL524" s="0" t="n">
        <v>20518.4</v>
      </c>
      <c r="AM524" s="0" t="n">
        <v>2598.67</v>
      </c>
      <c r="AN524" s="0" t="n">
        <v>1485.59</v>
      </c>
      <c r="AO524" s="0" t="n">
        <v>367.5</v>
      </c>
      <c r="AP524" s="0" t="n">
        <v>573</v>
      </c>
      <c r="AQ524" s="107" t="s">
        <v>243</v>
      </c>
    </row>
    <row r="525" customFormat="false" ht="12.8" hidden="false" customHeight="false" outlineLevel="0" collapsed="false">
      <c r="A525" s="0" t="s">
        <v>2844</v>
      </c>
      <c r="B525" s="0" t="s">
        <v>2845</v>
      </c>
      <c r="C525" s="0" t="n">
        <v>12044</v>
      </c>
      <c r="D525" s="0" t="n">
        <v>2044</v>
      </c>
      <c r="E525" s="0" t="s">
        <v>66</v>
      </c>
      <c r="F525" s="0" t="n">
        <v>44</v>
      </c>
      <c r="G525" s="0" t="n">
        <v>59</v>
      </c>
      <c r="H525" s="0" t="s">
        <v>247</v>
      </c>
      <c r="I525" s="0" t="s">
        <v>1449</v>
      </c>
      <c r="J525" s="0" t="s">
        <v>1365</v>
      </c>
      <c r="K525" s="0" t="s">
        <v>1366</v>
      </c>
      <c r="L525" s="0" t="n">
        <v>17</v>
      </c>
      <c r="M525" s="0" t="n">
        <v>15</v>
      </c>
      <c r="N525" s="0" t="s">
        <v>52</v>
      </c>
      <c r="O525" s="0" t="s">
        <v>581</v>
      </c>
      <c r="P525" s="0" t="s">
        <v>1745</v>
      </c>
      <c r="Q525" s="0" t="s">
        <v>55</v>
      </c>
      <c r="R525" s="0" t="n">
        <v>6</v>
      </c>
      <c r="S525" s="0" t="s">
        <v>55</v>
      </c>
      <c r="T525" s="0" t="s">
        <v>55</v>
      </c>
      <c r="U525" s="0" t="s">
        <v>55</v>
      </c>
      <c r="V525" s="0" t="s">
        <v>55</v>
      </c>
      <c r="W525" s="0" t="s">
        <v>55</v>
      </c>
      <c r="X525" s="0" t="n">
        <v>10</v>
      </c>
      <c r="Y525" s="0" t="s">
        <v>55</v>
      </c>
      <c r="Z525" s="0" t="s">
        <v>55</v>
      </c>
      <c r="AA525" s="0" t="n">
        <v>10.6492</v>
      </c>
      <c r="AB525" s="0" t="n">
        <v>5</v>
      </c>
      <c r="AC525" s="0" t="n">
        <v>11.51</v>
      </c>
      <c r="AD525" s="0" t="n">
        <v>8887.42</v>
      </c>
      <c r="AE525" s="0" t="n">
        <v>868.33</v>
      </c>
      <c r="AF525" s="0" t="n">
        <v>1724.22</v>
      </c>
      <c r="AG525" s="0" t="n">
        <v>164.6</v>
      </c>
      <c r="AH525" s="0" t="n">
        <v>206.41</v>
      </c>
      <c r="AI525" s="0" t="n">
        <v>12.25</v>
      </c>
      <c r="AJ525" s="0" t="n">
        <v>268899.72</v>
      </c>
      <c r="AK525" s="0" t="n">
        <v>36883.67</v>
      </c>
      <c r="AL525" s="0" t="n">
        <v>21791.69</v>
      </c>
      <c r="AM525" s="0" t="n">
        <v>3276</v>
      </c>
      <c r="AN525" s="0" t="n">
        <v>2305.4</v>
      </c>
      <c r="AO525" s="0" t="n">
        <v>188.75</v>
      </c>
      <c r="AP525" s="0" t="n">
        <v>478</v>
      </c>
      <c r="AQ525" s="107" t="s">
        <v>248</v>
      </c>
    </row>
    <row r="526" customFormat="false" ht="12.8" hidden="false" customHeight="false" outlineLevel="0" collapsed="false">
      <c r="A526" s="0" t="s">
        <v>2846</v>
      </c>
      <c r="B526" s="0" t="s">
        <v>2847</v>
      </c>
      <c r="C526" s="0" t="n">
        <v>12045</v>
      </c>
      <c r="D526" s="0" t="n">
        <v>2045</v>
      </c>
      <c r="E526" s="0" t="s">
        <v>56</v>
      </c>
      <c r="F526" s="0" t="n">
        <v>45</v>
      </c>
      <c r="G526" s="0" t="n">
        <v>60</v>
      </c>
      <c r="H526" s="0" t="n">
        <v>66</v>
      </c>
      <c r="I526" s="0" t="s">
        <v>1129</v>
      </c>
      <c r="J526" s="0" t="s">
        <v>1365</v>
      </c>
      <c r="K526" s="0" t="s">
        <v>1366</v>
      </c>
      <c r="L526" s="0" t="n">
        <v>9</v>
      </c>
      <c r="M526" s="0" t="n">
        <v>7</v>
      </c>
      <c r="N526" s="0" t="s">
        <v>52</v>
      </c>
      <c r="O526" s="0" t="s">
        <v>581</v>
      </c>
      <c r="P526" s="0" t="s">
        <v>1763</v>
      </c>
      <c r="Q526" s="0" t="s">
        <v>55</v>
      </c>
      <c r="R526" s="0" t="n">
        <v>3</v>
      </c>
      <c r="S526" s="0" t="n">
        <v>75</v>
      </c>
      <c r="T526" s="0" t="n">
        <v>610</v>
      </c>
      <c r="U526" s="0" t="n">
        <v>598</v>
      </c>
      <c r="V526" s="0" t="n">
        <v>636</v>
      </c>
      <c r="W526" s="0" t="n">
        <v>553</v>
      </c>
      <c r="X526" s="0" t="n">
        <v>1</v>
      </c>
      <c r="Y526" s="0" t="s">
        <v>55</v>
      </c>
      <c r="Z526" s="0" t="s">
        <v>55</v>
      </c>
      <c r="AA526" s="0" t="n">
        <v>73.2356</v>
      </c>
      <c r="AB526" s="0" t="n">
        <v>15</v>
      </c>
      <c r="AC526" s="0" t="n">
        <v>8.58</v>
      </c>
      <c r="AD526" s="0" t="n">
        <v>10095.71</v>
      </c>
      <c r="AE526" s="0" t="n">
        <v>69.33</v>
      </c>
      <c r="AF526" s="0" t="n">
        <v>120.92</v>
      </c>
      <c r="AG526" s="0" t="n">
        <v>7.5</v>
      </c>
      <c r="AH526" s="0" t="n">
        <v>73.24</v>
      </c>
      <c r="AI526" s="0" t="n">
        <v>1</v>
      </c>
      <c r="AJ526" s="0" t="n">
        <v>191184.09</v>
      </c>
      <c r="AK526" s="0" t="n">
        <v>23729</v>
      </c>
      <c r="AL526" s="0" t="n">
        <v>4928.62</v>
      </c>
      <c r="AM526" s="0" t="n">
        <v>995.5</v>
      </c>
      <c r="AN526" s="0" t="n">
        <v>149.56</v>
      </c>
      <c r="AO526" s="0" t="n">
        <v>66</v>
      </c>
      <c r="AP526" s="0" t="n">
        <v>114</v>
      </c>
      <c r="AQ526" s="107" t="s">
        <v>252</v>
      </c>
    </row>
    <row r="527" customFormat="false" ht="12.8" hidden="false" customHeight="false" outlineLevel="0" collapsed="false">
      <c r="A527" s="0" t="s">
        <v>2848</v>
      </c>
      <c r="B527" s="0" t="s">
        <v>2849</v>
      </c>
      <c r="C527" s="0" t="n">
        <v>12046</v>
      </c>
      <c r="D527" s="0" t="n">
        <v>2046</v>
      </c>
      <c r="E527" s="0" t="s">
        <v>46</v>
      </c>
      <c r="F527" s="0" t="n">
        <v>46</v>
      </c>
      <c r="G527" s="0" t="n">
        <v>61</v>
      </c>
      <c r="H527" s="0" t="n">
        <v>3</v>
      </c>
      <c r="I527" s="0" t="s">
        <v>721</v>
      </c>
      <c r="J527" s="0" t="s">
        <v>1365</v>
      </c>
      <c r="K527" s="0" t="s">
        <v>1366</v>
      </c>
      <c r="L527" s="0" t="n">
        <v>19</v>
      </c>
      <c r="M527" s="0" t="n">
        <v>17</v>
      </c>
      <c r="N527" s="0" t="s">
        <v>52</v>
      </c>
      <c r="O527" s="0" t="s">
        <v>581</v>
      </c>
      <c r="P527" s="0" t="s">
        <v>1745</v>
      </c>
      <c r="Q527" s="0" t="s">
        <v>55</v>
      </c>
      <c r="R527" s="0" t="n">
        <v>4</v>
      </c>
      <c r="S527" s="0" t="n">
        <v>9</v>
      </c>
      <c r="T527" s="0" t="n">
        <v>608</v>
      </c>
      <c r="U527" s="0" t="n">
        <v>544</v>
      </c>
      <c r="V527" s="0" t="n">
        <v>631</v>
      </c>
      <c r="W527" s="0" t="n">
        <v>429</v>
      </c>
      <c r="X527" s="0" t="n">
        <v>11</v>
      </c>
      <c r="Y527" s="0" t="s">
        <v>55</v>
      </c>
      <c r="Z527" s="0" t="s">
        <v>55</v>
      </c>
      <c r="AA527" s="0" t="n">
        <v>3.98601</v>
      </c>
      <c r="AB527" s="0" t="n">
        <v>12</v>
      </c>
      <c r="AC527" s="0" t="n">
        <v>87.11</v>
      </c>
      <c r="AD527" s="0" t="n">
        <v>12859.94</v>
      </c>
      <c r="AE527" s="0" t="n">
        <v>247.5</v>
      </c>
      <c r="AF527" s="0" t="n">
        <v>2539.33</v>
      </c>
      <c r="AG527" s="0" t="n">
        <v>40</v>
      </c>
      <c r="AH527" s="0" t="n">
        <v>502.77</v>
      </c>
      <c r="AI527" s="0" t="n">
        <v>5.5</v>
      </c>
      <c r="AJ527" s="0" t="n">
        <v>178450.38</v>
      </c>
      <c r="AK527" s="0" t="n">
        <v>25094.25</v>
      </c>
      <c r="AL527" s="0" t="n">
        <v>20619.26</v>
      </c>
      <c r="AM527" s="0" t="n">
        <v>2888.33</v>
      </c>
      <c r="AN527" s="0" t="n">
        <v>1459.12</v>
      </c>
      <c r="AO527" s="0" t="n">
        <v>269.5</v>
      </c>
      <c r="AP527" s="0" t="n">
        <v>91</v>
      </c>
      <c r="AQ527" s="107" t="s">
        <v>256</v>
      </c>
    </row>
    <row r="528" customFormat="false" ht="12.8" hidden="false" customHeight="false" outlineLevel="0" collapsed="false">
      <c r="A528" s="0" t="s">
        <v>2850</v>
      </c>
      <c r="B528" s="0" t="s">
        <v>2851</v>
      </c>
      <c r="C528" s="0" t="n">
        <v>12047</v>
      </c>
      <c r="D528" s="0" t="n">
        <v>2047</v>
      </c>
      <c r="E528" s="0" t="s">
        <v>46</v>
      </c>
      <c r="F528" s="0" t="n">
        <v>47</v>
      </c>
      <c r="G528" s="0" t="n">
        <v>63</v>
      </c>
      <c r="I528" s="0" t="s">
        <v>1241</v>
      </c>
      <c r="J528" s="0" t="s">
        <v>1365</v>
      </c>
      <c r="K528" s="0" t="s">
        <v>1366</v>
      </c>
      <c r="L528" s="0" t="n">
        <v>12</v>
      </c>
      <c r="M528" s="0" t="n">
        <v>10</v>
      </c>
      <c r="N528" s="0" t="s">
        <v>52</v>
      </c>
      <c r="O528" s="0" t="s">
        <v>581</v>
      </c>
      <c r="P528" s="0" t="s">
        <v>1764</v>
      </c>
      <c r="Q528" s="0" t="s">
        <v>55</v>
      </c>
      <c r="R528" s="0" t="n">
        <v>4</v>
      </c>
      <c r="S528" s="0" t="n">
        <v>294</v>
      </c>
      <c r="T528" s="0" t="n">
        <v>405</v>
      </c>
      <c r="U528" s="0" t="n">
        <v>573</v>
      </c>
      <c r="V528" s="0" t="n">
        <v>475</v>
      </c>
      <c r="W528" s="0" t="n">
        <v>474</v>
      </c>
      <c r="X528" s="0" t="n">
        <v>8</v>
      </c>
      <c r="Y528" s="0" t="s">
        <v>55</v>
      </c>
      <c r="Z528" s="0" t="s">
        <v>55</v>
      </c>
      <c r="AA528" s="0" t="n">
        <v>266.23</v>
      </c>
      <c r="AB528" s="0" t="n">
        <v>9</v>
      </c>
      <c r="AC528" s="0" t="n">
        <v>171.44</v>
      </c>
      <c r="AD528" s="0" t="n">
        <v>18617.38</v>
      </c>
      <c r="AE528" s="0" t="n">
        <v>251.5</v>
      </c>
      <c r="AF528" s="0" t="n">
        <v>3073.75</v>
      </c>
      <c r="AG528" s="0" t="n">
        <v>21</v>
      </c>
      <c r="AH528" s="0" t="n">
        <v>1035</v>
      </c>
      <c r="AI528" s="0" t="n">
        <v>4.5</v>
      </c>
      <c r="AJ528" s="0" t="n">
        <v>323125.97</v>
      </c>
      <c r="AK528" s="0" t="n">
        <v>39748.25</v>
      </c>
      <c r="AL528" s="0" t="n">
        <v>14379.16</v>
      </c>
      <c r="AM528" s="0" t="n">
        <v>2191.67</v>
      </c>
      <c r="AN528" s="0" t="n">
        <v>1919.62</v>
      </c>
      <c r="AO528" s="0" t="n">
        <v>186.5</v>
      </c>
      <c r="AP528" s="0" t="n">
        <v>331</v>
      </c>
      <c r="AQ528" s="107" t="s">
        <v>260</v>
      </c>
    </row>
    <row r="529" customFormat="false" ht="12.8" hidden="false" customHeight="false" outlineLevel="0" collapsed="false">
      <c r="A529" s="0" t="s">
        <v>2852</v>
      </c>
      <c r="B529" s="0" t="s">
        <v>2853</v>
      </c>
      <c r="C529" s="0" t="n">
        <v>12048</v>
      </c>
      <c r="D529" s="0" t="n">
        <v>2048</v>
      </c>
      <c r="E529" s="0" t="s">
        <v>66</v>
      </c>
      <c r="F529" s="0" t="n">
        <v>48</v>
      </c>
      <c r="G529" s="0" t="n">
        <v>64</v>
      </c>
      <c r="I529" s="0" t="s">
        <v>1454</v>
      </c>
      <c r="J529" s="0" t="s">
        <v>1365</v>
      </c>
      <c r="K529" s="0" t="s">
        <v>1366</v>
      </c>
      <c r="L529" s="0" t="n">
        <v>23</v>
      </c>
      <c r="M529" s="0" t="n">
        <v>21</v>
      </c>
      <c r="N529" s="0" t="s">
        <v>52</v>
      </c>
      <c r="O529" s="0" t="s">
        <v>581</v>
      </c>
      <c r="P529" s="0" t="s">
        <v>1755</v>
      </c>
      <c r="Q529" s="0" t="s">
        <v>55</v>
      </c>
      <c r="R529" s="0" t="n">
        <v>3</v>
      </c>
      <c r="S529" s="0" t="n">
        <v>9816</v>
      </c>
      <c r="T529" s="0" t="n">
        <v>194</v>
      </c>
      <c r="U529" s="0" t="n">
        <v>604</v>
      </c>
      <c r="V529" s="0" t="n">
        <v>264</v>
      </c>
      <c r="W529" s="0" t="n">
        <v>272</v>
      </c>
      <c r="X529" s="0" t="n">
        <v>3</v>
      </c>
      <c r="Y529" s="0" t="s">
        <v>55</v>
      </c>
      <c r="Z529" s="0" t="s">
        <v>55</v>
      </c>
      <c r="AA529" s="0" t="n">
        <v>11050.2</v>
      </c>
      <c r="AB529" s="0" t="n">
        <v>10</v>
      </c>
      <c r="AC529" s="0" t="n">
        <v>366.17</v>
      </c>
      <c r="AD529" s="0" t="n">
        <v>23318.62</v>
      </c>
      <c r="AE529" s="0" t="n">
        <v>63.67</v>
      </c>
      <c r="AF529" s="0" t="n">
        <v>12881.06</v>
      </c>
      <c r="AG529" s="0" t="n">
        <v>6</v>
      </c>
      <c r="AH529" s="0" t="n">
        <v>11050.2</v>
      </c>
      <c r="AI529" s="0" t="n">
        <v>1</v>
      </c>
      <c r="AJ529" s="0" t="n">
        <v>245942.36</v>
      </c>
      <c r="AK529" s="0" t="n">
        <v>32564</v>
      </c>
      <c r="AL529" s="0" t="n">
        <v>26239.59</v>
      </c>
      <c r="AM529" s="0" t="n">
        <v>1827</v>
      </c>
      <c r="AN529" s="0" t="n">
        <v>11314.88</v>
      </c>
      <c r="AO529" s="0" t="n">
        <v>84</v>
      </c>
      <c r="AP529" s="0" t="n">
        <v>558</v>
      </c>
      <c r="AQ529" s="107" t="s">
        <v>264</v>
      </c>
    </row>
    <row r="530" customFormat="false" ht="12.8" hidden="false" customHeight="false" outlineLevel="0" collapsed="false">
      <c r="A530" s="0" t="s">
        <v>2854</v>
      </c>
      <c r="B530" s="0" t="s">
        <v>2855</v>
      </c>
      <c r="C530" s="0" t="n">
        <v>12049</v>
      </c>
      <c r="D530" s="0" t="n">
        <v>2049</v>
      </c>
      <c r="E530" s="0" t="s">
        <v>56</v>
      </c>
      <c r="F530" s="0" t="n">
        <v>49</v>
      </c>
      <c r="G530" s="0" t="n">
        <v>65</v>
      </c>
      <c r="H530" s="0" t="n">
        <v>33</v>
      </c>
      <c r="I530" s="0" t="s">
        <v>1456</v>
      </c>
      <c r="J530" s="0" t="s">
        <v>1365</v>
      </c>
      <c r="K530" s="0" t="s">
        <v>1366</v>
      </c>
      <c r="L530" s="0" t="n">
        <v>15</v>
      </c>
      <c r="M530" s="0" t="n">
        <v>13</v>
      </c>
      <c r="N530" s="0" t="s">
        <v>52</v>
      </c>
      <c r="O530" s="0" t="s">
        <v>581</v>
      </c>
      <c r="P530" s="0" t="s">
        <v>1742</v>
      </c>
      <c r="Q530" s="0" t="s">
        <v>55</v>
      </c>
      <c r="R530" s="0" t="n">
        <v>5</v>
      </c>
      <c r="S530" s="0" t="n">
        <v>207</v>
      </c>
      <c r="T530" s="0" t="s">
        <v>55</v>
      </c>
      <c r="U530" s="0" t="s">
        <v>55</v>
      </c>
      <c r="V530" s="0" t="s">
        <v>55</v>
      </c>
      <c r="W530" s="0" t="s">
        <v>55</v>
      </c>
      <c r="X530" s="0" t="n">
        <v>6</v>
      </c>
      <c r="Y530" s="0" t="s">
        <v>55</v>
      </c>
      <c r="Z530" s="0" t="s">
        <v>55</v>
      </c>
      <c r="AA530" s="0" t="n">
        <v>203.287</v>
      </c>
      <c r="AB530" s="0" t="n">
        <v>8</v>
      </c>
      <c r="AC530" s="0" t="n">
        <v>19.65</v>
      </c>
      <c r="AD530" s="0" t="n">
        <v>9022.54</v>
      </c>
      <c r="AE530" s="0" t="n">
        <v>597</v>
      </c>
      <c r="AF530" s="0" t="n">
        <v>1261.1</v>
      </c>
      <c r="AG530" s="0" t="n">
        <v>50</v>
      </c>
      <c r="AH530" s="0" t="n">
        <v>379.27</v>
      </c>
      <c r="AI530" s="0" t="n">
        <v>10.33</v>
      </c>
      <c r="AJ530" s="0" t="n">
        <v>239182.54</v>
      </c>
      <c r="AK530" s="0" t="n">
        <v>39120</v>
      </c>
      <c r="AL530" s="0" t="n">
        <v>15722.48</v>
      </c>
      <c r="AM530" s="0" t="n">
        <v>2623.5</v>
      </c>
      <c r="AN530" s="0" t="n">
        <v>1635.81</v>
      </c>
      <c r="AO530" s="0" t="n">
        <v>337</v>
      </c>
      <c r="AP530" s="0" t="n">
        <v>74</v>
      </c>
      <c r="AQ530" s="107" t="s">
        <v>268</v>
      </c>
    </row>
    <row r="531" customFormat="false" ht="12.8" hidden="false" customHeight="false" outlineLevel="0" collapsed="false">
      <c r="A531" s="0" t="s">
        <v>2856</v>
      </c>
      <c r="B531" s="0" t="s">
        <v>2857</v>
      </c>
      <c r="C531" s="0" t="n">
        <v>12050</v>
      </c>
      <c r="D531" s="0" t="n">
        <v>2050</v>
      </c>
      <c r="E531" s="0" t="s">
        <v>66</v>
      </c>
      <c r="F531" s="0" t="n">
        <v>50</v>
      </c>
      <c r="G531" s="0" t="n">
        <v>66</v>
      </c>
      <c r="I531" s="0" t="s">
        <v>1458</v>
      </c>
      <c r="J531" s="0" t="s">
        <v>1365</v>
      </c>
      <c r="K531" s="0" t="s">
        <v>1366</v>
      </c>
      <c r="L531" s="0" t="n">
        <v>14</v>
      </c>
      <c r="M531" s="0" t="n">
        <v>12</v>
      </c>
      <c r="N531" s="0" t="s">
        <v>52</v>
      </c>
      <c r="O531" s="0" t="s">
        <v>581</v>
      </c>
      <c r="P531" s="0" t="s">
        <v>1742</v>
      </c>
      <c r="Q531" s="0" t="s">
        <v>55</v>
      </c>
      <c r="R531" s="0" t="n">
        <v>5</v>
      </c>
      <c r="S531" s="0" t="n">
        <v>1</v>
      </c>
      <c r="T531" s="0" t="s">
        <v>55</v>
      </c>
      <c r="U531" s="0" t="s">
        <v>55</v>
      </c>
      <c r="V531" s="0" t="s">
        <v>55</v>
      </c>
      <c r="W531" s="0" t="s">
        <v>55</v>
      </c>
      <c r="X531" s="0" t="n">
        <v>7</v>
      </c>
      <c r="Y531" s="0" t="s">
        <v>55</v>
      </c>
      <c r="Z531" s="0" t="s">
        <v>55</v>
      </c>
      <c r="AA531" s="0" t="n">
        <v>3.03413</v>
      </c>
      <c r="AB531" s="0" t="n">
        <v>4</v>
      </c>
      <c r="AC531" s="0" t="n">
        <v>38.7</v>
      </c>
      <c r="AD531" s="0" t="n">
        <v>8362.46</v>
      </c>
      <c r="AE531" s="0" t="n">
        <v>536.4</v>
      </c>
      <c r="AF531" s="0" t="n">
        <v>1031.56</v>
      </c>
      <c r="AG531" s="0" t="n">
        <v>35.25</v>
      </c>
      <c r="AH531" s="0" t="n">
        <v>116.09</v>
      </c>
      <c r="AI531" s="0" t="n">
        <v>5.33</v>
      </c>
      <c r="AJ531" s="0" t="n">
        <v>220926.51</v>
      </c>
      <c r="AK531" s="0" t="n">
        <v>36218.6</v>
      </c>
      <c r="AL531" s="0" t="n">
        <v>8872.55</v>
      </c>
      <c r="AM531" s="0" t="n">
        <v>2099.25</v>
      </c>
      <c r="AN531" s="0" t="n">
        <v>934.87</v>
      </c>
      <c r="AO531" s="0" t="n">
        <v>145.33</v>
      </c>
      <c r="AP531" s="0" t="n">
        <v>176</v>
      </c>
      <c r="AQ531" s="107" t="s">
        <v>272</v>
      </c>
    </row>
    <row r="532" customFormat="false" ht="12.8" hidden="false" customHeight="false" outlineLevel="0" collapsed="false">
      <c r="A532" s="0" t="s">
        <v>2858</v>
      </c>
      <c r="B532" s="0" t="s">
        <v>2859</v>
      </c>
      <c r="C532" s="0" t="n">
        <v>12051</v>
      </c>
      <c r="D532" s="0" t="n">
        <v>2051</v>
      </c>
      <c r="E532" s="0" t="s">
        <v>80</v>
      </c>
      <c r="F532" s="0" t="n">
        <v>51</v>
      </c>
      <c r="G532" s="0" t="n">
        <v>67</v>
      </c>
      <c r="H532" s="0" t="n">
        <v>52</v>
      </c>
      <c r="I532" s="0" t="s">
        <v>1460</v>
      </c>
      <c r="J532" s="0" t="s">
        <v>1365</v>
      </c>
      <c r="K532" s="0" t="s">
        <v>1366</v>
      </c>
      <c r="L532" s="0" t="n">
        <v>11</v>
      </c>
      <c r="M532" s="0" t="n">
        <v>9</v>
      </c>
      <c r="N532" s="0" t="s">
        <v>52</v>
      </c>
      <c r="O532" s="0" t="s">
        <v>581</v>
      </c>
      <c r="P532" s="0" t="s">
        <v>1749</v>
      </c>
      <c r="Q532" s="0" t="s">
        <v>55</v>
      </c>
      <c r="R532" s="0" t="n">
        <v>7</v>
      </c>
      <c r="S532" s="0" t="s">
        <v>55</v>
      </c>
      <c r="T532" s="0" t="s">
        <v>55</v>
      </c>
      <c r="U532" s="0" t="s">
        <v>55</v>
      </c>
      <c r="V532" s="0" t="s">
        <v>55</v>
      </c>
      <c r="W532" s="0" t="s">
        <v>55</v>
      </c>
      <c r="X532" s="0" t="n">
        <v>11</v>
      </c>
      <c r="Y532" s="0" t="s">
        <v>55</v>
      </c>
      <c r="Z532" s="0" t="s">
        <v>55</v>
      </c>
      <c r="AA532" s="0" t="n">
        <v>62.5864</v>
      </c>
      <c r="AB532" s="0" t="n">
        <v>4</v>
      </c>
      <c r="AC532" s="0" t="n">
        <v>15.62</v>
      </c>
      <c r="AD532" s="0" t="n">
        <v>7284.46</v>
      </c>
      <c r="AE532" s="0" t="n">
        <v>1385</v>
      </c>
      <c r="AF532" s="0" t="n">
        <v>1094.41</v>
      </c>
      <c r="AG532" s="0" t="n">
        <v>251.33</v>
      </c>
      <c r="AH532" s="0" t="n">
        <v>254.65</v>
      </c>
      <c r="AI532" s="0" t="n">
        <v>35</v>
      </c>
      <c r="AJ532" s="0" t="n">
        <v>282989.39</v>
      </c>
      <c r="AK532" s="0" t="n">
        <v>44277.71</v>
      </c>
      <c r="AL532" s="0" t="n">
        <v>21196.83</v>
      </c>
      <c r="AM532" s="0" t="n">
        <v>4298.5</v>
      </c>
      <c r="AN532" s="0" t="n">
        <v>1711.31</v>
      </c>
      <c r="AO532" s="0" t="n">
        <v>464.6</v>
      </c>
      <c r="AP532" s="0" t="n">
        <v>75</v>
      </c>
      <c r="AQ532" s="107" t="s">
        <v>276</v>
      </c>
    </row>
    <row r="533" customFormat="false" ht="12.8" hidden="false" customHeight="false" outlineLevel="0" collapsed="false">
      <c r="A533" s="0" t="s">
        <v>2860</v>
      </c>
      <c r="B533" s="0" t="s">
        <v>2861</v>
      </c>
      <c r="C533" s="0" t="n">
        <v>12052</v>
      </c>
      <c r="D533" s="0" t="n">
        <v>2052</v>
      </c>
      <c r="E533" s="0" t="s">
        <v>80</v>
      </c>
      <c r="F533" s="0" t="n">
        <v>52</v>
      </c>
      <c r="G533" s="0" t="n">
        <v>68</v>
      </c>
      <c r="H533" s="0" t="n">
        <v>18</v>
      </c>
      <c r="I533" s="0" t="s">
        <v>1462</v>
      </c>
      <c r="J533" s="0" t="s">
        <v>1365</v>
      </c>
      <c r="K533" s="0" t="s">
        <v>1366</v>
      </c>
      <c r="L533" s="0" t="n">
        <v>16</v>
      </c>
      <c r="M533" s="0" t="n">
        <v>14</v>
      </c>
      <c r="N533" s="0" t="s">
        <v>52</v>
      </c>
      <c r="O533" s="0" t="s">
        <v>581</v>
      </c>
      <c r="P533" s="0" t="s">
        <v>1765</v>
      </c>
      <c r="Q533" s="0" t="s">
        <v>55</v>
      </c>
      <c r="R533" s="0" t="n">
        <v>4</v>
      </c>
      <c r="S533" s="0" t="n">
        <v>143</v>
      </c>
      <c r="T533" s="0" t="n">
        <v>459</v>
      </c>
      <c r="U533" s="0" t="n">
        <v>593</v>
      </c>
      <c r="V533" s="0" t="n">
        <v>569</v>
      </c>
      <c r="W533" s="0" t="n">
        <v>446</v>
      </c>
      <c r="X533" s="0" t="n">
        <v>11</v>
      </c>
      <c r="Y533" s="0" t="s">
        <v>55</v>
      </c>
      <c r="Z533" s="0" t="s">
        <v>55</v>
      </c>
      <c r="AA533" s="0" t="n">
        <v>133.978</v>
      </c>
      <c r="AB533" s="0" t="n">
        <v>5</v>
      </c>
      <c r="AC533" s="0" t="n">
        <v>1.74</v>
      </c>
      <c r="AD533" s="0" t="n">
        <v>12271.09</v>
      </c>
      <c r="AE533" s="0" t="n">
        <v>186</v>
      </c>
      <c r="AF533" s="0" t="n">
        <v>299.23</v>
      </c>
      <c r="AG533" s="0" t="n">
        <v>12</v>
      </c>
      <c r="AH533" s="0" t="n">
        <v>138.32</v>
      </c>
      <c r="AI533" s="0" t="n">
        <v>3</v>
      </c>
      <c r="AJ533" s="0" t="n">
        <v>218883.53</v>
      </c>
      <c r="AK533" s="0" t="n">
        <v>30474.25</v>
      </c>
      <c r="AL533" s="0" t="n">
        <v>4797.99</v>
      </c>
      <c r="AM533" s="0" t="n">
        <v>1216.33</v>
      </c>
      <c r="AN533" s="0" t="n">
        <v>360.17</v>
      </c>
      <c r="AO533" s="0" t="n">
        <v>80</v>
      </c>
      <c r="AP533" s="0" t="n">
        <v>25</v>
      </c>
      <c r="AQ533" s="107" t="s">
        <v>280</v>
      </c>
    </row>
    <row r="534" customFormat="false" ht="12.8" hidden="false" customHeight="false" outlineLevel="0" collapsed="false">
      <c r="A534" s="0" t="s">
        <v>2862</v>
      </c>
      <c r="B534" s="0" t="s">
        <v>2863</v>
      </c>
      <c r="C534" s="0" t="n">
        <v>12053</v>
      </c>
      <c r="D534" s="0" t="n">
        <v>2053</v>
      </c>
      <c r="E534" s="0" t="s">
        <v>46</v>
      </c>
      <c r="F534" s="0" t="n">
        <v>53</v>
      </c>
      <c r="G534" s="0" t="n">
        <v>69</v>
      </c>
      <c r="I534" s="0" t="s">
        <v>1029</v>
      </c>
      <c r="J534" s="0" t="s">
        <v>1365</v>
      </c>
      <c r="K534" s="0" t="s">
        <v>1366</v>
      </c>
      <c r="L534" s="0" t="n">
        <v>12</v>
      </c>
      <c r="M534" s="0" t="n">
        <v>10</v>
      </c>
      <c r="N534" s="0" t="s">
        <v>52</v>
      </c>
      <c r="O534" s="0" t="s">
        <v>581</v>
      </c>
      <c r="P534" s="0" t="s">
        <v>1758</v>
      </c>
      <c r="Q534" s="0" t="s">
        <v>55</v>
      </c>
      <c r="R534" s="0" t="n">
        <v>4</v>
      </c>
      <c r="S534" s="0" t="n">
        <v>34</v>
      </c>
      <c r="T534" s="0" t="n">
        <v>540</v>
      </c>
      <c r="U534" s="0" t="n">
        <v>503</v>
      </c>
      <c r="V534" s="0" t="n">
        <v>616</v>
      </c>
      <c r="W534" s="0" t="s">
        <v>55</v>
      </c>
      <c r="X534" s="0" t="n">
        <v>12</v>
      </c>
      <c r="Y534" s="0" t="s">
        <v>55</v>
      </c>
      <c r="Z534" s="0" t="s">
        <v>55</v>
      </c>
      <c r="AA534" s="0" t="n">
        <v>29.8059</v>
      </c>
      <c r="AB534" s="0" t="n">
        <v>4</v>
      </c>
      <c r="AC534" s="0" t="n">
        <v>28.5</v>
      </c>
      <c r="AD534" s="0" t="n">
        <v>10516.19</v>
      </c>
      <c r="AE534" s="0" t="n">
        <v>208</v>
      </c>
      <c r="AF534" s="0" t="n">
        <v>1122.07</v>
      </c>
      <c r="AG534" s="0" t="n">
        <v>22.67</v>
      </c>
      <c r="AH534" s="0" t="n">
        <v>79.01</v>
      </c>
      <c r="AI534" s="0" t="n">
        <v>2</v>
      </c>
      <c r="AJ534" s="0" t="n">
        <v>168003.3</v>
      </c>
      <c r="AK534" s="0" t="n">
        <v>21805</v>
      </c>
      <c r="AL534" s="0" t="n">
        <v>6010.51</v>
      </c>
      <c r="AM534" s="0" t="n">
        <v>951</v>
      </c>
      <c r="AN534" s="0" t="n">
        <v>125.47</v>
      </c>
      <c r="AO534" s="0" t="n">
        <v>31</v>
      </c>
      <c r="AP534" s="0" t="n">
        <v>181</v>
      </c>
      <c r="AQ534" s="107" t="s">
        <v>284</v>
      </c>
    </row>
    <row r="535" customFormat="false" ht="12.8" hidden="false" customHeight="false" outlineLevel="0" collapsed="false">
      <c r="A535" s="0" t="s">
        <v>2864</v>
      </c>
      <c r="B535" s="0" t="s">
        <v>2865</v>
      </c>
      <c r="C535" s="0" t="n">
        <v>12054</v>
      </c>
      <c r="D535" s="0" t="n">
        <v>2054</v>
      </c>
      <c r="E535" s="0" t="s">
        <v>80</v>
      </c>
      <c r="F535" s="0" t="n">
        <v>54</v>
      </c>
      <c r="G535" s="0" t="n">
        <v>70</v>
      </c>
      <c r="H535" s="0" t="s">
        <v>288</v>
      </c>
      <c r="I535" s="0" t="s">
        <v>1465</v>
      </c>
      <c r="J535" s="0" t="s">
        <v>1365</v>
      </c>
      <c r="K535" s="0" t="s">
        <v>1366</v>
      </c>
      <c r="L535" s="0" t="n">
        <v>10</v>
      </c>
      <c r="M535" s="0" t="n">
        <v>8</v>
      </c>
      <c r="N535" s="0" t="s">
        <v>52</v>
      </c>
      <c r="O535" s="0" t="s">
        <v>581</v>
      </c>
      <c r="P535" s="0" t="s">
        <v>1743</v>
      </c>
      <c r="Q535" s="0" t="s">
        <v>55</v>
      </c>
      <c r="R535" s="0" t="n">
        <v>5</v>
      </c>
      <c r="S535" s="0" t="n">
        <v>33</v>
      </c>
      <c r="T535" s="0" t="n">
        <v>516</v>
      </c>
      <c r="U535" s="0" t="n">
        <v>473</v>
      </c>
      <c r="V535" s="0" t="n">
        <v>571</v>
      </c>
      <c r="W535" s="0" t="n">
        <v>370</v>
      </c>
      <c r="X535" s="0" t="n">
        <v>6</v>
      </c>
      <c r="Y535" s="0" t="s">
        <v>55</v>
      </c>
      <c r="Z535" s="0" t="s">
        <v>55</v>
      </c>
      <c r="AA535" s="0" t="n">
        <v>9.8163</v>
      </c>
      <c r="AB535" s="0" t="n">
        <v>6</v>
      </c>
      <c r="AC535" s="0" t="n">
        <v>1.79</v>
      </c>
      <c r="AD535" s="0" t="n">
        <v>8429.09</v>
      </c>
      <c r="AE535" s="0" t="n">
        <v>316.2</v>
      </c>
      <c r="AF535" s="0" t="n">
        <v>1725.65</v>
      </c>
      <c r="AG535" s="0" t="n">
        <v>53.75</v>
      </c>
      <c r="AH535" s="0" t="n">
        <v>433.09</v>
      </c>
      <c r="AI535" s="0" t="n">
        <v>9</v>
      </c>
      <c r="AJ535" s="0" t="n">
        <v>210963.54</v>
      </c>
      <c r="AK535" s="0" t="n">
        <v>33525.4</v>
      </c>
      <c r="AL535" s="0" t="n">
        <v>14890.43</v>
      </c>
      <c r="AM535" s="0" t="n">
        <v>2882</v>
      </c>
      <c r="AN535" s="0" t="n">
        <v>2107.35</v>
      </c>
      <c r="AO535" s="0" t="n">
        <v>280</v>
      </c>
      <c r="AP535" s="0" t="n">
        <v>121</v>
      </c>
      <c r="AQ535" s="107" t="s">
        <v>289</v>
      </c>
    </row>
    <row r="536" customFormat="false" ht="12.8" hidden="false" customHeight="false" outlineLevel="0" collapsed="false">
      <c r="A536" s="0" t="s">
        <v>2866</v>
      </c>
      <c r="B536" s="0" t="s">
        <v>2867</v>
      </c>
      <c r="C536" s="0" t="n">
        <v>12055</v>
      </c>
      <c r="D536" s="0" t="n">
        <v>2055</v>
      </c>
      <c r="E536" s="0" t="s">
        <v>46</v>
      </c>
      <c r="F536" s="0" t="n">
        <v>55</v>
      </c>
      <c r="G536" s="0" t="n">
        <v>71</v>
      </c>
      <c r="H536" s="0" t="s">
        <v>293</v>
      </c>
      <c r="I536" s="0" t="s">
        <v>1000</v>
      </c>
      <c r="J536" s="0" t="s">
        <v>1365</v>
      </c>
      <c r="K536" s="0" t="s">
        <v>1366</v>
      </c>
      <c r="L536" s="0" t="n">
        <v>10</v>
      </c>
      <c r="M536" s="0" t="n">
        <v>8</v>
      </c>
      <c r="N536" s="0" t="s">
        <v>52</v>
      </c>
      <c r="O536" s="0" t="s">
        <v>581</v>
      </c>
      <c r="P536" s="0" t="s">
        <v>1743</v>
      </c>
      <c r="Q536" s="0" t="s">
        <v>55</v>
      </c>
      <c r="R536" s="0" t="n">
        <v>5</v>
      </c>
      <c r="S536" s="0" t="n">
        <v>2</v>
      </c>
      <c r="T536" s="0" t="n">
        <v>613</v>
      </c>
      <c r="U536" s="0" t="n">
        <v>547</v>
      </c>
      <c r="V536" s="0" t="n">
        <v>608</v>
      </c>
      <c r="W536" s="0" t="n">
        <v>444</v>
      </c>
      <c r="X536" s="0" t="n">
        <v>4</v>
      </c>
      <c r="Y536" s="0" t="s">
        <v>55</v>
      </c>
      <c r="Z536" s="0" t="s">
        <v>55</v>
      </c>
      <c r="AA536" s="0" t="n">
        <v>6.90116</v>
      </c>
      <c r="AB536" s="0" t="n">
        <v>4</v>
      </c>
      <c r="AC536" s="0" t="n">
        <v>4.73</v>
      </c>
      <c r="AD536" s="0" t="n">
        <v>5242.23</v>
      </c>
      <c r="AE536" s="0" t="n">
        <v>285.4</v>
      </c>
      <c r="AF536" s="0" t="n">
        <v>872.31</v>
      </c>
      <c r="AG536" s="0" t="n">
        <v>46.75</v>
      </c>
      <c r="AH536" s="0" t="n">
        <v>104.29</v>
      </c>
      <c r="AI536" s="0" t="n">
        <v>8</v>
      </c>
      <c r="AJ536" s="0" t="n">
        <v>211634.91</v>
      </c>
      <c r="AK536" s="0" t="n">
        <v>26264.6</v>
      </c>
      <c r="AL536" s="0" t="n">
        <v>13801.87</v>
      </c>
      <c r="AM536" s="0" t="n">
        <v>2013.25</v>
      </c>
      <c r="AN536" s="0" t="n">
        <v>963.72</v>
      </c>
      <c r="AO536" s="0" t="n">
        <v>201.33</v>
      </c>
      <c r="AP536" s="0" t="n">
        <v>38</v>
      </c>
      <c r="AQ536" s="107" t="s">
        <v>294</v>
      </c>
    </row>
    <row r="537" customFormat="false" ht="12.8" hidden="false" customHeight="false" outlineLevel="0" collapsed="false">
      <c r="A537" s="0" t="s">
        <v>2868</v>
      </c>
      <c r="B537" s="0" t="s">
        <v>2869</v>
      </c>
      <c r="C537" s="0" t="n">
        <v>12056</v>
      </c>
      <c r="D537" s="0" t="n">
        <v>2056</v>
      </c>
      <c r="E537" s="0" t="s">
        <v>66</v>
      </c>
      <c r="F537" s="0" t="n">
        <v>56</v>
      </c>
      <c r="G537" s="0" t="n">
        <v>72</v>
      </c>
      <c r="I537" s="0" t="s">
        <v>1468</v>
      </c>
      <c r="J537" s="0" t="s">
        <v>1365</v>
      </c>
      <c r="K537" s="0" t="s">
        <v>1366</v>
      </c>
      <c r="L537" s="0" t="n">
        <v>19</v>
      </c>
      <c r="M537" s="0" t="n">
        <v>17</v>
      </c>
      <c r="N537" s="0" t="s">
        <v>52</v>
      </c>
      <c r="O537" s="0" t="s">
        <v>581</v>
      </c>
      <c r="P537" s="0" t="s">
        <v>1743</v>
      </c>
      <c r="Q537" s="0" t="s">
        <v>55</v>
      </c>
      <c r="R537" s="0" t="n">
        <v>6</v>
      </c>
      <c r="S537" s="0" t="n">
        <v>561</v>
      </c>
      <c r="T537" s="0" t="s">
        <v>55</v>
      </c>
      <c r="U537" s="0" t="s">
        <v>55</v>
      </c>
      <c r="V537" s="0" t="s">
        <v>55</v>
      </c>
      <c r="W537" s="0" t="s">
        <v>55</v>
      </c>
      <c r="X537" s="0" t="n">
        <v>2</v>
      </c>
      <c r="Y537" s="0" t="s">
        <v>55</v>
      </c>
      <c r="Z537" s="0" t="s">
        <v>55</v>
      </c>
      <c r="AA537" s="0" t="n">
        <v>514.136</v>
      </c>
      <c r="AB537" s="0" t="n">
        <v>2</v>
      </c>
      <c r="AC537" s="0" t="n">
        <v>98.46</v>
      </c>
      <c r="AD537" s="0" t="n">
        <v>7517.4</v>
      </c>
      <c r="AE537" s="0" t="n">
        <v>566.5</v>
      </c>
      <c r="AF537" s="0" t="n">
        <v>1696.04</v>
      </c>
      <c r="AG537" s="0" t="n">
        <v>54.2</v>
      </c>
      <c r="AH537" s="0" t="n">
        <v>738.96</v>
      </c>
      <c r="AI537" s="0" t="n">
        <v>6.75</v>
      </c>
      <c r="AJ537" s="0" t="n">
        <v>253140.37</v>
      </c>
      <c r="AK537" s="0" t="n">
        <v>32184.5</v>
      </c>
      <c r="AL537" s="0" t="n">
        <v>31040.66</v>
      </c>
      <c r="AM537" s="0" t="n">
        <v>3376</v>
      </c>
      <c r="AN537" s="0" t="n">
        <v>3599.12</v>
      </c>
      <c r="AO537" s="0" t="n">
        <v>411.25</v>
      </c>
      <c r="AP537" s="0" t="n">
        <v>9</v>
      </c>
      <c r="AQ537" s="107" t="s">
        <v>298</v>
      </c>
    </row>
    <row r="538" customFormat="false" ht="12.8" hidden="false" customHeight="false" outlineLevel="0" collapsed="false">
      <c r="A538" s="0" t="s">
        <v>2870</v>
      </c>
      <c r="B538" s="0" t="s">
        <v>2871</v>
      </c>
      <c r="C538" s="0" t="n">
        <v>12057</v>
      </c>
      <c r="D538" s="0" t="n">
        <v>2057</v>
      </c>
      <c r="E538" s="0" t="s">
        <v>56</v>
      </c>
      <c r="F538" s="0" t="n">
        <v>57</v>
      </c>
      <c r="G538" s="0" t="n">
        <v>73</v>
      </c>
      <c r="I538" s="0" t="s">
        <v>73</v>
      </c>
      <c r="J538" s="0" t="s">
        <v>1365</v>
      </c>
      <c r="K538" s="0" t="s">
        <v>1366</v>
      </c>
      <c r="L538" s="0" t="n">
        <v>17</v>
      </c>
      <c r="M538" s="0" t="n">
        <v>15</v>
      </c>
      <c r="N538" s="0" t="s">
        <v>52</v>
      </c>
      <c r="O538" s="0" t="s">
        <v>581</v>
      </c>
      <c r="P538" s="0" t="s">
        <v>1766</v>
      </c>
      <c r="Q538" s="0" t="s">
        <v>55</v>
      </c>
      <c r="R538" s="0" t="n">
        <v>3</v>
      </c>
      <c r="S538" s="0" t="n">
        <v>7</v>
      </c>
      <c r="T538" s="0" t="s">
        <v>55</v>
      </c>
      <c r="U538" s="0" t="s">
        <v>55</v>
      </c>
      <c r="V538" s="0" t="s">
        <v>55</v>
      </c>
      <c r="W538" s="0" t="s">
        <v>55</v>
      </c>
      <c r="X538" s="0" t="n">
        <v>15</v>
      </c>
      <c r="Y538" s="0" t="s">
        <v>55</v>
      </c>
      <c r="Z538" s="0" t="s">
        <v>55</v>
      </c>
      <c r="AA538" s="0" t="n">
        <v>3.80754</v>
      </c>
      <c r="AB538" s="0" t="n">
        <v>11</v>
      </c>
      <c r="AC538" s="0" t="n">
        <v>499.77</v>
      </c>
      <c r="AD538" s="0" t="n">
        <v>7091.75</v>
      </c>
      <c r="AE538" s="0" t="n">
        <v>50.33</v>
      </c>
      <c r="AF538" s="0" t="n">
        <v>2752.52</v>
      </c>
      <c r="AG538" s="0" t="n">
        <v>6.5</v>
      </c>
      <c r="AH538" s="0" t="n">
        <v>3.81</v>
      </c>
      <c r="AI538" s="0" t="n">
        <v>1</v>
      </c>
      <c r="AJ538" s="0" t="n">
        <v>95642.53</v>
      </c>
      <c r="AK538" s="0" t="n">
        <v>14607</v>
      </c>
      <c r="AL538" s="0" t="n">
        <v>5584.47</v>
      </c>
      <c r="AM538" s="0" t="n">
        <v>1052</v>
      </c>
      <c r="AN538" s="0" t="n">
        <v>34.98</v>
      </c>
      <c r="AO538" s="0" t="n">
        <v>34</v>
      </c>
      <c r="AP538" s="0" t="n">
        <v>42</v>
      </c>
      <c r="AQ538" s="107" t="s">
        <v>302</v>
      </c>
    </row>
    <row r="539" customFormat="false" ht="12.8" hidden="false" customHeight="false" outlineLevel="0" collapsed="false">
      <c r="A539" s="0" t="s">
        <v>2872</v>
      </c>
      <c r="B539" s="0" t="s">
        <v>2873</v>
      </c>
      <c r="C539" s="0" t="n">
        <v>12058</v>
      </c>
      <c r="D539" s="0" t="n">
        <v>2058</v>
      </c>
      <c r="E539" s="0" t="s">
        <v>66</v>
      </c>
      <c r="F539" s="0" t="n">
        <v>58</v>
      </c>
      <c r="G539" s="0" t="n">
        <v>74</v>
      </c>
      <c r="H539" s="0" t="s">
        <v>306</v>
      </c>
      <c r="I539" s="0" t="s">
        <v>1471</v>
      </c>
      <c r="J539" s="0" t="s">
        <v>1365</v>
      </c>
      <c r="K539" s="0" t="s">
        <v>1366</v>
      </c>
      <c r="L539" s="0" t="n">
        <v>10</v>
      </c>
      <c r="M539" s="0" t="n">
        <v>8</v>
      </c>
      <c r="N539" s="0" t="s">
        <v>52</v>
      </c>
      <c r="O539" s="0" t="s">
        <v>581</v>
      </c>
      <c r="P539" s="0" t="s">
        <v>1741</v>
      </c>
      <c r="Q539" s="0" t="s">
        <v>55</v>
      </c>
      <c r="R539" s="0" t="n">
        <v>3</v>
      </c>
      <c r="S539" s="0" t="n">
        <v>44</v>
      </c>
      <c r="T539" s="0" t="n">
        <v>295</v>
      </c>
      <c r="U539" s="0" t="n">
        <v>621</v>
      </c>
      <c r="V539" s="0" t="n">
        <v>515</v>
      </c>
      <c r="W539" s="0" t="s">
        <v>55</v>
      </c>
      <c r="X539" s="0" t="n">
        <v>5</v>
      </c>
      <c r="Y539" s="0" t="s">
        <v>55</v>
      </c>
      <c r="Z539" s="0" t="s">
        <v>55</v>
      </c>
      <c r="AA539" s="0" t="n">
        <v>45.274</v>
      </c>
      <c r="AB539" s="0" t="n">
        <v>14</v>
      </c>
      <c r="AC539" s="0" t="n">
        <v>35.7</v>
      </c>
      <c r="AD539" s="0" t="n">
        <v>9008.51</v>
      </c>
      <c r="AE539" s="0" t="n">
        <v>55.33</v>
      </c>
      <c r="AF539" s="0" t="n">
        <v>287.53</v>
      </c>
      <c r="AG539" s="0" t="n">
        <v>6.5</v>
      </c>
      <c r="AH539" s="0" t="n">
        <v>45.27</v>
      </c>
      <c r="AI539" s="0" t="n">
        <v>1</v>
      </c>
      <c r="AJ539" s="0" t="n">
        <v>166485.82</v>
      </c>
      <c r="AK539" s="0" t="n">
        <v>21746</v>
      </c>
      <c r="AL539" s="0" t="n">
        <v>8192.33</v>
      </c>
      <c r="AM539" s="0" t="n">
        <v>1658</v>
      </c>
      <c r="AN539" s="0" t="n">
        <v>365.17</v>
      </c>
      <c r="AO539" s="0" t="n">
        <v>71</v>
      </c>
      <c r="AP539" s="0" t="n">
        <v>161</v>
      </c>
      <c r="AQ539" s="107" t="s">
        <v>307</v>
      </c>
    </row>
    <row r="540" customFormat="false" ht="12.8" hidden="false" customHeight="false" outlineLevel="0" collapsed="false">
      <c r="A540" s="0" t="s">
        <v>2874</v>
      </c>
      <c r="B540" s="0" t="s">
        <v>2875</v>
      </c>
      <c r="C540" s="0" t="n">
        <v>12059</v>
      </c>
      <c r="D540" s="0" t="n">
        <v>2059</v>
      </c>
      <c r="E540" s="0" t="s">
        <v>66</v>
      </c>
      <c r="F540" s="0" t="n">
        <v>59</v>
      </c>
      <c r="G540" s="0" t="n">
        <v>76</v>
      </c>
      <c r="I540" s="0" t="s">
        <v>1473</v>
      </c>
      <c r="J540" s="0" t="s">
        <v>1365</v>
      </c>
      <c r="K540" s="0" t="s">
        <v>1366</v>
      </c>
      <c r="L540" s="0" t="n">
        <v>11</v>
      </c>
      <c r="M540" s="0" t="n">
        <v>8</v>
      </c>
      <c r="N540" s="0" t="s">
        <v>52</v>
      </c>
      <c r="O540" s="0" t="s">
        <v>581</v>
      </c>
      <c r="P540" s="0" t="s">
        <v>1745</v>
      </c>
      <c r="Q540" s="0" t="s">
        <v>55</v>
      </c>
      <c r="R540" s="0" t="n">
        <v>6</v>
      </c>
      <c r="S540" s="0" t="n">
        <v>5</v>
      </c>
      <c r="T540" s="0" t="s">
        <v>55</v>
      </c>
      <c r="U540" s="0" t="s">
        <v>55</v>
      </c>
      <c r="V540" s="0" t="s">
        <v>55</v>
      </c>
      <c r="W540" s="0" t="s">
        <v>55</v>
      </c>
      <c r="X540" s="0" t="n">
        <v>21</v>
      </c>
      <c r="Y540" s="0" t="s">
        <v>55</v>
      </c>
      <c r="Z540" s="0" t="s">
        <v>55</v>
      </c>
      <c r="AA540" s="0" t="n">
        <v>2.91515</v>
      </c>
      <c r="AB540" s="0" t="n">
        <v>5</v>
      </c>
      <c r="AC540" s="0" t="n">
        <v>3.13</v>
      </c>
      <c r="AD540" s="0" t="n">
        <v>8506.59</v>
      </c>
      <c r="AE540" s="0" t="n">
        <v>888.5</v>
      </c>
      <c r="AF540" s="0" t="n">
        <v>1905.2</v>
      </c>
      <c r="AG540" s="0" t="n">
        <v>191.8</v>
      </c>
      <c r="AH540" s="0" t="n">
        <v>92.24</v>
      </c>
      <c r="AI540" s="0" t="n">
        <v>21.5</v>
      </c>
      <c r="AJ540" s="0" t="n">
        <v>261994.38</v>
      </c>
      <c r="AK540" s="0" t="n">
        <v>31347.67</v>
      </c>
      <c r="AL540" s="0" t="n">
        <v>26548.77</v>
      </c>
      <c r="AM540" s="0" t="n">
        <v>3737</v>
      </c>
      <c r="AN540" s="0" t="n">
        <v>1612.89</v>
      </c>
      <c r="AO540" s="0" t="n">
        <v>422.25</v>
      </c>
      <c r="AP540" s="0" t="n">
        <v>199</v>
      </c>
      <c r="AQ540" s="107" t="s">
        <v>311</v>
      </c>
    </row>
    <row r="541" customFormat="false" ht="12.8" hidden="false" customHeight="false" outlineLevel="0" collapsed="false">
      <c r="A541" s="0" t="s">
        <v>2876</v>
      </c>
      <c r="B541" s="0" t="s">
        <v>2877</v>
      </c>
      <c r="C541" s="0" t="n">
        <v>12060</v>
      </c>
      <c r="D541" s="0" t="n">
        <v>2060</v>
      </c>
      <c r="E541" s="0" t="s">
        <v>80</v>
      </c>
      <c r="F541" s="0" t="n">
        <v>60</v>
      </c>
      <c r="G541" s="0" t="n">
        <v>77</v>
      </c>
      <c r="H541" s="0" t="n">
        <v>39</v>
      </c>
      <c r="I541" s="0" t="s">
        <v>1475</v>
      </c>
      <c r="J541" s="0" t="s">
        <v>1365</v>
      </c>
      <c r="K541" s="0" t="s">
        <v>1366</v>
      </c>
      <c r="L541" s="0" t="n">
        <v>13</v>
      </c>
      <c r="M541" s="0" t="n">
        <v>11</v>
      </c>
      <c r="N541" s="0" t="s">
        <v>52</v>
      </c>
      <c r="O541" s="0" t="s">
        <v>581</v>
      </c>
      <c r="P541" s="0" t="s">
        <v>1741</v>
      </c>
      <c r="Q541" s="0" t="s">
        <v>55</v>
      </c>
      <c r="R541" s="0" t="n">
        <v>4</v>
      </c>
      <c r="S541" s="0" t="n">
        <v>217</v>
      </c>
      <c r="T541" s="0" t="n">
        <v>604</v>
      </c>
      <c r="U541" s="0" t="n">
        <v>574</v>
      </c>
      <c r="V541" s="0" t="n">
        <v>566</v>
      </c>
      <c r="W541" s="0" t="n">
        <v>508</v>
      </c>
      <c r="X541" s="0" t="n">
        <v>5</v>
      </c>
      <c r="Y541" s="0" t="s">
        <v>55</v>
      </c>
      <c r="Z541" s="0" t="s">
        <v>55</v>
      </c>
      <c r="AA541" s="0" t="n">
        <v>260.459</v>
      </c>
      <c r="AB541" s="0" t="n">
        <v>12</v>
      </c>
      <c r="AC541" s="0" t="n">
        <v>57.18</v>
      </c>
      <c r="AD541" s="0" t="n">
        <v>14889.8</v>
      </c>
      <c r="AE541" s="0" t="n">
        <v>255.25</v>
      </c>
      <c r="AF541" s="0" t="n">
        <v>2322.16</v>
      </c>
      <c r="AG541" s="0" t="n">
        <v>39.33</v>
      </c>
      <c r="AH541" s="0" t="n">
        <v>562.21</v>
      </c>
      <c r="AI541" s="0" t="n">
        <v>5</v>
      </c>
      <c r="AJ541" s="0" t="n">
        <v>251237.71</v>
      </c>
      <c r="AK541" s="0" t="n">
        <v>32825.75</v>
      </c>
      <c r="AL541" s="0" t="n">
        <v>41532.19</v>
      </c>
      <c r="AM541" s="0" t="n">
        <v>3979.33</v>
      </c>
      <c r="AN541" s="0" t="n">
        <v>17317.07</v>
      </c>
      <c r="AO541" s="0" t="n">
        <v>650</v>
      </c>
      <c r="AP541" s="0" t="n">
        <v>258</v>
      </c>
      <c r="AQ541" s="107" t="s">
        <v>315</v>
      </c>
    </row>
    <row r="542" customFormat="false" ht="12.8" hidden="false" customHeight="false" outlineLevel="0" collapsed="false">
      <c r="A542" s="0" t="s">
        <v>2878</v>
      </c>
      <c r="B542" s="0" t="s">
        <v>2879</v>
      </c>
      <c r="C542" s="0" t="n">
        <v>12061</v>
      </c>
      <c r="D542" s="0" t="n">
        <v>2061</v>
      </c>
      <c r="E542" s="0" t="s">
        <v>46</v>
      </c>
      <c r="F542" s="0" t="n">
        <v>61</v>
      </c>
      <c r="G542" s="0" t="n">
        <v>78</v>
      </c>
      <c r="H542" s="0" t="s">
        <v>319</v>
      </c>
      <c r="I542" s="0" t="s">
        <v>1477</v>
      </c>
      <c r="J542" s="0" t="s">
        <v>1365</v>
      </c>
      <c r="K542" s="0" t="s">
        <v>1366</v>
      </c>
      <c r="L542" s="0" t="n">
        <v>10</v>
      </c>
      <c r="M542" s="0" t="n">
        <v>8</v>
      </c>
      <c r="N542" s="0" t="s">
        <v>52</v>
      </c>
      <c r="O542" s="0" t="s">
        <v>581</v>
      </c>
      <c r="P542" s="0" t="s">
        <v>1741</v>
      </c>
      <c r="Q542" s="0" t="s">
        <v>55</v>
      </c>
      <c r="R542" s="0" t="n">
        <v>3</v>
      </c>
      <c r="S542" s="0" t="s">
        <v>55</v>
      </c>
      <c r="T542" s="0" t="n">
        <v>553</v>
      </c>
      <c r="U542" s="0" t="n">
        <v>484</v>
      </c>
      <c r="V542" s="0" t="n">
        <v>499</v>
      </c>
      <c r="W542" s="0" t="n">
        <v>357</v>
      </c>
      <c r="X542" s="0" t="n">
        <v>14</v>
      </c>
      <c r="Y542" s="0" t="s">
        <v>55</v>
      </c>
      <c r="Z542" s="0" t="s">
        <v>55</v>
      </c>
      <c r="AA542" s="0" t="n">
        <v>0.475942</v>
      </c>
      <c r="AB542" s="0" t="n">
        <v>19</v>
      </c>
      <c r="AC542" s="0" t="n">
        <v>165.71</v>
      </c>
      <c r="AD542" s="0" t="n">
        <v>19734.86</v>
      </c>
      <c r="AE542" s="0" t="n">
        <v>77.67</v>
      </c>
      <c r="AF542" s="0" t="n">
        <v>313.5</v>
      </c>
      <c r="AG542" s="0" t="n">
        <v>9.5</v>
      </c>
      <c r="AH542" s="0" t="n">
        <v>0.48</v>
      </c>
      <c r="AI542" s="0" t="n">
        <v>1</v>
      </c>
      <c r="AJ542" s="0" t="n">
        <v>365698.25</v>
      </c>
      <c r="AK542" s="0" t="n">
        <v>37805.67</v>
      </c>
      <c r="AL542" s="0" t="n">
        <v>23574.69</v>
      </c>
      <c r="AM542" s="0" t="n">
        <v>4041.5</v>
      </c>
      <c r="AN542" s="0" t="n">
        <v>371.18</v>
      </c>
      <c r="AO542" s="0" t="n">
        <v>157</v>
      </c>
      <c r="AP542" s="0" t="n">
        <v>351</v>
      </c>
      <c r="AQ542" s="107" t="s">
        <v>320</v>
      </c>
    </row>
    <row r="543" customFormat="false" ht="12.8" hidden="false" customHeight="false" outlineLevel="0" collapsed="false">
      <c r="A543" s="0" t="s">
        <v>2880</v>
      </c>
      <c r="B543" s="0" t="s">
        <v>2881</v>
      </c>
      <c r="C543" s="0" t="n">
        <v>12062</v>
      </c>
      <c r="D543" s="0" t="n">
        <v>2062</v>
      </c>
      <c r="E543" s="0" t="s">
        <v>46</v>
      </c>
      <c r="F543" s="0" t="n">
        <v>62</v>
      </c>
      <c r="G543" s="0" t="n">
        <v>79</v>
      </c>
      <c r="H543" s="0" t="s">
        <v>324</v>
      </c>
      <c r="I543" s="0" t="s">
        <v>1479</v>
      </c>
      <c r="J543" s="0" t="s">
        <v>1365</v>
      </c>
      <c r="K543" s="0" t="s">
        <v>1366</v>
      </c>
      <c r="L543" s="0" t="n">
        <v>10</v>
      </c>
      <c r="M543" s="0" t="n">
        <v>8</v>
      </c>
      <c r="N543" s="0" t="s">
        <v>52</v>
      </c>
      <c r="O543" s="0" t="s">
        <v>581</v>
      </c>
      <c r="P543" s="0" t="s">
        <v>1767</v>
      </c>
      <c r="Q543" s="0" t="s">
        <v>55</v>
      </c>
      <c r="R543" s="0" t="n">
        <v>5</v>
      </c>
      <c r="S543" s="0" t="n">
        <v>247</v>
      </c>
      <c r="T543" s="0" t="s">
        <v>55</v>
      </c>
      <c r="U543" s="0" t="s">
        <v>55</v>
      </c>
      <c r="V543" s="0" t="s">
        <v>55</v>
      </c>
      <c r="W543" s="0" t="s">
        <v>55</v>
      </c>
      <c r="X543" s="0" t="n">
        <v>4</v>
      </c>
      <c r="Y543" s="0" t="s">
        <v>55</v>
      </c>
      <c r="Z543" s="0" t="s">
        <v>55</v>
      </c>
      <c r="AA543" s="0" t="n">
        <v>283.78</v>
      </c>
      <c r="AB543" s="0" t="n">
        <v>4</v>
      </c>
      <c r="AC543" s="0" t="n">
        <v>46.05</v>
      </c>
      <c r="AD543" s="0" t="n">
        <v>9326.59</v>
      </c>
      <c r="AE543" s="0" t="n">
        <v>377.2</v>
      </c>
      <c r="AF543" s="0" t="n">
        <v>2006.61</v>
      </c>
      <c r="AG543" s="0" t="n">
        <v>55.5</v>
      </c>
      <c r="AH543" s="0" t="n">
        <v>917.62</v>
      </c>
      <c r="AI543" s="0" t="n">
        <v>13.67</v>
      </c>
      <c r="AJ543" s="0" t="n">
        <v>311416.73</v>
      </c>
      <c r="AK543" s="0" t="n">
        <v>35659</v>
      </c>
      <c r="AL543" s="0" t="n">
        <v>45199.21</v>
      </c>
      <c r="AM543" s="0" t="n">
        <v>2859.75</v>
      </c>
      <c r="AN543" s="0" t="n">
        <v>3918.47</v>
      </c>
      <c r="AO543" s="0" t="n">
        <v>489.67</v>
      </c>
      <c r="AP543" s="0" t="n">
        <v>211</v>
      </c>
      <c r="AQ543" s="107" t="s">
        <v>325</v>
      </c>
    </row>
    <row r="544" customFormat="false" ht="12.8" hidden="false" customHeight="false" outlineLevel="0" collapsed="false">
      <c r="A544" s="0" t="s">
        <v>2882</v>
      </c>
      <c r="B544" s="0" t="s">
        <v>2883</v>
      </c>
      <c r="C544" s="0" t="n">
        <v>12063</v>
      </c>
      <c r="D544" s="0" t="n">
        <v>2063</v>
      </c>
      <c r="E544" s="0" t="s">
        <v>46</v>
      </c>
      <c r="F544" s="0" t="n">
        <v>63</v>
      </c>
      <c r="G544" s="0" t="n">
        <v>80</v>
      </c>
      <c r="I544" s="0" t="s">
        <v>1481</v>
      </c>
      <c r="J544" s="0" t="s">
        <v>1365</v>
      </c>
      <c r="K544" s="0" t="s">
        <v>1366</v>
      </c>
      <c r="L544" s="0" t="n">
        <v>19</v>
      </c>
      <c r="M544" s="0" t="n">
        <v>17</v>
      </c>
      <c r="N544" s="0" t="s">
        <v>52</v>
      </c>
      <c r="O544" s="0" t="s">
        <v>581</v>
      </c>
      <c r="P544" s="0" t="s">
        <v>1759</v>
      </c>
      <c r="Q544" s="0" t="s">
        <v>55</v>
      </c>
      <c r="R544" s="0" t="n">
        <v>4</v>
      </c>
      <c r="S544" s="0" t="n">
        <v>14</v>
      </c>
      <c r="T544" s="0" t="n">
        <v>485</v>
      </c>
      <c r="U544" s="0" t="n">
        <v>519</v>
      </c>
      <c r="V544" s="0" t="n">
        <v>494</v>
      </c>
      <c r="W544" s="0" t="s">
        <v>55</v>
      </c>
      <c r="X544" s="0" t="n">
        <v>6</v>
      </c>
      <c r="Y544" s="0" t="s">
        <v>55</v>
      </c>
      <c r="Z544" s="0" t="s">
        <v>55</v>
      </c>
      <c r="AA544" s="0" t="n">
        <v>10.9467</v>
      </c>
      <c r="AB544" s="0" t="n">
        <v>9</v>
      </c>
      <c r="AC544" s="0" t="n">
        <v>130.98</v>
      </c>
      <c r="AD544" s="0" t="n">
        <v>14640.08</v>
      </c>
      <c r="AE544" s="0" t="n">
        <v>194.5</v>
      </c>
      <c r="AF544" s="0" t="n">
        <v>2155.17</v>
      </c>
      <c r="AG544" s="0" t="n">
        <v>34.67</v>
      </c>
      <c r="AH544" s="0" t="n">
        <v>411.72</v>
      </c>
      <c r="AI544" s="0" t="n">
        <v>4.5</v>
      </c>
      <c r="AJ544" s="0" t="n">
        <v>306586.8</v>
      </c>
      <c r="AK544" s="0" t="n">
        <v>33495.25</v>
      </c>
      <c r="AL544" s="0" t="n">
        <v>49383.44</v>
      </c>
      <c r="AM544" s="0" t="n">
        <v>2336.67</v>
      </c>
      <c r="AN544" s="0" t="n">
        <v>1431.07</v>
      </c>
      <c r="AO544" s="0" t="n">
        <v>227</v>
      </c>
      <c r="AP544" s="0" t="n">
        <v>210</v>
      </c>
      <c r="AQ544" s="107" t="s">
        <v>329</v>
      </c>
    </row>
    <row r="545" customFormat="false" ht="12.8" hidden="false" customHeight="false" outlineLevel="0" collapsed="false">
      <c r="A545" s="0" t="s">
        <v>2884</v>
      </c>
      <c r="B545" s="0" t="s">
        <v>2885</v>
      </c>
      <c r="C545" s="0" t="n">
        <v>12064</v>
      </c>
      <c r="D545" s="0" t="n">
        <v>2064</v>
      </c>
      <c r="E545" s="0" t="s">
        <v>56</v>
      </c>
      <c r="F545" s="0" t="n">
        <v>64</v>
      </c>
      <c r="G545" s="0" t="n">
        <v>81</v>
      </c>
      <c r="I545" s="0" t="s">
        <v>1057</v>
      </c>
      <c r="J545" s="0" t="s">
        <v>1365</v>
      </c>
      <c r="K545" s="0" t="s">
        <v>1366</v>
      </c>
      <c r="L545" s="0" t="n">
        <v>12</v>
      </c>
      <c r="M545" s="0" t="n">
        <v>10</v>
      </c>
      <c r="N545" s="0" t="s">
        <v>52</v>
      </c>
      <c r="O545" s="0" t="s">
        <v>581</v>
      </c>
      <c r="P545" s="0" t="s">
        <v>1768</v>
      </c>
      <c r="Q545" s="0" t="s">
        <v>55</v>
      </c>
      <c r="R545" s="0" t="n">
        <v>4</v>
      </c>
      <c r="S545" s="0" t="n">
        <v>58</v>
      </c>
      <c r="T545" s="0" t="n">
        <v>485</v>
      </c>
      <c r="U545" s="0" t="n">
        <v>545</v>
      </c>
      <c r="V545" s="0" t="n">
        <v>527</v>
      </c>
      <c r="W545" s="0" t="n">
        <v>452</v>
      </c>
      <c r="X545" s="0" t="n">
        <v>18</v>
      </c>
      <c r="Y545" s="0" t="s">
        <v>55</v>
      </c>
      <c r="Z545" s="0" t="s">
        <v>55</v>
      </c>
      <c r="AA545" s="0" t="n">
        <v>58.0054</v>
      </c>
      <c r="AB545" s="0" t="n">
        <v>15</v>
      </c>
      <c r="AC545" s="0" t="n">
        <v>69.64</v>
      </c>
      <c r="AD545" s="0" t="n">
        <v>20976.18</v>
      </c>
      <c r="AE545" s="0" t="n">
        <v>288</v>
      </c>
      <c r="AF545" s="0" t="n">
        <v>1197.05</v>
      </c>
      <c r="AG545" s="0" t="n">
        <v>35.67</v>
      </c>
      <c r="AH545" s="0" t="n">
        <v>240.98</v>
      </c>
      <c r="AI545" s="0" t="n">
        <v>5.5</v>
      </c>
      <c r="AJ545" s="0" t="n">
        <v>314789</v>
      </c>
      <c r="AK545" s="0" t="n">
        <v>34632.75</v>
      </c>
      <c r="AL545" s="0" t="n">
        <v>19237.12</v>
      </c>
      <c r="AM545" s="0" t="n">
        <v>3166</v>
      </c>
      <c r="AN545" s="0" t="n">
        <v>1290.46</v>
      </c>
      <c r="AO545" s="0" t="n">
        <v>272.5</v>
      </c>
      <c r="AP545" s="0" t="n">
        <v>220</v>
      </c>
      <c r="AQ545" s="107" t="s">
        <v>333</v>
      </c>
    </row>
    <row r="546" customFormat="false" ht="12.8" hidden="false" customHeight="false" outlineLevel="0" collapsed="false">
      <c r="A546" s="0" t="s">
        <v>2886</v>
      </c>
      <c r="B546" s="0" t="s">
        <v>2887</v>
      </c>
      <c r="C546" s="0" t="n">
        <v>12065</v>
      </c>
      <c r="D546" s="0" t="n">
        <v>2065</v>
      </c>
      <c r="E546" s="0" t="s">
        <v>56</v>
      </c>
      <c r="F546" s="0" t="n">
        <v>65</v>
      </c>
      <c r="G546" s="0" t="n">
        <v>82</v>
      </c>
      <c r="H546" s="0" t="s">
        <v>337</v>
      </c>
      <c r="I546" s="0" t="s">
        <v>1484</v>
      </c>
      <c r="J546" s="0" t="s">
        <v>1365</v>
      </c>
      <c r="K546" s="0" t="s">
        <v>1366</v>
      </c>
      <c r="L546" s="0" t="n">
        <v>11</v>
      </c>
      <c r="M546" s="0" t="n">
        <v>8</v>
      </c>
      <c r="N546" s="0" t="s">
        <v>52</v>
      </c>
      <c r="O546" s="0" t="s">
        <v>581</v>
      </c>
      <c r="P546" s="0" t="s">
        <v>1743</v>
      </c>
      <c r="Q546" s="0" t="s">
        <v>55</v>
      </c>
      <c r="R546" s="0" t="n">
        <v>5</v>
      </c>
      <c r="S546" s="0" t="n">
        <v>50</v>
      </c>
      <c r="T546" s="0" t="n">
        <v>279</v>
      </c>
      <c r="U546" s="0" t="n">
        <v>529</v>
      </c>
      <c r="V546" s="0" t="n">
        <v>339</v>
      </c>
      <c r="W546" s="0" t="n">
        <v>390</v>
      </c>
      <c r="X546" s="0" t="n">
        <v>10</v>
      </c>
      <c r="Y546" s="0" t="s">
        <v>55</v>
      </c>
      <c r="Z546" s="0" t="s">
        <v>55</v>
      </c>
      <c r="AA546" s="0" t="n">
        <v>94.2365</v>
      </c>
      <c r="AB546" s="0" t="n">
        <v>6</v>
      </c>
      <c r="AC546" s="0" t="n">
        <v>25.26</v>
      </c>
      <c r="AD546" s="0" t="n">
        <v>13590.11</v>
      </c>
      <c r="AE546" s="0" t="n">
        <v>415</v>
      </c>
      <c r="AF546" s="0" t="n">
        <v>3378.01</v>
      </c>
      <c r="AG546" s="0" t="n">
        <v>49.25</v>
      </c>
      <c r="AH546" s="0" t="n">
        <v>643.51</v>
      </c>
      <c r="AI546" s="0" t="n">
        <v>10.33</v>
      </c>
      <c r="AJ546" s="0" t="n">
        <v>288671.77</v>
      </c>
      <c r="AK546" s="0" t="n">
        <v>38390.8</v>
      </c>
      <c r="AL546" s="0" t="n">
        <v>22037.1</v>
      </c>
      <c r="AM546" s="0" t="n">
        <v>2906.5</v>
      </c>
      <c r="AN546" s="0" t="n">
        <v>2184.26</v>
      </c>
      <c r="AO546" s="0" t="n">
        <v>328.67</v>
      </c>
      <c r="AP546" s="0" t="n">
        <v>582</v>
      </c>
      <c r="AQ546" s="107" t="s">
        <v>338</v>
      </c>
    </row>
    <row r="547" customFormat="false" ht="12.8" hidden="false" customHeight="false" outlineLevel="0" collapsed="false">
      <c r="A547" s="0" t="s">
        <v>2888</v>
      </c>
      <c r="B547" s="0" t="s">
        <v>2889</v>
      </c>
      <c r="C547" s="0" t="n">
        <v>12066</v>
      </c>
      <c r="D547" s="0" t="n">
        <v>2066</v>
      </c>
      <c r="E547" s="0" t="s">
        <v>56</v>
      </c>
      <c r="F547" s="0" t="n">
        <v>66</v>
      </c>
      <c r="G547" s="0" t="n">
        <v>84</v>
      </c>
      <c r="I547" s="0" t="s">
        <v>1187</v>
      </c>
      <c r="J547" s="0" t="s">
        <v>1365</v>
      </c>
      <c r="K547" s="0" t="s">
        <v>1366</v>
      </c>
      <c r="L547" s="0" t="n">
        <v>16</v>
      </c>
      <c r="M547" s="0" t="n">
        <v>10</v>
      </c>
      <c r="N547" s="0" t="s">
        <v>52</v>
      </c>
      <c r="O547" s="0" t="s">
        <v>581</v>
      </c>
      <c r="P547" s="0" t="s">
        <v>1741</v>
      </c>
      <c r="Q547" s="0" t="s">
        <v>55</v>
      </c>
      <c r="R547" s="0" t="n">
        <v>5</v>
      </c>
      <c r="S547" s="0" t="n">
        <v>117</v>
      </c>
      <c r="T547" s="0" t="n">
        <v>613</v>
      </c>
      <c r="U547" s="0" t="n">
        <v>560</v>
      </c>
      <c r="V547" s="0" t="n">
        <v>624</v>
      </c>
      <c r="W547" s="0" t="n">
        <v>471</v>
      </c>
      <c r="X547" s="0" t="n">
        <v>6</v>
      </c>
      <c r="Y547" s="0" t="s">
        <v>55</v>
      </c>
      <c r="Z547" s="0" t="s">
        <v>55</v>
      </c>
      <c r="AA547" s="0" t="n">
        <v>87.8708</v>
      </c>
      <c r="AB547" s="0" t="n">
        <v>8</v>
      </c>
      <c r="AC547" s="0" t="n">
        <v>82.86</v>
      </c>
      <c r="AD547" s="0" t="n">
        <v>11556.88</v>
      </c>
      <c r="AE547" s="0" t="n">
        <v>414.6</v>
      </c>
      <c r="AF547" s="0" t="n">
        <v>2377.81</v>
      </c>
      <c r="AG547" s="0" t="n">
        <v>54.75</v>
      </c>
      <c r="AH547" s="0" t="n">
        <v>200.43</v>
      </c>
      <c r="AI547" s="0" t="n">
        <v>8.67</v>
      </c>
      <c r="AJ547" s="0" t="n">
        <v>319148.66</v>
      </c>
      <c r="AK547" s="0" t="n">
        <v>39882.4</v>
      </c>
      <c r="AL547" s="0" t="n">
        <v>24799.62</v>
      </c>
      <c r="AM547" s="0" t="n">
        <v>3245.25</v>
      </c>
      <c r="AN547" s="0" t="n">
        <v>1361.97</v>
      </c>
      <c r="AO547" s="0" t="n">
        <v>343.33</v>
      </c>
      <c r="AP547" s="0" t="n">
        <v>229</v>
      </c>
      <c r="AQ547" s="107" t="s">
        <v>342</v>
      </c>
    </row>
    <row r="548" customFormat="false" ht="12.8" hidden="false" customHeight="false" outlineLevel="0" collapsed="false">
      <c r="A548" s="0" t="s">
        <v>2890</v>
      </c>
      <c r="B548" s="0" t="s">
        <v>2891</v>
      </c>
      <c r="C548" s="0" t="n">
        <v>12067</v>
      </c>
      <c r="D548" s="0" t="n">
        <v>2067</v>
      </c>
      <c r="E548" s="0" t="s">
        <v>66</v>
      </c>
      <c r="F548" s="0" t="n">
        <v>67</v>
      </c>
      <c r="G548" s="0" t="n">
        <v>85</v>
      </c>
      <c r="H548" s="0" t="s">
        <v>346</v>
      </c>
      <c r="I548" s="0" t="s">
        <v>1487</v>
      </c>
      <c r="J548" s="0" t="s">
        <v>1365</v>
      </c>
      <c r="K548" s="0" t="s">
        <v>1366</v>
      </c>
      <c r="L548" s="0" t="n">
        <v>10</v>
      </c>
      <c r="M548" s="0" t="n">
        <v>8</v>
      </c>
      <c r="N548" s="0" t="s">
        <v>52</v>
      </c>
      <c r="O548" s="0" t="s">
        <v>581</v>
      </c>
      <c r="P548" s="0" t="s">
        <v>1769</v>
      </c>
      <c r="Q548" s="0" t="s">
        <v>55</v>
      </c>
      <c r="R548" s="0" t="n">
        <v>4</v>
      </c>
      <c r="S548" s="0" t="n">
        <v>10</v>
      </c>
      <c r="T548" s="0" t="s">
        <v>55</v>
      </c>
      <c r="U548" s="0" t="s">
        <v>55</v>
      </c>
      <c r="V548" s="0" t="s">
        <v>55</v>
      </c>
      <c r="W548" s="0" t="s">
        <v>55</v>
      </c>
      <c r="X548" s="0" t="n">
        <v>13</v>
      </c>
      <c r="Y548" s="0" t="s">
        <v>55</v>
      </c>
      <c r="Z548" s="0" t="s">
        <v>55</v>
      </c>
      <c r="AA548" s="0" t="n">
        <v>10.2922</v>
      </c>
      <c r="AB548" s="0" t="n">
        <v>14</v>
      </c>
      <c r="AC548" s="0" t="n">
        <v>23.74</v>
      </c>
      <c r="AD548" s="0" t="n">
        <v>19046.81</v>
      </c>
      <c r="AE548" s="0" t="n">
        <v>228</v>
      </c>
      <c r="AF548" s="0" t="n">
        <v>924.7</v>
      </c>
      <c r="AG548" s="0" t="n">
        <v>20.33</v>
      </c>
      <c r="AH548" s="0" t="n">
        <v>94.15</v>
      </c>
      <c r="AI548" s="0" t="n">
        <v>4.5</v>
      </c>
      <c r="AJ548" s="0" t="n">
        <v>261517.64</v>
      </c>
      <c r="AK548" s="0" t="n">
        <v>37309.75</v>
      </c>
      <c r="AL548" s="0" t="n">
        <v>15176.36</v>
      </c>
      <c r="AM548" s="0" t="n">
        <v>2807.67</v>
      </c>
      <c r="AN548" s="0" t="n">
        <v>1647.09</v>
      </c>
      <c r="AO548" s="0" t="n">
        <v>229</v>
      </c>
      <c r="AP548" s="0" t="n">
        <v>309</v>
      </c>
      <c r="AQ548" s="107" t="s">
        <v>347</v>
      </c>
    </row>
    <row r="549" customFormat="false" ht="12.8" hidden="false" customHeight="false" outlineLevel="0" collapsed="false">
      <c r="A549" s="0" t="s">
        <v>2892</v>
      </c>
      <c r="B549" s="0" t="s">
        <v>2893</v>
      </c>
      <c r="C549" s="0" t="n">
        <v>12068</v>
      </c>
      <c r="D549" s="0" t="n">
        <v>2068</v>
      </c>
      <c r="E549" s="0" t="s">
        <v>46</v>
      </c>
      <c r="F549" s="0" t="n">
        <v>68</v>
      </c>
      <c r="G549" s="0" t="n">
        <v>87</v>
      </c>
      <c r="H549" s="0" t="s">
        <v>351</v>
      </c>
      <c r="I549" s="0" t="s">
        <v>1489</v>
      </c>
      <c r="J549" s="0" t="s">
        <v>1365</v>
      </c>
      <c r="K549" s="0" t="s">
        <v>1366</v>
      </c>
      <c r="L549" s="0" t="n">
        <v>11</v>
      </c>
      <c r="M549" s="0" t="n">
        <v>8</v>
      </c>
      <c r="N549" s="0" t="s">
        <v>52</v>
      </c>
      <c r="O549" s="0" t="s">
        <v>581</v>
      </c>
      <c r="P549" s="0" t="s">
        <v>1745</v>
      </c>
      <c r="Q549" s="0" t="s">
        <v>55</v>
      </c>
      <c r="R549" s="0" t="n">
        <v>4</v>
      </c>
      <c r="S549" s="0" t="n">
        <v>14</v>
      </c>
      <c r="T549" s="0" t="s">
        <v>55</v>
      </c>
      <c r="U549" s="0" t="s">
        <v>55</v>
      </c>
      <c r="V549" s="0" t="s">
        <v>55</v>
      </c>
      <c r="W549" s="0" t="s">
        <v>55</v>
      </c>
      <c r="X549" s="0" t="n">
        <v>11</v>
      </c>
      <c r="Y549" s="0" t="s">
        <v>55</v>
      </c>
      <c r="Z549" s="0" t="s">
        <v>55</v>
      </c>
      <c r="AA549" s="0" t="n">
        <v>24.749</v>
      </c>
      <c r="AB549" s="0" t="n">
        <v>8</v>
      </c>
      <c r="AC549" s="0" t="n">
        <v>17.94</v>
      </c>
      <c r="AD549" s="0" t="n">
        <v>22340.75</v>
      </c>
      <c r="AE549" s="0" t="n">
        <v>248</v>
      </c>
      <c r="AF549" s="0" t="n">
        <v>1713.53</v>
      </c>
      <c r="AG549" s="0" t="n">
        <v>18</v>
      </c>
      <c r="AH549" s="0" t="n">
        <v>47.86</v>
      </c>
      <c r="AI549" s="0" t="n">
        <v>3.5</v>
      </c>
      <c r="AJ549" s="0" t="n">
        <v>241967.11</v>
      </c>
      <c r="AK549" s="0" t="n">
        <v>26700.5</v>
      </c>
      <c r="AL549" s="0" t="n">
        <v>7974.43</v>
      </c>
      <c r="AM549" s="0" t="n">
        <v>807.67</v>
      </c>
      <c r="AN549" s="0" t="n">
        <v>664.36</v>
      </c>
      <c r="AO549" s="0" t="n">
        <v>80</v>
      </c>
      <c r="AP549" s="0" t="n">
        <v>576</v>
      </c>
      <c r="AQ549" s="107" t="s">
        <v>352</v>
      </c>
    </row>
    <row r="550" customFormat="false" ht="12.8" hidden="false" customHeight="false" outlineLevel="0" collapsed="false">
      <c r="A550" s="0" t="s">
        <v>2894</v>
      </c>
      <c r="B550" s="0" t="s">
        <v>2895</v>
      </c>
      <c r="C550" s="0" t="n">
        <v>12069</v>
      </c>
      <c r="D550" s="0" t="n">
        <v>2069</v>
      </c>
      <c r="E550" s="0" t="s">
        <v>56</v>
      </c>
      <c r="F550" s="0" t="n">
        <v>69</v>
      </c>
      <c r="G550" s="0" t="n">
        <v>88</v>
      </c>
      <c r="H550" s="0" t="n">
        <v>21</v>
      </c>
      <c r="I550" s="0" t="s">
        <v>1491</v>
      </c>
      <c r="J550" s="0" t="s">
        <v>1365</v>
      </c>
      <c r="K550" s="0" t="s">
        <v>1366</v>
      </c>
      <c r="L550" s="0" t="n">
        <v>11</v>
      </c>
      <c r="M550" s="0" t="n">
        <v>9</v>
      </c>
      <c r="N550" s="0" t="s">
        <v>52</v>
      </c>
      <c r="O550" s="0" t="s">
        <v>581</v>
      </c>
      <c r="P550" s="0" t="s">
        <v>1770</v>
      </c>
      <c r="Q550" s="0" t="s">
        <v>55</v>
      </c>
      <c r="R550" s="0" t="n">
        <v>3</v>
      </c>
      <c r="S550" s="0" t="n">
        <v>15</v>
      </c>
      <c r="T550" s="0" t="s">
        <v>55</v>
      </c>
      <c r="U550" s="0" t="s">
        <v>55</v>
      </c>
      <c r="V550" s="0" t="s">
        <v>55</v>
      </c>
      <c r="W550" s="0" t="s">
        <v>55</v>
      </c>
      <c r="X550" s="0" t="n">
        <v>5</v>
      </c>
      <c r="Y550" s="0" t="s">
        <v>55</v>
      </c>
      <c r="Z550" s="0" t="s">
        <v>55</v>
      </c>
      <c r="AA550" s="0" t="n">
        <v>18.5022</v>
      </c>
      <c r="AB550" s="0" t="n">
        <v>12</v>
      </c>
      <c r="AC550" s="0" t="n">
        <v>344.54</v>
      </c>
      <c r="AD550" s="0" t="n">
        <v>14079.79</v>
      </c>
      <c r="AE550" s="0" t="n">
        <v>59.67</v>
      </c>
      <c r="AF550" s="0" t="n">
        <v>2077.87</v>
      </c>
      <c r="AG550" s="0" t="n">
        <v>6.5</v>
      </c>
      <c r="AH550" s="0" t="n">
        <v>18.5</v>
      </c>
      <c r="AI550" s="0" t="n">
        <v>1</v>
      </c>
      <c r="AJ550" s="0" t="n">
        <v>281913.02</v>
      </c>
      <c r="AK550" s="0" t="n">
        <v>28312.33</v>
      </c>
      <c r="AL550" s="0" t="n">
        <v>61739.78</v>
      </c>
      <c r="AM550" s="0" t="n">
        <v>1587.5</v>
      </c>
      <c r="AN550" s="0" t="n">
        <v>4757.81</v>
      </c>
      <c r="AO550" s="0" t="n">
        <v>4</v>
      </c>
      <c r="AP550" s="0" t="n">
        <v>217</v>
      </c>
      <c r="AQ550" s="107" t="s">
        <v>356</v>
      </c>
    </row>
    <row r="551" customFormat="false" ht="12.8" hidden="false" customHeight="false" outlineLevel="0" collapsed="false">
      <c r="A551" s="0" t="s">
        <v>2896</v>
      </c>
      <c r="B551" s="0" t="s">
        <v>2897</v>
      </c>
      <c r="C551" s="0" t="n">
        <v>12070</v>
      </c>
      <c r="D551" s="0" t="n">
        <v>2070</v>
      </c>
      <c r="E551" s="0" t="s">
        <v>80</v>
      </c>
      <c r="F551" s="0" t="n">
        <v>70</v>
      </c>
      <c r="G551" s="0" t="n">
        <v>89</v>
      </c>
      <c r="H551" s="0" t="s">
        <v>153</v>
      </c>
      <c r="I551" s="0" t="s">
        <v>1493</v>
      </c>
      <c r="J551" s="0" t="s">
        <v>1365</v>
      </c>
      <c r="K551" s="0" t="s">
        <v>1366</v>
      </c>
      <c r="L551" s="0" t="n">
        <v>15</v>
      </c>
      <c r="M551" s="0" t="n">
        <v>13</v>
      </c>
      <c r="N551" s="0" t="s">
        <v>52</v>
      </c>
      <c r="O551" s="0" t="s">
        <v>581</v>
      </c>
      <c r="P551" s="0" t="s">
        <v>1743</v>
      </c>
      <c r="Q551" s="0" t="s">
        <v>55</v>
      </c>
      <c r="R551" s="0" t="n">
        <v>4</v>
      </c>
      <c r="S551" s="0" t="n">
        <v>313</v>
      </c>
      <c r="T551" s="0" t="n">
        <v>323</v>
      </c>
      <c r="U551" s="0" t="n">
        <v>575</v>
      </c>
      <c r="V551" s="0" t="n">
        <v>383</v>
      </c>
      <c r="W551" s="0" t="n">
        <v>461</v>
      </c>
      <c r="X551" s="0" t="n">
        <v>5</v>
      </c>
      <c r="Y551" s="0" t="s">
        <v>55</v>
      </c>
      <c r="Z551" s="0" t="s">
        <v>55</v>
      </c>
      <c r="AA551" s="0" t="n">
        <v>409.846</v>
      </c>
      <c r="AB551" s="0" t="n">
        <v>8</v>
      </c>
      <c r="AC551" s="0" t="n">
        <v>131.19</v>
      </c>
      <c r="AD551" s="0" t="n">
        <v>11791.1</v>
      </c>
      <c r="AE551" s="0" t="n">
        <v>184.25</v>
      </c>
      <c r="AF551" s="0" t="n">
        <v>1880.07</v>
      </c>
      <c r="AG551" s="0" t="n">
        <v>34</v>
      </c>
      <c r="AH551" s="0" t="n">
        <v>934.6</v>
      </c>
      <c r="AI551" s="0" t="n">
        <v>5</v>
      </c>
      <c r="AJ551" s="0" t="n">
        <v>197423.34</v>
      </c>
      <c r="AK551" s="0" t="n">
        <v>28384.75</v>
      </c>
      <c r="AL551" s="0" t="n">
        <v>43372.98</v>
      </c>
      <c r="AM551" s="0" t="n">
        <v>5520.67</v>
      </c>
      <c r="AN551" s="0" t="n">
        <v>3638.64</v>
      </c>
      <c r="AO551" s="0" t="n">
        <v>520</v>
      </c>
      <c r="AP551" s="0" t="n">
        <v>251</v>
      </c>
      <c r="AQ551" s="107" t="s">
        <v>360</v>
      </c>
    </row>
    <row r="552" customFormat="false" ht="12.8" hidden="false" customHeight="false" outlineLevel="0" collapsed="false">
      <c r="A552" s="0" t="s">
        <v>2898</v>
      </c>
      <c r="B552" s="0" t="s">
        <v>2899</v>
      </c>
      <c r="C552" s="0" t="n">
        <v>12071</v>
      </c>
      <c r="D552" s="0" t="n">
        <v>2071</v>
      </c>
      <c r="E552" s="0" t="s">
        <v>46</v>
      </c>
      <c r="F552" s="0" t="n">
        <v>71</v>
      </c>
      <c r="G552" s="0" t="n">
        <v>90</v>
      </c>
      <c r="H552" s="0" t="s">
        <v>364</v>
      </c>
      <c r="I552" s="0" t="s">
        <v>1495</v>
      </c>
      <c r="J552" s="0" t="s">
        <v>1365</v>
      </c>
      <c r="K552" s="0" t="s">
        <v>1366</v>
      </c>
      <c r="L552" s="0" t="n">
        <v>16</v>
      </c>
      <c r="M552" s="0" t="n">
        <v>13</v>
      </c>
      <c r="N552" s="0" t="s">
        <v>52</v>
      </c>
      <c r="O552" s="0" t="s">
        <v>581</v>
      </c>
      <c r="P552" s="0" t="s">
        <v>1745</v>
      </c>
      <c r="Q552" s="0" t="s">
        <v>55</v>
      </c>
      <c r="R552" s="0" t="n">
        <v>4</v>
      </c>
      <c r="S552" s="0" t="n">
        <v>10</v>
      </c>
      <c r="T552" s="0" t="n">
        <v>509</v>
      </c>
      <c r="U552" s="0" t="n">
        <v>593</v>
      </c>
      <c r="V552" s="0" t="n">
        <v>553</v>
      </c>
      <c r="W552" s="0" t="s">
        <v>55</v>
      </c>
      <c r="X552" s="0" t="n">
        <v>3</v>
      </c>
      <c r="Y552" s="0" t="s">
        <v>55</v>
      </c>
      <c r="Z552" s="0" t="s">
        <v>55</v>
      </c>
      <c r="AA552" s="0" t="n">
        <v>17.9073</v>
      </c>
      <c r="AB552" s="0" t="n">
        <v>11</v>
      </c>
      <c r="AC552" s="0" t="n">
        <v>9.59</v>
      </c>
      <c r="AD552" s="0" t="n">
        <v>19491.73</v>
      </c>
      <c r="AE552" s="0" t="n">
        <v>243.5</v>
      </c>
      <c r="AF552" s="0" t="n">
        <v>2819.94</v>
      </c>
      <c r="AG552" s="0" t="n">
        <v>21.67</v>
      </c>
      <c r="AH552" s="0" t="n">
        <v>65.06</v>
      </c>
      <c r="AI552" s="0" t="n">
        <v>4</v>
      </c>
      <c r="AJ552" s="0" t="n">
        <v>321301.03</v>
      </c>
      <c r="AK552" s="0" t="n">
        <v>40170</v>
      </c>
      <c r="AL552" s="0" t="n">
        <v>24965.22</v>
      </c>
      <c r="AM552" s="0" t="n">
        <v>4082</v>
      </c>
      <c r="AN552" s="0" t="n">
        <v>1746.74</v>
      </c>
      <c r="AO552" s="0" t="n">
        <v>303.5</v>
      </c>
      <c r="AP552" s="0" t="n">
        <v>22</v>
      </c>
      <c r="AQ552" s="107" t="s">
        <v>365</v>
      </c>
    </row>
    <row r="553" customFormat="false" ht="12.8" hidden="false" customHeight="false" outlineLevel="0" collapsed="false">
      <c r="A553" s="0" t="s">
        <v>2900</v>
      </c>
      <c r="B553" s="0" t="s">
        <v>2901</v>
      </c>
      <c r="C553" s="0" t="n">
        <v>12072</v>
      </c>
      <c r="D553" s="0" t="n">
        <v>2072</v>
      </c>
      <c r="E553" s="0" t="s">
        <v>56</v>
      </c>
      <c r="F553" s="0" t="n">
        <v>72</v>
      </c>
      <c r="G553" s="0" t="n">
        <v>93</v>
      </c>
      <c r="I553" s="0" t="s">
        <v>1497</v>
      </c>
      <c r="J553" s="0" t="s">
        <v>1365</v>
      </c>
      <c r="K553" s="0" t="s">
        <v>1366</v>
      </c>
      <c r="L553" s="0" t="n">
        <v>16</v>
      </c>
      <c r="M553" s="0" t="n">
        <v>13</v>
      </c>
      <c r="N553" s="0" t="s">
        <v>52</v>
      </c>
      <c r="O553" s="0" t="s">
        <v>581</v>
      </c>
      <c r="P553" s="0" t="s">
        <v>1743</v>
      </c>
      <c r="Q553" s="0" t="s">
        <v>55</v>
      </c>
      <c r="R553" s="0" t="n">
        <v>3</v>
      </c>
      <c r="S553" s="0" t="n">
        <v>16</v>
      </c>
      <c r="T553" s="0" t="n">
        <v>617</v>
      </c>
      <c r="U553" s="0" t="n">
        <v>529</v>
      </c>
      <c r="V553" s="0" t="n">
        <v>573</v>
      </c>
      <c r="W553" s="0" t="n">
        <v>418</v>
      </c>
      <c r="X553" s="0" t="n">
        <v>18</v>
      </c>
      <c r="Y553" s="0" t="s">
        <v>55</v>
      </c>
      <c r="Z553" s="0" t="s">
        <v>55</v>
      </c>
      <c r="AA553" s="0" t="n">
        <v>12.9694</v>
      </c>
      <c r="AB553" s="0" t="n">
        <v>14</v>
      </c>
      <c r="AC553" s="0" t="n">
        <v>45.72</v>
      </c>
      <c r="AD553" s="0" t="n">
        <v>12038.68</v>
      </c>
      <c r="AE553" s="0" t="n">
        <v>61.67</v>
      </c>
      <c r="AF553" s="0" t="n">
        <v>324.65</v>
      </c>
      <c r="AG553" s="0" t="n">
        <v>7.5</v>
      </c>
      <c r="AH553" s="0" t="n">
        <v>12.97</v>
      </c>
      <c r="AI553" s="0" t="n">
        <v>1</v>
      </c>
      <c r="AJ553" s="0" t="n">
        <v>159860.7</v>
      </c>
      <c r="AK553" s="0" t="n">
        <v>15963.67</v>
      </c>
      <c r="AL553" s="0" t="n">
        <v>1443.15</v>
      </c>
      <c r="AM553" s="0" t="n">
        <v>314.5</v>
      </c>
      <c r="AN553" s="0" t="n">
        <v>24.63</v>
      </c>
      <c r="AO553" s="0" t="n">
        <v>9</v>
      </c>
      <c r="AP553" s="0" t="n">
        <v>244</v>
      </c>
      <c r="AQ553" s="107" t="s">
        <v>368</v>
      </c>
    </row>
    <row r="554" customFormat="false" ht="12.8" hidden="false" customHeight="false" outlineLevel="0" collapsed="false">
      <c r="A554" s="0" t="s">
        <v>2902</v>
      </c>
      <c r="B554" s="0" t="s">
        <v>2903</v>
      </c>
      <c r="C554" s="0" t="n">
        <v>12073</v>
      </c>
      <c r="D554" s="0" t="n">
        <v>2073</v>
      </c>
      <c r="E554" s="0" t="s">
        <v>66</v>
      </c>
      <c r="F554" s="0" t="n">
        <v>73</v>
      </c>
      <c r="G554" s="0" t="n">
        <v>94</v>
      </c>
      <c r="I554" s="0" t="s">
        <v>1499</v>
      </c>
      <c r="J554" s="0" t="s">
        <v>1365</v>
      </c>
      <c r="K554" s="0" t="s">
        <v>1366</v>
      </c>
      <c r="L554" s="0" t="n">
        <v>13</v>
      </c>
      <c r="M554" s="0" t="n">
        <v>10</v>
      </c>
      <c r="N554" s="0" t="s">
        <v>52</v>
      </c>
      <c r="O554" s="0" t="s">
        <v>581</v>
      </c>
      <c r="P554" s="0" t="s">
        <v>1743</v>
      </c>
      <c r="Q554" s="0" t="s">
        <v>55</v>
      </c>
      <c r="R554" s="0" t="n">
        <v>3</v>
      </c>
      <c r="S554" s="0" t="n">
        <v>19</v>
      </c>
      <c r="T554" s="0" t="n">
        <v>540</v>
      </c>
      <c r="U554" s="0" t="n">
        <v>505</v>
      </c>
      <c r="V554" s="0" t="n">
        <v>531</v>
      </c>
      <c r="W554" s="0" t="n">
        <v>392</v>
      </c>
      <c r="X554" s="0" t="n">
        <v>15</v>
      </c>
      <c r="Y554" s="0" t="s">
        <v>55</v>
      </c>
      <c r="Z554" s="0" t="s">
        <v>55</v>
      </c>
      <c r="AA554" s="0" t="n">
        <v>19.6326</v>
      </c>
      <c r="AB554" s="0" t="n">
        <v>23</v>
      </c>
      <c r="AC554" s="0" t="n">
        <v>21.51</v>
      </c>
      <c r="AD554" s="0" t="n">
        <v>10857.63</v>
      </c>
      <c r="AE554" s="0" t="n">
        <v>74</v>
      </c>
      <c r="AF554" s="0" t="n">
        <v>257.75</v>
      </c>
      <c r="AG554" s="0" t="n">
        <v>11.5</v>
      </c>
      <c r="AH554" s="0" t="n">
        <v>19.63</v>
      </c>
      <c r="AI554" s="0" t="n">
        <v>1</v>
      </c>
      <c r="AJ554" s="0" t="n">
        <v>210132.04</v>
      </c>
      <c r="AK554" s="0" t="n">
        <v>29152.67</v>
      </c>
      <c r="AL554" s="0" t="n">
        <v>10169.16</v>
      </c>
      <c r="AM554" s="0" t="n">
        <v>2492</v>
      </c>
      <c r="AN554" s="0" t="n">
        <v>161.4</v>
      </c>
      <c r="AO554" s="0" t="n">
        <v>82</v>
      </c>
      <c r="AP554" s="0" t="n">
        <v>260</v>
      </c>
      <c r="AQ554" s="107" t="s">
        <v>372</v>
      </c>
    </row>
    <row r="555" customFormat="false" ht="12.8" hidden="false" customHeight="false" outlineLevel="0" collapsed="false">
      <c r="A555" s="0" t="s">
        <v>2904</v>
      </c>
      <c r="B555" s="0" t="s">
        <v>2905</v>
      </c>
      <c r="C555" s="0" t="n">
        <v>12074</v>
      </c>
      <c r="D555" s="0" t="n">
        <v>2074</v>
      </c>
      <c r="E555" s="0" t="s">
        <v>56</v>
      </c>
      <c r="F555" s="0" t="n">
        <v>74</v>
      </c>
      <c r="G555" s="0" t="n">
        <v>95</v>
      </c>
      <c r="I555" s="0" t="s">
        <v>1501</v>
      </c>
      <c r="J555" s="0" t="s">
        <v>1365</v>
      </c>
      <c r="K555" s="0" t="s">
        <v>1366</v>
      </c>
      <c r="L555" s="0" t="n">
        <v>19</v>
      </c>
      <c r="M555" s="0" t="n">
        <v>16</v>
      </c>
      <c r="N555" s="0" t="s">
        <v>52</v>
      </c>
      <c r="O555" s="0" t="s">
        <v>581</v>
      </c>
      <c r="P555" s="0" t="s">
        <v>1771</v>
      </c>
      <c r="Q555" s="0" t="s">
        <v>55</v>
      </c>
      <c r="R555" s="0" t="n">
        <v>3</v>
      </c>
      <c r="S555" s="0" t="n">
        <v>384</v>
      </c>
      <c r="T555" s="0" t="s">
        <v>55</v>
      </c>
      <c r="U555" s="0" t="s">
        <v>55</v>
      </c>
      <c r="V555" s="0" t="s">
        <v>55</v>
      </c>
      <c r="W555" s="0" t="s">
        <v>55</v>
      </c>
      <c r="X555" s="0" t="n">
        <v>8</v>
      </c>
      <c r="Y555" s="0" t="s">
        <v>55</v>
      </c>
      <c r="Z555" s="0" t="s">
        <v>55</v>
      </c>
      <c r="AA555" s="0" t="n">
        <v>392.474</v>
      </c>
      <c r="AB555" s="0" t="n">
        <v>21</v>
      </c>
      <c r="AC555" s="0" t="n">
        <v>132.71</v>
      </c>
      <c r="AD555" s="0" t="n">
        <v>11056.75</v>
      </c>
      <c r="AE555" s="0" t="n">
        <v>67.33</v>
      </c>
      <c r="AF555" s="0" t="n">
        <v>1618.71</v>
      </c>
      <c r="AG555" s="0" t="n">
        <v>10</v>
      </c>
      <c r="AH555" s="0" t="n">
        <v>392.47</v>
      </c>
      <c r="AI555" s="0" t="n">
        <v>1</v>
      </c>
      <c r="AJ555" s="0" t="n">
        <v>361171.37</v>
      </c>
      <c r="AK555" s="0" t="n">
        <v>43681.33</v>
      </c>
      <c r="AL555" s="0" t="n">
        <v>20454.59</v>
      </c>
      <c r="AM555" s="0" t="n">
        <v>3962.5</v>
      </c>
      <c r="AN555" s="0" t="n">
        <v>1257.44</v>
      </c>
      <c r="AO555" s="0" t="n">
        <v>263</v>
      </c>
      <c r="AP555" s="0" t="n">
        <v>267</v>
      </c>
      <c r="AQ555" s="107" t="s">
        <v>376</v>
      </c>
    </row>
    <row r="556" customFormat="false" ht="12.8" hidden="false" customHeight="false" outlineLevel="0" collapsed="false">
      <c r="A556" s="0" t="s">
        <v>2906</v>
      </c>
      <c r="B556" s="0" t="s">
        <v>2907</v>
      </c>
      <c r="C556" s="0" t="n">
        <v>12075</v>
      </c>
      <c r="D556" s="0" t="n">
        <v>2075</v>
      </c>
      <c r="E556" s="0" t="s">
        <v>80</v>
      </c>
      <c r="F556" s="0" t="n">
        <v>75</v>
      </c>
      <c r="G556" s="0" t="n">
        <v>97</v>
      </c>
      <c r="I556" s="0" t="s">
        <v>1503</v>
      </c>
      <c r="J556" s="0" t="s">
        <v>1365</v>
      </c>
      <c r="K556" s="0" t="s">
        <v>1366</v>
      </c>
      <c r="L556" s="0" t="n">
        <v>14</v>
      </c>
      <c r="M556" s="0" t="n">
        <v>11</v>
      </c>
      <c r="N556" s="0" t="s">
        <v>52</v>
      </c>
      <c r="O556" s="0" t="s">
        <v>581</v>
      </c>
      <c r="P556" s="0" t="s">
        <v>1772</v>
      </c>
      <c r="Q556" s="0" t="s">
        <v>55</v>
      </c>
      <c r="R556" s="0" t="n">
        <v>4</v>
      </c>
      <c r="S556" s="0" t="n">
        <v>5</v>
      </c>
      <c r="T556" s="0" t="s">
        <v>55</v>
      </c>
      <c r="U556" s="0" t="s">
        <v>55</v>
      </c>
      <c r="V556" s="0" t="s">
        <v>55</v>
      </c>
      <c r="W556" s="0" t="s">
        <v>55</v>
      </c>
      <c r="X556" s="0" t="n">
        <v>14</v>
      </c>
      <c r="Y556" s="0" t="s">
        <v>55</v>
      </c>
      <c r="Z556" s="0" t="s">
        <v>55</v>
      </c>
      <c r="AA556" s="0" t="n">
        <v>8.44797</v>
      </c>
      <c r="AB556" s="0" t="n">
        <v>14</v>
      </c>
      <c r="AC556" s="0" t="n">
        <v>154</v>
      </c>
      <c r="AD556" s="0" t="n">
        <v>17482.23</v>
      </c>
      <c r="AE556" s="0" t="n">
        <v>236.5</v>
      </c>
      <c r="AF556" s="0" t="n">
        <v>1826.79</v>
      </c>
      <c r="AG556" s="0" t="n">
        <v>27.67</v>
      </c>
      <c r="AH556" s="0" t="n">
        <v>798.45</v>
      </c>
      <c r="AI556" s="0" t="n">
        <v>6.5</v>
      </c>
      <c r="AJ556" s="0" t="n">
        <v>342558.08</v>
      </c>
      <c r="AK556" s="0" t="n">
        <v>42483.5</v>
      </c>
      <c r="AL556" s="0" t="n">
        <v>33668.5</v>
      </c>
      <c r="AM556" s="0" t="n">
        <v>5415.67</v>
      </c>
      <c r="AN556" s="0" t="n">
        <v>7897.19</v>
      </c>
      <c r="AO556" s="0" t="n">
        <v>1180.5</v>
      </c>
      <c r="AP556" s="0" t="n">
        <v>266</v>
      </c>
      <c r="AQ556" s="107" t="s">
        <v>380</v>
      </c>
    </row>
    <row r="557" customFormat="false" ht="12.8" hidden="false" customHeight="false" outlineLevel="0" collapsed="false">
      <c r="A557" s="0" t="s">
        <v>2908</v>
      </c>
      <c r="B557" s="0" t="s">
        <v>2909</v>
      </c>
      <c r="C557" s="0" t="n">
        <v>12076</v>
      </c>
      <c r="D557" s="0" t="n">
        <v>2076</v>
      </c>
      <c r="E557" s="0" t="s">
        <v>66</v>
      </c>
      <c r="F557" s="0" t="n">
        <v>76</v>
      </c>
      <c r="G557" s="0" t="n">
        <v>99</v>
      </c>
      <c r="H557" s="0" t="n">
        <v>38</v>
      </c>
      <c r="I557" s="0" t="s">
        <v>1505</v>
      </c>
      <c r="J557" s="0" t="s">
        <v>1365</v>
      </c>
      <c r="K557" s="0" t="s">
        <v>1366</v>
      </c>
      <c r="L557" s="0" t="n">
        <v>11</v>
      </c>
      <c r="M557" s="0" t="n">
        <v>9</v>
      </c>
      <c r="N557" s="0" t="s">
        <v>52</v>
      </c>
      <c r="O557" s="0" t="s">
        <v>581</v>
      </c>
      <c r="P557" s="0" t="s">
        <v>1743</v>
      </c>
      <c r="Q557" s="0" t="s">
        <v>55</v>
      </c>
      <c r="R557" s="0" t="n">
        <v>6</v>
      </c>
      <c r="S557" s="0" t="s">
        <v>55</v>
      </c>
      <c r="T557" s="0" t="s">
        <v>55</v>
      </c>
      <c r="U557" s="0" t="s">
        <v>55</v>
      </c>
      <c r="V557" s="0" t="s">
        <v>55</v>
      </c>
      <c r="W557" s="0" t="s">
        <v>55</v>
      </c>
      <c r="X557" s="0" t="n">
        <v>1</v>
      </c>
      <c r="Y557" s="0" t="s">
        <v>55</v>
      </c>
      <c r="Z557" s="0" t="s">
        <v>55</v>
      </c>
      <c r="AA557" s="0" t="n">
        <v>7.91254</v>
      </c>
      <c r="AB557" s="0" t="n">
        <v>8</v>
      </c>
      <c r="AC557" s="0" t="n">
        <v>22.42</v>
      </c>
      <c r="AD557" s="0" t="n">
        <v>4941.66</v>
      </c>
      <c r="AE557" s="0" t="n">
        <v>660.67</v>
      </c>
      <c r="AF557" s="0" t="n">
        <v>648.05</v>
      </c>
      <c r="AG557" s="0" t="n">
        <v>75.6</v>
      </c>
      <c r="AH557" s="0" t="n">
        <v>254.27</v>
      </c>
      <c r="AI557" s="0" t="n">
        <v>9.75</v>
      </c>
      <c r="AJ557" s="0" t="n">
        <v>230815.56</v>
      </c>
      <c r="AK557" s="0" t="n">
        <v>29073.17</v>
      </c>
      <c r="AL557" s="0" t="n">
        <v>8508.29</v>
      </c>
      <c r="AM557" s="0" t="n">
        <v>1342.4</v>
      </c>
      <c r="AN557" s="0" t="n">
        <v>3038.15</v>
      </c>
      <c r="AO557" s="0" t="n">
        <v>297</v>
      </c>
      <c r="AP557" s="0" t="n">
        <v>143</v>
      </c>
      <c r="AQ557" s="107" t="s">
        <v>384</v>
      </c>
    </row>
    <row r="558" customFormat="false" ht="12.8" hidden="false" customHeight="false" outlineLevel="0" collapsed="false">
      <c r="A558" s="0" t="s">
        <v>2910</v>
      </c>
      <c r="B558" s="0" t="s">
        <v>2911</v>
      </c>
      <c r="C558" s="0" t="n">
        <v>12077</v>
      </c>
      <c r="D558" s="0" t="n">
        <v>2077</v>
      </c>
      <c r="E558" s="0" t="s">
        <v>80</v>
      </c>
      <c r="F558" s="0" t="n">
        <v>77</v>
      </c>
      <c r="G558" s="0" t="n">
        <v>100</v>
      </c>
      <c r="H558" s="0" t="n">
        <v>16</v>
      </c>
      <c r="I558" s="0" t="s">
        <v>1507</v>
      </c>
      <c r="J558" s="0" t="s">
        <v>1365</v>
      </c>
      <c r="K558" s="0" t="s">
        <v>1366</v>
      </c>
      <c r="L558" s="0" t="n">
        <v>9</v>
      </c>
      <c r="M558" s="0" t="n">
        <v>7</v>
      </c>
      <c r="N558" s="0" t="s">
        <v>52</v>
      </c>
      <c r="O558" s="0" t="s">
        <v>581</v>
      </c>
      <c r="P558" s="0" t="s">
        <v>1743</v>
      </c>
      <c r="Q558" s="0" t="s">
        <v>55</v>
      </c>
      <c r="R558" s="0" t="n">
        <v>4</v>
      </c>
      <c r="S558" s="0" t="n">
        <v>26</v>
      </c>
      <c r="T558" s="0" t="s">
        <v>55</v>
      </c>
      <c r="U558" s="0" t="s">
        <v>55</v>
      </c>
      <c r="V558" s="0" t="s">
        <v>55</v>
      </c>
      <c r="W558" s="0" t="s">
        <v>55</v>
      </c>
      <c r="X558" s="0" t="n">
        <v>15</v>
      </c>
      <c r="Y558" s="0" t="s">
        <v>55</v>
      </c>
      <c r="Z558" s="0" t="s">
        <v>55</v>
      </c>
      <c r="AA558" s="0" t="n">
        <v>18.6807</v>
      </c>
      <c r="AB558" s="0" t="n">
        <v>7</v>
      </c>
      <c r="AC558" s="0" t="n">
        <v>53.5</v>
      </c>
      <c r="AD558" s="0" t="n">
        <v>17863.68</v>
      </c>
      <c r="AE558" s="0" t="n">
        <v>208.25</v>
      </c>
      <c r="AF558" s="0" t="n">
        <v>2848.51</v>
      </c>
      <c r="AG558" s="0" t="n">
        <v>28.33</v>
      </c>
      <c r="AH558" s="0" t="n">
        <v>152.99</v>
      </c>
      <c r="AI558" s="0" t="n">
        <v>3.5</v>
      </c>
      <c r="AJ558" s="0" t="n">
        <v>264043.89</v>
      </c>
      <c r="AK558" s="0" t="n">
        <v>36337.25</v>
      </c>
      <c r="AL558" s="0" t="n">
        <v>25334.1</v>
      </c>
      <c r="AM558" s="0" t="n">
        <v>4246</v>
      </c>
      <c r="AN558" s="0" t="n">
        <v>2274.82</v>
      </c>
      <c r="AO558" s="0" t="n">
        <v>756</v>
      </c>
      <c r="AP558" s="0" t="n">
        <v>148</v>
      </c>
      <c r="AQ558" s="107" t="s">
        <v>388</v>
      </c>
    </row>
    <row r="559" customFormat="false" ht="12.8" hidden="false" customHeight="false" outlineLevel="0" collapsed="false">
      <c r="A559" s="0" t="s">
        <v>2912</v>
      </c>
      <c r="B559" s="0" t="s">
        <v>2913</v>
      </c>
      <c r="C559" s="0" t="n">
        <v>12078</v>
      </c>
      <c r="D559" s="0" t="n">
        <v>2078</v>
      </c>
      <c r="E559" s="0" t="s">
        <v>66</v>
      </c>
      <c r="F559" s="0" t="n">
        <v>78</v>
      </c>
      <c r="G559" s="0" t="n">
        <v>101</v>
      </c>
      <c r="H559" s="0" t="s">
        <v>392</v>
      </c>
      <c r="I559" s="0" t="s">
        <v>1509</v>
      </c>
      <c r="J559" s="0" t="s">
        <v>1365</v>
      </c>
      <c r="K559" s="0" t="s">
        <v>1366</v>
      </c>
      <c r="L559" s="0" t="n">
        <v>10</v>
      </c>
      <c r="M559" s="0" t="n">
        <v>8</v>
      </c>
      <c r="N559" s="0" t="s">
        <v>52</v>
      </c>
      <c r="O559" s="0" t="s">
        <v>581</v>
      </c>
      <c r="P559" s="0" t="s">
        <v>1745</v>
      </c>
      <c r="Q559" s="0" t="s">
        <v>55</v>
      </c>
      <c r="R559" s="0" t="n">
        <v>4</v>
      </c>
      <c r="S559" s="0" t="n">
        <v>4</v>
      </c>
      <c r="T559" s="0" t="n">
        <v>581</v>
      </c>
      <c r="U559" s="0" t="n">
        <v>578</v>
      </c>
      <c r="V559" s="0" t="n">
        <v>553</v>
      </c>
      <c r="W559" s="0" t="n">
        <v>378</v>
      </c>
      <c r="X559" s="0" t="n">
        <v>14</v>
      </c>
      <c r="Y559" s="0" t="s">
        <v>55</v>
      </c>
      <c r="Z559" s="0" t="s">
        <v>55</v>
      </c>
      <c r="AA559" s="0" t="n">
        <v>3.03413</v>
      </c>
      <c r="AB559" s="0" t="n">
        <v>12</v>
      </c>
      <c r="AC559" s="0" t="n">
        <v>19.64</v>
      </c>
      <c r="AD559" s="0" t="n">
        <v>12782.8</v>
      </c>
      <c r="AE559" s="0" t="n">
        <v>238.5</v>
      </c>
      <c r="AF559" s="0" t="n">
        <v>1645.23</v>
      </c>
      <c r="AG559" s="0" t="n">
        <v>30</v>
      </c>
      <c r="AH559" s="0" t="n">
        <v>70.11</v>
      </c>
      <c r="AI559" s="0" t="n">
        <v>5</v>
      </c>
      <c r="AJ559" s="0" t="n">
        <v>183657.1</v>
      </c>
      <c r="AK559" s="0" t="n">
        <v>27972</v>
      </c>
      <c r="AL559" s="0" t="n">
        <v>7907.83</v>
      </c>
      <c r="AM559" s="0" t="n">
        <v>1338.67</v>
      </c>
      <c r="AN559" s="0" t="n">
        <v>1044.93</v>
      </c>
      <c r="AO559" s="0" t="n">
        <v>234.5</v>
      </c>
      <c r="AP559" s="0" t="n">
        <v>487</v>
      </c>
      <c r="AQ559" s="107" t="s">
        <v>393</v>
      </c>
    </row>
    <row r="560" customFormat="false" ht="12.8" hidden="false" customHeight="false" outlineLevel="0" collapsed="false">
      <c r="A560" s="0" t="s">
        <v>2914</v>
      </c>
      <c r="B560" s="0" t="s">
        <v>2915</v>
      </c>
      <c r="C560" s="0" t="n">
        <v>12079</v>
      </c>
      <c r="D560" s="0" t="n">
        <v>2079</v>
      </c>
      <c r="E560" s="0" t="s">
        <v>46</v>
      </c>
      <c r="F560" s="0" t="n">
        <v>79</v>
      </c>
      <c r="G560" s="0" t="n">
        <v>102</v>
      </c>
      <c r="H560" s="0" t="n">
        <v>31</v>
      </c>
      <c r="I560" s="0" t="s">
        <v>1511</v>
      </c>
      <c r="J560" s="0" t="s">
        <v>1365</v>
      </c>
      <c r="K560" s="0" t="s">
        <v>1366</v>
      </c>
      <c r="L560" s="0" t="n">
        <v>10</v>
      </c>
      <c r="M560" s="0" t="n">
        <v>8</v>
      </c>
      <c r="N560" s="0" t="s">
        <v>52</v>
      </c>
      <c r="O560" s="0" t="s">
        <v>581</v>
      </c>
      <c r="P560" s="0" t="s">
        <v>1741</v>
      </c>
      <c r="Q560" s="0" t="s">
        <v>55</v>
      </c>
      <c r="R560" s="0" t="n">
        <v>5</v>
      </c>
      <c r="S560" s="0" t="s">
        <v>55</v>
      </c>
      <c r="T560" s="0" t="s">
        <v>55</v>
      </c>
      <c r="U560" s="0" t="s">
        <v>55</v>
      </c>
      <c r="V560" s="0" t="s">
        <v>55</v>
      </c>
      <c r="W560" s="0" t="s">
        <v>55</v>
      </c>
      <c r="X560" s="0" t="n">
        <v>8</v>
      </c>
      <c r="Y560" s="0" t="s">
        <v>55</v>
      </c>
      <c r="Z560" s="0" t="s">
        <v>55</v>
      </c>
      <c r="AA560" s="0" t="n">
        <v>1.42783</v>
      </c>
      <c r="AB560" s="0" t="n">
        <v>5</v>
      </c>
      <c r="AC560" s="0" t="n">
        <v>7.08</v>
      </c>
      <c r="AD560" s="0" t="n">
        <v>5145.24</v>
      </c>
      <c r="AE560" s="0" t="n">
        <v>536.2</v>
      </c>
      <c r="AF560" s="0" t="n">
        <v>225.28</v>
      </c>
      <c r="AG560" s="0" t="n">
        <v>42.25</v>
      </c>
      <c r="AH560" s="0" t="n">
        <v>48.96</v>
      </c>
      <c r="AI560" s="0" t="n">
        <v>10.67</v>
      </c>
      <c r="AJ560" s="0" t="n">
        <v>199052.68</v>
      </c>
      <c r="AK560" s="0" t="n">
        <v>32858.6</v>
      </c>
      <c r="AL560" s="0" t="n">
        <v>13836.11</v>
      </c>
      <c r="AM560" s="0" t="n">
        <v>3074.5</v>
      </c>
      <c r="AN560" s="0" t="n">
        <v>1038.92</v>
      </c>
      <c r="AO560" s="0" t="n">
        <v>204.33</v>
      </c>
      <c r="AP560" s="0" t="n">
        <v>430</v>
      </c>
      <c r="AQ560" s="107" t="s">
        <v>396</v>
      </c>
    </row>
    <row r="561" customFormat="false" ht="12.8" hidden="false" customHeight="false" outlineLevel="0" collapsed="false">
      <c r="A561" s="0" t="s">
        <v>2916</v>
      </c>
      <c r="B561" s="0" t="s">
        <v>2917</v>
      </c>
      <c r="C561" s="0" t="n">
        <v>12080</v>
      </c>
      <c r="D561" s="0" t="n">
        <v>2080</v>
      </c>
      <c r="E561" s="0" t="s">
        <v>56</v>
      </c>
      <c r="F561" s="0" t="n">
        <v>80</v>
      </c>
      <c r="G561" s="0" t="n">
        <v>103</v>
      </c>
      <c r="I561" s="0" t="s">
        <v>1513</v>
      </c>
      <c r="J561" s="0" t="s">
        <v>1365</v>
      </c>
      <c r="K561" s="0" t="s">
        <v>1366</v>
      </c>
      <c r="L561" s="0" t="n">
        <v>15</v>
      </c>
      <c r="M561" s="0" t="n">
        <v>13</v>
      </c>
      <c r="N561" s="0" t="s">
        <v>52</v>
      </c>
      <c r="O561" s="0" t="s">
        <v>581</v>
      </c>
      <c r="P561" s="0" t="s">
        <v>1773</v>
      </c>
      <c r="Q561" s="0" t="s">
        <v>55</v>
      </c>
      <c r="R561" s="0" t="n">
        <v>4</v>
      </c>
      <c r="S561" s="0" t="n">
        <v>37</v>
      </c>
      <c r="T561" s="0" t="n">
        <v>327</v>
      </c>
      <c r="U561" s="0" t="n">
        <v>568</v>
      </c>
      <c r="V561" s="0" t="n">
        <v>380</v>
      </c>
      <c r="W561" s="0" t="n">
        <v>440</v>
      </c>
      <c r="X561" s="0" t="n">
        <v>6</v>
      </c>
      <c r="Y561" s="0" t="s">
        <v>55</v>
      </c>
      <c r="Z561" s="0" t="s">
        <v>55</v>
      </c>
      <c r="AA561" s="0" t="n">
        <v>37.1235</v>
      </c>
      <c r="AB561" s="0" t="n">
        <v>15</v>
      </c>
      <c r="AC561" s="0" t="n">
        <v>23.21</v>
      </c>
      <c r="AD561" s="0" t="n">
        <v>14252.3</v>
      </c>
      <c r="AE561" s="0" t="n">
        <v>223.5</v>
      </c>
      <c r="AF561" s="0" t="n">
        <v>1969.87</v>
      </c>
      <c r="AG561" s="0" t="n">
        <v>26.67</v>
      </c>
      <c r="AH561" s="0" t="n">
        <v>152.87</v>
      </c>
      <c r="AI561" s="0" t="n">
        <v>7.5</v>
      </c>
      <c r="AJ561" s="0" t="n">
        <v>238020.02</v>
      </c>
      <c r="AK561" s="0" t="n">
        <v>31872</v>
      </c>
      <c r="AL561" s="0" t="n">
        <v>11127.81</v>
      </c>
      <c r="AM561" s="0" t="n">
        <v>1556</v>
      </c>
      <c r="AN561" s="0" t="n">
        <v>888.23</v>
      </c>
      <c r="AO561" s="0" t="n">
        <v>170</v>
      </c>
      <c r="AP561" s="0" t="n">
        <v>137</v>
      </c>
      <c r="AQ561" s="107" t="s">
        <v>400</v>
      </c>
    </row>
    <row r="562" customFormat="false" ht="12.8" hidden="false" customHeight="false" outlineLevel="0" collapsed="false">
      <c r="A562" s="0" t="s">
        <v>2918</v>
      </c>
      <c r="B562" s="0" t="s">
        <v>2919</v>
      </c>
      <c r="C562" s="0" t="n">
        <v>12081</v>
      </c>
      <c r="D562" s="0" t="n">
        <v>2081</v>
      </c>
      <c r="E562" s="0" t="s">
        <v>56</v>
      </c>
      <c r="F562" s="0" t="n">
        <v>81</v>
      </c>
      <c r="G562" s="0" t="n">
        <v>104</v>
      </c>
      <c r="H562" s="0" t="s">
        <v>404</v>
      </c>
      <c r="I562" s="0" t="s">
        <v>1515</v>
      </c>
      <c r="J562" s="0" t="s">
        <v>1365</v>
      </c>
      <c r="K562" s="0" t="s">
        <v>1366</v>
      </c>
      <c r="L562" s="0" t="n">
        <v>10</v>
      </c>
      <c r="M562" s="0" t="n">
        <v>8</v>
      </c>
      <c r="N562" s="0" t="s">
        <v>52</v>
      </c>
      <c r="O562" s="0" t="s">
        <v>53</v>
      </c>
      <c r="P562" s="0" t="s">
        <v>1743</v>
      </c>
      <c r="Q562" s="0" t="s">
        <v>55</v>
      </c>
      <c r="R562" s="0" t="n">
        <v>3</v>
      </c>
      <c r="S562" s="0" t="n">
        <v>1400</v>
      </c>
      <c r="T562" s="0" t="n">
        <v>332</v>
      </c>
      <c r="U562" s="0" t="n">
        <v>576</v>
      </c>
      <c r="V562" s="0" t="n">
        <v>370</v>
      </c>
      <c r="W562" s="0" t="n">
        <v>405</v>
      </c>
      <c r="X562" s="0" t="n">
        <v>14</v>
      </c>
      <c r="Y562" s="0" t="s">
        <v>55</v>
      </c>
      <c r="Z562" s="0" t="s">
        <v>55</v>
      </c>
      <c r="AA562" s="0" t="n">
        <v>1040.35</v>
      </c>
      <c r="AB562" s="0" t="n">
        <v>22</v>
      </c>
      <c r="AC562" s="0" t="n">
        <v>192.42</v>
      </c>
      <c r="AD562" s="0" t="n">
        <v>13669.22</v>
      </c>
      <c r="AE562" s="0" t="n">
        <v>72.33</v>
      </c>
      <c r="AF562" s="0" t="n">
        <v>3156.95</v>
      </c>
      <c r="AG562" s="0" t="n">
        <v>12</v>
      </c>
      <c r="AH562" s="0" t="n">
        <v>1040.35</v>
      </c>
      <c r="AI562" s="0" t="n">
        <v>1</v>
      </c>
      <c r="AJ562" s="0" t="n">
        <v>188082.66</v>
      </c>
      <c r="AK562" s="0" t="n">
        <v>21898.33</v>
      </c>
      <c r="AL562" s="0" t="n">
        <v>12884.14</v>
      </c>
      <c r="AM562" s="0" t="n">
        <v>1656</v>
      </c>
      <c r="AN562" s="0" t="n">
        <v>1207.76</v>
      </c>
      <c r="AO562" s="0" t="n">
        <v>28</v>
      </c>
      <c r="AP562" s="0" t="n">
        <v>303</v>
      </c>
      <c r="AQ562" s="107" t="s">
        <v>405</v>
      </c>
    </row>
    <row r="563" customFormat="false" ht="12.8" hidden="false" customHeight="false" outlineLevel="0" collapsed="false">
      <c r="A563" s="0" t="s">
        <v>2920</v>
      </c>
      <c r="B563" s="0" t="s">
        <v>2921</v>
      </c>
      <c r="C563" s="0" t="n">
        <v>12082</v>
      </c>
      <c r="D563" s="0" t="n">
        <v>2082</v>
      </c>
      <c r="E563" s="0" t="s">
        <v>66</v>
      </c>
      <c r="F563" s="0" t="n">
        <v>82</v>
      </c>
      <c r="G563" s="0" t="n">
        <v>105</v>
      </c>
      <c r="I563" s="0" t="s">
        <v>1517</v>
      </c>
      <c r="J563" s="0" t="s">
        <v>1365</v>
      </c>
      <c r="K563" s="0" t="s">
        <v>1366</v>
      </c>
      <c r="L563" s="0" t="n">
        <v>12</v>
      </c>
      <c r="M563" s="0" t="n">
        <v>10</v>
      </c>
      <c r="N563" s="0" t="s">
        <v>52</v>
      </c>
      <c r="O563" s="0" t="s">
        <v>53</v>
      </c>
      <c r="P563" s="0" t="s">
        <v>1745</v>
      </c>
      <c r="Q563" s="0" t="s">
        <v>55</v>
      </c>
      <c r="R563" s="0" t="n">
        <v>3</v>
      </c>
      <c r="S563" s="0" t="n">
        <v>17</v>
      </c>
      <c r="T563" s="0" t="s">
        <v>55</v>
      </c>
      <c r="U563" s="0" t="s">
        <v>55</v>
      </c>
      <c r="V563" s="0" t="s">
        <v>55</v>
      </c>
      <c r="W563" s="0" t="s">
        <v>55</v>
      </c>
      <c r="X563" s="0" t="n">
        <v>8</v>
      </c>
      <c r="Y563" s="0" t="s">
        <v>55</v>
      </c>
      <c r="Z563" s="0" t="s">
        <v>55</v>
      </c>
      <c r="AA563" s="0" t="n">
        <v>33.9704</v>
      </c>
      <c r="AB563" s="0" t="n">
        <v>21</v>
      </c>
      <c r="AC563" s="0" t="n">
        <v>9.83</v>
      </c>
      <c r="AD563" s="0" t="n">
        <v>11083.27</v>
      </c>
      <c r="AE563" s="0" t="n">
        <v>73.33</v>
      </c>
      <c r="AF563" s="0" t="n">
        <v>134.3</v>
      </c>
      <c r="AG563" s="0" t="n">
        <v>10.5</v>
      </c>
      <c r="AH563" s="0" t="n">
        <v>33.97</v>
      </c>
      <c r="AI563" s="0" t="n">
        <v>1</v>
      </c>
      <c r="AJ563" s="0" t="n">
        <v>181456.7</v>
      </c>
      <c r="AK563" s="0" t="n">
        <v>24934.33</v>
      </c>
      <c r="AL563" s="0" t="n">
        <v>5454.06</v>
      </c>
      <c r="AM563" s="0" t="n">
        <v>1289.5</v>
      </c>
      <c r="AN563" s="0" t="n">
        <v>55.69</v>
      </c>
      <c r="AO563" s="0" t="n">
        <v>14</v>
      </c>
      <c r="AP563" s="0" t="n">
        <v>166</v>
      </c>
      <c r="AQ563" s="107" t="s">
        <v>410</v>
      </c>
    </row>
    <row r="564" customFormat="false" ht="12.8" hidden="false" customHeight="false" outlineLevel="0" collapsed="false">
      <c r="A564" s="0" t="s">
        <v>2922</v>
      </c>
      <c r="B564" s="0" t="s">
        <v>2923</v>
      </c>
      <c r="C564" s="0" t="n">
        <v>12083</v>
      </c>
      <c r="D564" s="0" t="n">
        <v>2083</v>
      </c>
      <c r="E564" s="0" t="s">
        <v>46</v>
      </c>
      <c r="F564" s="0" t="n">
        <v>83</v>
      </c>
      <c r="G564" s="0" t="n">
        <v>106</v>
      </c>
      <c r="H564" s="0" t="s">
        <v>414</v>
      </c>
      <c r="I564" s="0" t="s">
        <v>1519</v>
      </c>
      <c r="J564" s="0" t="s">
        <v>1365</v>
      </c>
      <c r="K564" s="0" t="s">
        <v>1366</v>
      </c>
      <c r="L564" s="0" t="n">
        <v>10</v>
      </c>
      <c r="M564" s="0" t="n">
        <v>8</v>
      </c>
      <c r="N564" s="0" t="s">
        <v>52</v>
      </c>
      <c r="O564" s="0" t="s">
        <v>53</v>
      </c>
      <c r="P564" s="0" t="s">
        <v>1745</v>
      </c>
      <c r="Q564" s="0" t="s">
        <v>55</v>
      </c>
      <c r="R564" s="0" t="n">
        <v>4</v>
      </c>
      <c r="S564" s="0" t="n">
        <v>110</v>
      </c>
      <c r="T564" s="0" t="n">
        <v>397</v>
      </c>
      <c r="U564" s="0" t="n">
        <v>473</v>
      </c>
      <c r="V564" s="0" t="n">
        <v>484</v>
      </c>
      <c r="W564" s="0" t="n">
        <v>444</v>
      </c>
      <c r="X564" s="0" t="n">
        <v>13</v>
      </c>
      <c r="Y564" s="0" t="s">
        <v>55</v>
      </c>
      <c r="Z564" s="0" t="s">
        <v>55</v>
      </c>
      <c r="AA564" s="0" t="n">
        <v>109.764</v>
      </c>
      <c r="AB564" s="0" t="n">
        <v>20</v>
      </c>
      <c r="AC564" s="0" t="n">
        <v>21.64</v>
      </c>
      <c r="AD564" s="0" t="n">
        <v>15504.54</v>
      </c>
      <c r="AE564" s="0" t="n">
        <v>316.75</v>
      </c>
      <c r="AF564" s="0" t="n">
        <v>2338.12</v>
      </c>
      <c r="AG564" s="0" t="n">
        <v>34.67</v>
      </c>
      <c r="AH564" s="0" t="n">
        <v>175</v>
      </c>
      <c r="AI564" s="0" t="n">
        <v>4.5</v>
      </c>
      <c r="AJ564" s="0" t="n">
        <v>252988.28</v>
      </c>
      <c r="AK564" s="0" t="n">
        <v>39592.25</v>
      </c>
      <c r="AL564" s="0" t="n">
        <v>20087.3</v>
      </c>
      <c r="AM564" s="0" t="n">
        <v>2905</v>
      </c>
      <c r="AN564" s="0" t="n">
        <v>1533.81</v>
      </c>
      <c r="AO564" s="0" t="n">
        <v>362.5</v>
      </c>
      <c r="AP564" s="0" t="n">
        <v>295</v>
      </c>
      <c r="AQ564" s="107" t="s">
        <v>415</v>
      </c>
    </row>
    <row r="565" customFormat="false" ht="12.8" hidden="false" customHeight="false" outlineLevel="0" collapsed="false">
      <c r="A565" s="0" t="s">
        <v>2924</v>
      </c>
      <c r="B565" s="0" t="s">
        <v>2925</v>
      </c>
      <c r="C565" s="0" t="n">
        <v>12084</v>
      </c>
      <c r="D565" s="0" t="n">
        <v>2084</v>
      </c>
      <c r="E565" s="0" t="s">
        <v>80</v>
      </c>
      <c r="F565" s="0" t="n">
        <v>84</v>
      </c>
      <c r="G565" s="0" t="n">
        <v>108</v>
      </c>
      <c r="H565" s="0" t="s">
        <v>419</v>
      </c>
      <c r="I565" s="0" t="s">
        <v>1521</v>
      </c>
      <c r="J565" s="0" t="s">
        <v>1365</v>
      </c>
      <c r="K565" s="0" t="s">
        <v>1366</v>
      </c>
      <c r="L565" s="0" t="n">
        <v>20</v>
      </c>
      <c r="M565" s="0" t="n">
        <v>18</v>
      </c>
      <c r="N565" s="0" t="s">
        <v>52</v>
      </c>
      <c r="O565" s="0" t="s">
        <v>53</v>
      </c>
      <c r="P565" s="0" t="s">
        <v>1745</v>
      </c>
      <c r="Q565" s="0" t="s">
        <v>55</v>
      </c>
      <c r="R565" s="0" t="n">
        <v>7</v>
      </c>
      <c r="S565" s="0" t="n">
        <v>2</v>
      </c>
      <c r="T565" s="0" t="s">
        <v>55</v>
      </c>
      <c r="U565" s="0" t="s">
        <v>55</v>
      </c>
      <c r="V565" s="0" t="s">
        <v>55</v>
      </c>
      <c r="W565" s="0" t="s">
        <v>55</v>
      </c>
      <c r="X565" s="0" t="n">
        <v>16</v>
      </c>
      <c r="Y565" s="0" t="s">
        <v>55</v>
      </c>
      <c r="Z565" s="0" t="s">
        <v>55</v>
      </c>
      <c r="AA565" s="0" t="n">
        <v>4.87841</v>
      </c>
      <c r="AB565" s="0" t="n">
        <v>2</v>
      </c>
      <c r="AC565" s="0" t="n">
        <v>53.04</v>
      </c>
      <c r="AD565" s="0" t="n">
        <v>4867.91</v>
      </c>
      <c r="AE565" s="0" t="n">
        <v>760.29</v>
      </c>
      <c r="AF565" s="0" t="n">
        <v>590.5</v>
      </c>
      <c r="AG565" s="0" t="n">
        <v>98.67</v>
      </c>
      <c r="AH565" s="0" t="n">
        <v>222.72</v>
      </c>
      <c r="AI565" s="0" t="n">
        <v>25.4</v>
      </c>
      <c r="AJ565" s="0" t="n">
        <v>285576.16</v>
      </c>
      <c r="AK565" s="0" t="n">
        <v>40059.86</v>
      </c>
      <c r="AL565" s="0" t="n">
        <v>14662.01</v>
      </c>
      <c r="AM565" s="0" t="n">
        <v>2221.33</v>
      </c>
      <c r="AN565" s="0" t="n">
        <v>1369.19</v>
      </c>
      <c r="AO565" s="0" t="n">
        <v>278</v>
      </c>
      <c r="AP565" s="0" t="n">
        <v>296</v>
      </c>
      <c r="AQ565" s="107" t="s">
        <v>420</v>
      </c>
    </row>
    <row r="566" customFormat="false" ht="12.8" hidden="false" customHeight="false" outlineLevel="0" collapsed="false">
      <c r="A566" s="0" t="s">
        <v>2926</v>
      </c>
      <c r="B566" s="0" t="s">
        <v>2927</v>
      </c>
      <c r="C566" s="0" t="n">
        <v>12085</v>
      </c>
      <c r="D566" s="0" t="n">
        <v>2085</v>
      </c>
      <c r="E566" s="0" t="s">
        <v>56</v>
      </c>
      <c r="F566" s="0" t="n">
        <v>85</v>
      </c>
      <c r="G566" s="0" t="n">
        <v>109</v>
      </c>
      <c r="H566" s="0" t="n">
        <v>46</v>
      </c>
      <c r="I566" s="0" t="s">
        <v>1523</v>
      </c>
      <c r="J566" s="0" t="s">
        <v>1365</v>
      </c>
      <c r="K566" s="0" t="s">
        <v>1366</v>
      </c>
      <c r="L566" s="0" t="n">
        <v>12</v>
      </c>
      <c r="M566" s="0" t="n">
        <v>7</v>
      </c>
      <c r="N566" s="0" t="s">
        <v>52</v>
      </c>
      <c r="O566" s="0" t="s">
        <v>53</v>
      </c>
      <c r="P566" s="0" t="s">
        <v>1774</v>
      </c>
      <c r="Q566" s="0" t="s">
        <v>55</v>
      </c>
      <c r="R566" s="0" t="n">
        <v>4</v>
      </c>
      <c r="S566" s="0" t="n">
        <v>14</v>
      </c>
      <c r="T566" s="0" t="n">
        <v>330</v>
      </c>
      <c r="U566" s="0" t="n">
        <v>556</v>
      </c>
      <c r="V566" s="0" t="n">
        <v>359</v>
      </c>
      <c r="W566" s="0" t="n">
        <v>437</v>
      </c>
      <c r="X566" s="0" t="n">
        <v>10</v>
      </c>
      <c r="Y566" s="0" t="s">
        <v>55</v>
      </c>
      <c r="Z566" s="0" t="s">
        <v>55</v>
      </c>
      <c r="AA566" s="0" t="n">
        <v>25.6414</v>
      </c>
      <c r="AB566" s="0" t="n">
        <v>8</v>
      </c>
      <c r="AC566" s="0" t="n">
        <v>74.19</v>
      </c>
      <c r="AD566" s="0" t="n">
        <v>14473.1</v>
      </c>
      <c r="AE566" s="0" t="n">
        <v>201</v>
      </c>
      <c r="AF566" s="0" t="n">
        <v>1749.47</v>
      </c>
      <c r="AG566" s="0" t="n">
        <v>29.33</v>
      </c>
      <c r="AH566" s="0" t="n">
        <v>148.2</v>
      </c>
      <c r="AI566" s="0" t="n">
        <v>4</v>
      </c>
      <c r="AJ566" s="0" t="n">
        <v>186149.36</v>
      </c>
      <c r="AK566" s="0" t="n">
        <v>28416.5</v>
      </c>
      <c r="AL566" s="0" t="n">
        <v>11844.81</v>
      </c>
      <c r="AM566" s="0" t="n">
        <v>1764.67</v>
      </c>
      <c r="AN566" s="0" t="n">
        <v>1754.14</v>
      </c>
      <c r="AO566" s="0" t="n">
        <v>147</v>
      </c>
      <c r="AP566" s="0" t="n">
        <v>311</v>
      </c>
      <c r="AQ566" s="107" t="s">
        <v>424</v>
      </c>
    </row>
    <row r="567" customFormat="false" ht="12.8" hidden="false" customHeight="false" outlineLevel="0" collapsed="false">
      <c r="A567" s="0" t="s">
        <v>2928</v>
      </c>
      <c r="B567" s="0" t="s">
        <v>2929</v>
      </c>
      <c r="C567" s="0" t="n">
        <v>12086</v>
      </c>
      <c r="D567" s="0" t="n">
        <v>2086</v>
      </c>
      <c r="E567" s="0" t="s">
        <v>66</v>
      </c>
      <c r="F567" s="0" t="n">
        <v>86</v>
      </c>
      <c r="G567" s="0" t="n">
        <v>110</v>
      </c>
      <c r="I567" s="0" t="s">
        <v>1525</v>
      </c>
      <c r="J567" s="0" t="s">
        <v>1365</v>
      </c>
      <c r="K567" s="0" t="s">
        <v>1366</v>
      </c>
      <c r="L567" s="0" t="n">
        <v>17</v>
      </c>
      <c r="M567" s="0" t="n">
        <v>15</v>
      </c>
      <c r="N567" s="0" t="s">
        <v>52</v>
      </c>
      <c r="O567" s="0" t="s">
        <v>53</v>
      </c>
      <c r="P567" s="0" t="s">
        <v>1775</v>
      </c>
      <c r="Q567" s="0" t="s">
        <v>55</v>
      </c>
      <c r="R567" s="0" t="n">
        <v>4</v>
      </c>
      <c r="S567" s="0" t="n">
        <v>12</v>
      </c>
      <c r="T567" s="0" t="n">
        <v>538</v>
      </c>
      <c r="U567" s="0" t="n">
        <v>482</v>
      </c>
      <c r="V567" s="0" t="n">
        <v>510</v>
      </c>
      <c r="W567" s="0" t="n">
        <v>368</v>
      </c>
      <c r="X567" s="0" t="n">
        <v>15</v>
      </c>
      <c r="Y567" s="0" t="s">
        <v>55</v>
      </c>
      <c r="Z567" s="0" t="s">
        <v>55</v>
      </c>
      <c r="AA567" s="0" t="n">
        <v>26.1173</v>
      </c>
      <c r="AB567" s="0" t="n">
        <v>8</v>
      </c>
      <c r="AC567" s="0" t="n">
        <v>26.85</v>
      </c>
      <c r="AD567" s="0" t="n">
        <v>13301.84</v>
      </c>
      <c r="AE567" s="0" t="n">
        <v>224</v>
      </c>
      <c r="AF567" s="0" t="n">
        <v>1448.59</v>
      </c>
      <c r="AG567" s="0" t="n">
        <v>26</v>
      </c>
      <c r="AH567" s="0" t="n">
        <v>83.91</v>
      </c>
      <c r="AI567" s="0" t="n">
        <v>3.5</v>
      </c>
      <c r="AJ567" s="0" t="n">
        <v>192582.16</v>
      </c>
      <c r="AK567" s="0" t="n">
        <v>33421.25</v>
      </c>
      <c r="AL567" s="0" t="n">
        <v>10393.29</v>
      </c>
      <c r="AM567" s="0" t="n">
        <v>1796.67</v>
      </c>
      <c r="AN567" s="0" t="n">
        <v>386.05</v>
      </c>
      <c r="AO567" s="0" t="n">
        <v>78.5</v>
      </c>
      <c r="AP567" s="0" t="n">
        <v>468</v>
      </c>
      <c r="AQ567" s="107" t="s">
        <v>428</v>
      </c>
    </row>
    <row r="568" customFormat="false" ht="12.8" hidden="false" customHeight="false" outlineLevel="0" collapsed="false">
      <c r="A568" s="0" t="s">
        <v>2930</v>
      </c>
      <c r="B568" s="0" t="s">
        <v>2931</v>
      </c>
      <c r="C568" s="0" t="n">
        <v>12087</v>
      </c>
      <c r="D568" s="0" t="n">
        <v>2087</v>
      </c>
      <c r="E568" s="0" t="s">
        <v>46</v>
      </c>
      <c r="F568" s="0" t="n">
        <v>87</v>
      </c>
      <c r="G568" s="0" t="n">
        <v>111</v>
      </c>
      <c r="I568" s="0" t="s">
        <v>1527</v>
      </c>
      <c r="J568" s="0" t="s">
        <v>1365</v>
      </c>
      <c r="K568" s="0" t="s">
        <v>1366</v>
      </c>
      <c r="L568" s="0" t="n">
        <v>9</v>
      </c>
      <c r="M568" s="0" t="n">
        <v>6</v>
      </c>
      <c r="N568" s="0" t="s">
        <v>52</v>
      </c>
      <c r="O568" s="0" t="s">
        <v>53</v>
      </c>
      <c r="P568" s="0" t="s">
        <v>1776</v>
      </c>
      <c r="Q568" s="0" t="s">
        <v>55</v>
      </c>
      <c r="R568" s="0" t="n">
        <v>7</v>
      </c>
      <c r="S568" s="0" t="s">
        <v>55</v>
      </c>
      <c r="T568" s="0" t="s">
        <v>55</v>
      </c>
      <c r="U568" s="0" t="s">
        <v>55</v>
      </c>
      <c r="V568" s="0" t="s">
        <v>55</v>
      </c>
      <c r="W568" s="0" t="s">
        <v>55</v>
      </c>
      <c r="X568" s="0" t="n">
        <v>20</v>
      </c>
      <c r="Y568" s="0" t="s">
        <v>55</v>
      </c>
      <c r="Z568" s="0" t="s">
        <v>55</v>
      </c>
      <c r="AA568" s="0" t="n">
        <v>0.0594928</v>
      </c>
      <c r="AB568" s="0" t="n">
        <v>3</v>
      </c>
      <c r="AC568" s="0" t="n">
        <v>73.08</v>
      </c>
      <c r="AD568" s="0" t="n">
        <v>6777.48</v>
      </c>
      <c r="AE568" s="0" t="n">
        <v>1340.86</v>
      </c>
      <c r="AF568" s="0" t="n">
        <v>1047.12</v>
      </c>
      <c r="AG568" s="0" t="n">
        <v>247.83</v>
      </c>
      <c r="AH568" s="0" t="n">
        <v>197.65</v>
      </c>
      <c r="AI568" s="0" t="n">
        <v>30.6</v>
      </c>
      <c r="AJ568" s="0" t="n">
        <v>265929.73</v>
      </c>
      <c r="AK568" s="0" t="n">
        <v>40817.29</v>
      </c>
      <c r="AL568" s="0" t="n">
        <v>28618.03</v>
      </c>
      <c r="AM568" s="0" t="n">
        <v>5598.5</v>
      </c>
      <c r="AN568" s="0" t="n">
        <v>1942.93</v>
      </c>
      <c r="AO568" s="0" t="n">
        <v>402.8</v>
      </c>
      <c r="AP568" s="0" t="n">
        <v>313</v>
      </c>
      <c r="AQ568" s="107" t="s">
        <v>431</v>
      </c>
    </row>
    <row r="569" customFormat="false" ht="12.8" hidden="false" customHeight="false" outlineLevel="0" collapsed="false">
      <c r="A569" s="0" t="s">
        <v>2932</v>
      </c>
      <c r="B569" s="0" t="s">
        <v>2933</v>
      </c>
      <c r="C569" s="0" t="n">
        <v>12088</v>
      </c>
      <c r="D569" s="0" t="n">
        <v>2088</v>
      </c>
      <c r="E569" s="0" t="s">
        <v>56</v>
      </c>
      <c r="F569" s="0" t="n">
        <v>88</v>
      </c>
      <c r="G569" s="0" t="n">
        <v>112</v>
      </c>
      <c r="I569" s="0" t="s">
        <v>839</v>
      </c>
      <c r="J569" s="0" t="s">
        <v>1365</v>
      </c>
      <c r="K569" s="0" t="s">
        <v>1366</v>
      </c>
      <c r="L569" s="0" t="n">
        <v>21</v>
      </c>
      <c r="M569" s="0" t="n">
        <v>19</v>
      </c>
      <c r="N569" s="0" t="s">
        <v>52</v>
      </c>
      <c r="O569" s="0" t="s">
        <v>53</v>
      </c>
      <c r="P569" s="0" t="s">
        <v>1743</v>
      </c>
      <c r="Q569" s="0" t="s">
        <v>55</v>
      </c>
      <c r="R569" s="0" t="n">
        <v>5</v>
      </c>
      <c r="S569" s="0" t="n">
        <v>25</v>
      </c>
      <c r="T569" s="0" t="n">
        <v>611</v>
      </c>
      <c r="U569" s="0" t="n">
        <v>533</v>
      </c>
      <c r="V569" s="0" t="n">
        <v>608</v>
      </c>
      <c r="W569" s="0" t="n">
        <v>497</v>
      </c>
      <c r="X569" s="0" t="n">
        <v>9</v>
      </c>
      <c r="Y569" s="0" t="s">
        <v>55</v>
      </c>
      <c r="Z569" s="0" t="s">
        <v>55</v>
      </c>
      <c r="AA569" s="0" t="n">
        <v>20.8225</v>
      </c>
      <c r="AB569" s="0" t="n">
        <v>6</v>
      </c>
      <c r="AC569" s="0" t="n">
        <v>64.64</v>
      </c>
      <c r="AD569" s="0" t="n">
        <v>10065.16</v>
      </c>
      <c r="AE569" s="0" t="n">
        <v>546.2</v>
      </c>
      <c r="AF569" s="0" t="n">
        <v>820.72</v>
      </c>
      <c r="AG569" s="0" t="n">
        <v>48.25</v>
      </c>
      <c r="AH569" s="0" t="n">
        <v>308.19</v>
      </c>
      <c r="AI569" s="0" t="n">
        <v>7.67</v>
      </c>
      <c r="AJ569" s="0" t="n">
        <v>291116.65</v>
      </c>
      <c r="AK569" s="0" t="n">
        <v>31427.8</v>
      </c>
      <c r="AL569" s="0" t="n">
        <v>24337.14</v>
      </c>
      <c r="AM569" s="0" t="n">
        <v>3354.25</v>
      </c>
      <c r="AN569" s="0" t="n">
        <v>2629.86</v>
      </c>
      <c r="AO569" s="0" t="n">
        <v>263</v>
      </c>
      <c r="AP569" s="0" t="n">
        <v>222</v>
      </c>
      <c r="AQ569" s="107" t="s">
        <v>435</v>
      </c>
    </row>
    <row r="570" customFormat="false" ht="12.8" hidden="false" customHeight="false" outlineLevel="0" collapsed="false">
      <c r="A570" s="0" t="s">
        <v>2934</v>
      </c>
      <c r="B570" s="0" t="s">
        <v>2935</v>
      </c>
      <c r="C570" s="0" t="n">
        <v>12089</v>
      </c>
      <c r="D570" s="0" t="n">
        <v>2089</v>
      </c>
      <c r="E570" s="0" t="s">
        <v>66</v>
      </c>
      <c r="F570" s="0" t="n">
        <v>89</v>
      </c>
      <c r="G570" s="0" t="n">
        <v>113</v>
      </c>
      <c r="I570" s="0" t="s">
        <v>1530</v>
      </c>
      <c r="J570" s="0" t="s">
        <v>1365</v>
      </c>
      <c r="K570" s="0" t="s">
        <v>1366</v>
      </c>
      <c r="L570" s="0" t="n">
        <v>15</v>
      </c>
      <c r="M570" s="0" t="n">
        <v>13</v>
      </c>
      <c r="N570" s="0" t="s">
        <v>52</v>
      </c>
      <c r="O570" s="0" t="s">
        <v>53</v>
      </c>
      <c r="P570" s="0" t="s">
        <v>1777</v>
      </c>
      <c r="Q570" s="0" t="s">
        <v>55</v>
      </c>
      <c r="R570" s="0" t="n">
        <v>4</v>
      </c>
      <c r="S570" s="0" t="n">
        <v>7</v>
      </c>
      <c r="T570" s="0" t="n">
        <v>547</v>
      </c>
      <c r="U570" s="0" t="n">
        <v>510</v>
      </c>
      <c r="V570" s="0" t="n">
        <v>558</v>
      </c>
      <c r="W570" s="0" t="n">
        <v>430</v>
      </c>
      <c r="X570" s="0" t="n">
        <v>4</v>
      </c>
      <c r="Y570" s="0" t="s">
        <v>55</v>
      </c>
      <c r="Z570" s="0" t="s">
        <v>55</v>
      </c>
      <c r="AA570" s="0" t="n">
        <v>4.58094</v>
      </c>
      <c r="AB570" s="0" t="n">
        <v>11</v>
      </c>
      <c r="AC570" s="0" t="n">
        <v>134.1</v>
      </c>
      <c r="AD570" s="0" t="n">
        <v>15042.27</v>
      </c>
      <c r="AE570" s="0" t="n">
        <v>229.5</v>
      </c>
      <c r="AF570" s="0" t="n">
        <v>2336.34</v>
      </c>
      <c r="AG570" s="0" t="n">
        <v>33.67</v>
      </c>
      <c r="AH570" s="0" t="n">
        <v>663.2</v>
      </c>
      <c r="AI570" s="0" t="n">
        <v>5.5</v>
      </c>
      <c r="AJ570" s="0" t="n">
        <v>264342.29</v>
      </c>
      <c r="AK570" s="0" t="n">
        <v>25050.75</v>
      </c>
      <c r="AL570" s="0" t="n">
        <v>12290.93</v>
      </c>
      <c r="AM570" s="0" t="n">
        <v>1473</v>
      </c>
      <c r="AN570" s="0" t="n">
        <v>1641.88</v>
      </c>
      <c r="AO570" s="0" t="n">
        <v>204.5</v>
      </c>
      <c r="AP570" s="0" t="n">
        <v>224</v>
      </c>
      <c r="AQ570" s="107" t="s">
        <v>439</v>
      </c>
    </row>
    <row r="571" customFormat="false" ht="12.8" hidden="false" customHeight="false" outlineLevel="0" collapsed="false">
      <c r="A571" s="0" t="s">
        <v>2936</v>
      </c>
      <c r="B571" s="0" t="s">
        <v>2937</v>
      </c>
      <c r="C571" s="0" t="n">
        <v>12090</v>
      </c>
      <c r="D571" s="0" t="n">
        <v>2090</v>
      </c>
      <c r="E571" s="0" t="s">
        <v>56</v>
      </c>
      <c r="F571" s="0" t="n">
        <v>90</v>
      </c>
      <c r="G571" s="0" t="n">
        <v>114</v>
      </c>
      <c r="H571" s="0" t="s">
        <v>442</v>
      </c>
      <c r="I571" s="0" t="s">
        <v>1532</v>
      </c>
      <c r="J571" s="0" t="s">
        <v>1365</v>
      </c>
      <c r="K571" s="0" t="s">
        <v>1366</v>
      </c>
      <c r="L571" s="0" t="n">
        <v>10</v>
      </c>
      <c r="M571" s="0" t="n">
        <v>8</v>
      </c>
      <c r="N571" s="0" t="s">
        <v>52</v>
      </c>
      <c r="O571" s="0" t="s">
        <v>53</v>
      </c>
      <c r="P571" s="0" t="s">
        <v>1745</v>
      </c>
      <c r="Q571" s="0" t="s">
        <v>55</v>
      </c>
      <c r="R571" s="0" t="n">
        <v>3</v>
      </c>
      <c r="S571" s="0" t="n">
        <v>2</v>
      </c>
      <c r="T571" s="0" t="n">
        <v>494</v>
      </c>
      <c r="U571" s="0" t="n">
        <v>432</v>
      </c>
      <c r="V571" s="0" t="n">
        <v>554</v>
      </c>
      <c r="W571" s="0" t="s">
        <v>55</v>
      </c>
      <c r="X571" s="0" t="n">
        <v>12</v>
      </c>
      <c r="Y571" s="0" t="s">
        <v>55</v>
      </c>
      <c r="Z571" s="0" t="s">
        <v>55</v>
      </c>
      <c r="AA571" s="0" t="n">
        <v>4.99739</v>
      </c>
      <c r="AB571" s="0" t="n">
        <v>18</v>
      </c>
      <c r="AC571" s="0" t="n">
        <v>87.9</v>
      </c>
      <c r="AD571" s="0" t="n">
        <v>16761.29</v>
      </c>
      <c r="AE571" s="0" t="n">
        <v>70</v>
      </c>
      <c r="AF571" s="0" t="n">
        <v>787.83</v>
      </c>
      <c r="AG571" s="0" t="n">
        <v>8.5</v>
      </c>
      <c r="AH571" s="0" t="n">
        <v>5</v>
      </c>
      <c r="AI571" s="0" t="n">
        <v>1</v>
      </c>
      <c r="AJ571" s="0" t="n">
        <v>215468.89</v>
      </c>
      <c r="AK571" s="0" t="n">
        <v>20645.33</v>
      </c>
      <c r="AL571" s="0" t="n">
        <v>13723.43</v>
      </c>
      <c r="AM571" s="0" t="n">
        <v>1620</v>
      </c>
      <c r="AN571" s="0" t="n">
        <v>626.64</v>
      </c>
      <c r="AO571" s="0" t="n">
        <v>98</v>
      </c>
      <c r="AP571" s="0" t="n">
        <v>226</v>
      </c>
      <c r="AQ571" s="107" t="s">
        <v>443</v>
      </c>
    </row>
    <row r="572" customFormat="false" ht="12.8" hidden="false" customHeight="false" outlineLevel="0" collapsed="false">
      <c r="A572" s="0" t="s">
        <v>2938</v>
      </c>
      <c r="B572" s="0" t="s">
        <v>2939</v>
      </c>
      <c r="C572" s="0" t="n">
        <v>12091</v>
      </c>
      <c r="D572" s="0" t="n">
        <v>2091</v>
      </c>
      <c r="E572" s="0" t="s">
        <v>80</v>
      </c>
      <c r="F572" s="0" t="n">
        <v>91</v>
      </c>
      <c r="G572" s="0" t="n">
        <v>115</v>
      </c>
      <c r="I572" s="0" t="s">
        <v>1534</v>
      </c>
      <c r="J572" s="0" t="s">
        <v>1365</v>
      </c>
      <c r="K572" s="0" t="s">
        <v>1366</v>
      </c>
      <c r="L572" s="0" t="n">
        <v>11</v>
      </c>
      <c r="M572" s="0" t="n">
        <v>9</v>
      </c>
      <c r="N572" s="0" t="s">
        <v>52</v>
      </c>
      <c r="O572" s="0" t="s">
        <v>53</v>
      </c>
      <c r="P572" s="0" t="s">
        <v>1743</v>
      </c>
      <c r="Q572" s="0" t="s">
        <v>55</v>
      </c>
      <c r="R572" s="0" t="n">
        <v>7</v>
      </c>
      <c r="S572" s="0" t="s">
        <v>55</v>
      </c>
      <c r="T572" s="0" t="s">
        <v>55</v>
      </c>
      <c r="U572" s="0" t="s">
        <v>55</v>
      </c>
      <c r="V572" s="0" t="s">
        <v>55</v>
      </c>
      <c r="W572" s="0" t="s">
        <v>55</v>
      </c>
      <c r="X572" s="0" t="n">
        <v>2</v>
      </c>
      <c r="Y572" s="0" t="s">
        <v>55</v>
      </c>
      <c r="Z572" s="0" t="s">
        <v>55</v>
      </c>
      <c r="AA572" s="0" t="n">
        <v>5.83029</v>
      </c>
      <c r="AB572" s="0" t="n">
        <v>3</v>
      </c>
      <c r="AC572" s="0" t="n">
        <v>125.57</v>
      </c>
      <c r="AD572" s="0" t="n">
        <v>8538.56</v>
      </c>
      <c r="AE572" s="0" t="n">
        <v>1208.71</v>
      </c>
      <c r="AF572" s="0" t="n">
        <v>3434.38</v>
      </c>
      <c r="AG572" s="0" t="n">
        <v>417.67</v>
      </c>
      <c r="AH572" s="0" t="n">
        <v>1967.69</v>
      </c>
      <c r="AI572" s="0" t="n">
        <v>213.8</v>
      </c>
      <c r="AJ572" s="0" t="n">
        <v>252928.76</v>
      </c>
      <c r="AK572" s="0" t="n">
        <v>33257.71</v>
      </c>
      <c r="AL572" s="0" t="n">
        <v>33878.78</v>
      </c>
      <c r="AM572" s="0" t="n">
        <v>5248.67</v>
      </c>
      <c r="AN572" s="0" t="n">
        <v>6839.37</v>
      </c>
      <c r="AO572" s="0" t="n">
        <v>1613.8</v>
      </c>
      <c r="AP572" s="0" t="n">
        <v>316</v>
      </c>
      <c r="AQ572" s="107" t="s">
        <v>447</v>
      </c>
    </row>
    <row r="573" customFormat="false" ht="12.8" hidden="false" customHeight="false" outlineLevel="0" collapsed="false">
      <c r="A573" s="0" t="s">
        <v>2940</v>
      </c>
      <c r="B573" s="0" t="s">
        <v>2941</v>
      </c>
      <c r="C573" s="0" t="n">
        <v>12092</v>
      </c>
      <c r="D573" s="0" t="n">
        <v>2092</v>
      </c>
      <c r="E573" s="0" t="s">
        <v>56</v>
      </c>
      <c r="F573" s="0" t="n">
        <v>92</v>
      </c>
      <c r="G573" s="0" t="n">
        <v>117</v>
      </c>
      <c r="I573" s="0" t="s">
        <v>1536</v>
      </c>
      <c r="J573" s="0" t="s">
        <v>1365</v>
      </c>
      <c r="K573" s="0" t="s">
        <v>1366</v>
      </c>
      <c r="L573" s="0" t="n">
        <v>18</v>
      </c>
      <c r="M573" s="0" t="n">
        <v>16</v>
      </c>
      <c r="N573" s="0" t="s">
        <v>52</v>
      </c>
      <c r="O573" s="0" t="s">
        <v>53</v>
      </c>
      <c r="P573" s="0" t="s">
        <v>1743</v>
      </c>
      <c r="Q573" s="0" t="s">
        <v>55</v>
      </c>
      <c r="R573" s="0" t="n">
        <v>3</v>
      </c>
      <c r="S573" s="0" t="n">
        <v>9</v>
      </c>
      <c r="T573" s="0" t="n">
        <v>549</v>
      </c>
      <c r="U573" s="0" t="n">
        <v>465</v>
      </c>
      <c r="V573" s="0" t="n">
        <v>508</v>
      </c>
      <c r="W573" s="0" t="n">
        <v>375</v>
      </c>
      <c r="X573" s="0" t="n">
        <v>4</v>
      </c>
      <c r="Y573" s="0" t="s">
        <v>55</v>
      </c>
      <c r="Z573" s="0" t="s">
        <v>55</v>
      </c>
      <c r="AA573" s="0" t="n">
        <v>2.97464</v>
      </c>
      <c r="AB573" s="0" t="n">
        <v>15</v>
      </c>
      <c r="AC573" s="0" t="n">
        <v>396.31</v>
      </c>
      <c r="AD573" s="0" t="n">
        <v>19035.07</v>
      </c>
      <c r="AE573" s="0" t="n">
        <v>55.67</v>
      </c>
      <c r="AF573" s="0" t="n">
        <v>2737.97</v>
      </c>
      <c r="AG573" s="0" t="n">
        <v>6.5</v>
      </c>
      <c r="AH573" s="0" t="n">
        <v>2.97</v>
      </c>
      <c r="AI573" s="0" t="n">
        <v>1</v>
      </c>
      <c r="AJ573" s="0" t="n">
        <v>116873.76</v>
      </c>
      <c r="AK573" s="0" t="n">
        <v>16752.33</v>
      </c>
      <c r="AL573" s="0" t="n">
        <v>5109</v>
      </c>
      <c r="AM573" s="0" t="n">
        <v>747</v>
      </c>
      <c r="AN573" s="0" t="n">
        <v>69.07</v>
      </c>
      <c r="AO573" s="0" t="n">
        <v>33</v>
      </c>
      <c r="AP573" s="0" t="n">
        <v>40</v>
      </c>
      <c r="AQ573" s="107" t="s">
        <v>451</v>
      </c>
    </row>
    <row r="574" customFormat="false" ht="12.8" hidden="false" customHeight="false" outlineLevel="0" collapsed="false">
      <c r="A574" s="0" t="s">
        <v>2942</v>
      </c>
      <c r="B574" s="0" t="s">
        <v>2943</v>
      </c>
      <c r="C574" s="0" t="n">
        <v>12093</v>
      </c>
      <c r="D574" s="0" t="n">
        <v>2093</v>
      </c>
      <c r="E574" s="0" t="s">
        <v>80</v>
      </c>
      <c r="F574" s="0" t="n">
        <v>93</v>
      </c>
      <c r="G574" s="0" t="n">
        <v>119</v>
      </c>
      <c r="I574" s="0" t="s">
        <v>1538</v>
      </c>
      <c r="J574" s="0" t="s">
        <v>1365</v>
      </c>
      <c r="K574" s="0" t="s">
        <v>1366</v>
      </c>
      <c r="L574" s="0" t="n">
        <v>12</v>
      </c>
      <c r="M574" s="0" t="n">
        <v>10</v>
      </c>
      <c r="N574" s="0" t="s">
        <v>52</v>
      </c>
      <c r="O574" s="0" t="s">
        <v>53</v>
      </c>
      <c r="P574" s="0" t="s">
        <v>1778</v>
      </c>
      <c r="Q574" s="0" t="s">
        <v>55</v>
      </c>
      <c r="R574" s="0" t="n">
        <v>5</v>
      </c>
      <c r="S574" s="0" t="s">
        <v>55</v>
      </c>
      <c r="T574" s="0" t="s">
        <v>55</v>
      </c>
      <c r="U574" s="0" t="s">
        <v>55</v>
      </c>
      <c r="V574" s="0" t="s">
        <v>55</v>
      </c>
      <c r="W574" s="0" t="s">
        <v>55</v>
      </c>
      <c r="X574" s="0" t="n">
        <v>15</v>
      </c>
      <c r="Y574" s="0" t="s">
        <v>55</v>
      </c>
      <c r="Z574" s="0" t="s">
        <v>55</v>
      </c>
      <c r="AA574" s="0" t="n">
        <v>3.2721</v>
      </c>
      <c r="AB574" s="0" t="n">
        <v>11</v>
      </c>
      <c r="AC574" s="0" t="n">
        <v>4.67</v>
      </c>
      <c r="AD574" s="0" t="n">
        <v>12496.33</v>
      </c>
      <c r="AE574" s="0" t="n">
        <v>744.6</v>
      </c>
      <c r="AF574" s="0" t="n">
        <v>1093.24</v>
      </c>
      <c r="AG574" s="0" t="n">
        <v>68.5</v>
      </c>
      <c r="AH574" s="0" t="n">
        <v>74.43</v>
      </c>
      <c r="AI574" s="0" t="n">
        <v>11.67</v>
      </c>
      <c r="AJ574" s="0" t="n">
        <v>276939.89</v>
      </c>
      <c r="AK574" s="0" t="n">
        <v>44272.2</v>
      </c>
      <c r="AL574" s="0" t="n">
        <v>10148.65</v>
      </c>
      <c r="AM574" s="0" t="n">
        <v>1575.75</v>
      </c>
      <c r="AN574" s="0" t="n">
        <v>1433.86</v>
      </c>
      <c r="AO574" s="0" t="n">
        <v>155.33</v>
      </c>
      <c r="AP574" s="0" t="n">
        <v>434</v>
      </c>
      <c r="AQ574" s="107" t="s">
        <v>455</v>
      </c>
    </row>
    <row r="575" customFormat="false" ht="12.8" hidden="false" customHeight="false" outlineLevel="0" collapsed="false">
      <c r="A575" s="0" t="s">
        <v>2944</v>
      </c>
      <c r="B575" s="0" t="s">
        <v>2945</v>
      </c>
      <c r="C575" s="0" t="n">
        <v>12094</v>
      </c>
      <c r="D575" s="0" t="n">
        <v>2094</v>
      </c>
      <c r="E575" s="0" t="s">
        <v>66</v>
      </c>
      <c r="F575" s="0" t="n">
        <v>94</v>
      </c>
      <c r="G575" s="0" t="n">
        <v>120</v>
      </c>
      <c r="H575" s="0" t="n">
        <v>30</v>
      </c>
      <c r="I575" s="0" t="s">
        <v>1540</v>
      </c>
      <c r="J575" s="0" t="s">
        <v>1365</v>
      </c>
      <c r="K575" s="0" t="s">
        <v>1366</v>
      </c>
      <c r="L575" s="0" t="n">
        <v>8</v>
      </c>
      <c r="M575" s="0" t="n">
        <v>6</v>
      </c>
      <c r="N575" s="0" t="s">
        <v>52</v>
      </c>
      <c r="O575" s="0" t="s">
        <v>53</v>
      </c>
      <c r="P575" s="0" t="s">
        <v>1741</v>
      </c>
      <c r="Q575" s="0" t="s">
        <v>55</v>
      </c>
      <c r="R575" s="0" t="n">
        <v>4</v>
      </c>
      <c r="S575" s="0" t="n">
        <v>2</v>
      </c>
      <c r="T575" s="0" t="s">
        <v>55</v>
      </c>
      <c r="U575" s="0" t="s">
        <v>55</v>
      </c>
      <c r="V575" s="0" t="s">
        <v>55</v>
      </c>
      <c r="W575" s="0" t="s">
        <v>55</v>
      </c>
      <c r="X575" s="0" t="n">
        <v>8</v>
      </c>
      <c r="Y575" s="0" t="s">
        <v>55</v>
      </c>
      <c r="Z575" s="0" t="s">
        <v>55</v>
      </c>
      <c r="AA575" s="0" t="n">
        <v>4.46196</v>
      </c>
      <c r="AB575" s="0" t="n">
        <v>19</v>
      </c>
      <c r="AC575" s="0" t="n">
        <v>112.85</v>
      </c>
      <c r="AD575" s="0" t="n">
        <v>20307.95</v>
      </c>
      <c r="AE575" s="0" t="n">
        <v>275.25</v>
      </c>
      <c r="AF575" s="0" t="n">
        <v>3499.7</v>
      </c>
      <c r="AG575" s="0" t="n">
        <v>30.67</v>
      </c>
      <c r="AH575" s="0" t="n">
        <v>923.21</v>
      </c>
      <c r="AI575" s="0" t="n">
        <v>6.5</v>
      </c>
      <c r="AJ575" s="0" t="n">
        <v>293956.29</v>
      </c>
      <c r="AK575" s="0" t="n">
        <v>37362.75</v>
      </c>
      <c r="AL575" s="0" t="n">
        <v>16572.08</v>
      </c>
      <c r="AM575" s="0" t="n">
        <v>2621.67</v>
      </c>
      <c r="AN575" s="0" t="n">
        <v>1795.16</v>
      </c>
      <c r="AO575" s="0" t="n">
        <v>233</v>
      </c>
      <c r="AP575" s="0" t="n">
        <v>257</v>
      </c>
      <c r="AQ575" s="107" t="s">
        <v>459</v>
      </c>
    </row>
    <row r="576" customFormat="false" ht="12.8" hidden="false" customHeight="false" outlineLevel="0" collapsed="false">
      <c r="A576" s="0" t="s">
        <v>2946</v>
      </c>
      <c r="B576" s="0" t="s">
        <v>2947</v>
      </c>
      <c r="C576" s="0" t="n">
        <v>12095</v>
      </c>
      <c r="D576" s="0" t="n">
        <v>2095</v>
      </c>
      <c r="E576" s="0" t="s">
        <v>46</v>
      </c>
      <c r="F576" s="0" t="n">
        <v>95</v>
      </c>
      <c r="G576" s="0" t="n">
        <v>121</v>
      </c>
      <c r="H576" s="0" t="n">
        <v>19</v>
      </c>
      <c r="I576" s="0" t="s">
        <v>1542</v>
      </c>
      <c r="J576" s="0" t="s">
        <v>1365</v>
      </c>
      <c r="K576" s="0" t="s">
        <v>1366</v>
      </c>
      <c r="L576" s="0" t="n">
        <v>15</v>
      </c>
      <c r="M576" s="0" t="n">
        <v>13</v>
      </c>
      <c r="N576" s="0" t="s">
        <v>52</v>
      </c>
      <c r="O576" s="0" t="s">
        <v>53</v>
      </c>
      <c r="P576" s="0" t="s">
        <v>1778</v>
      </c>
      <c r="Q576" s="0" t="s">
        <v>55</v>
      </c>
      <c r="R576" s="0" t="n">
        <v>5</v>
      </c>
      <c r="S576" s="0" t="s">
        <v>55</v>
      </c>
      <c r="T576" s="0" t="s">
        <v>55</v>
      </c>
      <c r="U576" s="0" t="s">
        <v>55</v>
      </c>
      <c r="V576" s="0" t="s">
        <v>55</v>
      </c>
      <c r="W576" s="0" t="s">
        <v>55</v>
      </c>
      <c r="X576" s="0" t="n">
        <v>7</v>
      </c>
      <c r="Y576" s="0" t="s">
        <v>55</v>
      </c>
      <c r="Z576" s="0" t="s">
        <v>55</v>
      </c>
      <c r="AA576" s="0" t="n">
        <v>64.1332</v>
      </c>
      <c r="AB576" s="0" t="n">
        <v>12</v>
      </c>
      <c r="AC576" s="0" t="n">
        <v>8.89</v>
      </c>
      <c r="AD576" s="0" t="n">
        <v>9771.3</v>
      </c>
      <c r="AE576" s="0" t="n">
        <v>730.4</v>
      </c>
      <c r="AF576" s="0" t="n">
        <v>1367.46</v>
      </c>
      <c r="AG576" s="0" t="n">
        <v>114.5</v>
      </c>
      <c r="AH576" s="0" t="n">
        <v>332.8</v>
      </c>
      <c r="AI576" s="0" t="n">
        <v>11.67</v>
      </c>
      <c r="AJ576" s="0" t="n">
        <v>270705.19</v>
      </c>
      <c r="AK576" s="0" t="n">
        <v>37533.2</v>
      </c>
      <c r="AL576" s="0" t="n">
        <v>19148.38</v>
      </c>
      <c r="AM576" s="0" t="n">
        <v>4325</v>
      </c>
      <c r="AN576" s="0" t="n">
        <v>1739.03</v>
      </c>
      <c r="AO576" s="0" t="n">
        <v>192.33</v>
      </c>
      <c r="AP576" s="0" t="n">
        <v>164</v>
      </c>
      <c r="AQ576" s="107" t="s">
        <v>463</v>
      </c>
    </row>
    <row r="577" customFormat="false" ht="12.8" hidden="false" customHeight="false" outlineLevel="0" collapsed="false">
      <c r="A577" s="0" t="s">
        <v>2948</v>
      </c>
      <c r="B577" s="0" t="s">
        <v>2949</v>
      </c>
      <c r="C577" s="0" t="n">
        <v>12096</v>
      </c>
      <c r="D577" s="0" t="n">
        <v>2096</v>
      </c>
      <c r="E577" s="0" t="s">
        <v>80</v>
      </c>
      <c r="F577" s="0" t="n">
        <v>96</v>
      </c>
      <c r="G577" s="0" t="n">
        <v>122</v>
      </c>
      <c r="I577" s="0" t="s">
        <v>1544</v>
      </c>
      <c r="J577" s="0" t="s">
        <v>1365</v>
      </c>
      <c r="K577" s="0" t="s">
        <v>1366</v>
      </c>
      <c r="L577" s="0" t="n">
        <v>20</v>
      </c>
      <c r="M577" s="0" t="n">
        <v>17</v>
      </c>
      <c r="N577" s="0" t="s">
        <v>52</v>
      </c>
      <c r="O577" s="0" t="s">
        <v>53</v>
      </c>
      <c r="P577" s="0" t="s">
        <v>1749</v>
      </c>
      <c r="Q577" s="0" t="s">
        <v>55</v>
      </c>
      <c r="R577" s="0" t="n">
        <v>4</v>
      </c>
      <c r="S577" s="0" t="n">
        <v>23</v>
      </c>
      <c r="T577" s="0" t="n">
        <v>566</v>
      </c>
      <c r="U577" s="0" t="n">
        <v>507</v>
      </c>
      <c r="V577" s="0" t="n">
        <v>539</v>
      </c>
      <c r="W577" s="0" t="n">
        <v>445</v>
      </c>
      <c r="X577" s="0" t="n">
        <v>13</v>
      </c>
      <c r="Y577" s="0" t="s">
        <v>55</v>
      </c>
      <c r="Z577" s="0" t="s">
        <v>55</v>
      </c>
      <c r="AA577" s="0" t="n">
        <v>20.406</v>
      </c>
      <c r="AB577" s="0" t="n">
        <v>8</v>
      </c>
      <c r="AC577" s="0" t="n">
        <v>25.56</v>
      </c>
      <c r="AD577" s="0" t="n">
        <v>10428.12</v>
      </c>
      <c r="AE577" s="0" t="n">
        <v>177.25</v>
      </c>
      <c r="AF577" s="0" t="n">
        <v>964.48</v>
      </c>
      <c r="AG577" s="0" t="n">
        <v>26</v>
      </c>
      <c r="AH577" s="0" t="n">
        <v>61.63</v>
      </c>
      <c r="AI577" s="0" t="n">
        <v>3</v>
      </c>
      <c r="AJ577" s="0" t="n">
        <v>208868.65</v>
      </c>
      <c r="AK577" s="0" t="n">
        <v>28090.5</v>
      </c>
      <c r="AL577" s="0" t="n">
        <v>13211</v>
      </c>
      <c r="AM577" s="0" t="n">
        <v>2674</v>
      </c>
      <c r="AN577" s="0" t="n">
        <v>641.81</v>
      </c>
      <c r="AO577" s="0" t="n">
        <v>212</v>
      </c>
      <c r="AP577" s="0" t="n">
        <v>102</v>
      </c>
      <c r="AQ577" s="107" t="s">
        <v>467</v>
      </c>
    </row>
    <row r="578" customFormat="false" ht="12.8" hidden="false" customHeight="false" outlineLevel="0" collapsed="false">
      <c r="A578" s="0" t="s">
        <v>2950</v>
      </c>
      <c r="B578" s="0" t="s">
        <v>2951</v>
      </c>
      <c r="C578" s="0" t="n">
        <v>12097</v>
      </c>
      <c r="D578" s="0" t="n">
        <v>2097</v>
      </c>
      <c r="E578" s="0" t="s">
        <v>66</v>
      </c>
      <c r="F578" s="0" t="n">
        <v>97</v>
      </c>
      <c r="G578" s="0" t="n">
        <v>123</v>
      </c>
      <c r="H578" s="0" t="s">
        <v>471</v>
      </c>
      <c r="I578" s="0" t="s">
        <v>1546</v>
      </c>
      <c r="J578" s="0" t="s">
        <v>1365</v>
      </c>
      <c r="K578" s="0" t="s">
        <v>1366</v>
      </c>
      <c r="L578" s="0" t="n">
        <v>10</v>
      </c>
      <c r="M578" s="0" t="n">
        <v>8</v>
      </c>
      <c r="N578" s="0" t="s">
        <v>52</v>
      </c>
      <c r="O578" s="0" t="s">
        <v>53</v>
      </c>
      <c r="P578" s="0" t="s">
        <v>1743</v>
      </c>
      <c r="Q578" s="0" t="s">
        <v>55</v>
      </c>
      <c r="R578" s="0" t="n">
        <v>4</v>
      </c>
      <c r="S578" s="0" t="n">
        <v>5</v>
      </c>
      <c r="T578" s="0" t="n">
        <v>432</v>
      </c>
      <c r="U578" s="0" t="n">
        <v>471</v>
      </c>
      <c r="V578" s="0" t="n">
        <v>494</v>
      </c>
      <c r="W578" s="0" t="s">
        <v>55</v>
      </c>
      <c r="X578" s="0" t="n">
        <v>19</v>
      </c>
      <c r="Y578" s="0" t="s">
        <v>55</v>
      </c>
      <c r="Z578" s="0" t="s">
        <v>55</v>
      </c>
      <c r="AA578" s="0" t="n">
        <v>2.67717</v>
      </c>
      <c r="AB578" s="0" t="n">
        <v>11</v>
      </c>
      <c r="AC578" s="0" t="n">
        <v>19.69</v>
      </c>
      <c r="AD578" s="0" t="n">
        <v>9970.42</v>
      </c>
      <c r="AE578" s="0" t="n">
        <v>186</v>
      </c>
      <c r="AF578" s="0" t="n">
        <v>718.67</v>
      </c>
      <c r="AG578" s="0" t="n">
        <v>27.33</v>
      </c>
      <c r="AH578" s="0" t="n">
        <v>52.77</v>
      </c>
      <c r="AI578" s="0" t="n">
        <v>3</v>
      </c>
      <c r="AJ578" s="0" t="n">
        <v>186909.53</v>
      </c>
      <c r="AK578" s="0" t="n">
        <v>26851.75</v>
      </c>
      <c r="AL578" s="0" t="n">
        <v>11029.34</v>
      </c>
      <c r="AM578" s="0" t="n">
        <v>2203</v>
      </c>
      <c r="AN578" s="0" t="n">
        <v>994.96</v>
      </c>
      <c r="AO578" s="0" t="n">
        <v>176.5</v>
      </c>
      <c r="AP578" s="0" t="n">
        <v>371</v>
      </c>
      <c r="AQ578" s="107" t="s">
        <v>472</v>
      </c>
    </row>
    <row r="579" customFormat="false" ht="12.8" hidden="false" customHeight="false" outlineLevel="0" collapsed="false">
      <c r="A579" s="0" t="s">
        <v>2952</v>
      </c>
      <c r="B579" s="0" t="s">
        <v>2953</v>
      </c>
      <c r="C579" s="0" t="n">
        <v>12098</v>
      </c>
      <c r="D579" s="0" t="n">
        <v>2098</v>
      </c>
      <c r="E579" s="0" t="s">
        <v>80</v>
      </c>
      <c r="F579" s="0" t="n">
        <v>98</v>
      </c>
      <c r="G579" s="0" t="n">
        <v>124</v>
      </c>
      <c r="H579" s="0" t="s">
        <v>476</v>
      </c>
      <c r="I579" s="0" t="s">
        <v>1548</v>
      </c>
      <c r="J579" s="0" t="s">
        <v>1365</v>
      </c>
      <c r="K579" s="0" t="s">
        <v>1366</v>
      </c>
      <c r="L579" s="0" t="n">
        <v>10</v>
      </c>
      <c r="M579" s="0" t="n">
        <v>8</v>
      </c>
      <c r="N579" s="0" t="s">
        <v>52</v>
      </c>
      <c r="O579" s="0" t="s">
        <v>53</v>
      </c>
      <c r="P579" s="0" t="s">
        <v>1743</v>
      </c>
      <c r="Q579" s="0" t="s">
        <v>55</v>
      </c>
      <c r="R579" s="0" t="n">
        <v>4</v>
      </c>
      <c r="S579" s="0" t="n">
        <v>4</v>
      </c>
      <c r="T579" s="0" t="n">
        <v>575</v>
      </c>
      <c r="U579" s="0" t="n">
        <v>472</v>
      </c>
      <c r="V579" s="0" t="n">
        <v>581</v>
      </c>
      <c r="W579" s="0" t="n">
        <v>378</v>
      </c>
      <c r="X579" s="0" t="n">
        <v>7</v>
      </c>
      <c r="Y579" s="0" t="s">
        <v>55</v>
      </c>
      <c r="Z579" s="0" t="s">
        <v>55</v>
      </c>
      <c r="AA579" s="0" t="n">
        <v>5.05688</v>
      </c>
      <c r="AB579" s="0" t="n">
        <v>11</v>
      </c>
      <c r="AC579" s="0" t="n">
        <v>84.43</v>
      </c>
      <c r="AD579" s="0" t="n">
        <v>15930.88</v>
      </c>
      <c r="AE579" s="0" t="n">
        <v>189.5</v>
      </c>
      <c r="AF579" s="0" t="n">
        <v>2998.38</v>
      </c>
      <c r="AG579" s="0" t="n">
        <v>24.33</v>
      </c>
      <c r="AH579" s="0" t="n">
        <v>434.3</v>
      </c>
      <c r="AI579" s="0" t="n">
        <v>5.5</v>
      </c>
      <c r="AJ579" s="0" t="n">
        <v>304583.33</v>
      </c>
      <c r="AK579" s="0" t="n">
        <v>39550.25</v>
      </c>
      <c r="AL579" s="0" t="n">
        <v>32866.83</v>
      </c>
      <c r="AM579" s="0" t="n">
        <v>7141.67</v>
      </c>
      <c r="AN579" s="0" t="n">
        <v>3475</v>
      </c>
      <c r="AO579" s="0" t="n">
        <v>1026.5</v>
      </c>
      <c r="AP579" s="0" t="n">
        <v>551</v>
      </c>
      <c r="AQ579" s="107" t="s">
        <v>477</v>
      </c>
    </row>
    <row r="580" customFormat="false" ht="12.8" hidden="false" customHeight="false" outlineLevel="0" collapsed="false">
      <c r="A580" s="0" t="s">
        <v>2954</v>
      </c>
      <c r="B580" s="0" t="s">
        <v>2955</v>
      </c>
      <c r="C580" s="0" t="n">
        <v>12099</v>
      </c>
      <c r="D580" s="0" t="n">
        <v>2099</v>
      </c>
      <c r="E580" s="0" t="s">
        <v>56</v>
      </c>
      <c r="F580" s="0" t="n">
        <v>99</v>
      </c>
      <c r="G580" s="0" t="n">
        <v>125</v>
      </c>
      <c r="H580" s="0" t="n">
        <v>44</v>
      </c>
      <c r="I580" s="0" t="s">
        <v>1550</v>
      </c>
      <c r="J580" s="0" t="s">
        <v>1365</v>
      </c>
      <c r="K580" s="0" t="s">
        <v>1366</v>
      </c>
      <c r="L580" s="0" t="n">
        <v>18</v>
      </c>
      <c r="M580" s="0" t="n">
        <v>16</v>
      </c>
      <c r="N580" s="0" t="s">
        <v>52</v>
      </c>
      <c r="O580" s="0" t="s">
        <v>53</v>
      </c>
      <c r="P580" s="0" t="s">
        <v>1743</v>
      </c>
      <c r="Q580" s="0" t="s">
        <v>55</v>
      </c>
      <c r="R580" s="0" t="n">
        <v>5</v>
      </c>
      <c r="S580" s="0" t="n">
        <v>28</v>
      </c>
      <c r="T580" s="0" t="n">
        <v>425</v>
      </c>
      <c r="U580" s="0" t="n">
        <v>555</v>
      </c>
      <c r="V580" s="0" t="n">
        <v>495</v>
      </c>
      <c r="W580" s="0" t="n">
        <v>457</v>
      </c>
      <c r="X580" s="0" t="n">
        <v>13</v>
      </c>
      <c r="Y580" s="0" t="s">
        <v>55</v>
      </c>
      <c r="Z580" s="0" t="s">
        <v>55</v>
      </c>
      <c r="AA580" s="0" t="n">
        <v>45.4525</v>
      </c>
      <c r="AB580" s="0" t="n">
        <v>9</v>
      </c>
      <c r="AC580" s="0" t="n">
        <v>280.08</v>
      </c>
      <c r="AD580" s="0" t="n">
        <v>8643.99</v>
      </c>
      <c r="AE580" s="0" t="n">
        <v>259</v>
      </c>
      <c r="AF580" s="0" t="n">
        <v>2146.66</v>
      </c>
      <c r="AG580" s="0" t="n">
        <v>20.5</v>
      </c>
      <c r="AH580" s="0" t="n">
        <v>1760.51</v>
      </c>
      <c r="AI580" s="0" t="n">
        <v>8.67</v>
      </c>
      <c r="AJ580" s="0" t="n">
        <v>283704.14</v>
      </c>
      <c r="AK580" s="0" t="n">
        <v>30784.8</v>
      </c>
      <c r="AL580" s="0" t="n">
        <v>14097.12</v>
      </c>
      <c r="AM580" s="0" t="n">
        <v>2759</v>
      </c>
      <c r="AN580" s="0" t="n">
        <v>3873.45</v>
      </c>
      <c r="AO580" s="0" t="n">
        <v>374.67</v>
      </c>
      <c r="AP580" s="0" t="n">
        <v>533</v>
      </c>
      <c r="AQ580" s="107" t="s">
        <v>481</v>
      </c>
    </row>
    <row r="581" customFormat="false" ht="12.8" hidden="false" customHeight="false" outlineLevel="0" collapsed="false">
      <c r="A581" s="0" t="s">
        <v>2956</v>
      </c>
      <c r="B581" s="0" t="s">
        <v>2957</v>
      </c>
      <c r="C581" s="0" t="n">
        <v>12100</v>
      </c>
      <c r="D581" s="0" t="n">
        <v>2100</v>
      </c>
      <c r="E581" s="0" t="s">
        <v>56</v>
      </c>
      <c r="F581" s="0" t="n">
        <v>100</v>
      </c>
      <c r="G581" s="0" t="n">
        <v>126</v>
      </c>
      <c r="H581" s="0" t="s">
        <v>485</v>
      </c>
      <c r="I581" s="0" t="s">
        <v>1552</v>
      </c>
      <c r="J581" s="0" t="s">
        <v>1365</v>
      </c>
      <c r="K581" s="0" t="s">
        <v>1366</v>
      </c>
      <c r="L581" s="0" t="n">
        <v>10</v>
      </c>
      <c r="M581" s="0" t="n">
        <v>8</v>
      </c>
      <c r="N581" s="0" t="s">
        <v>52</v>
      </c>
      <c r="O581" s="0" t="s">
        <v>53</v>
      </c>
      <c r="P581" s="0" t="s">
        <v>1741</v>
      </c>
      <c r="Q581" s="0" t="s">
        <v>55</v>
      </c>
      <c r="R581" s="0" t="n">
        <v>4</v>
      </c>
      <c r="S581" s="0" t="n">
        <v>58</v>
      </c>
      <c r="T581" s="0" t="n">
        <v>299</v>
      </c>
      <c r="U581" s="0" t="n">
        <v>534</v>
      </c>
      <c r="V581" s="0" t="n">
        <v>373</v>
      </c>
      <c r="W581" s="0" t="n">
        <v>390</v>
      </c>
      <c r="X581" s="0" t="n">
        <v>14</v>
      </c>
      <c r="Y581" s="0" t="s">
        <v>55</v>
      </c>
      <c r="Z581" s="0" t="s">
        <v>55</v>
      </c>
      <c r="AA581" s="0" t="n">
        <v>81.1481</v>
      </c>
      <c r="AB581" s="0" t="n">
        <v>13</v>
      </c>
      <c r="AC581" s="0" t="n">
        <v>65.46</v>
      </c>
      <c r="AD581" s="0" t="n">
        <v>20229.75</v>
      </c>
      <c r="AE581" s="0" t="n">
        <v>283</v>
      </c>
      <c r="AF581" s="0" t="n">
        <v>1884.49</v>
      </c>
      <c r="AG581" s="0" t="n">
        <v>29</v>
      </c>
      <c r="AH581" s="0" t="n">
        <v>318.43</v>
      </c>
      <c r="AI581" s="0" t="n">
        <v>4.5</v>
      </c>
      <c r="AJ581" s="0" t="n">
        <v>319544.62</v>
      </c>
      <c r="AK581" s="0" t="n">
        <v>44251</v>
      </c>
      <c r="AL581" s="0" t="n">
        <v>16671.67</v>
      </c>
      <c r="AM581" s="0" t="n">
        <v>2509.67</v>
      </c>
      <c r="AN581" s="0" t="n">
        <v>2051.67</v>
      </c>
      <c r="AO581" s="0" t="n">
        <v>209.5</v>
      </c>
      <c r="AP581" s="0" t="n">
        <v>283</v>
      </c>
      <c r="AQ581" s="107" t="s">
        <v>486</v>
      </c>
    </row>
    <row r="582" customFormat="false" ht="12.8" hidden="false" customHeight="false" outlineLevel="0" collapsed="false">
      <c r="A582" s="0" t="s">
        <v>2958</v>
      </c>
      <c r="B582" s="0" t="s">
        <v>2959</v>
      </c>
      <c r="C582" s="0" t="n">
        <v>12101</v>
      </c>
      <c r="D582" s="0" t="n">
        <v>2101</v>
      </c>
      <c r="E582" s="0" t="s">
        <v>66</v>
      </c>
      <c r="F582" s="0" t="n">
        <v>101</v>
      </c>
      <c r="G582" s="0" t="n">
        <v>127</v>
      </c>
      <c r="H582" s="0" t="n">
        <v>40</v>
      </c>
      <c r="I582" s="0" t="s">
        <v>1554</v>
      </c>
      <c r="J582" s="0" t="s">
        <v>1365</v>
      </c>
      <c r="K582" s="0" t="s">
        <v>1366</v>
      </c>
      <c r="L582" s="0" t="n">
        <v>15</v>
      </c>
      <c r="M582" s="0" t="n">
        <v>13</v>
      </c>
      <c r="N582" s="0" t="s">
        <v>52</v>
      </c>
      <c r="O582" s="0" t="s">
        <v>53</v>
      </c>
      <c r="P582" s="0" t="s">
        <v>1374</v>
      </c>
      <c r="Q582" s="0" t="s">
        <v>55</v>
      </c>
      <c r="R582" s="0" t="n">
        <v>4</v>
      </c>
      <c r="S582" s="0" t="n">
        <v>11</v>
      </c>
      <c r="T582" s="0" t="s">
        <v>55</v>
      </c>
      <c r="U582" s="0" t="s">
        <v>55</v>
      </c>
      <c r="V582" s="0" t="s">
        <v>55</v>
      </c>
      <c r="W582" s="0" t="s">
        <v>55</v>
      </c>
      <c r="X582" s="0" t="n">
        <v>16</v>
      </c>
      <c r="Y582" s="0" t="s">
        <v>55</v>
      </c>
      <c r="Z582" s="0" t="s">
        <v>55</v>
      </c>
      <c r="AA582" s="0" t="n">
        <v>7.02015</v>
      </c>
      <c r="AB582" s="0" t="n">
        <v>14</v>
      </c>
      <c r="AC582" s="0" t="n">
        <v>46.97</v>
      </c>
      <c r="AD582" s="0" t="n">
        <v>19227.13</v>
      </c>
      <c r="AE582" s="0" t="n">
        <v>280.75</v>
      </c>
      <c r="AF582" s="0" t="n">
        <v>1906.45</v>
      </c>
      <c r="AG582" s="0" t="n">
        <v>25.67</v>
      </c>
      <c r="AH582" s="0" t="n">
        <v>133.12</v>
      </c>
      <c r="AI582" s="0" t="n">
        <v>4.5</v>
      </c>
      <c r="AJ582" s="0" t="n">
        <v>318637.95</v>
      </c>
      <c r="AK582" s="0" t="n">
        <v>42209.5</v>
      </c>
      <c r="AL582" s="0" t="n">
        <v>14852.03</v>
      </c>
      <c r="AM582" s="0" t="n">
        <v>2027</v>
      </c>
      <c r="AN582" s="0" t="n">
        <v>1495.14</v>
      </c>
      <c r="AO582" s="0" t="n">
        <v>172</v>
      </c>
      <c r="AP582" s="0" t="n">
        <v>117</v>
      </c>
      <c r="AQ582" s="107" t="s">
        <v>489</v>
      </c>
    </row>
    <row r="583" customFormat="false" ht="12.8" hidden="false" customHeight="false" outlineLevel="0" collapsed="false">
      <c r="A583" s="0" t="s">
        <v>2960</v>
      </c>
      <c r="B583" s="0" t="s">
        <v>2961</v>
      </c>
      <c r="C583" s="0" t="n">
        <v>12102</v>
      </c>
      <c r="D583" s="0" t="n">
        <v>2102</v>
      </c>
      <c r="E583" s="0" t="s">
        <v>66</v>
      </c>
      <c r="F583" s="0" t="n">
        <v>102</v>
      </c>
      <c r="G583" s="0" t="n">
        <v>128</v>
      </c>
      <c r="H583" s="0" t="n">
        <v>2</v>
      </c>
      <c r="I583" s="0" t="s">
        <v>1270</v>
      </c>
      <c r="J583" s="0" t="s">
        <v>1365</v>
      </c>
      <c r="K583" s="0" t="s">
        <v>1366</v>
      </c>
      <c r="L583" s="0" t="n">
        <v>17</v>
      </c>
      <c r="M583" s="0" t="n">
        <v>14</v>
      </c>
      <c r="N583" s="0" t="s">
        <v>52</v>
      </c>
      <c r="O583" s="0" t="s">
        <v>53</v>
      </c>
      <c r="P583" s="0" t="s">
        <v>1745</v>
      </c>
      <c r="Q583" s="0" t="s">
        <v>55</v>
      </c>
      <c r="R583" s="0" t="n">
        <v>5</v>
      </c>
      <c r="S583" s="0" t="n">
        <v>14</v>
      </c>
      <c r="T583" s="0" t="n">
        <v>572</v>
      </c>
      <c r="U583" s="0" t="n">
        <v>533</v>
      </c>
      <c r="V583" s="0" t="n">
        <v>567</v>
      </c>
      <c r="W583" s="0" t="n">
        <v>433</v>
      </c>
      <c r="X583" s="0" t="n">
        <v>7</v>
      </c>
      <c r="Y583" s="0" t="s">
        <v>55</v>
      </c>
      <c r="Z583" s="0" t="s">
        <v>55</v>
      </c>
      <c r="AA583" s="0" t="n">
        <v>9.51884</v>
      </c>
      <c r="AB583" s="0" t="n">
        <v>7</v>
      </c>
      <c r="AC583" s="0" t="n">
        <v>8.56</v>
      </c>
      <c r="AD583" s="0" t="n">
        <v>8590.87</v>
      </c>
      <c r="AE583" s="0" t="n">
        <v>381.8</v>
      </c>
      <c r="AF583" s="0" t="n">
        <v>1562.2</v>
      </c>
      <c r="AG583" s="0" t="n">
        <v>49.75</v>
      </c>
      <c r="AH583" s="0" t="n">
        <v>119.66</v>
      </c>
      <c r="AI583" s="0" t="n">
        <v>9</v>
      </c>
      <c r="AJ583" s="0" t="n">
        <v>244878.84</v>
      </c>
      <c r="AK583" s="0" t="n">
        <v>37682.2</v>
      </c>
      <c r="AL583" s="0" t="n">
        <v>15425.55</v>
      </c>
      <c r="AM583" s="0" t="n">
        <v>2504.25</v>
      </c>
      <c r="AN583" s="0" t="n">
        <v>1342.99</v>
      </c>
      <c r="AO583" s="0" t="n">
        <v>205.33</v>
      </c>
      <c r="AP583" s="0" t="n">
        <v>403</v>
      </c>
      <c r="AQ583" s="107" t="s">
        <v>493</v>
      </c>
    </row>
    <row r="584" customFormat="false" ht="12.8" hidden="false" customHeight="false" outlineLevel="0" collapsed="false">
      <c r="A584" s="0" t="s">
        <v>2962</v>
      </c>
      <c r="B584" s="0" t="s">
        <v>2963</v>
      </c>
      <c r="C584" s="0" t="n">
        <v>12103</v>
      </c>
      <c r="D584" s="0" t="n">
        <v>2103</v>
      </c>
      <c r="E584" s="0" t="s">
        <v>80</v>
      </c>
      <c r="F584" s="0" t="n">
        <v>103</v>
      </c>
      <c r="G584" s="0" t="n">
        <v>129</v>
      </c>
      <c r="H584" s="0" t="n">
        <v>1</v>
      </c>
      <c r="I584" s="0" t="s">
        <v>1557</v>
      </c>
      <c r="J584" s="0" t="s">
        <v>1365</v>
      </c>
      <c r="K584" s="0" t="s">
        <v>1366</v>
      </c>
      <c r="L584" s="0" t="n">
        <v>18</v>
      </c>
      <c r="M584" s="0" t="n">
        <v>16</v>
      </c>
      <c r="N584" s="0" t="s">
        <v>52</v>
      </c>
      <c r="O584" s="0" t="s">
        <v>53</v>
      </c>
      <c r="P584" s="0" t="s">
        <v>1755</v>
      </c>
      <c r="Q584" s="0" t="s">
        <v>55</v>
      </c>
      <c r="R584" s="0" t="n">
        <v>5</v>
      </c>
      <c r="S584" s="0" t="s">
        <v>55</v>
      </c>
      <c r="T584" s="0" t="s">
        <v>55</v>
      </c>
      <c r="U584" s="0" t="s">
        <v>55</v>
      </c>
      <c r="V584" s="0" t="s">
        <v>55</v>
      </c>
      <c r="W584" s="0" t="s">
        <v>55</v>
      </c>
      <c r="X584" s="0" t="n">
        <v>11</v>
      </c>
      <c r="Y584" s="0" t="s">
        <v>55</v>
      </c>
      <c r="Z584" s="0" t="s">
        <v>55</v>
      </c>
      <c r="AA584" s="0" t="n">
        <v>1.84428</v>
      </c>
      <c r="AB584" s="0" t="n">
        <v>6</v>
      </c>
      <c r="AC584" s="0" t="n">
        <v>31.18</v>
      </c>
      <c r="AD584" s="0" t="n">
        <v>8960.71</v>
      </c>
      <c r="AE584" s="0" t="n">
        <v>437.4</v>
      </c>
      <c r="AF584" s="0" t="n">
        <v>2049.17</v>
      </c>
      <c r="AG584" s="0" t="n">
        <v>75</v>
      </c>
      <c r="AH584" s="0" t="n">
        <v>98.42</v>
      </c>
      <c r="AI584" s="0" t="n">
        <v>8.67</v>
      </c>
      <c r="AJ584" s="0" t="n">
        <v>245352.94</v>
      </c>
      <c r="AK584" s="0" t="n">
        <v>36735.4</v>
      </c>
      <c r="AL584" s="0" t="n">
        <v>21521.78</v>
      </c>
      <c r="AM584" s="0" t="n">
        <v>4093.25</v>
      </c>
      <c r="AN584" s="0" t="n">
        <v>1648.62</v>
      </c>
      <c r="AO584" s="0" t="n">
        <v>402.33</v>
      </c>
      <c r="AP584" s="0" t="n">
        <v>379</v>
      </c>
      <c r="AQ584" s="107" t="s">
        <v>497</v>
      </c>
    </row>
    <row r="585" customFormat="false" ht="12.8" hidden="false" customHeight="false" outlineLevel="0" collapsed="false">
      <c r="A585" s="0" t="s">
        <v>2964</v>
      </c>
      <c r="B585" s="0" t="s">
        <v>2965</v>
      </c>
      <c r="C585" s="0" t="n">
        <v>12104</v>
      </c>
      <c r="D585" s="0" t="n">
        <v>2104</v>
      </c>
      <c r="E585" s="0" t="s">
        <v>46</v>
      </c>
      <c r="F585" s="0" t="n">
        <v>104</v>
      </c>
      <c r="G585" s="0" t="n">
        <v>130</v>
      </c>
      <c r="H585" s="0" t="n">
        <v>35</v>
      </c>
      <c r="I585" s="0" t="s">
        <v>1559</v>
      </c>
      <c r="J585" s="0" t="s">
        <v>1365</v>
      </c>
      <c r="K585" s="0" t="s">
        <v>1366</v>
      </c>
      <c r="L585" s="0" t="n">
        <v>12</v>
      </c>
      <c r="M585" s="0" t="n">
        <v>8</v>
      </c>
      <c r="N585" s="0" t="s">
        <v>52</v>
      </c>
      <c r="O585" s="0" t="s">
        <v>53</v>
      </c>
      <c r="P585" s="0" t="s">
        <v>1779</v>
      </c>
      <c r="Q585" s="0" t="s">
        <v>55</v>
      </c>
      <c r="R585" s="0" t="n">
        <v>5</v>
      </c>
      <c r="S585" s="0" t="s">
        <v>55</v>
      </c>
      <c r="T585" s="0" t="s">
        <v>55</v>
      </c>
      <c r="U585" s="0" t="s">
        <v>55</v>
      </c>
      <c r="V585" s="0" t="s">
        <v>55</v>
      </c>
      <c r="W585" s="0" t="s">
        <v>55</v>
      </c>
      <c r="X585" s="0" t="n">
        <v>14</v>
      </c>
      <c r="Y585" s="0" t="s">
        <v>55</v>
      </c>
      <c r="Z585" s="0" t="s">
        <v>55</v>
      </c>
      <c r="AA585" s="0" t="n">
        <v>101.852</v>
      </c>
      <c r="AB585" s="0" t="n">
        <v>16</v>
      </c>
      <c r="AC585" s="0" t="n">
        <v>30.24</v>
      </c>
      <c r="AD585" s="0" t="n">
        <v>8320.88</v>
      </c>
      <c r="AE585" s="0" t="n">
        <v>685.4</v>
      </c>
      <c r="AF585" s="0" t="n">
        <v>1305.18</v>
      </c>
      <c r="AG585" s="0" t="n">
        <v>99.75</v>
      </c>
      <c r="AH585" s="0" t="n">
        <v>453.02</v>
      </c>
      <c r="AI585" s="0" t="n">
        <v>13</v>
      </c>
      <c r="AJ585" s="0" t="n">
        <v>271834.37</v>
      </c>
      <c r="AK585" s="0" t="n">
        <v>37312.2</v>
      </c>
      <c r="AL585" s="0" t="n">
        <v>15489.16</v>
      </c>
      <c r="AM585" s="0" t="n">
        <v>2699.5</v>
      </c>
      <c r="AN585" s="0" t="n">
        <v>2741.63</v>
      </c>
      <c r="AO585" s="0" t="n">
        <v>360.67</v>
      </c>
      <c r="AP585" s="0" t="n">
        <v>364</v>
      </c>
      <c r="AQ585" s="107" t="s">
        <v>501</v>
      </c>
    </row>
    <row r="586" customFormat="false" ht="12.8" hidden="false" customHeight="false" outlineLevel="0" collapsed="false">
      <c r="A586" s="0" t="s">
        <v>2966</v>
      </c>
      <c r="B586" s="0" t="s">
        <v>2967</v>
      </c>
      <c r="C586" s="0" t="n">
        <v>12105</v>
      </c>
      <c r="D586" s="0" t="n">
        <v>2105</v>
      </c>
      <c r="E586" s="0" t="s">
        <v>46</v>
      </c>
      <c r="F586" s="0" t="n">
        <v>105</v>
      </c>
      <c r="G586" s="0" t="n">
        <v>131</v>
      </c>
      <c r="I586" s="0" t="s">
        <v>1561</v>
      </c>
      <c r="J586" s="0" t="s">
        <v>1365</v>
      </c>
      <c r="K586" s="0" t="s">
        <v>1366</v>
      </c>
      <c r="L586" s="0" t="n">
        <v>19</v>
      </c>
      <c r="M586" s="0" t="n">
        <v>17</v>
      </c>
      <c r="N586" s="0" t="s">
        <v>52</v>
      </c>
      <c r="O586" s="0" t="s">
        <v>53</v>
      </c>
      <c r="P586" s="0" t="s">
        <v>1743</v>
      </c>
      <c r="Q586" s="0" t="s">
        <v>55</v>
      </c>
      <c r="R586" s="0" t="n">
        <v>4</v>
      </c>
      <c r="S586" s="0" t="n">
        <v>216</v>
      </c>
      <c r="T586" s="0" t="n">
        <v>324</v>
      </c>
      <c r="U586" s="0" t="n">
        <v>588</v>
      </c>
      <c r="V586" s="0" t="n">
        <v>363</v>
      </c>
      <c r="W586" s="0" t="n">
        <v>502</v>
      </c>
      <c r="X586" s="0" t="n">
        <v>8</v>
      </c>
      <c r="Y586" s="0" t="s">
        <v>55</v>
      </c>
      <c r="Z586" s="0" t="s">
        <v>55</v>
      </c>
      <c r="AA586" s="0" t="n">
        <v>357.432</v>
      </c>
      <c r="AB586" s="0" t="n">
        <v>9</v>
      </c>
      <c r="AC586" s="0" t="n">
        <v>55.74</v>
      </c>
      <c r="AD586" s="0" t="n">
        <v>16677.89</v>
      </c>
      <c r="AE586" s="0" t="n">
        <v>200.25</v>
      </c>
      <c r="AF586" s="0" t="n">
        <v>2485.53</v>
      </c>
      <c r="AG586" s="0" t="n">
        <v>25.33</v>
      </c>
      <c r="AH586" s="0" t="n">
        <v>527.14</v>
      </c>
      <c r="AI586" s="0" t="n">
        <v>4.5</v>
      </c>
      <c r="AJ586" s="0" t="n">
        <v>326861.54</v>
      </c>
      <c r="AK586" s="0" t="n">
        <v>41040.75</v>
      </c>
      <c r="AL586" s="0" t="n">
        <v>13422.16</v>
      </c>
      <c r="AM586" s="0" t="n">
        <v>1759.33</v>
      </c>
      <c r="AN586" s="0" t="n">
        <v>1060.99</v>
      </c>
      <c r="AO586" s="0" t="n">
        <v>78</v>
      </c>
      <c r="AP586" s="0" t="n">
        <v>140</v>
      </c>
      <c r="AQ586" s="107" t="s">
        <v>505</v>
      </c>
    </row>
    <row r="587" customFormat="false" ht="12.8" hidden="false" customHeight="false" outlineLevel="0" collapsed="false">
      <c r="A587" s="0" t="s">
        <v>2968</v>
      </c>
      <c r="B587" s="0" t="s">
        <v>2969</v>
      </c>
      <c r="C587" s="0" t="n">
        <v>12106</v>
      </c>
      <c r="D587" s="0" t="n">
        <v>2106</v>
      </c>
      <c r="E587" s="0" t="s">
        <v>80</v>
      </c>
      <c r="F587" s="0" t="n">
        <v>106</v>
      </c>
      <c r="G587" s="0" t="n">
        <v>132</v>
      </c>
      <c r="H587" s="0" t="s">
        <v>509</v>
      </c>
      <c r="I587" s="0" t="s">
        <v>1563</v>
      </c>
      <c r="J587" s="0" t="s">
        <v>1365</v>
      </c>
      <c r="K587" s="0" t="s">
        <v>1366</v>
      </c>
      <c r="L587" s="0" t="n">
        <v>10</v>
      </c>
      <c r="M587" s="0" t="n">
        <v>8</v>
      </c>
      <c r="N587" s="0" t="s">
        <v>52</v>
      </c>
      <c r="O587" s="0" t="s">
        <v>53</v>
      </c>
      <c r="P587" s="0" t="s">
        <v>1767</v>
      </c>
      <c r="Q587" s="0" t="s">
        <v>55</v>
      </c>
      <c r="R587" s="0" t="n">
        <v>3</v>
      </c>
      <c r="S587" s="0" t="s">
        <v>55</v>
      </c>
      <c r="T587" s="0" t="n">
        <v>614</v>
      </c>
      <c r="U587" s="0" t="n">
        <v>524</v>
      </c>
      <c r="V587" s="0" t="n">
        <v>568</v>
      </c>
      <c r="W587" s="0" t="n">
        <v>385</v>
      </c>
      <c r="X587" s="0" t="n">
        <v>3</v>
      </c>
      <c r="Y587" s="0" t="s">
        <v>55</v>
      </c>
      <c r="Z587" s="0" t="s">
        <v>55</v>
      </c>
      <c r="AA587" s="0" t="n">
        <v>1.78478</v>
      </c>
      <c r="AB587" s="0" t="n">
        <v>12</v>
      </c>
      <c r="AC587" s="0" t="n">
        <v>56.83</v>
      </c>
      <c r="AD587" s="0" t="n">
        <v>4778.24</v>
      </c>
      <c r="AE587" s="0" t="n">
        <v>56</v>
      </c>
      <c r="AF587" s="0" t="n">
        <v>342.02</v>
      </c>
      <c r="AG587" s="0" t="n">
        <v>6.5</v>
      </c>
      <c r="AH587" s="0" t="n">
        <v>1.78</v>
      </c>
      <c r="AI587" s="0" t="n">
        <v>1</v>
      </c>
      <c r="AJ587" s="0" t="n">
        <v>327214.28</v>
      </c>
      <c r="AK587" s="0" t="n">
        <v>40528</v>
      </c>
      <c r="AL587" s="0" t="n">
        <v>19913.41</v>
      </c>
      <c r="AM587" s="0" t="n">
        <v>2757.5</v>
      </c>
      <c r="AN587" s="0" t="n">
        <v>1279.39</v>
      </c>
      <c r="AO587" s="0" t="n">
        <v>138</v>
      </c>
      <c r="AP587" s="0" t="n">
        <v>369</v>
      </c>
      <c r="AQ587" s="107" t="s">
        <v>510</v>
      </c>
    </row>
    <row r="588" customFormat="false" ht="12.8" hidden="false" customHeight="false" outlineLevel="0" collapsed="false">
      <c r="A588" s="0" t="s">
        <v>2970</v>
      </c>
      <c r="B588" s="0" t="s">
        <v>2971</v>
      </c>
      <c r="C588" s="0" t="n">
        <v>12107</v>
      </c>
      <c r="D588" s="0" t="n">
        <v>2107</v>
      </c>
      <c r="E588" s="0" t="s">
        <v>46</v>
      </c>
      <c r="F588" s="0" t="n">
        <v>107</v>
      </c>
      <c r="G588" s="0" t="n">
        <v>133</v>
      </c>
      <c r="H588" s="0" t="n">
        <v>32</v>
      </c>
      <c r="I588" s="0" t="s">
        <v>1565</v>
      </c>
      <c r="J588" s="0" t="s">
        <v>1365</v>
      </c>
      <c r="K588" s="0" t="s">
        <v>1366</v>
      </c>
      <c r="L588" s="0" t="n">
        <v>18</v>
      </c>
      <c r="M588" s="0" t="n">
        <v>16</v>
      </c>
      <c r="N588" s="0" t="s">
        <v>52</v>
      </c>
      <c r="O588" s="0" t="s">
        <v>53</v>
      </c>
      <c r="P588" s="0" t="s">
        <v>1743</v>
      </c>
      <c r="Q588" s="0" t="s">
        <v>55</v>
      </c>
      <c r="R588" s="0" t="n">
        <v>5</v>
      </c>
      <c r="S588" s="0" t="n">
        <v>5</v>
      </c>
      <c r="T588" s="0" t="n">
        <v>363</v>
      </c>
      <c r="U588" s="0" t="n">
        <v>482</v>
      </c>
      <c r="V588" s="0" t="n">
        <v>384</v>
      </c>
      <c r="W588" s="0" t="n">
        <v>340</v>
      </c>
      <c r="X588" s="0" t="n">
        <v>11</v>
      </c>
      <c r="Y588" s="0" t="s">
        <v>55</v>
      </c>
      <c r="Z588" s="0" t="s">
        <v>55</v>
      </c>
      <c r="AA588" s="0" t="n">
        <v>15.7656</v>
      </c>
      <c r="AB588" s="0" t="n">
        <v>6</v>
      </c>
      <c r="AC588" s="0" t="n">
        <v>34.15</v>
      </c>
      <c r="AD588" s="0" t="n">
        <v>14329.38</v>
      </c>
      <c r="AE588" s="0" t="n">
        <v>429.4</v>
      </c>
      <c r="AF588" s="0" t="n">
        <v>1531.18</v>
      </c>
      <c r="AG588" s="0" t="n">
        <v>49.5</v>
      </c>
      <c r="AH588" s="0" t="n">
        <v>403.72</v>
      </c>
      <c r="AI588" s="0" t="n">
        <v>10.67</v>
      </c>
      <c r="AJ588" s="0" t="n">
        <v>327912.31</v>
      </c>
      <c r="AK588" s="0" t="n">
        <v>39788.6</v>
      </c>
      <c r="AL588" s="0" t="n">
        <v>26110.21</v>
      </c>
      <c r="AM588" s="0" t="n">
        <v>3843.25</v>
      </c>
      <c r="AN588" s="0" t="n">
        <v>3419.5</v>
      </c>
      <c r="AO588" s="0" t="n">
        <v>329.33</v>
      </c>
      <c r="AP588" s="0" t="n">
        <v>459</v>
      </c>
      <c r="AQ588" s="107" t="s">
        <v>514</v>
      </c>
    </row>
    <row r="589" customFormat="false" ht="12.8" hidden="false" customHeight="false" outlineLevel="0" collapsed="false">
      <c r="A589" s="0" t="s">
        <v>2972</v>
      </c>
      <c r="B589" s="0" t="s">
        <v>2973</v>
      </c>
      <c r="C589" s="0" t="n">
        <v>12108</v>
      </c>
      <c r="D589" s="0" t="n">
        <v>2108</v>
      </c>
      <c r="E589" s="0" t="s">
        <v>56</v>
      </c>
      <c r="F589" s="0" t="n">
        <v>108</v>
      </c>
      <c r="G589" s="0" t="n">
        <v>134</v>
      </c>
      <c r="H589" s="0" t="s">
        <v>518</v>
      </c>
      <c r="I589" s="0" t="s">
        <v>1567</v>
      </c>
      <c r="J589" s="0" t="s">
        <v>1365</v>
      </c>
      <c r="K589" s="0" t="s">
        <v>1366</v>
      </c>
      <c r="L589" s="0" t="n">
        <v>10</v>
      </c>
      <c r="M589" s="0" t="n">
        <v>8</v>
      </c>
      <c r="N589" s="0" t="s">
        <v>52</v>
      </c>
      <c r="O589" s="0" t="s">
        <v>53</v>
      </c>
      <c r="P589" s="0" t="s">
        <v>1743</v>
      </c>
      <c r="Q589" s="0" t="s">
        <v>55</v>
      </c>
      <c r="R589" s="0" t="n">
        <v>4</v>
      </c>
      <c r="S589" s="0" t="n">
        <v>12</v>
      </c>
      <c r="T589" s="0" t="n">
        <v>372</v>
      </c>
      <c r="U589" s="0" t="n">
        <v>528</v>
      </c>
      <c r="V589" s="0" t="n">
        <v>444</v>
      </c>
      <c r="W589" s="0" t="n">
        <v>403</v>
      </c>
      <c r="X589" s="0" t="n">
        <v>16</v>
      </c>
      <c r="Y589" s="0" t="s">
        <v>55</v>
      </c>
      <c r="Z589" s="0" t="s">
        <v>55</v>
      </c>
      <c r="AA589" s="0" t="n">
        <v>15.1707</v>
      </c>
      <c r="AB589" s="0" t="n">
        <v>8</v>
      </c>
      <c r="AC589" s="0" t="n">
        <v>39.37</v>
      </c>
      <c r="AD589" s="0" t="n">
        <v>10997.18</v>
      </c>
      <c r="AE589" s="0" t="n">
        <v>161</v>
      </c>
      <c r="AF589" s="0" t="n">
        <v>525.22</v>
      </c>
      <c r="AG589" s="0" t="n">
        <v>22.33</v>
      </c>
      <c r="AH589" s="0" t="n">
        <v>30.19</v>
      </c>
      <c r="AI589" s="0" t="n">
        <v>4</v>
      </c>
      <c r="AJ589" s="0" t="n">
        <v>195751.27</v>
      </c>
      <c r="AK589" s="0" t="n">
        <v>26633.75</v>
      </c>
      <c r="AL589" s="0" t="n">
        <v>12533.24</v>
      </c>
      <c r="AM589" s="0" t="n">
        <v>2675.67</v>
      </c>
      <c r="AN589" s="0" t="n">
        <v>346.04</v>
      </c>
      <c r="AO589" s="0" t="n">
        <v>103.5</v>
      </c>
      <c r="AP589" s="0" t="n">
        <v>391</v>
      </c>
      <c r="AQ589" s="107" t="s">
        <v>519</v>
      </c>
    </row>
    <row r="590" customFormat="false" ht="12.8" hidden="false" customHeight="false" outlineLevel="0" collapsed="false">
      <c r="A590" s="0" t="s">
        <v>2974</v>
      </c>
      <c r="B590" s="0" t="s">
        <v>2975</v>
      </c>
      <c r="C590" s="0" t="n">
        <v>12109</v>
      </c>
      <c r="D590" s="0" t="n">
        <v>2109</v>
      </c>
      <c r="E590" s="0" t="s">
        <v>56</v>
      </c>
      <c r="F590" s="0" t="n">
        <v>109</v>
      </c>
      <c r="G590" s="0" t="n">
        <v>135</v>
      </c>
      <c r="H590" s="0" t="s">
        <v>523</v>
      </c>
      <c r="I590" s="0" t="s">
        <v>316</v>
      </c>
      <c r="J590" s="0" t="s">
        <v>1365</v>
      </c>
      <c r="K590" s="0" t="s">
        <v>1366</v>
      </c>
      <c r="L590" s="0" t="n">
        <v>10</v>
      </c>
      <c r="M590" s="0" t="n">
        <v>8</v>
      </c>
      <c r="N590" s="0" t="s">
        <v>52</v>
      </c>
      <c r="O590" s="0" t="s">
        <v>53</v>
      </c>
      <c r="P590" s="0" t="s">
        <v>1745</v>
      </c>
      <c r="Q590" s="0" t="s">
        <v>55</v>
      </c>
      <c r="R590" s="0" t="n">
        <v>5</v>
      </c>
      <c r="S590" s="0" t="n">
        <v>87</v>
      </c>
      <c r="T590" s="0" t="n">
        <v>417</v>
      </c>
      <c r="U590" s="0" t="n">
        <v>590</v>
      </c>
      <c r="V590" s="0" t="n">
        <v>456</v>
      </c>
      <c r="W590" s="0" t="s">
        <v>55</v>
      </c>
      <c r="X590" s="0" t="n">
        <v>3</v>
      </c>
      <c r="Y590" s="0" t="s">
        <v>55</v>
      </c>
      <c r="Z590" s="0" t="s">
        <v>55</v>
      </c>
      <c r="AA590" s="0" t="n">
        <v>97.8656</v>
      </c>
      <c r="AB590" s="0" t="n">
        <v>4</v>
      </c>
      <c r="AC590" s="0" t="n">
        <v>14.4</v>
      </c>
      <c r="AD590" s="0" t="n">
        <v>11707.02</v>
      </c>
      <c r="AE590" s="0" t="n">
        <v>334.2</v>
      </c>
      <c r="AF590" s="0" t="n">
        <v>3404.8</v>
      </c>
      <c r="AG590" s="0" t="n">
        <v>51.5</v>
      </c>
      <c r="AH590" s="0" t="n">
        <v>120.22</v>
      </c>
      <c r="AI590" s="0" t="n">
        <v>3.33</v>
      </c>
      <c r="AJ590" s="0" t="n">
        <v>238912.6</v>
      </c>
      <c r="AK590" s="0" t="n">
        <v>25008.2</v>
      </c>
      <c r="AL590" s="0" t="n">
        <v>25899.9</v>
      </c>
      <c r="AM590" s="0" t="n">
        <v>2227.25</v>
      </c>
      <c r="AN590" s="0" t="n">
        <v>993.73</v>
      </c>
      <c r="AO590" s="0" t="n">
        <v>104.67</v>
      </c>
      <c r="AP590" s="0" t="n">
        <v>542</v>
      </c>
      <c r="AQ590" s="107" t="s">
        <v>524</v>
      </c>
    </row>
    <row r="591" customFormat="false" ht="12.8" hidden="false" customHeight="false" outlineLevel="0" collapsed="false">
      <c r="A591" s="0" t="s">
        <v>2976</v>
      </c>
      <c r="B591" s="0" t="s">
        <v>2977</v>
      </c>
      <c r="C591" s="0" t="n">
        <v>12110</v>
      </c>
      <c r="D591" s="0" t="n">
        <v>2110</v>
      </c>
      <c r="E591" s="0" t="s">
        <v>56</v>
      </c>
      <c r="F591" s="0" t="n">
        <v>110</v>
      </c>
      <c r="G591" s="0" t="n">
        <v>136</v>
      </c>
      <c r="H591" s="0" t="s">
        <v>528</v>
      </c>
      <c r="I591" s="0" t="s">
        <v>1255</v>
      </c>
      <c r="J591" s="0" t="s">
        <v>1365</v>
      </c>
      <c r="K591" s="0" t="s">
        <v>1366</v>
      </c>
      <c r="L591" s="0" t="n">
        <v>10</v>
      </c>
      <c r="M591" s="0" t="n">
        <v>8</v>
      </c>
      <c r="N591" s="0" t="s">
        <v>52</v>
      </c>
      <c r="O591" s="0" t="s">
        <v>53</v>
      </c>
      <c r="P591" s="0" t="s">
        <v>1749</v>
      </c>
      <c r="Q591" s="0" t="s">
        <v>55</v>
      </c>
      <c r="R591" s="0" t="n">
        <v>5</v>
      </c>
      <c r="S591" s="0" t="n">
        <v>17</v>
      </c>
      <c r="T591" s="0" t="n">
        <v>588</v>
      </c>
      <c r="U591" s="0" t="n">
        <v>537</v>
      </c>
      <c r="V591" s="0" t="n">
        <v>617</v>
      </c>
      <c r="W591" s="0" t="n">
        <v>452</v>
      </c>
      <c r="X591" s="0" t="n">
        <v>3</v>
      </c>
      <c r="Y591" s="0" t="s">
        <v>55</v>
      </c>
      <c r="Z591" s="0" t="s">
        <v>55</v>
      </c>
      <c r="AA591" s="0" t="n">
        <v>34.1488</v>
      </c>
      <c r="AB591" s="0" t="n">
        <v>3</v>
      </c>
      <c r="AC591" s="0" t="n">
        <v>7.12</v>
      </c>
      <c r="AD591" s="0" t="n">
        <v>8215.6</v>
      </c>
      <c r="AE591" s="0" t="n">
        <v>333.2</v>
      </c>
      <c r="AF591" s="0" t="n">
        <v>1550.16</v>
      </c>
      <c r="AG591" s="0" t="n">
        <v>41.25</v>
      </c>
      <c r="AH591" s="0" t="n">
        <v>125.89</v>
      </c>
      <c r="AI591" s="0" t="n">
        <v>7</v>
      </c>
      <c r="AJ591" s="0" t="n">
        <v>286507.22</v>
      </c>
      <c r="AK591" s="0" t="n">
        <v>42214.8</v>
      </c>
      <c r="AL591" s="0" t="n">
        <v>15144.49</v>
      </c>
      <c r="AM591" s="0" t="n">
        <v>2439.5</v>
      </c>
      <c r="AN591" s="0" t="n">
        <v>1246</v>
      </c>
      <c r="AO591" s="0" t="n">
        <v>165.67</v>
      </c>
      <c r="AP591" s="0" t="n">
        <v>350</v>
      </c>
      <c r="AQ591" s="107" t="s">
        <v>529</v>
      </c>
    </row>
    <row r="592" customFormat="false" ht="12.8" hidden="false" customHeight="false" outlineLevel="0" collapsed="false">
      <c r="A592" s="0" t="s">
        <v>2978</v>
      </c>
      <c r="B592" s="0" t="s">
        <v>2979</v>
      </c>
      <c r="C592" s="0" t="n">
        <v>12111</v>
      </c>
      <c r="D592" s="0" t="n">
        <v>2111</v>
      </c>
      <c r="E592" s="0" t="s">
        <v>66</v>
      </c>
      <c r="F592" s="0" t="n">
        <v>111</v>
      </c>
      <c r="G592" s="0" t="n">
        <v>137</v>
      </c>
      <c r="H592" s="0" t="s">
        <v>533</v>
      </c>
      <c r="I592" s="0" t="s">
        <v>1571</v>
      </c>
      <c r="J592" s="0" t="s">
        <v>1365</v>
      </c>
      <c r="K592" s="0" t="s">
        <v>1366</v>
      </c>
      <c r="L592" s="0" t="n">
        <v>10</v>
      </c>
      <c r="M592" s="0" t="n">
        <v>8</v>
      </c>
      <c r="N592" s="0" t="s">
        <v>52</v>
      </c>
      <c r="O592" s="0" t="s">
        <v>53</v>
      </c>
      <c r="P592" s="0" t="s">
        <v>1743</v>
      </c>
      <c r="Q592" s="0" t="s">
        <v>55</v>
      </c>
      <c r="R592" s="0" t="n">
        <v>4</v>
      </c>
      <c r="S592" s="0" t="n">
        <v>119</v>
      </c>
      <c r="T592" s="0" t="n">
        <v>324</v>
      </c>
      <c r="U592" s="0" t="n">
        <v>574</v>
      </c>
      <c r="V592" s="0" t="n">
        <v>309</v>
      </c>
      <c r="W592" s="0" t="n">
        <v>361</v>
      </c>
      <c r="X592" s="0" t="n">
        <v>21</v>
      </c>
      <c r="Y592" s="0" t="s">
        <v>55</v>
      </c>
      <c r="Z592" s="0" t="s">
        <v>55</v>
      </c>
      <c r="AA592" s="0" t="n">
        <v>193.351</v>
      </c>
      <c r="AB592" s="0" t="n">
        <v>10</v>
      </c>
      <c r="AC592" s="0" t="n">
        <v>26.12</v>
      </c>
      <c r="AD592" s="0" t="n">
        <v>16351.36</v>
      </c>
      <c r="AE592" s="0" t="n">
        <v>225.25</v>
      </c>
      <c r="AF592" s="0" t="n">
        <v>2815.53</v>
      </c>
      <c r="AG592" s="0" t="n">
        <v>34.67</v>
      </c>
      <c r="AH592" s="0" t="n">
        <v>323.97</v>
      </c>
      <c r="AI592" s="0" t="n">
        <v>6</v>
      </c>
      <c r="AJ592" s="0" t="n">
        <v>269160.92</v>
      </c>
      <c r="AK592" s="0" t="n">
        <v>35977.25</v>
      </c>
      <c r="AL592" s="0" t="n">
        <v>36320.14</v>
      </c>
      <c r="AM592" s="0" t="n">
        <v>5667.67</v>
      </c>
      <c r="AN592" s="0" t="n">
        <v>3119.47</v>
      </c>
      <c r="AO592" s="0" t="n">
        <v>306</v>
      </c>
      <c r="AP592" s="0" t="n">
        <v>290</v>
      </c>
      <c r="AQ592" s="107" t="s">
        <v>534</v>
      </c>
    </row>
    <row r="593" customFormat="false" ht="12.8" hidden="false" customHeight="false" outlineLevel="0" collapsed="false">
      <c r="A593" s="0" t="s">
        <v>2980</v>
      </c>
      <c r="B593" s="0" t="s">
        <v>2981</v>
      </c>
      <c r="C593" s="0" t="n">
        <v>12112</v>
      </c>
      <c r="D593" s="0" t="n">
        <v>2112</v>
      </c>
      <c r="E593" s="0" t="s">
        <v>66</v>
      </c>
      <c r="F593" s="0" t="n">
        <v>112</v>
      </c>
      <c r="G593" s="0" t="n">
        <v>139</v>
      </c>
      <c r="I593" s="0" t="s">
        <v>574</v>
      </c>
      <c r="J593" s="0" t="s">
        <v>1365</v>
      </c>
      <c r="K593" s="0" t="s">
        <v>1366</v>
      </c>
      <c r="L593" s="0" t="n">
        <v>15</v>
      </c>
      <c r="M593" s="0" t="n">
        <v>12</v>
      </c>
      <c r="N593" s="0" t="s">
        <v>52</v>
      </c>
      <c r="O593" s="0" t="s">
        <v>53</v>
      </c>
      <c r="P593" s="0" t="s">
        <v>1780</v>
      </c>
      <c r="Q593" s="0" t="s">
        <v>55</v>
      </c>
      <c r="R593" s="0" t="n">
        <v>5</v>
      </c>
      <c r="S593" s="0" t="n">
        <v>61</v>
      </c>
      <c r="T593" s="0" t="n">
        <v>612</v>
      </c>
      <c r="U593" s="0" t="n">
        <v>553</v>
      </c>
      <c r="V593" s="0" t="n">
        <v>667</v>
      </c>
      <c r="W593" s="0" t="n">
        <v>518</v>
      </c>
      <c r="X593" s="0" t="n">
        <v>8</v>
      </c>
      <c r="Y593" s="0" t="s">
        <v>55</v>
      </c>
      <c r="Z593" s="0" t="s">
        <v>55</v>
      </c>
      <c r="AA593" s="0" t="n">
        <v>62.1104</v>
      </c>
      <c r="AB593" s="0" t="n">
        <v>7</v>
      </c>
      <c r="AC593" s="0" t="n">
        <v>25.29</v>
      </c>
      <c r="AD593" s="0" t="n">
        <v>8199.02</v>
      </c>
      <c r="AE593" s="0" t="n">
        <v>358.8</v>
      </c>
      <c r="AF593" s="0" t="n">
        <v>2903.28</v>
      </c>
      <c r="AG593" s="0" t="n">
        <v>66.75</v>
      </c>
      <c r="AH593" s="0" t="n">
        <v>238.23</v>
      </c>
      <c r="AI593" s="0" t="n">
        <v>9.33</v>
      </c>
      <c r="AJ593" s="0" t="n">
        <v>266142.72</v>
      </c>
      <c r="AK593" s="0" t="n">
        <v>30195.4</v>
      </c>
      <c r="AL593" s="0" t="n">
        <v>19566.63</v>
      </c>
      <c r="AM593" s="0" t="n">
        <v>2327</v>
      </c>
      <c r="AN593" s="0" t="n">
        <v>1497.37</v>
      </c>
      <c r="AO593" s="0" t="n">
        <v>184.33</v>
      </c>
      <c r="AP593" s="0" t="n">
        <v>16</v>
      </c>
      <c r="AQ593" s="107" t="s">
        <v>538</v>
      </c>
    </row>
    <row r="594" customFormat="false" ht="12.8" hidden="false" customHeight="false" outlineLevel="0" collapsed="false">
      <c r="A594" s="0" t="s">
        <v>2982</v>
      </c>
      <c r="B594" s="0" t="s">
        <v>2983</v>
      </c>
      <c r="C594" s="0" t="n">
        <v>12113</v>
      </c>
      <c r="D594" s="0" t="n">
        <v>2113</v>
      </c>
      <c r="E594" s="0" t="s">
        <v>80</v>
      </c>
      <c r="F594" s="0" t="n">
        <v>113</v>
      </c>
      <c r="G594" s="0" t="n">
        <v>140</v>
      </c>
      <c r="H594" s="0" t="s">
        <v>542</v>
      </c>
      <c r="I594" s="0" t="s">
        <v>1574</v>
      </c>
      <c r="J594" s="0" t="s">
        <v>1365</v>
      </c>
      <c r="K594" s="0" t="s">
        <v>1366</v>
      </c>
      <c r="L594" s="0" t="n">
        <v>10</v>
      </c>
      <c r="M594" s="0" t="n">
        <v>8</v>
      </c>
      <c r="N594" s="0" t="s">
        <v>52</v>
      </c>
      <c r="O594" s="0" t="s">
        <v>53</v>
      </c>
      <c r="P594" s="0" t="s">
        <v>1743</v>
      </c>
      <c r="Q594" s="0" t="s">
        <v>55</v>
      </c>
      <c r="R594" s="0" t="n">
        <v>4</v>
      </c>
      <c r="S594" s="0" t="n">
        <v>2</v>
      </c>
      <c r="T594" s="0" t="n">
        <v>596</v>
      </c>
      <c r="U594" s="0" t="n">
        <v>401</v>
      </c>
      <c r="V594" s="0" t="n">
        <v>598</v>
      </c>
      <c r="W594" s="0" t="s">
        <v>55</v>
      </c>
      <c r="X594" s="0" t="n">
        <v>2</v>
      </c>
      <c r="Y594" s="0" t="s">
        <v>55</v>
      </c>
      <c r="Z594" s="0" t="s">
        <v>55</v>
      </c>
      <c r="AA594" s="0" t="n">
        <v>2.37971</v>
      </c>
      <c r="AB594" s="0" t="n">
        <v>8</v>
      </c>
      <c r="AC594" s="0" t="n">
        <v>11.15</v>
      </c>
      <c r="AD594" s="0" t="n">
        <v>12204.43</v>
      </c>
      <c r="AE594" s="0" t="n">
        <v>202.25</v>
      </c>
      <c r="AF594" s="0" t="n">
        <v>1923.54</v>
      </c>
      <c r="AG594" s="0" t="n">
        <v>31.67</v>
      </c>
      <c r="AH594" s="0" t="n">
        <v>46.97</v>
      </c>
      <c r="AI594" s="0" t="n">
        <v>5</v>
      </c>
      <c r="AJ594" s="0" t="n">
        <v>246447.66</v>
      </c>
      <c r="AK594" s="0" t="n">
        <v>21722</v>
      </c>
      <c r="AL594" s="0" t="n">
        <v>21447.69</v>
      </c>
      <c r="AM594" s="0" t="n">
        <v>1291.33</v>
      </c>
      <c r="AN594" s="0" t="n">
        <v>541.18</v>
      </c>
      <c r="AO594" s="0" t="n">
        <v>132</v>
      </c>
      <c r="AP594" s="0" t="n">
        <v>225</v>
      </c>
      <c r="AQ594" s="107" t="s">
        <v>543</v>
      </c>
    </row>
    <row r="595" customFormat="false" ht="12.8" hidden="false" customHeight="false" outlineLevel="0" collapsed="false">
      <c r="A595" s="0" t="s">
        <v>2984</v>
      </c>
      <c r="B595" s="0" t="s">
        <v>2985</v>
      </c>
      <c r="C595" s="0" t="n">
        <v>12114</v>
      </c>
      <c r="D595" s="0" t="n">
        <v>2114</v>
      </c>
      <c r="E595" s="0" t="s">
        <v>46</v>
      </c>
      <c r="F595" s="0" t="n">
        <v>114</v>
      </c>
      <c r="G595" s="0" t="n">
        <v>141</v>
      </c>
      <c r="I595" s="0" t="s">
        <v>670</v>
      </c>
      <c r="J595" s="0" t="s">
        <v>1365</v>
      </c>
      <c r="K595" s="0" t="s">
        <v>1366</v>
      </c>
      <c r="L595" s="0" t="n">
        <v>21</v>
      </c>
      <c r="M595" s="0" t="n">
        <v>18</v>
      </c>
      <c r="N595" s="0" t="s">
        <v>52</v>
      </c>
      <c r="O595" s="0" t="s">
        <v>53</v>
      </c>
      <c r="P595" s="0" t="s">
        <v>1374</v>
      </c>
      <c r="Q595" s="0" t="s">
        <v>55</v>
      </c>
      <c r="R595" s="0" t="n">
        <v>4</v>
      </c>
      <c r="S595" s="0" t="n">
        <v>15</v>
      </c>
      <c r="T595" s="0" t="n">
        <v>608</v>
      </c>
      <c r="U595" s="0" t="n">
        <v>539</v>
      </c>
      <c r="V595" s="0" t="n">
        <v>596</v>
      </c>
      <c r="W595" s="0" t="n">
        <v>441</v>
      </c>
      <c r="X595" s="0" t="n">
        <v>7</v>
      </c>
      <c r="Y595" s="0" t="s">
        <v>55</v>
      </c>
      <c r="Z595" s="0" t="s">
        <v>55</v>
      </c>
      <c r="AA595" s="0" t="n">
        <v>33.4944</v>
      </c>
      <c r="AB595" s="0" t="n">
        <v>18</v>
      </c>
      <c r="AC595" s="0" t="n">
        <v>29.09</v>
      </c>
      <c r="AD595" s="0" t="n">
        <v>16422.57</v>
      </c>
      <c r="AE595" s="0" t="n">
        <v>258.5</v>
      </c>
      <c r="AF595" s="0" t="n">
        <v>673.87</v>
      </c>
      <c r="AG595" s="0" t="n">
        <v>25</v>
      </c>
      <c r="AH595" s="0" t="n">
        <v>153.55</v>
      </c>
      <c r="AI595" s="0" t="n">
        <v>5</v>
      </c>
      <c r="AJ595" s="0" t="n">
        <v>291472.1</v>
      </c>
      <c r="AK595" s="0" t="n">
        <v>38093</v>
      </c>
      <c r="AL595" s="0" t="n">
        <v>14456.14</v>
      </c>
      <c r="AM595" s="0" t="n">
        <v>2564</v>
      </c>
      <c r="AN595" s="0" t="n">
        <v>1663.74</v>
      </c>
      <c r="AO595" s="0" t="n">
        <v>289.5</v>
      </c>
      <c r="AP595" s="0" t="n">
        <v>426</v>
      </c>
      <c r="AQ595" s="107" t="s">
        <v>547</v>
      </c>
    </row>
    <row r="596" customFormat="false" ht="12.8" hidden="false" customHeight="false" outlineLevel="0" collapsed="false">
      <c r="A596" s="0" t="s">
        <v>2986</v>
      </c>
      <c r="B596" s="0" t="s">
        <v>2987</v>
      </c>
      <c r="C596" s="0" t="n">
        <v>12115</v>
      </c>
      <c r="D596" s="0" t="n">
        <v>2115</v>
      </c>
      <c r="E596" s="0" t="s">
        <v>46</v>
      </c>
      <c r="F596" s="0" t="n">
        <v>115</v>
      </c>
      <c r="G596" s="0" t="n">
        <v>142</v>
      </c>
      <c r="H596" s="0" t="s">
        <v>551</v>
      </c>
      <c r="I596" s="0" t="s">
        <v>1577</v>
      </c>
      <c r="J596" s="0" t="s">
        <v>1365</v>
      </c>
      <c r="K596" s="0" t="s">
        <v>1366</v>
      </c>
      <c r="L596" s="0" t="n">
        <v>11</v>
      </c>
      <c r="M596" s="0" t="n">
        <v>8</v>
      </c>
      <c r="N596" s="0" t="s">
        <v>52</v>
      </c>
      <c r="O596" s="0" t="s">
        <v>53</v>
      </c>
      <c r="P596" s="0" t="s">
        <v>1745</v>
      </c>
      <c r="Q596" s="0" t="s">
        <v>55</v>
      </c>
      <c r="R596" s="0" t="n">
        <v>4</v>
      </c>
      <c r="S596" s="0" t="n">
        <v>686</v>
      </c>
      <c r="T596" s="0" t="n">
        <v>248</v>
      </c>
      <c r="U596" s="0" t="n">
        <v>569</v>
      </c>
      <c r="V596" s="0" t="n">
        <v>326</v>
      </c>
      <c r="W596" s="0" t="n">
        <v>437</v>
      </c>
      <c r="X596" s="0" t="n">
        <v>7</v>
      </c>
      <c r="Y596" s="0" t="s">
        <v>55</v>
      </c>
      <c r="Z596" s="0" t="s">
        <v>55</v>
      </c>
      <c r="AA596" s="0" t="n">
        <v>649.185</v>
      </c>
      <c r="AB596" s="0" t="n">
        <v>16</v>
      </c>
      <c r="AC596" s="0" t="n">
        <v>203.97</v>
      </c>
      <c r="AD596" s="0" t="n">
        <v>21108.38</v>
      </c>
      <c r="AE596" s="0" t="n">
        <v>297.25</v>
      </c>
      <c r="AF596" s="0" t="n">
        <v>4386.14</v>
      </c>
      <c r="AG596" s="0" t="n">
        <v>26.33</v>
      </c>
      <c r="AH596" s="0" t="n">
        <v>1226.47</v>
      </c>
      <c r="AI596" s="0" t="n">
        <v>4.5</v>
      </c>
      <c r="AJ596" s="0" t="n">
        <v>317378.12</v>
      </c>
      <c r="AK596" s="0" t="n">
        <v>42743.25</v>
      </c>
      <c r="AL596" s="0" t="n">
        <v>14767.97</v>
      </c>
      <c r="AM596" s="0" t="n">
        <v>1876.33</v>
      </c>
      <c r="AN596" s="0" t="n">
        <v>1995.8</v>
      </c>
      <c r="AO596" s="0" t="n">
        <v>158</v>
      </c>
      <c r="AP596" s="0" t="n">
        <v>437</v>
      </c>
      <c r="AQ596" s="107" t="s">
        <v>552</v>
      </c>
    </row>
    <row r="597" customFormat="false" ht="12.8" hidden="false" customHeight="false" outlineLevel="0" collapsed="false">
      <c r="A597" s="0" t="s">
        <v>2988</v>
      </c>
      <c r="B597" s="0" t="s">
        <v>2989</v>
      </c>
      <c r="C597" s="0" t="n">
        <v>12116</v>
      </c>
      <c r="D597" s="0" t="n">
        <v>2116</v>
      </c>
      <c r="E597" s="0" t="s">
        <v>56</v>
      </c>
      <c r="F597" s="0" t="n">
        <v>116</v>
      </c>
      <c r="G597" s="0" t="n">
        <v>144</v>
      </c>
      <c r="I597" s="0" t="s">
        <v>584</v>
      </c>
      <c r="J597" s="0" t="s">
        <v>1365</v>
      </c>
      <c r="K597" s="0" t="s">
        <v>1366</v>
      </c>
      <c r="L597" s="0" t="n">
        <v>21</v>
      </c>
      <c r="M597" s="0" t="n">
        <v>19</v>
      </c>
      <c r="N597" s="0" t="s">
        <v>52</v>
      </c>
      <c r="O597" s="0" t="s">
        <v>53</v>
      </c>
      <c r="P597" s="0" t="s">
        <v>1778</v>
      </c>
      <c r="Q597" s="0" t="s">
        <v>55</v>
      </c>
      <c r="R597" s="0" t="n">
        <v>6</v>
      </c>
      <c r="S597" s="0" t="n">
        <v>4</v>
      </c>
      <c r="T597" s="0" t="n">
        <v>555</v>
      </c>
      <c r="U597" s="0" t="n">
        <v>459</v>
      </c>
      <c r="V597" s="0" t="n">
        <v>497</v>
      </c>
      <c r="W597" s="0" t="n">
        <v>385</v>
      </c>
      <c r="X597" s="0" t="n">
        <v>6</v>
      </c>
      <c r="Y597" s="0" t="s">
        <v>55</v>
      </c>
      <c r="Z597" s="0" t="s">
        <v>55</v>
      </c>
      <c r="AA597" s="0" t="n">
        <v>5.53283</v>
      </c>
      <c r="AB597" s="0" t="n">
        <v>2</v>
      </c>
      <c r="AC597" s="0" t="n">
        <v>29.54</v>
      </c>
      <c r="AD597" s="0" t="n">
        <v>4718.94</v>
      </c>
      <c r="AE597" s="0" t="n">
        <v>427.67</v>
      </c>
      <c r="AF597" s="0" t="n">
        <v>886.85</v>
      </c>
      <c r="AG597" s="0" t="n">
        <v>69.6</v>
      </c>
      <c r="AH597" s="0" t="n">
        <v>282.01</v>
      </c>
      <c r="AI597" s="0" t="n">
        <v>13</v>
      </c>
      <c r="AJ597" s="0" t="n">
        <v>273656.52</v>
      </c>
      <c r="AK597" s="0" t="n">
        <v>34226.67</v>
      </c>
      <c r="AL597" s="0" t="n">
        <v>20447.83</v>
      </c>
      <c r="AM597" s="0" t="n">
        <v>3586</v>
      </c>
      <c r="AN597" s="0" t="n">
        <v>2022.5</v>
      </c>
      <c r="AO597" s="0" t="n">
        <v>400.25</v>
      </c>
      <c r="AP597" s="0" t="n">
        <v>496</v>
      </c>
      <c r="AQ597" s="107" t="s">
        <v>556</v>
      </c>
    </row>
    <row r="598" customFormat="false" ht="12.8" hidden="false" customHeight="false" outlineLevel="0" collapsed="false">
      <c r="A598" s="0" t="s">
        <v>2990</v>
      </c>
      <c r="B598" s="0" t="s">
        <v>2991</v>
      </c>
      <c r="C598" s="0" t="n">
        <v>12117</v>
      </c>
      <c r="D598" s="0" t="n">
        <v>2117</v>
      </c>
      <c r="E598" s="0" t="s">
        <v>80</v>
      </c>
      <c r="F598" s="0" t="n">
        <v>117</v>
      </c>
      <c r="G598" s="0" t="n">
        <v>145</v>
      </c>
      <c r="H598" s="0" t="n">
        <v>57</v>
      </c>
      <c r="I598" s="0" t="s">
        <v>1580</v>
      </c>
      <c r="J598" s="0" t="s">
        <v>1365</v>
      </c>
      <c r="K598" s="0" t="s">
        <v>1366</v>
      </c>
      <c r="L598" s="0" t="n">
        <v>11</v>
      </c>
      <c r="M598" s="0" t="n">
        <v>9</v>
      </c>
      <c r="N598" s="0" t="s">
        <v>52</v>
      </c>
      <c r="O598" s="0" t="s">
        <v>53</v>
      </c>
      <c r="P598" s="0" t="s">
        <v>1743</v>
      </c>
      <c r="Q598" s="0" t="s">
        <v>55</v>
      </c>
      <c r="R598" s="0" t="n">
        <v>5</v>
      </c>
      <c r="S598" s="0" t="n">
        <v>17</v>
      </c>
      <c r="T598" s="0" t="s">
        <v>55</v>
      </c>
      <c r="U598" s="0" t="s">
        <v>55</v>
      </c>
      <c r="V598" s="0" t="s">
        <v>55</v>
      </c>
      <c r="W598" s="0" t="s">
        <v>55</v>
      </c>
      <c r="X598" s="0" t="n">
        <v>4</v>
      </c>
      <c r="Y598" s="0" t="s">
        <v>55</v>
      </c>
      <c r="Z598" s="0" t="s">
        <v>55</v>
      </c>
      <c r="AA598" s="0" t="n">
        <v>24.63</v>
      </c>
      <c r="AB598" s="0" t="n">
        <v>12</v>
      </c>
      <c r="AC598" s="0" t="n">
        <v>20.64</v>
      </c>
      <c r="AD598" s="0" t="n">
        <v>12752.39</v>
      </c>
      <c r="AE598" s="0" t="n">
        <v>432</v>
      </c>
      <c r="AF598" s="0" t="n">
        <v>751.8</v>
      </c>
      <c r="AG598" s="0" t="n">
        <v>44.75</v>
      </c>
      <c r="AH598" s="0" t="n">
        <v>231.25</v>
      </c>
      <c r="AI598" s="0" t="n">
        <v>13</v>
      </c>
      <c r="AJ598" s="0" t="n">
        <v>288526.81</v>
      </c>
      <c r="AK598" s="0" t="n">
        <v>34740.2</v>
      </c>
      <c r="AL598" s="0" t="n">
        <v>16831.13</v>
      </c>
      <c r="AM598" s="0" t="n">
        <v>1551.75</v>
      </c>
      <c r="AN598" s="0" t="n">
        <v>1421.08</v>
      </c>
      <c r="AO598" s="0" t="n">
        <v>202.67</v>
      </c>
      <c r="AP598" s="0" t="n">
        <v>447</v>
      </c>
      <c r="AQ598" s="107" t="s">
        <v>560</v>
      </c>
    </row>
    <row r="599" customFormat="false" ht="12.8" hidden="false" customHeight="false" outlineLevel="0" collapsed="false">
      <c r="A599" s="0" t="s">
        <v>2992</v>
      </c>
      <c r="B599" s="0" t="s">
        <v>2993</v>
      </c>
      <c r="C599" s="0" t="n">
        <v>12118</v>
      </c>
      <c r="D599" s="0" t="n">
        <v>2118</v>
      </c>
      <c r="E599" s="0" t="s">
        <v>46</v>
      </c>
      <c r="F599" s="0" t="n">
        <v>118</v>
      </c>
      <c r="G599" s="0" t="n">
        <v>146</v>
      </c>
      <c r="I599" s="0" t="s">
        <v>1582</v>
      </c>
      <c r="J599" s="0" t="s">
        <v>1365</v>
      </c>
      <c r="K599" s="0" t="s">
        <v>1366</v>
      </c>
      <c r="L599" s="0" t="n">
        <v>14</v>
      </c>
      <c r="M599" s="0" t="n">
        <v>10</v>
      </c>
      <c r="N599" s="0" t="s">
        <v>52</v>
      </c>
      <c r="O599" s="0" t="s">
        <v>53</v>
      </c>
      <c r="P599" s="0" t="s">
        <v>1781</v>
      </c>
      <c r="Q599" s="0" t="s">
        <v>55</v>
      </c>
      <c r="R599" s="0" t="n">
        <v>5</v>
      </c>
      <c r="S599" s="0" t="n">
        <v>98</v>
      </c>
      <c r="T599" s="0" t="s">
        <v>55</v>
      </c>
      <c r="U599" s="0" t="s">
        <v>55</v>
      </c>
      <c r="V599" s="0" t="s">
        <v>55</v>
      </c>
      <c r="W599" s="0" t="s">
        <v>55</v>
      </c>
      <c r="X599" s="0" t="n">
        <v>2</v>
      </c>
      <c r="Y599" s="0" t="s">
        <v>55</v>
      </c>
      <c r="Z599" s="0" t="s">
        <v>55</v>
      </c>
      <c r="AA599" s="0" t="n">
        <v>91.3214</v>
      </c>
      <c r="AB599" s="0" t="n">
        <v>15</v>
      </c>
      <c r="AC599" s="0" t="n">
        <v>20.68</v>
      </c>
      <c r="AD599" s="0" t="n">
        <v>14389.69</v>
      </c>
      <c r="AE599" s="0" t="n">
        <v>444.4</v>
      </c>
      <c r="AF599" s="0" t="n">
        <v>2458.46</v>
      </c>
      <c r="AG599" s="0" t="n">
        <v>62</v>
      </c>
      <c r="AH599" s="0" t="n">
        <v>346.03</v>
      </c>
      <c r="AI599" s="0" t="n">
        <v>14.33</v>
      </c>
      <c r="AJ599" s="0" t="n">
        <v>330879.53</v>
      </c>
      <c r="AK599" s="0" t="n">
        <v>41596.6</v>
      </c>
      <c r="AL599" s="0" t="n">
        <v>35639.86</v>
      </c>
      <c r="AM599" s="0" t="n">
        <v>4046.5</v>
      </c>
      <c r="AN599" s="0" t="n">
        <v>3367.9</v>
      </c>
      <c r="AO599" s="0" t="n">
        <v>314</v>
      </c>
      <c r="AP599" s="0" t="n">
        <v>449</v>
      </c>
      <c r="AQ599" s="107" t="s">
        <v>564</v>
      </c>
    </row>
    <row r="600" customFormat="false" ht="12.8" hidden="false" customHeight="false" outlineLevel="0" collapsed="false">
      <c r="A600" s="0" t="s">
        <v>2994</v>
      </c>
      <c r="B600" s="0" t="s">
        <v>2995</v>
      </c>
      <c r="C600" s="0" t="n">
        <v>12119</v>
      </c>
      <c r="D600" s="0" t="n">
        <v>2119</v>
      </c>
      <c r="E600" s="0" t="s">
        <v>46</v>
      </c>
      <c r="F600" s="0" t="n">
        <v>119</v>
      </c>
      <c r="G600" s="0" t="n">
        <v>147</v>
      </c>
      <c r="H600" s="0" t="s">
        <v>568</v>
      </c>
      <c r="I600" s="0" t="s">
        <v>1290</v>
      </c>
      <c r="J600" s="0" t="s">
        <v>1365</v>
      </c>
      <c r="K600" s="0" t="s">
        <v>1366</v>
      </c>
      <c r="L600" s="0" t="n">
        <v>10</v>
      </c>
      <c r="M600" s="0" t="n">
        <v>8</v>
      </c>
      <c r="N600" s="0" t="s">
        <v>52</v>
      </c>
      <c r="O600" s="0" t="s">
        <v>53</v>
      </c>
      <c r="P600" s="0" t="s">
        <v>1745</v>
      </c>
      <c r="Q600" s="0" t="s">
        <v>55</v>
      </c>
      <c r="R600" s="0" t="n">
        <v>5</v>
      </c>
      <c r="S600" s="0" t="n">
        <v>22</v>
      </c>
      <c r="T600" s="0" t="n">
        <v>597</v>
      </c>
      <c r="U600" s="0" t="n">
        <v>524</v>
      </c>
      <c r="V600" s="0" t="n">
        <v>581</v>
      </c>
      <c r="W600" s="0" t="n">
        <v>415</v>
      </c>
      <c r="X600" s="0" t="n">
        <v>18</v>
      </c>
      <c r="Y600" s="0" t="s">
        <v>55</v>
      </c>
      <c r="Z600" s="0" t="s">
        <v>55</v>
      </c>
      <c r="AA600" s="0" t="n">
        <v>29.7464</v>
      </c>
      <c r="AB600" s="0" t="n">
        <v>5</v>
      </c>
      <c r="AC600" s="0" t="n">
        <v>66.47</v>
      </c>
      <c r="AD600" s="0" t="n">
        <v>12588.52</v>
      </c>
      <c r="AE600" s="0" t="n">
        <v>340.6</v>
      </c>
      <c r="AF600" s="0" t="n">
        <v>3225.99</v>
      </c>
      <c r="AG600" s="0" t="n">
        <v>43</v>
      </c>
      <c r="AH600" s="0" t="n">
        <v>110.93</v>
      </c>
      <c r="AI600" s="0" t="n">
        <v>7.67</v>
      </c>
      <c r="AJ600" s="0" t="n">
        <v>273959.27</v>
      </c>
      <c r="AK600" s="0" t="n">
        <v>37087.4</v>
      </c>
      <c r="AL600" s="0" t="n">
        <v>42285.77</v>
      </c>
      <c r="AM600" s="0" t="n">
        <v>2774</v>
      </c>
      <c r="AN600" s="0" t="n">
        <v>3414.71</v>
      </c>
      <c r="AO600" s="0" t="n">
        <v>393.67</v>
      </c>
      <c r="AP600" s="0" t="n">
        <v>453</v>
      </c>
      <c r="AQ600" s="107" t="s">
        <v>569</v>
      </c>
    </row>
    <row r="601" customFormat="false" ht="12.8" hidden="false" customHeight="false" outlineLevel="0" collapsed="false">
      <c r="A601" s="0" t="s">
        <v>2996</v>
      </c>
      <c r="B601" s="0" t="s">
        <v>2997</v>
      </c>
      <c r="C601" s="0" t="n">
        <v>12120</v>
      </c>
      <c r="D601" s="0" t="n">
        <v>2120</v>
      </c>
      <c r="E601" s="0" t="s">
        <v>66</v>
      </c>
      <c r="F601" s="0" t="n">
        <v>120</v>
      </c>
      <c r="G601" s="0" t="n">
        <v>148</v>
      </c>
      <c r="H601" s="0" t="s">
        <v>572</v>
      </c>
      <c r="I601" s="0" t="s">
        <v>1585</v>
      </c>
      <c r="J601" s="0" t="s">
        <v>1365</v>
      </c>
      <c r="K601" s="0" t="s">
        <v>1366</v>
      </c>
      <c r="L601" s="0" t="n">
        <v>10</v>
      </c>
      <c r="M601" s="0" t="n">
        <v>8</v>
      </c>
      <c r="N601" s="0" t="s">
        <v>52</v>
      </c>
      <c r="O601" s="0" t="s">
        <v>53</v>
      </c>
      <c r="P601" s="0" t="s">
        <v>1751</v>
      </c>
      <c r="Q601" s="0" t="s">
        <v>55</v>
      </c>
      <c r="R601" s="0" t="n">
        <v>5</v>
      </c>
      <c r="S601" s="0" t="n">
        <v>19</v>
      </c>
      <c r="T601" s="0" t="n">
        <v>376</v>
      </c>
      <c r="U601" s="0" t="n">
        <v>525</v>
      </c>
      <c r="V601" s="0" t="n">
        <v>429</v>
      </c>
      <c r="W601" s="0" t="s">
        <v>55</v>
      </c>
      <c r="X601" s="0" t="n">
        <v>8</v>
      </c>
      <c r="Y601" s="0" t="s">
        <v>55</v>
      </c>
      <c r="Z601" s="0" t="s">
        <v>55</v>
      </c>
      <c r="AA601" s="0" t="n">
        <v>20.763</v>
      </c>
      <c r="AB601" s="0" t="n">
        <v>5</v>
      </c>
      <c r="AC601" s="0" t="n">
        <v>22.08</v>
      </c>
      <c r="AD601" s="0" t="n">
        <v>8911.75</v>
      </c>
      <c r="AE601" s="0" t="n">
        <v>314</v>
      </c>
      <c r="AF601" s="0" t="n">
        <v>964.56</v>
      </c>
      <c r="AG601" s="0" t="n">
        <v>35</v>
      </c>
      <c r="AH601" s="0" t="n">
        <v>206.54</v>
      </c>
      <c r="AI601" s="0" t="n">
        <v>6.67</v>
      </c>
      <c r="AJ601" s="0" t="n">
        <v>240733.66</v>
      </c>
      <c r="AK601" s="0" t="n">
        <v>37853.4</v>
      </c>
      <c r="AL601" s="0" t="n">
        <v>14696.35</v>
      </c>
      <c r="AM601" s="0" t="n">
        <v>2540.75</v>
      </c>
      <c r="AN601" s="0" t="n">
        <v>1966.87</v>
      </c>
      <c r="AO601" s="0" t="n">
        <v>339.33</v>
      </c>
      <c r="AP601" s="0" t="n">
        <v>492</v>
      </c>
      <c r="AQ601" s="107" t="s">
        <v>573</v>
      </c>
    </row>
    <row r="602" customFormat="false" ht="12.8" hidden="false" customHeight="false" outlineLevel="0" collapsed="false">
      <c r="A602" s="0" t="s">
        <v>2998</v>
      </c>
      <c r="B602" s="0" t="s">
        <v>2999</v>
      </c>
      <c r="C602" s="0" t="n">
        <v>12121</v>
      </c>
      <c r="D602" s="0" t="n">
        <v>2121</v>
      </c>
      <c r="E602" s="0" t="s">
        <v>56</v>
      </c>
      <c r="F602" s="0" t="n">
        <v>121</v>
      </c>
      <c r="G602" s="0" t="n">
        <v>149</v>
      </c>
      <c r="H602" s="0" t="n">
        <v>62</v>
      </c>
      <c r="I602" s="0" t="s">
        <v>1587</v>
      </c>
      <c r="J602" s="0" t="s">
        <v>1365</v>
      </c>
      <c r="K602" s="0" t="s">
        <v>1366</v>
      </c>
      <c r="L602" s="0" t="n">
        <v>11</v>
      </c>
      <c r="M602" s="0" t="n">
        <v>9</v>
      </c>
      <c r="N602" s="0" t="s">
        <v>52</v>
      </c>
      <c r="O602" s="0" t="s">
        <v>236</v>
      </c>
      <c r="P602" s="0" t="s">
        <v>1782</v>
      </c>
      <c r="Q602" s="0" t="s">
        <v>55</v>
      </c>
      <c r="R602" s="0" t="n">
        <v>5</v>
      </c>
      <c r="S602" s="0" t="s">
        <v>55</v>
      </c>
      <c r="T602" s="0" t="s">
        <v>55</v>
      </c>
      <c r="U602" s="0" t="s">
        <v>55</v>
      </c>
      <c r="V602" s="0" t="s">
        <v>55</v>
      </c>
      <c r="W602" s="0" t="s">
        <v>55</v>
      </c>
      <c r="X602" s="0" t="n">
        <v>5</v>
      </c>
      <c r="Y602" s="0" t="s">
        <v>55</v>
      </c>
      <c r="Z602" s="0" t="s">
        <v>55</v>
      </c>
      <c r="AA602" s="0" t="n">
        <v>1.30884</v>
      </c>
      <c r="AB602" s="0" t="n">
        <v>7</v>
      </c>
      <c r="AC602" s="0" t="n">
        <v>25.22</v>
      </c>
      <c r="AD602" s="0" t="n">
        <v>15102.5</v>
      </c>
      <c r="AE602" s="0" t="n">
        <v>423.6</v>
      </c>
      <c r="AF602" s="0" t="n">
        <v>3338.18</v>
      </c>
      <c r="AG602" s="0" t="n">
        <v>51.75</v>
      </c>
      <c r="AH602" s="0" t="n">
        <v>133.46</v>
      </c>
      <c r="AI602" s="0" t="n">
        <v>8.67</v>
      </c>
      <c r="AJ602" s="0" t="n">
        <v>315608.66</v>
      </c>
      <c r="AK602" s="0" t="n">
        <v>42898</v>
      </c>
      <c r="AL602" s="0" t="n">
        <v>27856.99</v>
      </c>
      <c r="AM602" s="0" t="n">
        <v>3202.25</v>
      </c>
      <c r="AN602" s="0" t="n">
        <v>1209.51</v>
      </c>
      <c r="AO602" s="0" t="n">
        <v>295</v>
      </c>
      <c r="AP602" s="0" t="n">
        <v>456</v>
      </c>
      <c r="AQ602" s="107" t="s">
        <v>577</v>
      </c>
    </row>
    <row r="603" customFormat="false" ht="12.8" hidden="false" customHeight="false" outlineLevel="0" collapsed="false">
      <c r="A603" s="0" t="s">
        <v>3000</v>
      </c>
      <c r="B603" s="0" t="s">
        <v>3001</v>
      </c>
      <c r="C603" s="0" t="n">
        <v>12122</v>
      </c>
      <c r="D603" s="0" t="n">
        <v>2122</v>
      </c>
      <c r="E603" s="0" t="s">
        <v>66</v>
      </c>
      <c r="F603" s="0" t="n">
        <v>122</v>
      </c>
      <c r="G603" s="0" t="n">
        <v>150</v>
      </c>
      <c r="H603" s="0" t="s">
        <v>582</v>
      </c>
      <c r="I603" s="0" t="s">
        <v>1589</v>
      </c>
      <c r="J603" s="0" t="s">
        <v>1365</v>
      </c>
      <c r="K603" s="0" t="s">
        <v>1366</v>
      </c>
      <c r="L603" s="0" t="n">
        <v>10</v>
      </c>
      <c r="M603" s="0" t="n">
        <v>8</v>
      </c>
      <c r="N603" s="0" t="s">
        <v>52</v>
      </c>
      <c r="O603" s="0" t="s">
        <v>236</v>
      </c>
      <c r="P603" s="0" t="s">
        <v>1741</v>
      </c>
      <c r="Q603" s="0" t="s">
        <v>55</v>
      </c>
      <c r="R603" s="0" t="n">
        <v>5</v>
      </c>
      <c r="S603" s="0" t="n">
        <v>212</v>
      </c>
      <c r="T603" s="0" t="n">
        <v>351</v>
      </c>
      <c r="U603" s="0" t="n">
        <v>586</v>
      </c>
      <c r="V603" s="0" t="n">
        <v>431</v>
      </c>
      <c r="W603" s="0" t="n">
        <v>484</v>
      </c>
      <c r="X603" s="0" t="n">
        <v>9</v>
      </c>
      <c r="Y603" s="0" t="s">
        <v>55</v>
      </c>
      <c r="Z603" s="0" t="s">
        <v>55</v>
      </c>
      <c r="AA603" s="0" t="n">
        <v>194.363</v>
      </c>
      <c r="AB603" s="0" t="n">
        <v>7</v>
      </c>
      <c r="AC603" s="0" t="n">
        <v>21.49</v>
      </c>
      <c r="AD603" s="0" t="n">
        <v>12720.76</v>
      </c>
      <c r="AE603" s="0" t="n">
        <v>370.6</v>
      </c>
      <c r="AF603" s="0" t="n">
        <v>1409.26</v>
      </c>
      <c r="AG603" s="0" t="n">
        <v>44.5</v>
      </c>
      <c r="AH603" s="0" t="n">
        <v>387.81</v>
      </c>
      <c r="AI603" s="0" t="n">
        <v>9.67</v>
      </c>
      <c r="AJ603" s="0" t="n">
        <v>293329.11</v>
      </c>
      <c r="AK603" s="0" t="n">
        <v>34832</v>
      </c>
      <c r="AL603" s="0" t="n">
        <v>20475.43</v>
      </c>
      <c r="AM603" s="0" t="n">
        <v>2490.25</v>
      </c>
      <c r="AN603" s="0" t="n">
        <v>2509.92</v>
      </c>
      <c r="AO603" s="0" t="n">
        <v>377</v>
      </c>
      <c r="AP603" s="0" t="n">
        <v>463</v>
      </c>
      <c r="AQ603" s="107" t="s">
        <v>583</v>
      </c>
    </row>
    <row r="604" customFormat="false" ht="12.8" hidden="false" customHeight="false" outlineLevel="0" collapsed="false">
      <c r="A604" s="0" t="s">
        <v>3002</v>
      </c>
      <c r="B604" s="0" t="s">
        <v>3003</v>
      </c>
      <c r="C604" s="0" t="n">
        <v>12123</v>
      </c>
      <c r="D604" s="0" t="n">
        <v>2123</v>
      </c>
      <c r="E604" s="0" t="s">
        <v>66</v>
      </c>
      <c r="F604" s="0" t="n">
        <v>123</v>
      </c>
      <c r="G604" s="0" t="n">
        <v>151</v>
      </c>
      <c r="I604" s="0" t="s">
        <v>1298</v>
      </c>
      <c r="J604" s="0" t="s">
        <v>1365</v>
      </c>
      <c r="K604" s="0" t="s">
        <v>1366</v>
      </c>
      <c r="L604" s="0" t="n">
        <v>22</v>
      </c>
      <c r="M604" s="0" t="n">
        <v>20</v>
      </c>
      <c r="N604" s="0" t="s">
        <v>52</v>
      </c>
      <c r="O604" s="0" t="s">
        <v>236</v>
      </c>
      <c r="P604" s="0" t="s">
        <v>1783</v>
      </c>
      <c r="Q604" s="0" t="s">
        <v>55</v>
      </c>
      <c r="R604" s="0" t="n">
        <v>4</v>
      </c>
      <c r="S604" s="0" t="n">
        <v>63</v>
      </c>
      <c r="T604" s="0" t="n">
        <v>549</v>
      </c>
      <c r="U604" s="0" t="n">
        <v>615</v>
      </c>
      <c r="V604" s="0" t="n">
        <v>561</v>
      </c>
      <c r="W604" s="0" t="n">
        <v>518</v>
      </c>
      <c r="X604" s="0" t="n">
        <v>16</v>
      </c>
      <c r="Y604" s="0" t="s">
        <v>55</v>
      </c>
      <c r="Z604" s="0" t="s">
        <v>55</v>
      </c>
      <c r="AA604" s="0" t="n">
        <v>84.7772</v>
      </c>
      <c r="AB604" s="0" t="n">
        <v>10</v>
      </c>
      <c r="AC604" s="0" t="n">
        <v>56.63</v>
      </c>
      <c r="AD604" s="0" t="n">
        <v>14683</v>
      </c>
      <c r="AE604" s="0" t="n">
        <v>146.5</v>
      </c>
      <c r="AF604" s="0" t="n">
        <v>536.01</v>
      </c>
      <c r="AG604" s="0" t="n">
        <v>17</v>
      </c>
      <c r="AH604" s="0" t="n">
        <v>257.9</v>
      </c>
      <c r="AI604" s="0" t="n">
        <v>4.5</v>
      </c>
      <c r="AJ604" s="0" t="n">
        <v>227533.37</v>
      </c>
      <c r="AK604" s="0" t="n">
        <v>28201.5</v>
      </c>
      <c r="AL604" s="0" t="n">
        <v>13722.04</v>
      </c>
      <c r="AM604" s="0" t="n">
        <v>1843.67</v>
      </c>
      <c r="AN604" s="0" t="n">
        <v>1766.94</v>
      </c>
      <c r="AO604" s="0" t="n">
        <v>185.5</v>
      </c>
      <c r="AP604" s="0" t="n">
        <v>460</v>
      </c>
      <c r="AQ604" s="107" t="s">
        <v>587</v>
      </c>
    </row>
    <row r="605" customFormat="false" ht="12.8" hidden="false" customHeight="false" outlineLevel="0" collapsed="false">
      <c r="A605" s="0" t="s">
        <v>3004</v>
      </c>
      <c r="B605" s="0" t="s">
        <v>3005</v>
      </c>
      <c r="C605" s="0" t="n">
        <v>12124</v>
      </c>
      <c r="D605" s="0" t="n">
        <v>2124</v>
      </c>
      <c r="E605" s="0" t="s">
        <v>66</v>
      </c>
      <c r="F605" s="0" t="n">
        <v>124</v>
      </c>
      <c r="G605" s="0" t="n">
        <v>152</v>
      </c>
      <c r="H605" s="0" t="s">
        <v>591</v>
      </c>
      <c r="I605" s="0" t="s">
        <v>1592</v>
      </c>
      <c r="J605" s="0" t="s">
        <v>1365</v>
      </c>
      <c r="K605" s="0" t="s">
        <v>1366</v>
      </c>
      <c r="L605" s="0" t="n">
        <v>10</v>
      </c>
      <c r="M605" s="0" t="n">
        <v>8</v>
      </c>
      <c r="N605" s="0" t="s">
        <v>52</v>
      </c>
      <c r="O605" s="0" t="s">
        <v>236</v>
      </c>
      <c r="P605" s="0" t="s">
        <v>1767</v>
      </c>
      <c r="Q605" s="0" t="s">
        <v>55</v>
      </c>
      <c r="R605" s="0" t="n">
        <v>4</v>
      </c>
      <c r="S605" s="0" t="n">
        <v>112</v>
      </c>
      <c r="T605" s="0" t="n">
        <v>467</v>
      </c>
      <c r="U605" s="0" t="n">
        <v>531</v>
      </c>
      <c r="V605" s="0" t="n">
        <v>535</v>
      </c>
      <c r="W605" s="0" t="n">
        <v>433</v>
      </c>
      <c r="X605" s="0" t="n">
        <v>12</v>
      </c>
      <c r="Y605" s="0" t="s">
        <v>55</v>
      </c>
      <c r="Z605" s="0" t="s">
        <v>55</v>
      </c>
      <c r="AA605" s="0" t="n">
        <v>89.7151</v>
      </c>
      <c r="AB605" s="0" t="n">
        <v>14</v>
      </c>
      <c r="AC605" s="0" t="n">
        <v>34.4</v>
      </c>
      <c r="AD605" s="0" t="n">
        <v>21116.47</v>
      </c>
      <c r="AE605" s="0" t="n">
        <v>184.25</v>
      </c>
      <c r="AF605" s="0" t="n">
        <v>522.56</v>
      </c>
      <c r="AG605" s="0" t="n">
        <v>19.33</v>
      </c>
      <c r="AH605" s="0" t="n">
        <v>256.65</v>
      </c>
      <c r="AI605" s="0" t="n">
        <v>3.5</v>
      </c>
      <c r="AJ605" s="0" t="n">
        <v>305936.4</v>
      </c>
      <c r="AK605" s="0" t="n">
        <v>33700.25</v>
      </c>
      <c r="AL605" s="0" t="n">
        <v>16615.38</v>
      </c>
      <c r="AM605" s="0" t="n">
        <v>1935.33</v>
      </c>
      <c r="AN605" s="0" t="n">
        <v>1728.29</v>
      </c>
      <c r="AO605" s="0" t="n">
        <v>189</v>
      </c>
      <c r="AP605" s="0" t="n">
        <v>465</v>
      </c>
      <c r="AQ605" s="107" t="s">
        <v>592</v>
      </c>
    </row>
    <row r="606" customFormat="false" ht="12.8" hidden="false" customHeight="false" outlineLevel="0" collapsed="false">
      <c r="A606" s="0" t="s">
        <v>3006</v>
      </c>
      <c r="B606" s="0" t="s">
        <v>3007</v>
      </c>
      <c r="C606" s="0" t="n">
        <v>12125</v>
      </c>
      <c r="D606" s="0" t="n">
        <v>2125</v>
      </c>
      <c r="E606" s="0" t="s">
        <v>66</v>
      </c>
      <c r="F606" s="0" t="n">
        <v>125</v>
      </c>
      <c r="G606" s="0" t="n">
        <v>153</v>
      </c>
      <c r="I606" s="0" t="s">
        <v>1594</v>
      </c>
      <c r="J606" s="0" t="s">
        <v>1365</v>
      </c>
      <c r="K606" s="0" t="s">
        <v>1366</v>
      </c>
      <c r="L606" s="0" t="n">
        <v>17</v>
      </c>
      <c r="M606" s="0" t="n">
        <v>15</v>
      </c>
      <c r="N606" s="0" t="s">
        <v>52</v>
      </c>
      <c r="O606" s="0" t="s">
        <v>236</v>
      </c>
      <c r="P606" s="0" t="s">
        <v>1743</v>
      </c>
      <c r="Q606" s="0" t="s">
        <v>55</v>
      </c>
      <c r="R606" s="0" t="n">
        <v>4</v>
      </c>
      <c r="S606" s="0" t="n">
        <v>2</v>
      </c>
      <c r="T606" s="0" t="s">
        <v>55</v>
      </c>
      <c r="U606" s="0" t="s">
        <v>55</v>
      </c>
      <c r="V606" s="0" t="s">
        <v>55</v>
      </c>
      <c r="W606" s="0" t="s">
        <v>55</v>
      </c>
      <c r="X606" s="0" t="n">
        <v>6</v>
      </c>
      <c r="Y606" s="0" t="s">
        <v>55</v>
      </c>
      <c r="Z606" s="0" t="s">
        <v>55</v>
      </c>
      <c r="AA606" s="0" t="n">
        <v>1.48732</v>
      </c>
      <c r="AB606" s="0" t="n">
        <v>12</v>
      </c>
      <c r="AC606" s="0" t="n">
        <v>32.2</v>
      </c>
      <c r="AD606" s="0" t="n">
        <v>7114.5</v>
      </c>
      <c r="AE606" s="0" t="n">
        <v>154</v>
      </c>
      <c r="AF606" s="0" t="n">
        <v>266.53</v>
      </c>
      <c r="AG606" s="0" t="n">
        <v>21.67</v>
      </c>
      <c r="AH606" s="0" t="n">
        <v>47.92</v>
      </c>
      <c r="AI606" s="0" t="n">
        <v>5</v>
      </c>
      <c r="AJ606" s="0" t="n">
        <v>208867.15</v>
      </c>
      <c r="AK606" s="0" t="n">
        <v>32439.25</v>
      </c>
      <c r="AL606" s="0" t="n">
        <v>7461.42</v>
      </c>
      <c r="AM606" s="0" t="n">
        <v>1591</v>
      </c>
      <c r="AN606" s="0" t="n">
        <v>473.15</v>
      </c>
      <c r="AO606" s="0" t="n">
        <v>115.5</v>
      </c>
      <c r="AP606" s="0" t="n">
        <v>477</v>
      </c>
      <c r="AQ606" s="107" t="s">
        <v>596</v>
      </c>
    </row>
    <row r="607" customFormat="false" ht="12.8" hidden="false" customHeight="false" outlineLevel="0" collapsed="false">
      <c r="A607" s="0" t="s">
        <v>3008</v>
      </c>
      <c r="B607" s="0" t="s">
        <v>3009</v>
      </c>
      <c r="C607" s="0" t="n">
        <v>12126</v>
      </c>
      <c r="D607" s="0" t="n">
        <v>2126</v>
      </c>
      <c r="E607" s="0" t="s">
        <v>66</v>
      </c>
      <c r="F607" s="0" t="n">
        <v>126</v>
      </c>
      <c r="G607" s="0" t="n">
        <v>154</v>
      </c>
      <c r="H607" s="0" t="n">
        <v>53</v>
      </c>
      <c r="I607" s="0" t="s">
        <v>1596</v>
      </c>
      <c r="J607" s="0" t="s">
        <v>1365</v>
      </c>
      <c r="K607" s="0" t="s">
        <v>1366</v>
      </c>
      <c r="L607" s="0" t="n">
        <v>10</v>
      </c>
      <c r="M607" s="0" t="n">
        <v>8</v>
      </c>
      <c r="N607" s="0" t="s">
        <v>52</v>
      </c>
      <c r="O607" s="0" t="s">
        <v>236</v>
      </c>
      <c r="P607" s="0" t="s">
        <v>1752</v>
      </c>
      <c r="Q607" s="0" t="s">
        <v>55</v>
      </c>
      <c r="R607" s="0" t="n">
        <v>5</v>
      </c>
      <c r="S607" s="0" t="n">
        <v>66</v>
      </c>
      <c r="T607" s="0" t="s">
        <v>55</v>
      </c>
      <c r="U607" s="0" t="s">
        <v>55</v>
      </c>
      <c r="V607" s="0" t="s">
        <v>55</v>
      </c>
      <c r="W607" s="0" t="s">
        <v>55</v>
      </c>
      <c r="X607" s="0" t="n">
        <v>13</v>
      </c>
      <c r="Y607" s="0" t="s">
        <v>55</v>
      </c>
      <c r="Z607" s="0" t="s">
        <v>55</v>
      </c>
      <c r="AA607" s="0" t="n">
        <v>22.1908</v>
      </c>
      <c r="AB607" s="0" t="n">
        <v>9</v>
      </c>
      <c r="AC607" s="0" t="n">
        <v>13.56</v>
      </c>
      <c r="AD607" s="0" t="n">
        <v>10422.08</v>
      </c>
      <c r="AE607" s="0" t="n">
        <v>384.8</v>
      </c>
      <c r="AF607" s="0" t="n">
        <v>1451.01</v>
      </c>
      <c r="AG607" s="0" t="n">
        <v>34.75</v>
      </c>
      <c r="AH607" s="0" t="n">
        <v>75.5</v>
      </c>
      <c r="AI607" s="0" t="n">
        <v>9</v>
      </c>
      <c r="AJ607" s="0" t="n">
        <v>293535.63</v>
      </c>
      <c r="AK607" s="0" t="n">
        <v>41928.8</v>
      </c>
      <c r="AL607" s="0" t="n">
        <v>30091.03</v>
      </c>
      <c r="AM607" s="0" t="n">
        <v>4250.5</v>
      </c>
      <c r="AN607" s="0" t="n">
        <v>2153.2</v>
      </c>
      <c r="AO607" s="0" t="n">
        <v>365</v>
      </c>
      <c r="AP607" s="0" t="n">
        <v>443</v>
      </c>
      <c r="AQ607" s="107" t="s">
        <v>600</v>
      </c>
    </row>
    <row r="608" customFormat="false" ht="12.8" hidden="false" customHeight="false" outlineLevel="0" collapsed="false">
      <c r="A608" s="0" t="s">
        <v>3010</v>
      </c>
      <c r="B608" s="0" t="s">
        <v>3011</v>
      </c>
      <c r="C608" s="0" t="n">
        <v>12127</v>
      </c>
      <c r="D608" s="0" t="n">
        <v>2127</v>
      </c>
      <c r="E608" s="0" t="s">
        <v>80</v>
      </c>
      <c r="F608" s="0" t="n">
        <v>127</v>
      </c>
      <c r="G608" s="0" t="n">
        <v>155</v>
      </c>
      <c r="I608" s="0" t="s">
        <v>1598</v>
      </c>
      <c r="J608" s="0" t="s">
        <v>1365</v>
      </c>
      <c r="K608" s="0" t="s">
        <v>1366</v>
      </c>
      <c r="L608" s="0" t="n">
        <v>12</v>
      </c>
      <c r="M608" s="0" t="n">
        <v>10</v>
      </c>
      <c r="N608" s="0" t="s">
        <v>52</v>
      </c>
      <c r="O608" s="0" t="s">
        <v>236</v>
      </c>
      <c r="P608" s="0" t="s">
        <v>1784</v>
      </c>
      <c r="Q608" s="0" t="s">
        <v>55</v>
      </c>
      <c r="R608" s="0" t="n">
        <v>4</v>
      </c>
      <c r="S608" s="0" t="s">
        <v>55</v>
      </c>
      <c r="T608" s="0" t="s">
        <v>55</v>
      </c>
      <c r="U608" s="0" t="s">
        <v>55</v>
      </c>
      <c r="V608" s="0" t="s">
        <v>55</v>
      </c>
      <c r="W608" s="0" t="s">
        <v>55</v>
      </c>
      <c r="X608" s="0" t="n">
        <v>5</v>
      </c>
      <c r="Y608" s="0" t="s">
        <v>55</v>
      </c>
      <c r="Z608" s="0" t="s">
        <v>55</v>
      </c>
      <c r="AA608" s="0" t="n">
        <v>0.594928</v>
      </c>
      <c r="AB608" s="0" t="n">
        <v>14</v>
      </c>
      <c r="AC608" s="0" t="n">
        <v>77.15</v>
      </c>
      <c r="AD608" s="0" t="n">
        <v>21221.15</v>
      </c>
      <c r="AE608" s="0" t="n">
        <v>283.5</v>
      </c>
      <c r="AF608" s="0" t="n">
        <v>3137.11</v>
      </c>
      <c r="AG608" s="0" t="n">
        <v>29</v>
      </c>
      <c r="AH608" s="0" t="n">
        <v>110.54</v>
      </c>
      <c r="AI608" s="0" t="n">
        <v>4.5</v>
      </c>
      <c r="AJ608" s="0" t="n">
        <v>333334.73</v>
      </c>
      <c r="AK608" s="0" t="n">
        <v>50523.25</v>
      </c>
      <c r="AL608" s="0" t="n">
        <v>27875.31</v>
      </c>
      <c r="AM608" s="0" t="n">
        <v>3744.33</v>
      </c>
      <c r="AN608" s="0" t="n">
        <v>1053.85</v>
      </c>
      <c r="AO608" s="0" t="n">
        <v>158.5</v>
      </c>
      <c r="AP608" s="0" t="n">
        <v>471</v>
      </c>
      <c r="AQ608" s="107" t="s">
        <v>604</v>
      </c>
    </row>
    <row r="609" customFormat="false" ht="12.8" hidden="false" customHeight="false" outlineLevel="0" collapsed="false">
      <c r="A609" s="0" t="s">
        <v>3012</v>
      </c>
      <c r="B609" s="0" t="s">
        <v>3013</v>
      </c>
      <c r="C609" s="0" t="n">
        <v>12128</v>
      </c>
      <c r="D609" s="0" t="n">
        <v>2128</v>
      </c>
      <c r="E609" s="0" t="s">
        <v>56</v>
      </c>
      <c r="F609" s="0" t="n">
        <v>128</v>
      </c>
      <c r="G609" s="0" t="n">
        <v>156</v>
      </c>
      <c r="H609" s="0" t="n">
        <v>49</v>
      </c>
      <c r="I609" s="0" t="s">
        <v>755</v>
      </c>
      <c r="J609" s="0" t="s">
        <v>1365</v>
      </c>
      <c r="K609" s="0" t="s">
        <v>1366</v>
      </c>
      <c r="L609" s="0" t="n">
        <v>10</v>
      </c>
      <c r="M609" s="0" t="n">
        <v>8</v>
      </c>
      <c r="N609" s="0" t="s">
        <v>52</v>
      </c>
      <c r="O609" s="0" t="s">
        <v>236</v>
      </c>
      <c r="P609" s="0" t="s">
        <v>1743</v>
      </c>
      <c r="Q609" s="0" t="s">
        <v>55</v>
      </c>
      <c r="R609" s="0" t="n">
        <v>4</v>
      </c>
      <c r="S609" s="0" t="n">
        <v>16</v>
      </c>
      <c r="T609" s="0" t="n">
        <v>488</v>
      </c>
      <c r="U609" s="0" t="n">
        <v>474</v>
      </c>
      <c r="V609" s="0" t="n">
        <v>481</v>
      </c>
      <c r="W609" s="0" t="s">
        <v>55</v>
      </c>
      <c r="X609" s="0" t="n">
        <v>23</v>
      </c>
      <c r="Y609" s="0" t="s">
        <v>55</v>
      </c>
      <c r="Z609" s="0" t="s">
        <v>55</v>
      </c>
      <c r="AA609" s="0" t="n">
        <v>28.2591</v>
      </c>
      <c r="AB609" s="0" t="n">
        <v>14</v>
      </c>
      <c r="AC609" s="0" t="n">
        <v>22.39</v>
      </c>
      <c r="AD609" s="0" t="n">
        <v>11873.02</v>
      </c>
      <c r="AE609" s="0" t="n">
        <v>208.75</v>
      </c>
      <c r="AF609" s="0" t="n">
        <v>2097.16</v>
      </c>
      <c r="AG609" s="0" t="n">
        <v>41</v>
      </c>
      <c r="AH609" s="0" t="n">
        <v>183.12</v>
      </c>
      <c r="AI609" s="0" t="n">
        <v>7</v>
      </c>
      <c r="AJ609" s="0" t="n">
        <v>198330.01</v>
      </c>
      <c r="AK609" s="0" t="n">
        <v>30426.25</v>
      </c>
      <c r="AL609" s="0" t="n">
        <v>34131.25</v>
      </c>
      <c r="AM609" s="0" t="n">
        <v>6114.67</v>
      </c>
      <c r="AN609" s="0" t="n">
        <v>2276.01</v>
      </c>
      <c r="AO609" s="0" t="n">
        <v>678.5</v>
      </c>
      <c r="AP609" s="0" t="n">
        <v>274</v>
      </c>
      <c r="AQ609" s="107" t="s">
        <v>608</v>
      </c>
    </row>
    <row r="610" customFormat="false" ht="12.8" hidden="false" customHeight="false" outlineLevel="0" collapsed="false">
      <c r="A610" s="0" t="s">
        <v>3014</v>
      </c>
      <c r="B610" s="0" t="s">
        <v>3015</v>
      </c>
      <c r="C610" s="0" t="n">
        <v>12129</v>
      </c>
      <c r="D610" s="0" t="n">
        <v>2129</v>
      </c>
      <c r="E610" s="0" t="s">
        <v>46</v>
      </c>
      <c r="F610" s="0" t="n">
        <v>129</v>
      </c>
      <c r="G610" s="0" t="n">
        <v>157</v>
      </c>
      <c r="I610" s="0" t="s">
        <v>1601</v>
      </c>
      <c r="J610" s="0" t="s">
        <v>1365</v>
      </c>
      <c r="K610" s="0" t="s">
        <v>1366</v>
      </c>
      <c r="L610" s="0" t="n">
        <v>11</v>
      </c>
      <c r="M610" s="0" t="n">
        <v>9</v>
      </c>
      <c r="N610" s="0" t="s">
        <v>52</v>
      </c>
      <c r="O610" s="0" t="s">
        <v>236</v>
      </c>
      <c r="P610" s="0" t="s">
        <v>1755</v>
      </c>
      <c r="Q610" s="0" t="s">
        <v>55</v>
      </c>
      <c r="R610" s="0" t="n">
        <v>5</v>
      </c>
      <c r="S610" s="0" t="n">
        <v>15</v>
      </c>
      <c r="T610" s="0" t="n">
        <v>476</v>
      </c>
      <c r="U610" s="0" t="n">
        <v>495</v>
      </c>
      <c r="V610" s="0" t="n">
        <v>513</v>
      </c>
      <c r="W610" s="0" t="n">
        <v>415</v>
      </c>
      <c r="X610" s="0" t="n">
        <v>12</v>
      </c>
      <c r="Y610" s="0" t="s">
        <v>55</v>
      </c>
      <c r="Z610" s="0" t="s">
        <v>55</v>
      </c>
      <c r="AA610" s="0" t="n">
        <v>15.2301</v>
      </c>
      <c r="AB610" s="0" t="n">
        <v>4</v>
      </c>
      <c r="AC610" s="0" t="n">
        <v>58.57</v>
      </c>
      <c r="AD610" s="0" t="n">
        <v>9256.57</v>
      </c>
      <c r="AE610" s="0" t="n">
        <v>415.8</v>
      </c>
      <c r="AF610" s="0" t="n">
        <v>434.92</v>
      </c>
      <c r="AG610" s="0" t="n">
        <v>28</v>
      </c>
      <c r="AH610" s="0" t="n">
        <v>143.2</v>
      </c>
      <c r="AI610" s="0" t="n">
        <v>6</v>
      </c>
      <c r="AJ610" s="0" t="n">
        <v>295439.09</v>
      </c>
      <c r="AK610" s="0" t="n">
        <v>39796.8</v>
      </c>
      <c r="AL610" s="0" t="n">
        <v>8966.79</v>
      </c>
      <c r="AM610" s="0" t="n">
        <v>943.5</v>
      </c>
      <c r="AN610" s="0" t="n">
        <v>1055.08</v>
      </c>
      <c r="AO610" s="0" t="n">
        <v>121.67</v>
      </c>
      <c r="AP610" s="0" t="n">
        <v>516</v>
      </c>
      <c r="AQ610" s="107" t="s">
        <v>612</v>
      </c>
    </row>
    <row r="611" customFormat="false" ht="12.8" hidden="false" customHeight="false" outlineLevel="0" collapsed="false">
      <c r="A611" s="0" t="s">
        <v>3016</v>
      </c>
      <c r="B611" s="0" t="s">
        <v>3017</v>
      </c>
      <c r="C611" s="0" t="n">
        <v>12130</v>
      </c>
      <c r="D611" s="0" t="n">
        <v>2130</v>
      </c>
      <c r="E611" s="0" t="s">
        <v>56</v>
      </c>
      <c r="F611" s="0" t="n">
        <v>130</v>
      </c>
      <c r="G611" s="0" t="n">
        <v>159</v>
      </c>
      <c r="H611" s="0" t="n">
        <v>25</v>
      </c>
      <c r="I611" s="0" t="s">
        <v>1603</v>
      </c>
      <c r="J611" s="0" t="s">
        <v>1365</v>
      </c>
      <c r="K611" s="0" t="s">
        <v>1366</v>
      </c>
      <c r="L611" s="0" t="n">
        <v>10</v>
      </c>
      <c r="M611" s="0" t="n">
        <v>8</v>
      </c>
      <c r="N611" s="0" t="s">
        <v>52</v>
      </c>
      <c r="O611" s="0" t="s">
        <v>236</v>
      </c>
      <c r="P611" s="0" t="s">
        <v>1755</v>
      </c>
      <c r="Q611" s="0" t="s">
        <v>55</v>
      </c>
      <c r="R611" s="0" t="n">
        <v>5</v>
      </c>
      <c r="S611" s="0" t="n">
        <v>542</v>
      </c>
      <c r="T611" s="0" t="n">
        <v>402</v>
      </c>
      <c r="U611" s="0" t="n">
        <v>616</v>
      </c>
      <c r="V611" s="0" t="n">
        <v>447</v>
      </c>
      <c r="W611" s="0" t="n">
        <v>563</v>
      </c>
      <c r="X611" s="0" t="n">
        <v>6</v>
      </c>
      <c r="Y611" s="0" t="s">
        <v>55</v>
      </c>
      <c r="Z611" s="0" t="s">
        <v>55</v>
      </c>
      <c r="AA611" s="0" t="n">
        <v>531.627</v>
      </c>
      <c r="AB611" s="0" t="n">
        <v>3</v>
      </c>
      <c r="AC611" s="0" t="n">
        <v>98.4</v>
      </c>
      <c r="AD611" s="0" t="n">
        <v>8193.35</v>
      </c>
      <c r="AE611" s="0" t="n">
        <v>346.6</v>
      </c>
      <c r="AF611" s="0" t="n">
        <v>1108.23</v>
      </c>
      <c r="AG611" s="0" t="n">
        <v>23.5</v>
      </c>
      <c r="AH611" s="0" t="n">
        <v>620.37</v>
      </c>
      <c r="AI611" s="0" t="n">
        <v>2.67</v>
      </c>
      <c r="AJ611" s="0" t="n">
        <v>217661.05</v>
      </c>
      <c r="AK611" s="0" t="n">
        <v>33239</v>
      </c>
      <c r="AL611" s="0" t="n">
        <v>17754.2</v>
      </c>
      <c r="AM611" s="0" t="n">
        <v>2866.5</v>
      </c>
      <c r="AN611" s="0" t="n">
        <v>4163.46</v>
      </c>
      <c r="AO611" s="0" t="n">
        <v>557.67</v>
      </c>
      <c r="AP611" s="0" t="n">
        <v>479</v>
      </c>
      <c r="AQ611" s="107" t="s">
        <v>616</v>
      </c>
    </row>
    <row r="612" customFormat="false" ht="12.8" hidden="false" customHeight="false" outlineLevel="0" collapsed="false">
      <c r="A612" s="0" t="s">
        <v>3018</v>
      </c>
      <c r="B612" s="0" t="s">
        <v>3019</v>
      </c>
      <c r="C612" s="0" t="n">
        <v>12131</v>
      </c>
      <c r="D612" s="0" t="n">
        <v>2131</v>
      </c>
      <c r="E612" s="0" t="s">
        <v>80</v>
      </c>
      <c r="F612" s="0" t="n">
        <v>131</v>
      </c>
      <c r="G612" s="0" t="n">
        <v>160</v>
      </c>
      <c r="I612" s="0" t="s">
        <v>1605</v>
      </c>
      <c r="J612" s="0" t="s">
        <v>1365</v>
      </c>
      <c r="K612" s="0" t="s">
        <v>1366</v>
      </c>
      <c r="L612" s="0" t="n">
        <v>17</v>
      </c>
      <c r="M612" s="0" t="n">
        <v>14</v>
      </c>
      <c r="N612" s="0" t="s">
        <v>52</v>
      </c>
      <c r="O612" s="0" t="s">
        <v>236</v>
      </c>
      <c r="P612" s="0" t="s">
        <v>1758</v>
      </c>
      <c r="Q612" s="0" t="s">
        <v>55</v>
      </c>
      <c r="R612" s="0" t="n">
        <v>4</v>
      </c>
      <c r="S612" s="0" t="n">
        <v>359</v>
      </c>
      <c r="T612" s="0" t="n">
        <v>365</v>
      </c>
      <c r="U612" s="0" t="n">
        <v>553</v>
      </c>
      <c r="V612" s="0" t="n">
        <v>491</v>
      </c>
      <c r="W612" s="0" t="n">
        <v>402</v>
      </c>
      <c r="X612" s="0" t="n">
        <v>9</v>
      </c>
      <c r="Y612" s="0" t="s">
        <v>55</v>
      </c>
      <c r="Z612" s="0" t="s">
        <v>55</v>
      </c>
      <c r="AA612" s="0" t="n">
        <v>319.714</v>
      </c>
      <c r="AB612" s="0" t="n">
        <v>8</v>
      </c>
      <c r="AC612" s="0" t="n">
        <v>228.88</v>
      </c>
      <c r="AD612" s="0" t="n">
        <v>11532.09</v>
      </c>
      <c r="AE612" s="0" t="n">
        <v>190.25</v>
      </c>
      <c r="AF612" s="0" t="n">
        <v>1842.13</v>
      </c>
      <c r="AG612" s="0" t="n">
        <v>20</v>
      </c>
      <c r="AH612" s="0" t="n">
        <v>1235.22</v>
      </c>
      <c r="AI612" s="0" t="n">
        <v>5</v>
      </c>
      <c r="AJ612" s="0" t="n">
        <v>194691.29</v>
      </c>
      <c r="AK612" s="0" t="n">
        <v>24754.75</v>
      </c>
      <c r="AL612" s="0" t="n">
        <v>24626.95</v>
      </c>
      <c r="AM612" s="0" t="n">
        <v>2201.67</v>
      </c>
      <c r="AN612" s="0" t="n">
        <v>3985.66</v>
      </c>
      <c r="AO612" s="0" t="n">
        <v>245.5</v>
      </c>
      <c r="AP612" s="0" t="n">
        <v>155</v>
      </c>
      <c r="AQ612" s="107" t="s">
        <v>620</v>
      </c>
    </row>
    <row r="613" customFormat="false" ht="12.8" hidden="false" customHeight="false" outlineLevel="0" collapsed="false">
      <c r="A613" s="0" t="s">
        <v>3020</v>
      </c>
      <c r="B613" s="0" t="s">
        <v>3021</v>
      </c>
      <c r="C613" s="0" t="n">
        <v>12132</v>
      </c>
      <c r="D613" s="0" t="n">
        <v>2132</v>
      </c>
      <c r="E613" s="0" t="s">
        <v>66</v>
      </c>
      <c r="F613" s="0" t="n">
        <v>132</v>
      </c>
      <c r="G613" s="0" t="n">
        <v>162</v>
      </c>
      <c r="H613" s="0" t="n">
        <v>41</v>
      </c>
      <c r="I613" s="0" t="s">
        <v>1607</v>
      </c>
      <c r="J613" s="0" t="s">
        <v>1365</v>
      </c>
      <c r="K613" s="0" t="s">
        <v>1366</v>
      </c>
      <c r="L613" s="0" t="n">
        <v>13</v>
      </c>
      <c r="M613" s="0" t="n">
        <v>10</v>
      </c>
      <c r="N613" s="0" t="s">
        <v>52</v>
      </c>
      <c r="O613" s="0" t="s">
        <v>236</v>
      </c>
      <c r="P613" s="0" t="s">
        <v>1785</v>
      </c>
      <c r="Q613" s="0" t="s">
        <v>55</v>
      </c>
      <c r="R613" s="0" t="n">
        <v>5</v>
      </c>
      <c r="S613" s="0" t="n">
        <v>3</v>
      </c>
      <c r="T613" s="0" t="s">
        <v>55</v>
      </c>
      <c r="U613" s="0" t="s">
        <v>55</v>
      </c>
      <c r="V613" s="0" t="s">
        <v>55</v>
      </c>
      <c r="W613" s="0" t="s">
        <v>55</v>
      </c>
      <c r="X613" s="0" t="n">
        <v>7</v>
      </c>
      <c r="Y613" s="0" t="s">
        <v>55</v>
      </c>
      <c r="Z613" s="0" t="s">
        <v>55</v>
      </c>
      <c r="AA613" s="0" t="n">
        <v>2.85565</v>
      </c>
      <c r="AB613" s="0" t="n">
        <v>8</v>
      </c>
      <c r="AC613" s="0" t="n">
        <v>5.41</v>
      </c>
      <c r="AD613" s="0" t="n">
        <v>8384.9</v>
      </c>
      <c r="AE613" s="0" t="n">
        <v>378</v>
      </c>
      <c r="AF613" s="0" t="n">
        <v>920.56</v>
      </c>
      <c r="AG613" s="0" t="n">
        <v>53.25</v>
      </c>
      <c r="AH613" s="0" t="n">
        <v>168.66</v>
      </c>
      <c r="AI613" s="0" t="n">
        <v>14</v>
      </c>
      <c r="AJ613" s="0" t="n">
        <v>264795.56</v>
      </c>
      <c r="AK613" s="0" t="n">
        <v>37073.6</v>
      </c>
      <c r="AL613" s="0" t="n">
        <v>15722.71</v>
      </c>
      <c r="AM613" s="0" t="n">
        <v>2366</v>
      </c>
      <c r="AN613" s="0" t="n">
        <v>885.05</v>
      </c>
      <c r="AO613" s="0" t="n">
        <v>247.67</v>
      </c>
      <c r="AP613" s="0" t="n">
        <v>475</v>
      </c>
      <c r="AQ613" s="107" t="s">
        <v>624</v>
      </c>
    </row>
    <row r="614" customFormat="false" ht="12.8" hidden="false" customHeight="false" outlineLevel="0" collapsed="false">
      <c r="A614" s="0" t="s">
        <v>3022</v>
      </c>
      <c r="B614" s="0" t="s">
        <v>3023</v>
      </c>
      <c r="C614" s="0" t="n">
        <v>12133</v>
      </c>
      <c r="D614" s="0" t="n">
        <v>2133</v>
      </c>
      <c r="E614" s="0" t="s">
        <v>56</v>
      </c>
      <c r="F614" s="0" t="n">
        <v>133</v>
      </c>
      <c r="G614" s="0" t="n">
        <v>163</v>
      </c>
      <c r="I614" s="0" t="s">
        <v>1609</v>
      </c>
      <c r="J614" s="0" t="s">
        <v>1365</v>
      </c>
      <c r="K614" s="0" t="s">
        <v>1366</v>
      </c>
      <c r="L614" s="0" t="n">
        <v>24</v>
      </c>
      <c r="M614" s="0" t="n">
        <v>22</v>
      </c>
      <c r="N614" s="0" t="s">
        <v>52</v>
      </c>
      <c r="O614" s="0" t="s">
        <v>236</v>
      </c>
      <c r="P614" s="0" t="s">
        <v>1755</v>
      </c>
      <c r="Q614" s="0" t="s">
        <v>55</v>
      </c>
      <c r="R614" s="0" t="n">
        <v>5</v>
      </c>
      <c r="S614" s="0" t="s">
        <v>55</v>
      </c>
      <c r="T614" s="0" t="s">
        <v>55</v>
      </c>
      <c r="U614" s="0" t="s">
        <v>55</v>
      </c>
      <c r="V614" s="0" t="s">
        <v>55</v>
      </c>
      <c r="W614" s="0" t="s">
        <v>55</v>
      </c>
      <c r="X614" s="0" t="n">
        <v>14</v>
      </c>
      <c r="Y614" s="0" t="s">
        <v>55</v>
      </c>
      <c r="Z614" s="0" t="s">
        <v>55</v>
      </c>
      <c r="AA614" s="0" t="n">
        <v>10.6492</v>
      </c>
      <c r="AB614" s="0" t="n">
        <v>7</v>
      </c>
      <c r="AC614" s="0" t="n">
        <v>8.09</v>
      </c>
      <c r="AD614" s="0" t="n">
        <v>8408.6</v>
      </c>
      <c r="AE614" s="0" t="n">
        <v>572.2</v>
      </c>
      <c r="AF614" s="0" t="n">
        <v>1171.56</v>
      </c>
      <c r="AG614" s="0" t="n">
        <v>38.25</v>
      </c>
      <c r="AH614" s="0" t="n">
        <v>376.75</v>
      </c>
      <c r="AI614" s="0" t="n">
        <v>13</v>
      </c>
      <c r="AJ614" s="0" t="n">
        <v>276234.18</v>
      </c>
      <c r="AK614" s="0" t="n">
        <v>38182.2</v>
      </c>
      <c r="AL614" s="0" t="n">
        <v>15374.28</v>
      </c>
      <c r="AM614" s="0" t="n">
        <v>2701.25</v>
      </c>
      <c r="AN614" s="0" t="n">
        <v>2373.5</v>
      </c>
      <c r="AO614" s="0" t="n">
        <v>315.33</v>
      </c>
      <c r="AP614" s="0" t="n">
        <v>499</v>
      </c>
      <c r="AQ614" s="107" t="s">
        <v>628</v>
      </c>
    </row>
    <row r="615" customFormat="false" ht="12.8" hidden="false" customHeight="false" outlineLevel="0" collapsed="false">
      <c r="A615" s="0" t="s">
        <v>3024</v>
      </c>
      <c r="B615" s="0" t="s">
        <v>3025</v>
      </c>
      <c r="C615" s="0" t="n">
        <v>12134</v>
      </c>
      <c r="D615" s="0" t="n">
        <v>2134</v>
      </c>
      <c r="E615" s="0" t="s">
        <v>56</v>
      </c>
      <c r="F615" s="0" t="n">
        <v>134</v>
      </c>
      <c r="G615" s="0" t="n">
        <v>164</v>
      </c>
      <c r="I615" s="0" t="s">
        <v>1611</v>
      </c>
      <c r="J615" s="0" t="s">
        <v>1365</v>
      </c>
      <c r="K615" s="0" t="s">
        <v>1366</v>
      </c>
      <c r="L615" s="0" t="n">
        <v>24</v>
      </c>
      <c r="M615" s="0" t="n">
        <v>21</v>
      </c>
      <c r="N615" s="0" t="s">
        <v>52</v>
      </c>
      <c r="O615" s="0" t="s">
        <v>236</v>
      </c>
      <c r="P615" s="0" t="s">
        <v>1786</v>
      </c>
      <c r="Q615" s="0" t="s">
        <v>55</v>
      </c>
      <c r="R615" s="0" t="n">
        <v>5</v>
      </c>
      <c r="S615" s="0" t="s">
        <v>55</v>
      </c>
      <c r="T615" s="0" t="s">
        <v>55</v>
      </c>
      <c r="U615" s="0" t="s">
        <v>55</v>
      </c>
      <c r="V615" s="0" t="s">
        <v>55</v>
      </c>
      <c r="W615" s="0" t="s">
        <v>55</v>
      </c>
      <c r="X615" s="0" t="n">
        <v>7</v>
      </c>
      <c r="Y615" s="0" t="s">
        <v>55</v>
      </c>
      <c r="Z615" s="0" t="s">
        <v>55</v>
      </c>
      <c r="AA615" s="0" t="n">
        <v>1.01138</v>
      </c>
      <c r="AB615" s="0" t="n">
        <v>7</v>
      </c>
      <c r="AC615" s="0" t="n">
        <v>16.49</v>
      </c>
      <c r="AD615" s="0" t="n">
        <v>10832.3</v>
      </c>
      <c r="AE615" s="0" t="n">
        <v>395.8</v>
      </c>
      <c r="AF615" s="0" t="n">
        <v>1475.94</v>
      </c>
      <c r="AG615" s="0" t="n">
        <v>31.75</v>
      </c>
      <c r="AH615" s="0" t="n">
        <v>47.71</v>
      </c>
      <c r="AI615" s="0" t="n">
        <v>8</v>
      </c>
      <c r="AJ615" s="0" t="n">
        <v>327551.43</v>
      </c>
      <c r="AK615" s="0" t="n">
        <v>45181</v>
      </c>
      <c r="AL615" s="0" t="n">
        <v>28096.18</v>
      </c>
      <c r="AM615" s="0" t="n">
        <v>3297</v>
      </c>
      <c r="AN615" s="0" t="n">
        <v>1959.83</v>
      </c>
      <c r="AO615" s="0" t="n">
        <v>224.33</v>
      </c>
      <c r="AP615" s="0" t="n">
        <v>484</v>
      </c>
      <c r="AQ615" s="107" t="s">
        <v>632</v>
      </c>
    </row>
    <row r="616" customFormat="false" ht="12.8" hidden="false" customHeight="false" outlineLevel="0" collapsed="false">
      <c r="A616" s="0" t="s">
        <v>3026</v>
      </c>
      <c r="B616" s="0" t="s">
        <v>3027</v>
      </c>
      <c r="C616" s="0" t="n">
        <v>12135</v>
      </c>
      <c r="D616" s="0" t="n">
        <v>2135</v>
      </c>
      <c r="E616" s="0" t="s">
        <v>56</v>
      </c>
      <c r="F616" s="0" t="n">
        <v>135</v>
      </c>
      <c r="G616" s="0" t="n">
        <v>165</v>
      </c>
      <c r="I616" s="0" t="s">
        <v>1315</v>
      </c>
      <c r="J616" s="0" t="s">
        <v>1365</v>
      </c>
      <c r="K616" s="0" t="s">
        <v>1366</v>
      </c>
      <c r="L616" s="0" t="n">
        <v>17</v>
      </c>
      <c r="M616" s="0" t="n">
        <v>15</v>
      </c>
      <c r="N616" s="0" t="s">
        <v>52</v>
      </c>
      <c r="O616" s="0" t="s">
        <v>236</v>
      </c>
      <c r="P616" s="0" t="s">
        <v>1785</v>
      </c>
      <c r="Q616" s="0" t="s">
        <v>55</v>
      </c>
      <c r="R616" s="0" t="n">
        <v>5</v>
      </c>
      <c r="S616" s="0" t="n">
        <v>74</v>
      </c>
      <c r="T616" s="0" t="n">
        <v>548</v>
      </c>
      <c r="U616" s="0" t="n">
        <v>562</v>
      </c>
      <c r="V616" s="0" t="n">
        <v>506</v>
      </c>
      <c r="W616" s="0" t="n">
        <v>473</v>
      </c>
      <c r="X616" s="0" t="n">
        <v>12</v>
      </c>
      <c r="Y616" s="0" t="s">
        <v>55</v>
      </c>
      <c r="Z616" s="0" t="s">
        <v>55</v>
      </c>
      <c r="AA616" s="0" t="n">
        <v>57.589</v>
      </c>
      <c r="AB616" s="0" t="n">
        <v>13</v>
      </c>
      <c r="AC616" s="0" t="n">
        <v>29.8</v>
      </c>
      <c r="AD616" s="0" t="n">
        <v>11355.18</v>
      </c>
      <c r="AE616" s="0" t="n">
        <v>393.8</v>
      </c>
      <c r="AF616" s="0" t="n">
        <v>2403.17</v>
      </c>
      <c r="AG616" s="0" t="n">
        <v>48.75</v>
      </c>
      <c r="AH616" s="0" t="n">
        <v>363.28</v>
      </c>
      <c r="AI616" s="0" t="n">
        <v>12</v>
      </c>
      <c r="AJ616" s="0" t="n">
        <v>348645.47</v>
      </c>
      <c r="AK616" s="0" t="n">
        <v>45047.4</v>
      </c>
      <c r="AL616" s="0" t="n">
        <v>41890.99</v>
      </c>
      <c r="AM616" s="0" t="n">
        <v>5041.25</v>
      </c>
      <c r="AN616" s="0" t="n">
        <v>3235.51</v>
      </c>
      <c r="AO616" s="0" t="n">
        <v>561.33</v>
      </c>
      <c r="AP616" s="0" t="n">
        <v>503</v>
      </c>
      <c r="AQ616" s="107" t="s">
        <v>636</v>
      </c>
    </row>
    <row r="617" customFormat="false" ht="12.8" hidden="false" customHeight="false" outlineLevel="0" collapsed="false">
      <c r="A617" s="0" t="s">
        <v>3028</v>
      </c>
      <c r="B617" s="0" t="s">
        <v>3029</v>
      </c>
      <c r="C617" s="0" t="n">
        <v>12136</v>
      </c>
      <c r="D617" s="0" t="n">
        <v>2136</v>
      </c>
      <c r="E617" s="0" t="s">
        <v>56</v>
      </c>
      <c r="F617" s="0" t="n">
        <v>136</v>
      </c>
      <c r="G617" s="0" t="n">
        <v>166</v>
      </c>
      <c r="I617" s="0" t="s">
        <v>1317</v>
      </c>
      <c r="J617" s="0" t="s">
        <v>1365</v>
      </c>
      <c r="K617" s="0" t="s">
        <v>1366</v>
      </c>
      <c r="L617" s="0" t="n">
        <v>19</v>
      </c>
      <c r="M617" s="0" t="n">
        <v>17</v>
      </c>
      <c r="N617" s="0" t="s">
        <v>52</v>
      </c>
      <c r="O617" s="0" t="s">
        <v>236</v>
      </c>
      <c r="P617" s="0" t="s">
        <v>1589</v>
      </c>
      <c r="Q617" s="0" t="s">
        <v>55</v>
      </c>
      <c r="R617" s="0" t="n">
        <v>5</v>
      </c>
      <c r="S617" s="0" t="n">
        <v>26</v>
      </c>
      <c r="T617" s="0" t="n">
        <v>527</v>
      </c>
      <c r="U617" s="0" t="n">
        <v>555</v>
      </c>
      <c r="V617" s="0" t="n">
        <v>587</v>
      </c>
      <c r="W617" s="0" t="n">
        <v>524</v>
      </c>
      <c r="X617" s="0" t="n">
        <v>5</v>
      </c>
      <c r="Y617" s="0" t="s">
        <v>55</v>
      </c>
      <c r="Z617" s="0" t="s">
        <v>55</v>
      </c>
      <c r="AA617" s="0" t="n">
        <v>29.3299</v>
      </c>
      <c r="AB617" s="0" t="n">
        <v>3</v>
      </c>
      <c r="AC617" s="0" t="n">
        <v>74.17</v>
      </c>
      <c r="AD617" s="0" t="n">
        <v>7464.82</v>
      </c>
      <c r="AE617" s="0" t="n">
        <v>298.4</v>
      </c>
      <c r="AF617" s="0" t="n">
        <v>1247.34</v>
      </c>
      <c r="AG617" s="0" t="n">
        <v>40.25</v>
      </c>
      <c r="AH617" s="0" t="n">
        <v>331.08</v>
      </c>
      <c r="AI617" s="0" t="n">
        <v>8.67</v>
      </c>
      <c r="AJ617" s="0" t="n">
        <v>264932.07</v>
      </c>
      <c r="AK617" s="0" t="n">
        <v>35301.8</v>
      </c>
      <c r="AL617" s="0" t="n">
        <v>28584.06</v>
      </c>
      <c r="AM617" s="0" t="n">
        <v>3474.75</v>
      </c>
      <c r="AN617" s="0" t="n">
        <v>2212.06</v>
      </c>
      <c r="AO617" s="0" t="n">
        <v>509</v>
      </c>
      <c r="AP617" s="0" t="n">
        <v>504</v>
      </c>
      <c r="AQ617" s="107" t="s">
        <v>640</v>
      </c>
    </row>
    <row r="618" customFormat="false" ht="12.8" hidden="false" customHeight="false" outlineLevel="0" collapsed="false">
      <c r="A618" s="0" t="s">
        <v>3030</v>
      </c>
      <c r="B618" s="0" t="s">
        <v>3031</v>
      </c>
      <c r="C618" s="0" t="n">
        <v>12137</v>
      </c>
      <c r="D618" s="0" t="n">
        <v>2137</v>
      </c>
      <c r="E618" s="0" t="s">
        <v>66</v>
      </c>
      <c r="F618" s="0" t="n">
        <v>137</v>
      </c>
      <c r="G618" s="0" t="n">
        <v>167</v>
      </c>
      <c r="H618" s="0" t="n">
        <v>4</v>
      </c>
      <c r="I618" s="0" t="s">
        <v>1615</v>
      </c>
      <c r="J618" s="0" t="s">
        <v>1365</v>
      </c>
      <c r="K618" s="0" t="s">
        <v>1366</v>
      </c>
      <c r="L618" s="0" t="n">
        <v>16</v>
      </c>
      <c r="M618" s="0" t="n">
        <v>14</v>
      </c>
      <c r="N618" s="0" t="s">
        <v>52</v>
      </c>
      <c r="O618" s="0" t="s">
        <v>236</v>
      </c>
      <c r="P618" s="0" t="s">
        <v>1745</v>
      </c>
      <c r="Q618" s="0" t="s">
        <v>55</v>
      </c>
      <c r="R618" s="0" t="n">
        <v>5</v>
      </c>
      <c r="S618" s="0" t="n">
        <v>5</v>
      </c>
      <c r="T618" s="0" t="s">
        <v>55</v>
      </c>
      <c r="U618" s="0" t="s">
        <v>55</v>
      </c>
      <c r="V618" s="0" t="s">
        <v>55</v>
      </c>
      <c r="W618" s="0" t="s">
        <v>55</v>
      </c>
      <c r="X618" s="0" t="n">
        <v>8</v>
      </c>
      <c r="Y618" s="0" t="s">
        <v>55</v>
      </c>
      <c r="Z618" s="0" t="s">
        <v>55</v>
      </c>
      <c r="AA618" s="0" t="n">
        <v>6.96065</v>
      </c>
      <c r="AB618" s="0" t="n">
        <v>2</v>
      </c>
      <c r="AC618" s="0" t="n">
        <v>126.51</v>
      </c>
      <c r="AD618" s="0" t="n">
        <v>8553.27</v>
      </c>
      <c r="AE618" s="0" t="n">
        <v>399.8</v>
      </c>
      <c r="AF618" s="0" t="n">
        <v>1494.37</v>
      </c>
      <c r="AG618" s="0" t="n">
        <v>48.5</v>
      </c>
      <c r="AH618" s="0" t="n">
        <v>281.9</v>
      </c>
      <c r="AI618" s="0" t="n">
        <v>10.67</v>
      </c>
      <c r="AJ618" s="0" t="n">
        <v>269101.59</v>
      </c>
      <c r="AK618" s="0" t="n">
        <v>34072</v>
      </c>
      <c r="AL618" s="0" t="n">
        <v>30941.92</v>
      </c>
      <c r="AM618" s="0" t="n">
        <v>3967.75</v>
      </c>
      <c r="AN618" s="0" t="n">
        <v>994.56</v>
      </c>
      <c r="AO618" s="0" t="n">
        <v>255.67</v>
      </c>
      <c r="AP618" s="0" t="n">
        <v>501</v>
      </c>
      <c r="AQ618" s="107" t="s">
        <v>644</v>
      </c>
    </row>
    <row r="619" customFormat="false" ht="12.8" hidden="false" customHeight="false" outlineLevel="0" collapsed="false">
      <c r="A619" s="0" t="s">
        <v>3032</v>
      </c>
      <c r="B619" s="0" t="s">
        <v>3033</v>
      </c>
      <c r="C619" s="0" t="n">
        <v>12138</v>
      </c>
      <c r="D619" s="0" t="n">
        <v>2138</v>
      </c>
      <c r="E619" s="0" t="s">
        <v>80</v>
      </c>
      <c r="F619" s="0" t="n">
        <v>138</v>
      </c>
      <c r="G619" s="0" t="n">
        <v>168</v>
      </c>
      <c r="I619" s="0" t="s">
        <v>1617</v>
      </c>
      <c r="J619" s="0" t="s">
        <v>1365</v>
      </c>
      <c r="K619" s="0" t="s">
        <v>1366</v>
      </c>
      <c r="L619" s="0" t="n">
        <v>19</v>
      </c>
      <c r="M619" s="0" t="n">
        <v>16</v>
      </c>
      <c r="N619" s="0" t="s">
        <v>52</v>
      </c>
      <c r="O619" s="0" t="s">
        <v>236</v>
      </c>
      <c r="P619" s="0" t="s">
        <v>1745</v>
      </c>
      <c r="Q619" s="0" t="s">
        <v>55</v>
      </c>
      <c r="R619" s="0" t="n">
        <v>6</v>
      </c>
      <c r="S619" s="0" t="n">
        <v>202</v>
      </c>
      <c r="T619" s="0" t="s">
        <v>55</v>
      </c>
      <c r="U619" s="0" t="n">
        <v>603</v>
      </c>
      <c r="V619" s="0" t="n">
        <v>463</v>
      </c>
      <c r="W619" s="0" t="s">
        <v>55</v>
      </c>
      <c r="X619" s="0" t="n">
        <v>7</v>
      </c>
      <c r="Y619" s="0" t="s">
        <v>55</v>
      </c>
      <c r="Z619" s="0" t="s">
        <v>55</v>
      </c>
      <c r="AA619" s="0" t="n">
        <v>167.948</v>
      </c>
      <c r="AB619" s="0" t="n">
        <v>3</v>
      </c>
      <c r="AC619" s="0" t="n">
        <v>9.8</v>
      </c>
      <c r="AD619" s="0" t="n">
        <v>6617.06</v>
      </c>
      <c r="AE619" s="0" t="n">
        <v>525.17</v>
      </c>
      <c r="AF619" s="0" t="n">
        <v>1725.78</v>
      </c>
      <c r="AG619" s="0" t="n">
        <v>111.8</v>
      </c>
      <c r="AH619" s="0" t="n">
        <v>354.68</v>
      </c>
      <c r="AI619" s="0" t="n">
        <v>14.25</v>
      </c>
      <c r="AJ619" s="0" t="n">
        <v>265445.47</v>
      </c>
      <c r="AK619" s="0" t="n">
        <v>36224.33</v>
      </c>
      <c r="AL619" s="0" t="n">
        <v>30270.55</v>
      </c>
      <c r="AM619" s="0" t="n">
        <v>5579</v>
      </c>
      <c r="AN619" s="0" t="n">
        <v>2397.72</v>
      </c>
      <c r="AO619" s="0" t="n">
        <v>470.25</v>
      </c>
      <c r="AP619" s="0" t="n">
        <v>511</v>
      </c>
      <c r="AQ619" s="107" t="s">
        <v>648</v>
      </c>
    </row>
    <row r="620" customFormat="false" ht="12.8" hidden="false" customHeight="false" outlineLevel="0" collapsed="false">
      <c r="A620" s="0" t="s">
        <v>3034</v>
      </c>
      <c r="B620" s="0" t="s">
        <v>3035</v>
      </c>
      <c r="C620" s="0" t="n">
        <v>12139</v>
      </c>
      <c r="D620" s="0" t="n">
        <v>2139</v>
      </c>
      <c r="E620" s="0" t="s">
        <v>46</v>
      </c>
      <c r="F620" s="0" t="n">
        <v>139</v>
      </c>
      <c r="G620" s="0" t="n">
        <v>169</v>
      </c>
      <c r="H620" s="0" t="n">
        <v>10</v>
      </c>
      <c r="I620" s="0" t="s">
        <v>1619</v>
      </c>
      <c r="J620" s="0" t="s">
        <v>1365</v>
      </c>
      <c r="K620" s="0" t="s">
        <v>1366</v>
      </c>
      <c r="L620" s="0" t="n">
        <v>16</v>
      </c>
      <c r="M620" s="0" t="n">
        <v>12</v>
      </c>
      <c r="N620" s="0" t="s">
        <v>52</v>
      </c>
      <c r="O620" s="0" t="s">
        <v>236</v>
      </c>
      <c r="P620" s="0" t="s">
        <v>1778</v>
      </c>
      <c r="Q620" s="0" t="s">
        <v>55</v>
      </c>
      <c r="R620" s="0" t="n">
        <v>7</v>
      </c>
      <c r="S620" s="0" t="s">
        <v>55</v>
      </c>
      <c r="T620" s="0" t="s">
        <v>55</v>
      </c>
      <c r="U620" s="0" t="s">
        <v>55</v>
      </c>
      <c r="V620" s="0" t="s">
        <v>55</v>
      </c>
      <c r="W620" s="0" t="s">
        <v>55</v>
      </c>
      <c r="X620" s="0" t="n">
        <v>3</v>
      </c>
      <c r="Y620" s="0" t="s">
        <v>55</v>
      </c>
      <c r="Z620" s="0" t="s">
        <v>55</v>
      </c>
      <c r="AA620" s="0" t="n">
        <v>28.1996</v>
      </c>
      <c r="AB620" s="0" t="n">
        <v>6</v>
      </c>
      <c r="AC620" s="0" t="n">
        <v>3.18</v>
      </c>
      <c r="AD620" s="0" t="n">
        <v>7610.44</v>
      </c>
      <c r="AE620" s="0" t="n">
        <v>1398.43</v>
      </c>
      <c r="AF620" s="0" t="n">
        <v>1034.93</v>
      </c>
      <c r="AG620" s="0" t="n">
        <v>243.33</v>
      </c>
      <c r="AH620" s="0" t="n">
        <v>96.27</v>
      </c>
      <c r="AI620" s="0" t="n">
        <v>12.2</v>
      </c>
      <c r="AJ620" s="0" t="n">
        <v>288627.22</v>
      </c>
      <c r="AK620" s="0" t="n">
        <v>42323.14</v>
      </c>
      <c r="AL620" s="0" t="n">
        <v>19271.98</v>
      </c>
      <c r="AM620" s="0" t="n">
        <v>4697.17</v>
      </c>
      <c r="AN620" s="0" t="n">
        <v>1925.15</v>
      </c>
      <c r="AO620" s="0" t="n">
        <v>364</v>
      </c>
      <c r="AP620" s="0" t="n">
        <v>508</v>
      </c>
      <c r="AQ620" s="107" t="s">
        <v>652</v>
      </c>
    </row>
    <row r="621" customFormat="false" ht="12.8" hidden="false" customHeight="false" outlineLevel="0" collapsed="false">
      <c r="A621" s="0" t="s">
        <v>3036</v>
      </c>
      <c r="B621" s="0" t="s">
        <v>3037</v>
      </c>
      <c r="C621" s="0" t="n">
        <v>12140</v>
      </c>
      <c r="D621" s="0" t="n">
        <v>2140</v>
      </c>
      <c r="E621" s="0" t="s">
        <v>46</v>
      </c>
      <c r="F621" s="0" t="n">
        <v>140</v>
      </c>
      <c r="G621" s="0" t="n">
        <v>173</v>
      </c>
      <c r="H621" s="0" t="s">
        <v>656</v>
      </c>
      <c r="I621" s="0" t="s">
        <v>1621</v>
      </c>
      <c r="J621" s="0" t="s">
        <v>1365</v>
      </c>
      <c r="K621" s="0" t="s">
        <v>1366</v>
      </c>
      <c r="L621" s="0" t="n">
        <v>11</v>
      </c>
      <c r="M621" s="0" t="n">
        <v>8</v>
      </c>
      <c r="N621" s="0" t="s">
        <v>52</v>
      </c>
      <c r="O621" s="0" t="s">
        <v>236</v>
      </c>
      <c r="P621" s="0" t="s">
        <v>1741</v>
      </c>
      <c r="Q621" s="0" t="s">
        <v>55</v>
      </c>
      <c r="R621" s="0" t="n">
        <v>5</v>
      </c>
      <c r="S621" s="0" t="n">
        <v>14</v>
      </c>
      <c r="T621" s="0" t="s">
        <v>55</v>
      </c>
      <c r="U621" s="0" t="n">
        <v>477</v>
      </c>
      <c r="V621" s="0" t="n">
        <v>404</v>
      </c>
      <c r="W621" s="0" t="s">
        <v>55</v>
      </c>
      <c r="X621" s="0" t="n">
        <v>5</v>
      </c>
      <c r="Y621" s="0" t="s">
        <v>55</v>
      </c>
      <c r="Z621" s="0" t="s">
        <v>55</v>
      </c>
      <c r="AA621" s="0" t="n">
        <v>7.3771</v>
      </c>
      <c r="AB621" s="0" t="n">
        <v>7</v>
      </c>
      <c r="AC621" s="0" t="n">
        <v>17.8</v>
      </c>
      <c r="AD621" s="0" t="n">
        <v>10460.4</v>
      </c>
      <c r="AE621" s="0" t="n">
        <v>386</v>
      </c>
      <c r="AF621" s="0" t="n">
        <v>1436.91</v>
      </c>
      <c r="AG621" s="0" t="n">
        <v>31.25</v>
      </c>
      <c r="AH621" s="0" t="n">
        <v>60.74</v>
      </c>
      <c r="AI621" s="0" t="n">
        <v>6.67</v>
      </c>
      <c r="AJ621" s="0" t="n">
        <v>288671.77</v>
      </c>
      <c r="AK621" s="0" t="n">
        <v>38390.8</v>
      </c>
      <c r="AL621" s="0" t="n">
        <v>26364.91</v>
      </c>
      <c r="AM621" s="0" t="n">
        <v>3072</v>
      </c>
      <c r="AN621" s="0" t="n">
        <v>2808.87</v>
      </c>
      <c r="AO621" s="0" t="n">
        <v>256.67</v>
      </c>
      <c r="AP621" s="0" t="n">
        <v>518</v>
      </c>
      <c r="AQ621" s="107" t="s">
        <v>657</v>
      </c>
    </row>
    <row r="622" customFormat="false" ht="12.8" hidden="false" customHeight="false" outlineLevel="0" collapsed="false">
      <c r="A622" s="0" t="s">
        <v>3038</v>
      </c>
      <c r="B622" s="0" t="s">
        <v>3039</v>
      </c>
      <c r="C622" s="0" t="n">
        <v>12141</v>
      </c>
      <c r="D622" s="0" t="n">
        <v>2141</v>
      </c>
      <c r="E622" s="0" t="s">
        <v>56</v>
      </c>
      <c r="F622" s="0" t="n">
        <v>141</v>
      </c>
      <c r="G622" s="0" t="n">
        <v>176</v>
      </c>
      <c r="I622" s="0" t="s">
        <v>1623</v>
      </c>
      <c r="J622" s="0" t="s">
        <v>1365</v>
      </c>
      <c r="K622" s="0" t="s">
        <v>1366</v>
      </c>
      <c r="L622" s="0" t="n">
        <v>12</v>
      </c>
      <c r="M622" s="0" t="n">
        <v>9</v>
      </c>
      <c r="N622" s="0" t="s">
        <v>52</v>
      </c>
      <c r="O622" s="0" t="s">
        <v>236</v>
      </c>
      <c r="P622" s="0" t="s">
        <v>1751</v>
      </c>
      <c r="Q622" s="0" t="s">
        <v>55</v>
      </c>
      <c r="R622" s="0" t="n">
        <v>5</v>
      </c>
      <c r="S622" s="0" t="n">
        <v>7</v>
      </c>
      <c r="T622" s="0" t="s">
        <v>55</v>
      </c>
      <c r="U622" s="0" t="s">
        <v>55</v>
      </c>
      <c r="V622" s="0" t="s">
        <v>55</v>
      </c>
      <c r="W622" s="0" t="s">
        <v>55</v>
      </c>
      <c r="X622" s="0" t="n">
        <v>2</v>
      </c>
      <c r="Y622" s="0" t="s">
        <v>55</v>
      </c>
      <c r="Z622" s="0" t="s">
        <v>55</v>
      </c>
      <c r="AA622" s="0" t="n">
        <v>10.5302</v>
      </c>
      <c r="AB622" s="0" t="n">
        <v>3</v>
      </c>
      <c r="AC622" s="0" t="n">
        <v>30.3</v>
      </c>
      <c r="AD622" s="0" t="n">
        <v>8134.32</v>
      </c>
      <c r="AE622" s="0" t="n">
        <v>345.6</v>
      </c>
      <c r="AF622" s="0" t="n">
        <v>797.9</v>
      </c>
      <c r="AG622" s="0" t="n">
        <v>41.25</v>
      </c>
      <c r="AH622" s="0" t="n">
        <v>72.54</v>
      </c>
      <c r="AI622" s="0" t="n">
        <v>7</v>
      </c>
      <c r="AJ622" s="0" t="n">
        <v>367417.13</v>
      </c>
      <c r="AK622" s="0" t="n">
        <v>38241</v>
      </c>
      <c r="AL622" s="0" t="n">
        <v>58480.64</v>
      </c>
      <c r="AM622" s="0" t="n">
        <v>5068.25</v>
      </c>
      <c r="AN622" s="0" t="n">
        <v>6247.1</v>
      </c>
      <c r="AO622" s="0" t="n">
        <v>949</v>
      </c>
      <c r="AP622" s="0" t="n">
        <v>524</v>
      </c>
      <c r="AQ622" s="107" t="s">
        <v>661</v>
      </c>
    </row>
    <row r="623" customFormat="false" ht="12.8" hidden="false" customHeight="false" outlineLevel="0" collapsed="false">
      <c r="A623" s="0" t="s">
        <v>3040</v>
      </c>
      <c r="B623" s="0" t="s">
        <v>3041</v>
      </c>
      <c r="C623" s="0" t="n">
        <v>12142</v>
      </c>
      <c r="D623" s="0" t="n">
        <v>2142</v>
      </c>
      <c r="E623" s="0" t="s">
        <v>66</v>
      </c>
      <c r="F623" s="0" t="n">
        <v>142</v>
      </c>
      <c r="G623" s="0" t="n">
        <v>177</v>
      </c>
      <c r="H623" s="0" t="s">
        <v>153</v>
      </c>
      <c r="I623" s="0" t="s">
        <v>1625</v>
      </c>
      <c r="J623" s="0" t="s">
        <v>1365</v>
      </c>
      <c r="K623" s="0" t="s">
        <v>1366</v>
      </c>
      <c r="L623" s="0" t="n">
        <v>11</v>
      </c>
      <c r="M623" s="0" t="n">
        <v>9</v>
      </c>
      <c r="N623" s="0" t="s">
        <v>52</v>
      </c>
      <c r="O623" s="0" t="s">
        <v>236</v>
      </c>
      <c r="P623" s="0" t="s">
        <v>1787</v>
      </c>
      <c r="Q623" s="0" t="s">
        <v>55</v>
      </c>
      <c r="R623" s="0" t="n">
        <v>5</v>
      </c>
      <c r="S623" s="0" t="n">
        <v>2724</v>
      </c>
      <c r="T623" s="0" t="n">
        <v>216</v>
      </c>
      <c r="U623" s="0" t="n">
        <v>603</v>
      </c>
      <c r="V623" s="0" t="n">
        <v>283</v>
      </c>
      <c r="W623" s="0" t="n">
        <v>277</v>
      </c>
      <c r="X623" s="0" t="n">
        <v>7</v>
      </c>
      <c r="Y623" s="0" t="s">
        <v>55</v>
      </c>
      <c r="Z623" s="0" t="s">
        <v>55</v>
      </c>
      <c r="AA623" s="0" t="n">
        <v>3232.06</v>
      </c>
      <c r="AB623" s="0" t="n">
        <v>4</v>
      </c>
      <c r="AC623" s="0" t="n">
        <v>571.26</v>
      </c>
      <c r="AD623" s="0" t="n">
        <v>15917.27</v>
      </c>
      <c r="AE623" s="0" t="n">
        <v>335.4</v>
      </c>
      <c r="AF623" s="0" t="n">
        <v>7335.19</v>
      </c>
      <c r="AG623" s="0" t="n">
        <v>38.25</v>
      </c>
      <c r="AH623" s="0" t="n">
        <v>5323.83</v>
      </c>
      <c r="AI623" s="0" t="n">
        <v>4.33</v>
      </c>
      <c r="AJ623" s="0" t="n">
        <v>384473.02</v>
      </c>
      <c r="AK623" s="0" t="n">
        <v>43385.2</v>
      </c>
      <c r="AL623" s="0" t="n">
        <v>91548.81</v>
      </c>
      <c r="AM623" s="0" t="n">
        <v>5752.5</v>
      </c>
      <c r="AN623" s="0" t="n">
        <v>38392.16</v>
      </c>
      <c r="AO623" s="0" t="n">
        <v>688.33</v>
      </c>
      <c r="AP623" s="0" t="n">
        <v>527</v>
      </c>
      <c r="AQ623" s="107" t="s">
        <v>665</v>
      </c>
    </row>
    <row r="624" customFormat="false" ht="12.8" hidden="false" customHeight="false" outlineLevel="0" collapsed="false">
      <c r="A624" s="0" t="s">
        <v>3042</v>
      </c>
      <c r="B624" s="0" t="s">
        <v>3043</v>
      </c>
      <c r="C624" s="0" t="n">
        <v>12143</v>
      </c>
      <c r="D624" s="0" t="n">
        <v>2143</v>
      </c>
      <c r="E624" s="0" t="s">
        <v>46</v>
      </c>
      <c r="F624" s="0" t="n">
        <v>143</v>
      </c>
      <c r="G624" s="0" t="n">
        <v>178</v>
      </c>
      <c r="I624" s="0" t="s">
        <v>1627</v>
      </c>
      <c r="J624" s="0" t="s">
        <v>1365</v>
      </c>
      <c r="K624" s="0" t="s">
        <v>1366</v>
      </c>
      <c r="L624" s="0" t="n">
        <v>21</v>
      </c>
      <c r="M624" s="0" t="n">
        <v>19</v>
      </c>
      <c r="N624" s="0" t="s">
        <v>52</v>
      </c>
      <c r="O624" s="0" t="s">
        <v>236</v>
      </c>
      <c r="P624" s="0" t="s">
        <v>1374</v>
      </c>
      <c r="Q624" s="0" t="s">
        <v>55</v>
      </c>
      <c r="R624" s="0" t="n">
        <v>6</v>
      </c>
      <c r="S624" s="0" t="n">
        <v>42</v>
      </c>
      <c r="T624" s="0" t="n">
        <v>335</v>
      </c>
      <c r="U624" s="0" t="n">
        <v>524</v>
      </c>
      <c r="V624" s="0" t="n">
        <v>408</v>
      </c>
      <c r="W624" s="0" t="n">
        <v>380</v>
      </c>
      <c r="X624" s="0" t="n">
        <v>2</v>
      </c>
      <c r="Y624" s="0" t="s">
        <v>55</v>
      </c>
      <c r="Z624" s="0" t="s">
        <v>55</v>
      </c>
      <c r="AA624" s="0" t="n">
        <v>64.3117</v>
      </c>
      <c r="AB624" s="0" t="n">
        <v>2</v>
      </c>
      <c r="AC624" s="0" t="n">
        <v>28.17</v>
      </c>
      <c r="AD624" s="0" t="n">
        <v>5670.97</v>
      </c>
      <c r="AE624" s="0" t="n">
        <v>506.33</v>
      </c>
      <c r="AF624" s="0" t="n">
        <v>872.1</v>
      </c>
      <c r="AG624" s="0" t="n">
        <v>44</v>
      </c>
      <c r="AH624" s="0" t="n">
        <v>175.95</v>
      </c>
      <c r="AI624" s="0" t="n">
        <v>11.25</v>
      </c>
      <c r="AJ624" s="0" t="n">
        <v>362507.95</v>
      </c>
      <c r="AK624" s="0" t="n">
        <v>38926.17</v>
      </c>
      <c r="AL624" s="0" t="n">
        <v>51465.71</v>
      </c>
      <c r="AM624" s="0" t="n">
        <v>3924.6</v>
      </c>
      <c r="AN624" s="0" t="n">
        <v>3454.63</v>
      </c>
      <c r="AO624" s="0" t="n">
        <v>325.25</v>
      </c>
      <c r="AP624" s="0" t="n">
        <v>530</v>
      </c>
      <c r="AQ624" s="107" t="s">
        <v>669</v>
      </c>
    </row>
    <row r="625" customFormat="false" ht="12.8" hidden="false" customHeight="false" outlineLevel="0" collapsed="false">
      <c r="A625" s="0" t="s">
        <v>3044</v>
      </c>
      <c r="B625" s="0" t="s">
        <v>3045</v>
      </c>
      <c r="C625" s="0" t="n">
        <v>12144</v>
      </c>
      <c r="D625" s="0" t="n">
        <v>2144</v>
      </c>
      <c r="E625" s="0" t="s">
        <v>80</v>
      </c>
      <c r="F625" s="0" t="n">
        <v>144</v>
      </c>
      <c r="G625" s="0" t="n">
        <v>180</v>
      </c>
      <c r="I625" s="0" t="s">
        <v>1629</v>
      </c>
      <c r="J625" s="0" t="s">
        <v>1365</v>
      </c>
      <c r="K625" s="0" t="s">
        <v>1366</v>
      </c>
      <c r="L625" s="0" t="n">
        <v>26</v>
      </c>
      <c r="M625" s="0" t="n">
        <v>24</v>
      </c>
      <c r="N625" s="0" t="s">
        <v>52</v>
      </c>
      <c r="O625" s="0" t="s">
        <v>236</v>
      </c>
      <c r="P625" s="0" t="s">
        <v>1758</v>
      </c>
      <c r="Q625" s="0" t="s">
        <v>55</v>
      </c>
      <c r="R625" s="0" t="n">
        <v>3</v>
      </c>
      <c r="S625" s="0" t="n">
        <v>73</v>
      </c>
      <c r="T625" s="0" t="n">
        <v>358</v>
      </c>
      <c r="U625" s="0" t="n">
        <v>569</v>
      </c>
      <c r="V625" s="0" t="n">
        <v>499</v>
      </c>
      <c r="W625" s="0" t="n">
        <v>574</v>
      </c>
      <c r="X625" s="0" t="n">
        <v>8</v>
      </c>
      <c r="Y625" s="0" t="s">
        <v>55</v>
      </c>
      <c r="Z625" s="0" t="s">
        <v>55</v>
      </c>
      <c r="AA625" s="0" t="n">
        <v>81.1481</v>
      </c>
      <c r="AB625" s="0" t="n">
        <v>16</v>
      </c>
      <c r="AC625" s="0" t="n">
        <v>89.75</v>
      </c>
      <c r="AD625" s="0" t="n">
        <v>30150.8</v>
      </c>
      <c r="AE625" s="0" t="n">
        <v>61</v>
      </c>
      <c r="AF625" s="0" t="n">
        <v>747.47</v>
      </c>
      <c r="AG625" s="0" t="n">
        <v>7.5</v>
      </c>
      <c r="AH625" s="0" t="n">
        <v>81.15</v>
      </c>
      <c r="AI625" s="0" t="n">
        <v>1</v>
      </c>
      <c r="AJ625" s="0" t="n">
        <v>331041.66</v>
      </c>
      <c r="AK625" s="0" t="n">
        <v>44348.67</v>
      </c>
      <c r="AL625" s="0" t="n">
        <v>11544.42</v>
      </c>
      <c r="AM625" s="0" t="n">
        <v>3469</v>
      </c>
      <c r="AN625" s="0" t="n">
        <v>839.56</v>
      </c>
      <c r="AO625" s="0" t="n">
        <v>220</v>
      </c>
      <c r="AP625" s="0" t="n">
        <v>107</v>
      </c>
      <c r="AQ625" s="107" t="s">
        <v>673</v>
      </c>
    </row>
    <row r="626" customFormat="false" ht="12.8" hidden="false" customHeight="false" outlineLevel="0" collapsed="false">
      <c r="A626" s="0" t="s">
        <v>3046</v>
      </c>
      <c r="B626" s="0" t="s">
        <v>3047</v>
      </c>
      <c r="C626" s="0" t="n">
        <v>12145</v>
      </c>
      <c r="D626" s="0" t="n">
        <v>2145</v>
      </c>
      <c r="E626" s="0" t="s">
        <v>66</v>
      </c>
      <c r="F626" s="0" t="n">
        <v>145</v>
      </c>
      <c r="G626" s="0" t="n">
        <v>181</v>
      </c>
      <c r="I626" s="0" t="s">
        <v>1631</v>
      </c>
      <c r="J626" s="0" t="s">
        <v>1365</v>
      </c>
      <c r="K626" s="0" t="s">
        <v>1366</v>
      </c>
      <c r="L626" s="0" t="n">
        <v>18</v>
      </c>
      <c r="M626" s="0" t="n">
        <v>15</v>
      </c>
      <c r="N626" s="0" t="s">
        <v>52</v>
      </c>
      <c r="O626" s="0" t="s">
        <v>236</v>
      </c>
      <c r="P626" s="0" t="s">
        <v>1743</v>
      </c>
      <c r="Q626" s="0" t="s">
        <v>55</v>
      </c>
      <c r="R626" s="0" t="n">
        <v>4</v>
      </c>
      <c r="S626" s="0" t="n">
        <v>13</v>
      </c>
      <c r="T626" s="0" t="n">
        <v>590</v>
      </c>
      <c r="U626" s="0" t="n">
        <v>447</v>
      </c>
      <c r="V626" s="0" t="n">
        <v>563</v>
      </c>
      <c r="W626" s="0" t="n">
        <v>400</v>
      </c>
      <c r="X626" s="0" t="n">
        <v>12</v>
      </c>
      <c r="Y626" s="0" t="s">
        <v>55</v>
      </c>
      <c r="Z626" s="0" t="s">
        <v>55</v>
      </c>
      <c r="AA626" s="0" t="n">
        <v>8.50746</v>
      </c>
      <c r="AB626" s="0" t="n">
        <v>16</v>
      </c>
      <c r="AC626" s="0" t="n">
        <v>305.03</v>
      </c>
      <c r="AD626" s="0" t="n">
        <v>18727.4</v>
      </c>
      <c r="AE626" s="0" t="n">
        <v>232.5</v>
      </c>
      <c r="AF626" s="0" t="n">
        <v>4036.9</v>
      </c>
      <c r="AG626" s="0" t="n">
        <v>23</v>
      </c>
      <c r="AH626" s="0" t="n">
        <v>907.71</v>
      </c>
      <c r="AI626" s="0" t="n">
        <v>5.5</v>
      </c>
      <c r="AJ626" s="0" t="n">
        <v>274867.7</v>
      </c>
      <c r="AK626" s="0" t="n">
        <v>38989.5</v>
      </c>
      <c r="AL626" s="0" t="n">
        <v>19444.45</v>
      </c>
      <c r="AM626" s="0" t="n">
        <v>3067</v>
      </c>
      <c r="AN626" s="0" t="n">
        <v>1813.04</v>
      </c>
      <c r="AO626" s="0" t="n">
        <v>204</v>
      </c>
      <c r="AP626" s="0" t="n">
        <v>272</v>
      </c>
      <c r="AQ626" s="107" t="s">
        <v>676</v>
      </c>
    </row>
    <row r="627" customFormat="false" ht="12.8" hidden="false" customHeight="false" outlineLevel="0" collapsed="false">
      <c r="A627" s="0" t="s">
        <v>3048</v>
      </c>
      <c r="B627" s="0" t="s">
        <v>3049</v>
      </c>
      <c r="C627" s="0" t="n">
        <v>12146</v>
      </c>
      <c r="D627" s="0" t="n">
        <v>2146</v>
      </c>
      <c r="E627" s="0" t="s">
        <v>46</v>
      </c>
      <c r="F627" s="0" t="n">
        <v>146</v>
      </c>
      <c r="G627" s="0" t="n">
        <v>182</v>
      </c>
      <c r="H627" s="0" t="n">
        <v>34</v>
      </c>
      <c r="I627" s="0" t="s">
        <v>1633</v>
      </c>
      <c r="J627" s="0" t="s">
        <v>1365</v>
      </c>
      <c r="K627" s="0" t="s">
        <v>1366</v>
      </c>
      <c r="L627" s="0" t="n">
        <v>10</v>
      </c>
      <c r="M627" s="0" t="n">
        <v>8</v>
      </c>
      <c r="N627" s="0" t="s">
        <v>52</v>
      </c>
      <c r="O627" s="0" t="s">
        <v>236</v>
      </c>
      <c r="P627" s="0" t="s">
        <v>1745</v>
      </c>
      <c r="Q627" s="0" t="s">
        <v>55</v>
      </c>
      <c r="R627" s="0" t="n">
        <v>3</v>
      </c>
      <c r="S627" s="0" t="n">
        <v>12</v>
      </c>
      <c r="T627" s="0" t="n">
        <v>593</v>
      </c>
      <c r="U627" s="0" t="n">
        <v>575</v>
      </c>
      <c r="V627" s="0" t="n">
        <v>532</v>
      </c>
      <c r="W627" s="0" t="s">
        <v>55</v>
      </c>
      <c r="X627" s="0" t="n">
        <v>3</v>
      </c>
      <c r="Y627" s="0" t="s">
        <v>55</v>
      </c>
      <c r="Z627" s="0" t="s">
        <v>55</v>
      </c>
      <c r="AA627" s="0" t="n">
        <v>29.9843</v>
      </c>
      <c r="AB627" s="0" t="n">
        <v>20</v>
      </c>
      <c r="AC627" s="0" t="n">
        <v>25.58</v>
      </c>
      <c r="AD627" s="0" t="n">
        <v>27820.08</v>
      </c>
      <c r="AE627" s="0" t="n">
        <v>64</v>
      </c>
      <c r="AF627" s="0" t="n">
        <v>165.72</v>
      </c>
      <c r="AG627" s="0" t="n">
        <v>9</v>
      </c>
      <c r="AH627" s="0" t="n">
        <v>29.98</v>
      </c>
      <c r="AI627" s="0" t="n">
        <v>1</v>
      </c>
      <c r="AJ627" s="0" t="n">
        <v>328110.88</v>
      </c>
      <c r="AK627" s="0" t="n">
        <v>41834</v>
      </c>
      <c r="AL627" s="0" t="n">
        <v>55758.03</v>
      </c>
      <c r="AM627" s="0" t="n">
        <v>10583.5</v>
      </c>
      <c r="AN627" s="0" t="n">
        <v>4811.54</v>
      </c>
      <c r="AO627" s="0" t="n">
        <v>1851</v>
      </c>
      <c r="AP627" s="0" t="n">
        <v>535</v>
      </c>
      <c r="AQ627" s="107" t="s">
        <v>680</v>
      </c>
    </row>
    <row r="628" customFormat="false" ht="12.8" hidden="false" customHeight="false" outlineLevel="0" collapsed="false">
      <c r="A628" s="0" t="s">
        <v>3050</v>
      </c>
      <c r="B628" s="0" t="s">
        <v>3051</v>
      </c>
      <c r="C628" s="0" t="n">
        <v>12147</v>
      </c>
      <c r="D628" s="0" t="n">
        <v>2147</v>
      </c>
      <c r="E628" s="0" t="s">
        <v>56</v>
      </c>
      <c r="F628" s="0" t="n">
        <v>147</v>
      </c>
      <c r="G628" s="0" t="n">
        <v>183</v>
      </c>
      <c r="I628" s="0" t="s">
        <v>186</v>
      </c>
      <c r="J628" s="0" t="s">
        <v>1365</v>
      </c>
      <c r="K628" s="0" t="s">
        <v>1366</v>
      </c>
      <c r="L628" s="0" t="n">
        <v>18</v>
      </c>
      <c r="M628" s="0" t="n">
        <v>16</v>
      </c>
      <c r="N628" s="0" t="s">
        <v>52</v>
      </c>
      <c r="O628" s="0" t="s">
        <v>236</v>
      </c>
      <c r="P628" s="0" t="s">
        <v>1788</v>
      </c>
      <c r="Q628" s="0" t="s">
        <v>55</v>
      </c>
      <c r="R628" s="0" t="n">
        <v>4</v>
      </c>
      <c r="S628" s="0" t="n">
        <v>42</v>
      </c>
      <c r="T628" s="0" t="n">
        <v>585</v>
      </c>
      <c r="U628" s="0" t="n">
        <v>556</v>
      </c>
      <c r="V628" s="0" t="n">
        <v>564</v>
      </c>
      <c r="W628" s="0" t="n">
        <v>378</v>
      </c>
      <c r="X628" s="0" t="n">
        <v>4</v>
      </c>
      <c r="Y628" s="0" t="s">
        <v>55</v>
      </c>
      <c r="Z628" s="0" t="s">
        <v>55</v>
      </c>
      <c r="AA628" s="0" t="n">
        <v>36.7665</v>
      </c>
      <c r="AB628" s="0" t="n">
        <v>17</v>
      </c>
      <c r="AC628" s="0" t="n">
        <v>251.57</v>
      </c>
      <c r="AD628" s="0" t="n">
        <v>24172.92</v>
      </c>
      <c r="AE628" s="0" t="n">
        <v>253.25</v>
      </c>
      <c r="AF628" s="0" t="n">
        <v>6197.72</v>
      </c>
      <c r="AG628" s="0" t="n">
        <v>29.67</v>
      </c>
      <c r="AH628" s="0" t="n">
        <v>130.23</v>
      </c>
      <c r="AI628" s="0" t="n">
        <v>5</v>
      </c>
      <c r="AJ628" s="0" t="n">
        <v>290483.01</v>
      </c>
      <c r="AK628" s="0" t="n">
        <v>39040.5</v>
      </c>
      <c r="AL628" s="0" t="n">
        <v>27329.96</v>
      </c>
      <c r="AM628" s="0" t="n">
        <v>3100.33</v>
      </c>
      <c r="AN628" s="0" t="n">
        <v>943.32</v>
      </c>
      <c r="AO628" s="0" t="n">
        <v>164</v>
      </c>
      <c r="AP628" s="0" t="n">
        <v>572</v>
      </c>
      <c r="AQ628" s="107" t="s">
        <v>683</v>
      </c>
    </row>
    <row r="629" customFormat="false" ht="12.8" hidden="false" customHeight="false" outlineLevel="0" collapsed="false">
      <c r="A629" s="0" t="s">
        <v>3052</v>
      </c>
      <c r="B629" s="0" t="s">
        <v>3053</v>
      </c>
      <c r="C629" s="0" t="n">
        <v>12148</v>
      </c>
      <c r="D629" s="0" t="n">
        <v>2148</v>
      </c>
      <c r="E629" s="0" t="s">
        <v>66</v>
      </c>
      <c r="F629" s="0" t="n">
        <v>148</v>
      </c>
      <c r="G629" s="0" t="n">
        <v>187</v>
      </c>
      <c r="I629" s="0" t="s">
        <v>1636</v>
      </c>
      <c r="J629" s="0" t="s">
        <v>1365</v>
      </c>
      <c r="K629" s="0" t="s">
        <v>1366</v>
      </c>
      <c r="L629" s="0" t="n">
        <v>19</v>
      </c>
      <c r="M629" s="0" t="n">
        <v>17</v>
      </c>
      <c r="N629" s="0" t="s">
        <v>52</v>
      </c>
      <c r="O629" s="0" t="s">
        <v>236</v>
      </c>
      <c r="P629" s="0" t="s">
        <v>1743</v>
      </c>
      <c r="Q629" s="0" t="s">
        <v>55</v>
      </c>
      <c r="R629" s="0" t="n">
        <v>4</v>
      </c>
      <c r="S629" s="0" t="n">
        <v>260</v>
      </c>
      <c r="T629" s="0" t="n">
        <v>328</v>
      </c>
      <c r="U629" s="0" t="n">
        <v>607</v>
      </c>
      <c r="V629" s="0" t="n">
        <v>397</v>
      </c>
      <c r="W629" s="0" t="n">
        <v>528</v>
      </c>
      <c r="X629" s="0" t="n">
        <v>8</v>
      </c>
      <c r="Y629" s="0" t="s">
        <v>55</v>
      </c>
      <c r="Z629" s="0" t="s">
        <v>55</v>
      </c>
      <c r="AA629" s="0" t="n">
        <v>209.652</v>
      </c>
      <c r="AB629" s="0" t="n">
        <v>3</v>
      </c>
      <c r="AC629" s="0" t="n">
        <v>28.12</v>
      </c>
      <c r="AD629" s="0" t="n">
        <v>19283.89</v>
      </c>
      <c r="AE629" s="0" t="n">
        <v>207.5</v>
      </c>
      <c r="AF629" s="0" t="n">
        <v>1850.56</v>
      </c>
      <c r="AG629" s="0" t="n">
        <v>11.33</v>
      </c>
      <c r="AH629" s="0" t="n">
        <v>248.86</v>
      </c>
      <c r="AI629" s="0" t="n">
        <v>2</v>
      </c>
      <c r="AJ629" s="0" t="n">
        <v>345076.65</v>
      </c>
      <c r="AK629" s="0" t="n">
        <v>43543.5</v>
      </c>
      <c r="AL629" s="0" t="n">
        <v>26668.46</v>
      </c>
      <c r="AM629" s="0" t="n">
        <v>3109</v>
      </c>
      <c r="AN629" s="0" t="n">
        <v>1731.92</v>
      </c>
      <c r="AO629" s="0" t="n">
        <v>234</v>
      </c>
      <c r="AP629" s="0" t="n">
        <v>158</v>
      </c>
      <c r="AQ629" s="107" t="s">
        <v>687</v>
      </c>
    </row>
    <row r="630" customFormat="false" ht="12.8" hidden="false" customHeight="false" outlineLevel="0" collapsed="false">
      <c r="A630" s="0" t="s">
        <v>3054</v>
      </c>
      <c r="B630" s="0" t="s">
        <v>3055</v>
      </c>
      <c r="C630" s="0" t="n">
        <v>12149</v>
      </c>
      <c r="D630" s="0" t="n">
        <v>2149</v>
      </c>
      <c r="E630" s="0" t="s">
        <v>66</v>
      </c>
      <c r="F630" s="0" t="n">
        <v>149</v>
      </c>
      <c r="G630" s="0" t="n">
        <v>188</v>
      </c>
      <c r="H630" s="0" t="s">
        <v>90</v>
      </c>
      <c r="I630" s="0" t="s">
        <v>478</v>
      </c>
      <c r="J630" s="0" t="s">
        <v>1365</v>
      </c>
      <c r="K630" s="0" t="s">
        <v>1366</v>
      </c>
      <c r="L630" s="0" t="n">
        <v>16</v>
      </c>
      <c r="M630" s="0" t="n">
        <v>13</v>
      </c>
      <c r="N630" s="0" t="s">
        <v>52</v>
      </c>
      <c r="O630" s="0" t="s">
        <v>236</v>
      </c>
      <c r="P630" s="0" t="s">
        <v>1789</v>
      </c>
      <c r="Q630" s="0" t="s">
        <v>55</v>
      </c>
      <c r="R630" s="0" t="n">
        <v>4</v>
      </c>
      <c r="S630" s="0" t="s">
        <v>55</v>
      </c>
      <c r="T630" s="0" t="n">
        <v>559</v>
      </c>
      <c r="U630" s="0" t="n">
        <v>493</v>
      </c>
      <c r="V630" s="0" t="n">
        <v>555</v>
      </c>
      <c r="W630" s="0" t="n">
        <v>420</v>
      </c>
      <c r="X630" s="0" t="n">
        <v>4</v>
      </c>
      <c r="Y630" s="0" t="s">
        <v>55</v>
      </c>
      <c r="Z630" s="0" t="s">
        <v>55</v>
      </c>
      <c r="AA630" s="0" t="n">
        <v>2.79616</v>
      </c>
      <c r="AB630" s="0" t="n">
        <v>3</v>
      </c>
      <c r="AC630" s="0" t="n">
        <v>6.29</v>
      </c>
      <c r="AD630" s="0" t="n">
        <v>11310.8</v>
      </c>
      <c r="AE630" s="0" t="n">
        <v>102.5</v>
      </c>
      <c r="AF630" s="0" t="n">
        <v>25.26</v>
      </c>
      <c r="AG630" s="0" t="n">
        <v>5.67</v>
      </c>
      <c r="AH630" s="0" t="n">
        <v>12.23</v>
      </c>
      <c r="AI630" s="0" t="n">
        <v>2.5</v>
      </c>
      <c r="AJ630" s="0" t="n">
        <v>218486.95</v>
      </c>
      <c r="AK630" s="0" t="n">
        <v>27061</v>
      </c>
      <c r="AL630" s="0" t="n">
        <v>8280.68</v>
      </c>
      <c r="AM630" s="0" t="n">
        <v>797.67</v>
      </c>
      <c r="AN630" s="0" t="n">
        <v>129.46</v>
      </c>
      <c r="AO630" s="0" t="n">
        <v>58.5</v>
      </c>
      <c r="AP630" s="0" t="n">
        <v>548</v>
      </c>
      <c r="AQ630" s="107" t="s">
        <v>691</v>
      </c>
    </row>
    <row r="631" customFormat="false" ht="12.8" hidden="false" customHeight="false" outlineLevel="0" collapsed="false">
      <c r="A631" s="0" t="s">
        <v>3056</v>
      </c>
      <c r="B631" s="0" t="s">
        <v>3057</v>
      </c>
      <c r="C631" s="0" t="n">
        <v>12150</v>
      </c>
      <c r="D631" s="0" t="n">
        <v>2150</v>
      </c>
      <c r="E631" s="0" t="s">
        <v>56</v>
      </c>
      <c r="F631" s="0" t="n">
        <v>150</v>
      </c>
      <c r="G631" s="0" t="n">
        <v>189</v>
      </c>
      <c r="H631" s="0" t="s">
        <v>695</v>
      </c>
      <c r="I631" s="0" t="s">
        <v>1639</v>
      </c>
      <c r="J631" s="0" t="s">
        <v>1365</v>
      </c>
      <c r="K631" s="0" t="s">
        <v>1366</v>
      </c>
      <c r="L631" s="0" t="n">
        <v>10</v>
      </c>
      <c r="M631" s="0" t="n">
        <v>8</v>
      </c>
      <c r="N631" s="0" t="s">
        <v>52</v>
      </c>
      <c r="O631" s="0" t="s">
        <v>236</v>
      </c>
      <c r="P631" s="0" t="s">
        <v>1743</v>
      </c>
      <c r="Q631" s="0" t="s">
        <v>55</v>
      </c>
      <c r="R631" s="0" t="n">
        <v>4</v>
      </c>
      <c r="S631" s="0" t="n">
        <v>188</v>
      </c>
      <c r="T631" s="0" t="n">
        <v>389</v>
      </c>
      <c r="U631" s="0" t="n">
        <v>599</v>
      </c>
      <c r="V631" s="0" t="n">
        <v>424</v>
      </c>
      <c r="W631" s="0" t="n">
        <v>430</v>
      </c>
      <c r="X631" s="0" t="n">
        <v>10</v>
      </c>
      <c r="Y631" s="0" t="s">
        <v>55</v>
      </c>
      <c r="Z631" s="0" t="s">
        <v>55</v>
      </c>
      <c r="AA631" s="0" t="n">
        <v>227.203</v>
      </c>
      <c r="AB631" s="0" t="n">
        <v>15</v>
      </c>
      <c r="AC631" s="0" t="n">
        <v>42.91</v>
      </c>
      <c r="AD631" s="0" t="n">
        <v>13397.33</v>
      </c>
      <c r="AE631" s="0" t="n">
        <v>244.5</v>
      </c>
      <c r="AF631" s="0" t="n">
        <v>3137.35</v>
      </c>
      <c r="AG631" s="0" t="n">
        <v>39.67</v>
      </c>
      <c r="AH631" s="0" t="n">
        <v>527.37</v>
      </c>
      <c r="AI631" s="0" t="n">
        <v>6.5</v>
      </c>
      <c r="AJ631" s="0" t="n">
        <v>209624.63</v>
      </c>
      <c r="AK631" s="0" t="n">
        <v>30802</v>
      </c>
      <c r="AL631" s="0" t="n">
        <v>22718.48</v>
      </c>
      <c r="AM631" s="0" t="n">
        <v>3780</v>
      </c>
      <c r="AN631" s="0" t="n">
        <v>6784.43</v>
      </c>
      <c r="AO631" s="0" t="n">
        <v>1109</v>
      </c>
      <c r="AP631" s="0" t="n">
        <v>51</v>
      </c>
      <c r="AQ631" s="107" t="s">
        <v>696</v>
      </c>
    </row>
    <row r="632" customFormat="false" ht="12.8" hidden="false" customHeight="false" outlineLevel="0" collapsed="false">
      <c r="A632" s="0" t="s">
        <v>3058</v>
      </c>
      <c r="B632" s="0" t="s">
        <v>3059</v>
      </c>
      <c r="C632" s="0" t="n">
        <v>12151</v>
      </c>
      <c r="D632" s="0" t="n">
        <v>2151</v>
      </c>
      <c r="E632" s="0" t="s">
        <v>66</v>
      </c>
      <c r="F632" s="0" t="n">
        <v>151</v>
      </c>
      <c r="G632" s="0" t="n">
        <v>190</v>
      </c>
      <c r="I632" s="0" t="s">
        <v>1641</v>
      </c>
      <c r="J632" s="0" t="s">
        <v>1365</v>
      </c>
      <c r="K632" s="0" t="s">
        <v>1366</v>
      </c>
      <c r="L632" s="0" t="n">
        <v>15</v>
      </c>
      <c r="M632" s="0" t="n">
        <v>13</v>
      </c>
      <c r="N632" s="0" t="s">
        <v>52</v>
      </c>
      <c r="O632" s="0" t="s">
        <v>236</v>
      </c>
      <c r="P632" s="0" t="s">
        <v>1790</v>
      </c>
      <c r="Q632" s="0" t="s">
        <v>55</v>
      </c>
      <c r="R632" s="0" t="n">
        <v>5</v>
      </c>
      <c r="S632" s="0" t="s">
        <v>55</v>
      </c>
      <c r="T632" s="0" t="s">
        <v>55</v>
      </c>
      <c r="U632" s="0" t="s">
        <v>55</v>
      </c>
      <c r="V632" s="0" t="s">
        <v>55</v>
      </c>
      <c r="W632" s="0" t="s">
        <v>55</v>
      </c>
      <c r="X632" s="0" t="n">
        <v>14</v>
      </c>
      <c r="Y632" s="0" t="s">
        <v>55</v>
      </c>
      <c r="Z632" s="0" t="s">
        <v>55</v>
      </c>
      <c r="AA632" s="0" t="n">
        <v>2.20123</v>
      </c>
      <c r="AB632" s="0" t="n">
        <v>8</v>
      </c>
      <c r="AC632" s="0" t="n">
        <v>124.3</v>
      </c>
      <c r="AD632" s="0" t="n">
        <v>9394.66</v>
      </c>
      <c r="AE632" s="0" t="n">
        <v>465</v>
      </c>
      <c r="AF632" s="0" t="n">
        <v>3196.74</v>
      </c>
      <c r="AG632" s="0" t="n">
        <v>83.25</v>
      </c>
      <c r="AH632" s="0" t="n">
        <v>1138.95</v>
      </c>
      <c r="AI632" s="0" t="n">
        <v>15.67</v>
      </c>
      <c r="AJ632" s="0" t="n">
        <v>411888.22</v>
      </c>
      <c r="AK632" s="0" t="n">
        <v>49282.4</v>
      </c>
      <c r="AL632" s="0" t="n">
        <v>42325.72</v>
      </c>
      <c r="AM632" s="0" t="n">
        <v>7160.25</v>
      </c>
      <c r="AN632" s="0" t="n">
        <v>7062.26</v>
      </c>
      <c r="AO632" s="0" t="n">
        <v>1664.33</v>
      </c>
      <c r="AP632" s="0" t="n">
        <v>126</v>
      </c>
      <c r="AQ632" s="107" t="s">
        <v>700</v>
      </c>
    </row>
    <row r="633" customFormat="false" ht="12.8" hidden="false" customHeight="false" outlineLevel="0" collapsed="false">
      <c r="A633" s="0" t="s">
        <v>3060</v>
      </c>
      <c r="B633" s="0" t="s">
        <v>3061</v>
      </c>
      <c r="C633" s="0" t="n">
        <v>12152</v>
      </c>
      <c r="D633" s="0" t="n">
        <v>2152</v>
      </c>
      <c r="E633" s="0" t="s">
        <v>56</v>
      </c>
      <c r="F633" s="0" t="n">
        <v>152</v>
      </c>
      <c r="G633" s="0" t="n">
        <v>191</v>
      </c>
      <c r="H633" s="0" t="n">
        <v>60</v>
      </c>
      <c r="I633" s="0" t="s">
        <v>1099</v>
      </c>
      <c r="J633" s="0" t="s">
        <v>1365</v>
      </c>
      <c r="K633" s="0" t="s">
        <v>1366</v>
      </c>
      <c r="L633" s="0" t="n">
        <v>12</v>
      </c>
      <c r="M633" s="0" t="n">
        <v>10</v>
      </c>
      <c r="N633" s="0" t="s">
        <v>52</v>
      </c>
      <c r="O633" s="0" t="s">
        <v>236</v>
      </c>
      <c r="P633" s="0" t="s">
        <v>1791</v>
      </c>
      <c r="Q633" s="0" t="s">
        <v>55</v>
      </c>
      <c r="R633" s="0" t="n">
        <v>4</v>
      </c>
      <c r="S633" s="0" t="n">
        <v>9</v>
      </c>
      <c r="T633" s="0" t="n">
        <v>592</v>
      </c>
      <c r="U633" s="0" t="n">
        <v>526</v>
      </c>
      <c r="V633" s="0" t="n">
        <v>601</v>
      </c>
      <c r="W633" s="0" t="n">
        <v>478</v>
      </c>
      <c r="X633" s="0" t="n">
        <v>18</v>
      </c>
      <c r="Y633" s="0" t="s">
        <v>55</v>
      </c>
      <c r="Z633" s="0" t="s">
        <v>55</v>
      </c>
      <c r="AA633" s="0" t="n">
        <v>29.2109</v>
      </c>
      <c r="AB633" s="0" t="n">
        <v>17</v>
      </c>
      <c r="AC633" s="0" t="n">
        <v>369.79</v>
      </c>
      <c r="AD633" s="0" t="n">
        <v>19026.17</v>
      </c>
      <c r="AE633" s="0" t="n">
        <v>262.75</v>
      </c>
      <c r="AF633" s="0" t="n">
        <v>4510.56</v>
      </c>
      <c r="AG633" s="0" t="n">
        <v>24</v>
      </c>
      <c r="AH633" s="0" t="n">
        <v>2500.51</v>
      </c>
      <c r="AI633" s="0" t="n">
        <v>5</v>
      </c>
      <c r="AJ633" s="0" t="n">
        <v>265209.41</v>
      </c>
      <c r="AK633" s="0" t="n">
        <v>33405.25</v>
      </c>
      <c r="AL633" s="0" t="n">
        <v>17387.35</v>
      </c>
      <c r="AM633" s="0" t="n">
        <v>2329.33</v>
      </c>
      <c r="AN633" s="0" t="n">
        <v>3139.19</v>
      </c>
      <c r="AO633" s="0" t="n">
        <v>181</v>
      </c>
      <c r="AP633" s="0" t="n">
        <v>58</v>
      </c>
      <c r="AQ633" s="107" t="s">
        <v>704</v>
      </c>
    </row>
    <row r="634" customFormat="false" ht="12.8" hidden="false" customHeight="false" outlineLevel="0" collapsed="false">
      <c r="A634" s="0" t="s">
        <v>3062</v>
      </c>
      <c r="B634" s="0" t="s">
        <v>3063</v>
      </c>
      <c r="C634" s="0" t="n">
        <v>12153</v>
      </c>
      <c r="D634" s="0" t="n">
        <v>2153</v>
      </c>
      <c r="E634" s="0" t="s">
        <v>80</v>
      </c>
      <c r="F634" s="0" t="n">
        <v>153</v>
      </c>
      <c r="G634" s="0" t="n">
        <v>192</v>
      </c>
      <c r="H634" s="0" t="n">
        <v>6</v>
      </c>
      <c r="I634" s="0" t="s">
        <v>1644</v>
      </c>
      <c r="J634" s="0" t="s">
        <v>1365</v>
      </c>
      <c r="K634" s="0" t="s">
        <v>1366</v>
      </c>
      <c r="L634" s="0" t="n">
        <v>16</v>
      </c>
      <c r="M634" s="0" t="n">
        <v>13</v>
      </c>
      <c r="N634" s="0" t="s">
        <v>52</v>
      </c>
      <c r="O634" s="0" t="s">
        <v>236</v>
      </c>
      <c r="P634" s="0" t="s">
        <v>1792</v>
      </c>
      <c r="Q634" s="0" t="s">
        <v>55</v>
      </c>
      <c r="R634" s="0" t="n">
        <v>3</v>
      </c>
      <c r="S634" s="0" t="n">
        <v>53</v>
      </c>
      <c r="T634" s="0" t="n">
        <v>478</v>
      </c>
      <c r="U634" s="0" t="n">
        <v>585</v>
      </c>
      <c r="V634" s="0" t="n">
        <v>509</v>
      </c>
      <c r="W634" s="0" t="n">
        <v>458</v>
      </c>
      <c r="X634" s="0" t="n">
        <v>4</v>
      </c>
      <c r="Y634" s="0" t="s">
        <v>55</v>
      </c>
      <c r="Z634" s="0" t="s">
        <v>55</v>
      </c>
      <c r="AA634" s="0" t="n">
        <v>63.9547</v>
      </c>
      <c r="AB634" s="0" t="n">
        <v>16</v>
      </c>
      <c r="AC634" s="0" t="n">
        <v>160.54</v>
      </c>
      <c r="AD634" s="0" t="n">
        <v>16568.26</v>
      </c>
      <c r="AE634" s="0" t="n">
        <v>63.67</v>
      </c>
      <c r="AF634" s="0" t="n">
        <v>1342.81</v>
      </c>
      <c r="AG634" s="0" t="n">
        <v>8.5</v>
      </c>
      <c r="AH634" s="0" t="n">
        <v>63.95</v>
      </c>
      <c r="AI634" s="0" t="n">
        <v>1</v>
      </c>
      <c r="AJ634" s="0" t="n">
        <v>335264.85</v>
      </c>
      <c r="AK634" s="0" t="n">
        <v>35545</v>
      </c>
      <c r="AL634" s="0" t="n">
        <v>14207.02</v>
      </c>
      <c r="AM634" s="0" t="n">
        <v>1618</v>
      </c>
      <c r="AN634" s="0" t="n">
        <v>72.4</v>
      </c>
      <c r="AO634" s="0" t="n">
        <v>11</v>
      </c>
      <c r="AP634" s="0" t="n">
        <v>564</v>
      </c>
      <c r="AQ634" s="107" t="s">
        <v>708</v>
      </c>
    </row>
    <row r="635" customFormat="false" ht="12.8" hidden="false" customHeight="false" outlineLevel="0" collapsed="false">
      <c r="A635" s="0" t="s">
        <v>3064</v>
      </c>
      <c r="B635" s="0" t="s">
        <v>3065</v>
      </c>
      <c r="C635" s="0" t="n">
        <v>12154</v>
      </c>
      <c r="D635" s="0" t="n">
        <v>2154</v>
      </c>
      <c r="E635" s="0" t="s">
        <v>66</v>
      </c>
      <c r="F635" s="0" t="n">
        <v>154</v>
      </c>
      <c r="G635" s="0" t="n">
        <v>193</v>
      </c>
      <c r="I635" s="0" t="s">
        <v>1355</v>
      </c>
      <c r="J635" s="0" t="s">
        <v>1365</v>
      </c>
      <c r="K635" s="0" t="s">
        <v>1366</v>
      </c>
      <c r="L635" s="0" t="n">
        <v>12</v>
      </c>
      <c r="M635" s="0" t="n">
        <v>10</v>
      </c>
      <c r="N635" s="0" t="s">
        <v>52</v>
      </c>
      <c r="O635" s="0" t="s">
        <v>236</v>
      </c>
      <c r="P635" s="0" t="s">
        <v>1741</v>
      </c>
      <c r="Q635" s="0" t="s">
        <v>55</v>
      </c>
      <c r="R635" s="0" t="n">
        <v>4</v>
      </c>
      <c r="S635" s="0" t="n">
        <v>72</v>
      </c>
      <c r="T635" s="0" t="n">
        <v>621</v>
      </c>
      <c r="U635" s="0" t="n">
        <v>570</v>
      </c>
      <c r="V635" s="0" t="n">
        <v>624</v>
      </c>
      <c r="W635" s="0" t="n">
        <v>489</v>
      </c>
      <c r="X635" s="0" t="n">
        <v>9</v>
      </c>
      <c r="Y635" s="0" t="s">
        <v>55</v>
      </c>
      <c r="Z635" s="0" t="s">
        <v>55</v>
      </c>
      <c r="AA635" s="0" t="n">
        <v>75.5558</v>
      </c>
      <c r="AB635" s="0" t="n">
        <v>22</v>
      </c>
      <c r="AC635" s="0" t="n">
        <v>50.11</v>
      </c>
      <c r="AD635" s="0" t="n">
        <v>22940.86</v>
      </c>
      <c r="AE635" s="0" t="n">
        <v>255.25</v>
      </c>
      <c r="AF635" s="0" t="n">
        <v>4733.23</v>
      </c>
      <c r="AG635" s="0" t="n">
        <v>40.33</v>
      </c>
      <c r="AH635" s="0" t="n">
        <v>427.37</v>
      </c>
      <c r="AI635" s="0" t="n">
        <v>8.5</v>
      </c>
      <c r="AJ635" s="0" t="n">
        <v>301437.57</v>
      </c>
      <c r="AK635" s="0" t="n">
        <v>38923.25</v>
      </c>
      <c r="AL635" s="0" t="n">
        <v>38865.78</v>
      </c>
      <c r="AM635" s="0" t="n">
        <v>5986</v>
      </c>
      <c r="AN635" s="0" t="n">
        <v>2794.58</v>
      </c>
      <c r="AO635" s="0" t="n">
        <v>760.5</v>
      </c>
      <c r="AP635" s="0" t="n">
        <v>568</v>
      </c>
      <c r="AQ635" s="107" t="s">
        <v>712</v>
      </c>
    </row>
    <row r="636" customFormat="false" ht="12.8" hidden="false" customHeight="false" outlineLevel="0" collapsed="false">
      <c r="A636" s="0" t="s">
        <v>3066</v>
      </c>
      <c r="B636" s="0" t="s">
        <v>3067</v>
      </c>
      <c r="C636" s="0" t="n">
        <v>12155</v>
      </c>
      <c r="D636" s="0" t="n">
        <v>2155</v>
      </c>
      <c r="E636" s="0" t="s">
        <v>66</v>
      </c>
      <c r="F636" s="0" t="n">
        <v>155</v>
      </c>
      <c r="G636" s="0" t="n">
        <v>194</v>
      </c>
      <c r="H636" s="0" t="s">
        <v>715</v>
      </c>
      <c r="I636" s="0" t="s">
        <v>1647</v>
      </c>
      <c r="J636" s="0" t="s">
        <v>1365</v>
      </c>
      <c r="K636" s="0" t="s">
        <v>1366</v>
      </c>
      <c r="L636" s="0" t="n">
        <v>11</v>
      </c>
      <c r="M636" s="0" t="n">
        <v>8</v>
      </c>
      <c r="N636" s="0" t="s">
        <v>52</v>
      </c>
      <c r="O636" s="0" t="s">
        <v>236</v>
      </c>
      <c r="P636" s="0" t="s">
        <v>1741</v>
      </c>
      <c r="Q636" s="0" t="s">
        <v>55</v>
      </c>
      <c r="R636" s="0" t="n">
        <v>4</v>
      </c>
      <c r="S636" s="0" t="n">
        <v>10</v>
      </c>
      <c r="T636" s="0" t="s">
        <v>55</v>
      </c>
      <c r="U636" s="0" t="s">
        <v>55</v>
      </c>
      <c r="V636" s="0" t="s">
        <v>55</v>
      </c>
      <c r="W636" s="0" t="s">
        <v>55</v>
      </c>
      <c r="X636" s="0" t="n">
        <v>1</v>
      </c>
      <c r="Y636" s="0" t="s">
        <v>55</v>
      </c>
      <c r="Z636" s="0" t="s">
        <v>55</v>
      </c>
      <c r="AA636" s="0" t="n">
        <v>10.9467</v>
      </c>
      <c r="AB636" s="0" t="n">
        <v>8</v>
      </c>
      <c r="AC636" s="0" t="n">
        <v>61.77</v>
      </c>
      <c r="AD636" s="0" t="n">
        <v>20816.52</v>
      </c>
      <c r="AE636" s="0" t="n">
        <v>218</v>
      </c>
      <c r="AF636" s="0" t="n">
        <v>3548.98</v>
      </c>
      <c r="AG636" s="0" t="n">
        <v>18.33</v>
      </c>
      <c r="AH636" s="0" t="n">
        <v>27.1</v>
      </c>
      <c r="AI636" s="0" t="n">
        <v>2</v>
      </c>
      <c r="AJ636" s="0" t="n">
        <v>249402.1</v>
      </c>
      <c r="AK636" s="0" t="n">
        <v>33257.5</v>
      </c>
      <c r="AL636" s="0" t="n">
        <v>10140.4</v>
      </c>
      <c r="AM636" s="0" t="n">
        <v>1487</v>
      </c>
      <c r="AN636" s="0" t="n">
        <v>90.49</v>
      </c>
      <c r="AO636" s="0" t="n">
        <v>56.5</v>
      </c>
      <c r="AP636" s="0" t="n">
        <v>571</v>
      </c>
      <c r="AQ636" s="107" t="s">
        <v>716</v>
      </c>
    </row>
    <row r="637" customFormat="false" ht="12.8" hidden="false" customHeight="false" outlineLevel="0" collapsed="false">
      <c r="A637" s="0" t="s">
        <v>3068</v>
      </c>
      <c r="B637" s="0" t="s">
        <v>3069</v>
      </c>
      <c r="C637" s="0" t="n">
        <v>12156</v>
      </c>
      <c r="D637" s="0" t="n">
        <v>2156</v>
      </c>
      <c r="E637" s="0" t="s">
        <v>46</v>
      </c>
      <c r="F637" s="0" t="n">
        <v>156</v>
      </c>
      <c r="G637" s="0" t="n">
        <v>196</v>
      </c>
      <c r="I637" s="0" t="s">
        <v>1649</v>
      </c>
      <c r="J637" s="0" t="s">
        <v>1365</v>
      </c>
      <c r="K637" s="0" t="s">
        <v>1366</v>
      </c>
      <c r="L637" s="0" t="n">
        <v>18</v>
      </c>
      <c r="M637" s="0" t="n">
        <v>16</v>
      </c>
      <c r="N637" s="0" t="s">
        <v>52</v>
      </c>
      <c r="O637" s="0" t="s">
        <v>236</v>
      </c>
      <c r="P637" s="0" t="s">
        <v>1793</v>
      </c>
      <c r="Q637" s="0" t="s">
        <v>55</v>
      </c>
      <c r="R637" s="0" t="n">
        <v>4</v>
      </c>
      <c r="S637" s="0" t="n">
        <v>125</v>
      </c>
      <c r="T637" s="0" t="n">
        <v>348</v>
      </c>
      <c r="U637" s="0" t="n">
        <v>569</v>
      </c>
      <c r="V637" s="0" t="n">
        <v>455</v>
      </c>
      <c r="W637" s="0" t="n">
        <v>520</v>
      </c>
      <c r="X637" s="0" t="n">
        <v>2</v>
      </c>
      <c r="Y637" s="0" t="s">
        <v>55</v>
      </c>
      <c r="Z637" s="0" t="s">
        <v>55</v>
      </c>
      <c r="AA637" s="0" t="n">
        <v>99.5909</v>
      </c>
      <c r="AB637" s="0" t="n">
        <v>14</v>
      </c>
      <c r="AC637" s="0" t="n">
        <v>62.03</v>
      </c>
      <c r="AD637" s="0" t="n">
        <v>21185.49</v>
      </c>
      <c r="AE637" s="0" t="n">
        <v>219</v>
      </c>
      <c r="AF637" s="0" t="n">
        <v>4136.79</v>
      </c>
      <c r="AG637" s="0" t="n">
        <v>21</v>
      </c>
      <c r="AH637" s="0" t="n">
        <v>345.68</v>
      </c>
      <c r="AI637" s="0" t="n">
        <v>4.5</v>
      </c>
      <c r="AJ637" s="0" t="n">
        <v>271361.23</v>
      </c>
      <c r="AK637" s="0" t="n">
        <v>34496.25</v>
      </c>
      <c r="AL637" s="0" t="n">
        <v>15339.48</v>
      </c>
      <c r="AM637" s="0" t="n">
        <v>2110.33</v>
      </c>
      <c r="AN637" s="0" t="n">
        <v>2337.83</v>
      </c>
      <c r="AO637" s="0" t="n">
        <v>259</v>
      </c>
      <c r="AP637" s="0" t="n">
        <v>565</v>
      </c>
      <c r="AQ637" s="107" t="s">
        <v>720</v>
      </c>
    </row>
    <row r="638" customFormat="false" ht="12.8" hidden="false" customHeight="false" outlineLevel="0" collapsed="false">
      <c r="A638" s="0" t="s">
        <v>3070</v>
      </c>
      <c r="B638" s="0" t="s">
        <v>3071</v>
      </c>
      <c r="C638" s="0" t="n">
        <v>12157</v>
      </c>
      <c r="D638" s="0" t="n">
        <v>2157</v>
      </c>
      <c r="E638" s="0" t="s">
        <v>46</v>
      </c>
      <c r="F638" s="0" t="n">
        <v>157</v>
      </c>
      <c r="G638" s="0" t="n">
        <v>197</v>
      </c>
      <c r="I638" s="0" t="s">
        <v>1651</v>
      </c>
      <c r="J638" s="0" t="s">
        <v>1365</v>
      </c>
      <c r="K638" s="0" t="s">
        <v>1366</v>
      </c>
      <c r="L638" s="0" t="n">
        <v>17</v>
      </c>
      <c r="M638" s="0" t="n">
        <v>15</v>
      </c>
      <c r="N638" s="0" t="s">
        <v>52</v>
      </c>
      <c r="O638" s="0" t="s">
        <v>236</v>
      </c>
      <c r="P638" s="0" t="s">
        <v>1743</v>
      </c>
      <c r="Q638" s="0" t="s">
        <v>55</v>
      </c>
      <c r="R638" s="0" t="n">
        <v>6</v>
      </c>
      <c r="S638" s="0" t="n">
        <v>8</v>
      </c>
      <c r="T638" s="0" t="s">
        <v>55</v>
      </c>
      <c r="U638" s="0" t="s">
        <v>55</v>
      </c>
      <c r="V638" s="0" t="s">
        <v>55</v>
      </c>
      <c r="W638" s="0" t="s">
        <v>55</v>
      </c>
      <c r="X638" s="0" t="n">
        <v>20</v>
      </c>
      <c r="Y638" s="0" t="s">
        <v>55</v>
      </c>
      <c r="Z638" s="0" t="s">
        <v>55</v>
      </c>
      <c r="AA638" s="0" t="n">
        <v>10.5302</v>
      </c>
      <c r="AB638" s="0" t="n">
        <v>5</v>
      </c>
      <c r="AC638" s="0" t="n">
        <v>35.8</v>
      </c>
      <c r="AD638" s="0" t="n">
        <v>8338.3</v>
      </c>
      <c r="AE638" s="0" t="n">
        <v>876.5</v>
      </c>
      <c r="AF638" s="0" t="n">
        <v>2087.46</v>
      </c>
      <c r="AG638" s="0" t="n">
        <v>200.4</v>
      </c>
      <c r="AH638" s="0" t="n">
        <v>256.19</v>
      </c>
      <c r="AI638" s="0" t="n">
        <v>24.5</v>
      </c>
      <c r="AJ638" s="0" t="n">
        <v>289228.07</v>
      </c>
      <c r="AK638" s="0" t="n">
        <v>38990.33</v>
      </c>
      <c r="AL638" s="0" t="n">
        <v>36847.78</v>
      </c>
      <c r="AM638" s="0" t="n">
        <v>5923.4</v>
      </c>
      <c r="AN638" s="0" t="n">
        <v>1244.78</v>
      </c>
      <c r="AO638" s="0" t="n">
        <v>276.25</v>
      </c>
      <c r="AP638" s="0" t="n">
        <v>569</v>
      </c>
      <c r="AQ638" s="107" t="s">
        <v>724</v>
      </c>
    </row>
    <row r="639" customFormat="false" ht="12.8" hidden="false" customHeight="false" outlineLevel="0" collapsed="false">
      <c r="A639" s="0" t="s">
        <v>3072</v>
      </c>
      <c r="B639" s="0" t="s">
        <v>3073</v>
      </c>
      <c r="C639" s="0" t="n">
        <v>12158</v>
      </c>
      <c r="D639" s="0" t="n">
        <v>2158</v>
      </c>
      <c r="E639" s="0" t="s">
        <v>56</v>
      </c>
      <c r="F639" s="0" t="n">
        <v>158</v>
      </c>
      <c r="G639" s="0" t="n">
        <v>198</v>
      </c>
      <c r="I639" s="0" t="s">
        <v>1653</v>
      </c>
      <c r="J639" s="0" t="s">
        <v>1365</v>
      </c>
      <c r="K639" s="0" t="s">
        <v>1366</v>
      </c>
      <c r="L639" s="0" t="n">
        <v>21</v>
      </c>
      <c r="M639" s="0" t="n">
        <v>19</v>
      </c>
      <c r="N639" s="0" t="s">
        <v>52</v>
      </c>
      <c r="O639" s="0" t="s">
        <v>236</v>
      </c>
      <c r="P639" s="0" t="s">
        <v>1794</v>
      </c>
      <c r="Q639" s="0" t="s">
        <v>55</v>
      </c>
      <c r="R639" s="0" t="n">
        <v>5</v>
      </c>
      <c r="S639" s="0" t="n">
        <v>58</v>
      </c>
      <c r="T639" s="0" t="s">
        <v>55</v>
      </c>
      <c r="U639" s="0" t="s">
        <v>55</v>
      </c>
      <c r="V639" s="0" t="s">
        <v>55</v>
      </c>
      <c r="W639" s="0" t="s">
        <v>55</v>
      </c>
      <c r="X639" s="0" t="n">
        <v>8</v>
      </c>
      <c r="Y639" s="0" t="s">
        <v>55</v>
      </c>
      <c r="Z639" s="0" t="s">
        <v>55</v>
      </c>
      <c r="AA639" s="0" t="n">
        <v>40.4551</v>
      </c>
      <c r="AB639" s="0" t="n">
        <v>2</v>
      </c>
      <c r="AC639" s="0" t="n">
        <v>174.28</v>
      </c>
      <c r="AD639" s="0" t="n">
        <v>7187.13</v>
      </c>
      <c r="AE639" s="0" t="n">
        <v>311.6</v>
      </c>
      <c r="AF639" s="0" t="n">
        <v>1029.24</v>
      </c>
      <c r="AG639" s="0" t="n">
        <v>31.5</v>
      </c>
      <c r="AH639" s="0" t="n">
        <v>375.24</v>
      </c>
      <c r="AI639" s="0" t="n">
        <v>4</v>
      </c>
      <c r="AJ639" s="0" t="n">
        <v>267448.72</v>
      </c>
      <c r="AK639" s="0" t="n">
        <v>33638</v>
      </c>
      <c r="AL639" s="0" t="n">
        <v>30268.16</v>
      </c>
      <c r="AM639" s="0" t="n">
        <v>3453.75</v>
      </c>
      <c r="AN639" s="0" t="n">
        <v>3370.84</v>
      </c>
      <c r="AO639" s="0" t="n">
        <v>340.67</v>
      </c>
      <c r="AP639" s="0" t="n">
        <v>424</v>
      </c>
      <c r="AQ639" s="107" t="s">
        <v>728</v>
      </c>
    </row>
    <row r="640" customFormat="false" ht="12.8" hidden="false" customHeight="false" outlineLevel="0" collapsed="false">
      <c r="A640" s="0" t="s">
        <v>3074</v>
      </c>
      <c r="B640" s="0" t="s">
        <v>3075</v>
      </c>
      <c r="C640" s="0" t="n">
        <v>12159</v>
      </c>
      <c r="D640" s="0" t="n">
        <v>2159</v>
      </c>
      <c r="E640" s="0" t="s">
        <v>66</v>
      </c>
      <c r="F640" s="0" t="n">
        <v>159</v>
      </c>
      <c r="G640" s="0" t="n">
        <v>199</v>
      </c>
      <c r="H640" s="0" t="s">
        <v>732</v>
      </c>
      <c r="I640" s="0" t="s">
        <v>1655</v>
      </c>
      <c r="J640" s="0" t="s">
        <v>1365</v>
      </c>
      <c r="K640" s="0" t="s">
        <v>1366</v>
      </c>
      <c r="L640" s="0" t="n">
        <v>10</v>
      </c>
      <c r="M640" s="0" t="n">
        <v>8</v>
      </c>
      <c r="N640" s="0" t="s">
        <v>52</v>
      </c>
      <c r="O640" s="0" t="s">
        <v>236</v>
      </c>
      <c r="P640" s="0" t="s">
        <v>1755</v>
      </c>
      <c r="Q640" s="0" t="s">
        <v>55</v>
      </c>
      <c r="R640" s="0" t="n">
        <v>4</v>
      </c>
      <c r="S640" s="0" t="n">
        <v>10</v>
      </c>
      <c r="T640" s="0" t="n">
        <v>608</v>
      </c>
      <c r="U640" s="0" t="n">
        <v>540</v>
      </c>
      <c r="V640" s="0" t="n">
        <v>586</v>
      </c>
      <c r="W640" s="0" t="s">
        <v>55</v>
      </c>
      <c r="X640" s="0" t="n">
        <v>2</v>
      </c>
      <c r="Y640" s="0" t="s">
        <v>55</v>
      </c>
      <c r="Z640" s="0" t="s">
        <v>55</v>
      </c>
      <c r="AA640" s="0" t="n">
        <v>22.5478</v>
      </c>
      <c r="AB640" s="0" t="n">
        <v>7</v>
      </c>
      <c r="AC640" s="0" t="n">
        <v>30.76</v>
      </c>
      <c r="AD640" s="0" t="n">
        <v>17332.95</v>
      </c>
      <c r="AE640" s="0" t="n">
        <v>222.25</v>
      </c>
      <c r="AF640" s="0" t="n">
        <v>1983.15</v>
      </c>
      <c r="AG640" s="0" t="n">
        <v>29.33</v>
      </c>
      <c r="AH640" s="0" t="n">
        <v>130.2</v>
      </c>
      <c r="AI640" s="0" t="n">
        <v>4.5</v>
      </c>
      <c r="AJ640" s="0" t="n">
        <v>227152.84</v>
      </c>
      <c r="AK640" s="0" t="n">
        <v>25227.75</v>
      </c>
      <c r="AL640" s="0" t="n">
        <v>10101.53</v>
      </c>
      <c r="AM640" s="0" t="n">
        <v>1426.67</v>
      </c>
      <c r="AN640" s="0" t="n">
        <v>550.84</v>
      </c>
      <c r="AO640" s="0" t="n">
        <v>110</v>
      </c>
      <c r="AP640" s="0" t="n">
        <v>579</v>
      </c>
      <c r="AQ640" s="107" t="s">
        <v>733</v>
      </c>
    </row>
    <row r="641" customFormat="false" ht="12.8" hidden="false" customHeight="false" outlineLevel="0" collapsed="false">
      <c r="A641" s="0" t="s">
        <v>3076</v>
      </c>
      <c r="B641" s="0" t="s">
        <v>3077</v>
      </c>
      <c r="C641" s="0" t="n">
        <v>12160</v>
      </c>
      <c r="D641" s="0" t="n">
        <v>2160</v>
      </c>
      <c r="E641" s="0" t="s">
        <v>66</v>
      </c>
      <c r="F641" s="0" t="n">
        <v>160</v>
      </c>
      <c r="G641" s="0" t="n">
        <v>200</v>
      </c>
      <c r="H641" s="0" t="s">
        <v>737</v>
      </c>
      <c r="I641" s="0" t="s">
        <v>1657</v>
      </c>
      <c r="J641" s="0" t="s">
        <v>1365</v>
      </c>
      <c r="K641" s="0" t="s">
        <v>1366</v>
      </c>
      <c r="L641" s="0" t="n">
        <v>10</v>
      </c>
      <c r="M641" s="0" t="n">
        <v>8</v>
      </c>
      <c r="N641" s="0" t="s">
        <v>52</v>
      </c>
      <c r="O641" s="0" t="s">
        <v>236</v>
      </c>
      <c r="P641" s="0" t="s">
        <v>1743</v>
      </c>
      <c r="Q641" s="0" t="s">
        <v>55</v>
      </c>
      <c r="R641" s="0" t="n">
        <v>3</v>
      </c>
      <c r="S641" s="0" t="s">
        <v>55</v>
      </c>
      <c r="T641" s="0" t="s">
        <v>55</v>
      </c>
      <c r="U641" s="0" t="s">
        <v>55</v>
      </c>
      <c r="V641" s="0" t="s">
        <v>55</v>
      </c>
      <c r="W641" s="0" t="s">
        <v>55</v>
      </c>
      <c r="X641" s="0" t="n">
        <v>22</v>
      </c>
      <c r="Y641" s="0" t="s">
        <v>55</v>
      </c>
      <c r="Z641" s="0" t="s">
        <v>55</v>
      </c>
      <c r="AA641" s="0" t="n">
        <v>0.297464</v>
      </c>
      <c r="AB641" s="0" t="n">
        <v>14</v>
      </c>
      <c r="AC641" s="0" t="n">
        <v>79.04</v>
      </c>
      <c r="AD641" s="0" t="n">
        <v>12666.84</v>
      </c>
      <c r="AE641" s="0" t="n">
        <v>61</v>
      </c>
      <c r="AF641" s="0" t="n">
        <v>548.91</v>
      </c>
      <c r="AG641" s="0" t="n">
        <v>7.5</v>
      </c>
      <c r="AH641" s="0" t="n">
        <v>0.3</v>
      </c>
      <c r="AI641" s="0" t="n">
        <v>1</v>
      </c>
      <c r="AJ641" s="0" t="n">
        <v>249657.04</v>
      </c>
      <c r="AK641" s="0" t="n">
        <v>27123.33</v>
      </c>
      <c r="AL641" s="0" t="n">
        <v>11139.6</v>
      </c>
      <c r="AM641" s="0" t="n">
        <v>1593.5</v>
      </c>
      <c r="AN641" s="0" t="n">
        <v>223.28</v>
      </c>
      <c r="AO641" s="0" t="n">
        <v>96</v>
      </c>
      <c r="AP641" s="0" t="n">
        <v>320</v>
      </c>
      <c r="AQ641" s="107" t="s">
        <v>738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58</TotalTime>
  <Application>LibreOffice/5.0.6.2$Linux_X86_64 LibreOffice_project/00$Build-2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2017-11-14T18:21:00Z</dcterms:created>
  <dc:creator>Katherine</dc:creator>
  <dc:language>en-US</dc:language>
  <dcterms:modified xsi:type="dcterms:W3CDTF">2017-12-04T12:42:02Z</dcterms:modified>
  <cp:revision>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